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26.xml" ContentType="application/vnd.ms-excel.controlproperties+xml"/>
  <Override PartName="/xl/drawings/drawing8.xml" ContentType="application/vnd.openxmlformats-officedocument.drawing+xml"/>
  <Override PartName="/xl/ctrlProps/ctrlProp2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Z:\Estudos Econômicos\3_Resenhas\4_Construção Civil\2024\12_Dezembro_2024\"/>
    </mc:Choice>
  </mc:AlternateContent>
  <bookViews>
    <workbookView xWindow="0" yWindow="0" windowWidth="20490" windowHeight="7335" tabRatio="583" firstSheet="1" activeTab="7"/>
  </bookViews>
  <sheets>
    <sheet name="Índice" sheetId="14" state="hidden" r:id="rId1"/>
    <sheet name="G1" sheetId="4" r:id="rId2"/>
    <sheet name="G2-3" sheetId="7" r:id="rId3"/>
    <sheet name="G4" sheetId="15" r:id="rId4"/>
    <sheet name="G5" sheetId="10" r:id="rId5"/>
    <sheet name="G6" sheetId="5" r:id="rId6"/>
    <sheet name="Tab1" sheetId="11" r:id="rId7"/>
    <sheet name="Tab2" sheetId="12" r:id="rId8"/>
    <sheet name="Dados&gt;&gt;" sheetId="13" state="hidden" r:id="rId9"/>
    <sheet name="Nomes" sheetId="2" state="hidden" r:id="rId10"/>
    <sheet name="sinapi" sheetId="1" state="hidden" r:id="rId11"/>
    <sheet name="cub" sheetId="8" state="hidden" r:id="rId12"/>
    <sheet name="fipezap" sheetId="9" state="hidden" r:id="rId13"/>
  </sheets>
  <externalReferences>
    <externalReference r:id="rId14"/>
    <externalReference r:id="rId15"/>
  </externalReferences>
  <definedNames>
    <definedName name="_xlnm._FilterDatabase" localSheetId="10" hidden="1">sinapi!$A$5:$KM$5</definedName>
    <definedName name="base_cub">cub!$A$1:$V$137</definedName>
    <definedName name="base_sinapi">sinapi!$A$3:$KM$173</definedName>
    <definedName name="fipezap">fipezap!$A$1:$AE$91</definedName>
    <definedName name="meses_cub">cub!$B$17:$B$137</definedName>
    <definedName name="meses_sinapi">sinapi!$B$6:$B$173</definedName>
  </definedNames>
  <calcPr calcId="152511"/>
</workbook>
</file>

<file path=xl/calcChain.xml><?xml version="1.0" encoding="utf-8"?>
<calcChain xmlns="http://schemas.openxmlformats.org/spreadsheetml/2006/main">
  <c r="B130" i="8" l="1"/>
  <c r="C130" i="8"/>
  <c r="D130" i="8"/>
  <c r="E130" i="8"/>
  <c r="F130" i="8"/>
  <c r="G130" i="8"/>
  <c r="B131" i="8"/>
  <c r="C131" i="8"/>
  <c r="H131" i="8" s="1"/>
  <c r="D131" i="8"/>
  <c r="E131" i="8"/>
  <c r="J132" i="8" s="1"/>
  <c r="F131" i="8"/>
  <c r="G131" i="8"/>
  <c r="B132" i="8"/>
  <c r="C132" i="8"/>
  <c r="H132" i="8" s="1"/>
  <c r="D132" i="8"/>
  <c r="E132" i="8"/>
  <c r="F132" i="8"/>
  <c r="G132" i="8"/>
  <c r="L132" i="8" s="1"/>
  <c r="B133" i="8"/>
  <c r="C133" i="8"/>
  <c r="H134" i="8" s="1"/>
  <c r="D133" i="8"/>
  <c r="E133" i="8"/>
  <c r="F133" i="8"/>
  <c r="K133" i="8" s="1"/>
  <c r="G133" i="8"/>
  <c r="B134" i="8"/>
  <c r="C134" i="8"/>
  <c r="D134" i="8"/>
  <c r="E134" i="8"/>
  <c r="J135" i="8" s="1"/>
  <c r="F134" i="8"/>
  <c r="G134" i="8"/>
  <c r="L134" i="8" s="1"/>
  <c r="I134" i="8"/>
  <c r="B135" i="8"/>
  <c r="C135" i="8"/>
  <c r="D135" i="8"/>
  <c r="E135" i="8"/>
  <c r="F135" i="8"/>
  <c r="G135" i="8"/>
  <c r="L135" i="8"/>
  <c r="B136" i="8"/>
  <c r="C136" i="8"/>
  <c r="D136" i="8"/>
  <c r="E136" i="8"/>
  <c r="F136" i="8"/>
  <c r="K136" i="8" s="1"/>
  <c r="G136" i="8"/>
  <c r="L136" i="8" s="1"/>
  <c r="J136" i="8"/>
  <c r="B137" i="8"/>
  <c r="C137" i="8"/>
  <c r="D137" i="8"/>
  <c r="I137" i="8" s="1"/>
  <c r="E137" i="8"/>
  <c r="F137" i="8"/>
  <c r="G137" i="8"/>
  <c r="I135" i="8" l="1"/>
  <c r="K137" i="8"/>
  <c r="K132" i="8"/>
  <c r="H135" i="8"/>
  <c r="K135" i="8"/>
  <c r="I133" i="8"/>
  <c r="I131" i="8"/>
  <c r="K131" i="8"/>
  <c r="H136" i="8"/>
  <c r="I132" i="8"/>
  <c r="I136" i="8"/>
  <c r="L137" i="8"/>
  <c r="L133" i="8"/>
  <c r="J137" i="8"/>
  <c r="J133" i="8"/>
  <c r="H137" i="8"/>
  <c r="K134" i="8"/>
  <c r="H133" i="8"/>
  <c r="J134" i="8"/>
  <c r="L131" i="8"/>
  <c r="J131" i="8"/>
  <c r="H58" i="10"/>
  <c r="H59" i="10"/>
  <c r="H60" i="10"/>
  <c r="H22" i="12" l="1"/>
  <c r="B129" i="8" l="1"/>
  <c r="C129" i="8"/>
  <c r="H130" i="8" s="1"/>
  <c r="D129" i="8"/>
  <c r="I130" i="8" s="1"/>
  <c r="E129" i="8"/>
  <c r="J130" i="8" s="1"/>
  <c r="F129" i="8"/>
  <c r="K130" i="8" s="1"/>
  <c r="G129" i="8"/>
  <c r="L130" i="8" s="1"/>
  <c r="B128" i="8" l="1"/>
  <c r="B127" i="8" l="1"/>
  <c r="B126" i="8" l="1"/>
  <c r="B125" i="8" l="1"/>
  <c r="B124" i="8" l="1"/>
  <c r="B123" i="8" l="1"/>
  <c r="B122" i="8" l="1"/>
  <c r="B121" i="8" l="1"/>
  <c r="B120" i="8" l="1"/>
  <c r="B119" i="8" l="1"/>
  <c r="B118" i="8" l="1"/>
  <c r="B117" i="8" l="1"/>
  <c r="B116" i="8" l="1"/>
  <c r="B115" i="8" l="1"/>
  <c r="B114" i="8" l="1"/>
  <c r="B113" i="8" l="1"/>
  <c r="B112" i="8" l="1"/>
  <c r="B111" i="8" l="1"/>
  <c r="B110" i="8" l="1"/>
  <c r="B109" i="8" l="1"/>
  <c r="B108" i="8" l="1"/>
  <c r="B107" i="8" l="1"/>
  <c r="B106" i="8" l="1"/>
  <c r="B105" i="8" l="1"/>
  <c r="B104" i="8" l="1"/>
  <c r="B103" i="8" l="1"/>
  <c r="B102" i="8" l="1"/>
  <c r="B101" i="8" l="1"/>
  <c r="B100" i="8" l="1"/>
  <c r="B99" i="8" l="1"/>
  <c r="B98" i="8" l="1"/>
  <c r="B97" i="8" l="1"/>
  <c r="B96" i="8" l="1"/>
  <c r="B95" i="8" l="1"/>
  <c r="B94" i="8" l="1"/>
  <c r="B93" i="8" l="1"/>
  <c r="B92" i="8" l="1"/>
  <c r="B91" i="8" l="1"/>
  <c r="B90" i="8" l="1"/>
  <c r="B89" i="8" l="1"/>
  <c r="B88" i="8" l="1"/>
  <c r="B87" i="8" l="1"/>
  <c r="B86" i="8" l="1"/>
  <c r="B85" i="8" l="1"/>
  <c r="B84" i="8" l="1"/>
  <c r="B83" i="8" l="1"/>
  <c r="B80" i="8" l="1"/>
  <c r="B81" i="8"/>
  <c r="B82" i="8"/>
  <c r="B79" i="8" l="1"/>
  <c r="B78" i="8"/>
  <c r="B66" i="8" l="1"/>
  <c r="B77" i="8"/>
  <c r="B67" i="8"/>
  <c r="B68" i="8"/>
  <c r="B69" i="8"/>
  <c r="B70" i="8"/>
  <c r="B71" i="8"/>
  <c r="B72" i="8"/>
  <c r="B73" i="8"/>
  <c r="B74" i="8"/>
  <c r="B75" i="8"/>
  <c r="B76" i="8"/>
  <c r="B77" i="9" l="1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B65" i="8" l="1"/>
  <c r="B64" i="8" l="1"/>
  <c r="B63" i="8" l="1"/>
  <c r="B62" i="8" l="1"/>
  <c r="B61" i="8" l="1"/>
  <c r="B76" i="9" l="1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B60" i="8"/>
  <c r="B75" i="9" l="1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B59" i="8"/>
  <c r="P74" i="9" l="1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B58" i="8"/>
  <c r="B57" i="8" l="1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F33" i="12" l="1"/>
  <c r="F32" i="12"/>
  <c r="F31" i="12"/>
  <c r="F29" i="12"/>
  <c r="B56" i="8" l="1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B71" i="9" l="1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B55" i="8"/>
  <c r="B70" i="9" l="1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B54" i="8" l="1"/>
  <c r="H29" i="12" l="1"/>
  <c r="B69" i="9" l="1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B53" i="8" l="1"/>
  <c r="B68" i="9" l="1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B52" i="8"/>
  <c r="B67" i="9" l="1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B51" i="8"/>
  <c r="B50" i="8" l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B65" i="9" l="1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B49" i="8"/>
  <c r="B64" i="9" l="1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B48" i="8"/>
  <c r="B63" i="9" l="1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B47" i="8"/>
  <c r="B62" i="9" l="1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B46" i="8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B45" i="8" l="1"/>
  <c r="B44" i="8" l="1"/>
  <c r="B43" i="8" l="1"/>
  <c r="B42" i="8" l="1"/>
  <c r="B41" i="8" l="1"/>
  <c r="B56" i="9" l="1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B40" i="8"/>
  <c r="B55" i="9" l="1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B39" i="8"/>
  <c r="B54" i="9" l="1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B38" i="8"/>
  <c r="P53" i="9" l="1"/>
  <c r="O53" i="9"/>
  <c r="N53" i="9"/>
  <c r="M53" i="9"/>
  <c r="L53" i="9"/>
  <c r="B53" i="9" l="1"/>
  <c r="C53" i="9"/>
  <c r="D53" i="9"/>
  <c r="E53" i="9"/>
  <c r="F53" i="9"/>
  <c r="G53" i="9"/>
  <c r="H53" i="9"/>
  <c r="I53" i="9"/>
  <c r="J53" i="9"/>
  <c r="K53" i="9"/>
  <c r="B37" i="8"/>
  <c r="B52" i="9" l="1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B36" i="8"/>
  <c r="B51" i="9" l="1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B35" i="8"/>
  <c r="B34" i="8" l="1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P49" i="9" l="1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B33" i="8"/>
  <c r="B48" i="9" l="1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B32" i="8"/>
  <c r="B47" i="9" l="1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B31" i="8"/>
  <c r="F22" i="12" l="1"/>
  <c r="F23" i="12" l="1"/>
  <c r="B26" i="8"/>
  <c r="B27" i="8"/>
  <c r="B28" i="8"/>
  <c r="B29" i="8"/>
  <c r="B30" i="8"/>
  <c r="C27" i="12" l="1"/>
  <c r="H23" i="12" l="1"/>
  <c r="J23" i="12" s="1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B5" i="12" l="1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B44" i="9" l="1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B43" i="9" l="1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C37" i="4" l="1"/>
  <c r="E39" i="4" s="1"/>
  <c r="C38" i="4"/>
  <c r="F39" i="4" s="1"/>
  <c r="C36" i="4"/>
  <c r="D36" i="4" s="1"/>
  <c r="D39" i="4" l="1"/>
  <c r="D37" i="4"/>
  <c r="D38" i="4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B41" i="9" l="1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B25" i="8"/>
  <c r="B24" i="8" l="1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C28" i="12" l="1"/>
  <c r="C29" i="12"/>
  <c r="I29" i="12"/>
  <c r="B39" i="9" l="1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B23" i="8"/>
  <c r="B22" i="8" l="1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B37" i="9" l="1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B21" i="8" l="1"/>
  <c r="C9" i="14" l="1"/>
  <c r="C10" i="14"/>
  <c r="C14" i="14"/>
  <c r="C13" i="14"/>
  <c r="F34" i="12" l="1"/>
  <c r="F35" i="12"/>
  <c r="B10" i="12"/>
  <c r="B9" i="12"/>
  <c r="D45" i="11" l="1"/>
  <c r="D7" i="11" s="1"/>
  <c r="D35" i="4"/>
  <c r="B53" i="4" s="1"/>
  <c r="E45" i="11" l="1"/>
  <c r="B4" i="11" s="1"/>
  <c r="C53" i="4"/>
  <c r="C34" i="5" l="1"/>
  <c r="A52" i="5" s="1"/>
  <c r="B52" i="7"/>
  <c r="F31" i="10"/>
  <c r="E32" i="10"/>
  <c r="F32" i="10" s="1"/>
  <c r="HZ2" i="1"/>
  <c r="R4" i="8"/>
  <c r="S4" i="8"/>
  <c r="T4" i="8"/>
  <c r="U4" i="8"/>
  <c r="V4" i="8"/>
  <c r="L5" i="9"/>
  <c r="M5" i="9"/>
  <c r="N5" i="9"/>
  <c r="O5" i="9"/>
  <c r="P5" i="9"/>
  <c r="L6" i="9"/>
  <c r="M6" i="9"/>
  <c r="N6" i="9"/>
  <c r="O6" i="9"/>
  <c r="P6" i="9"/>
  <c r="L7" i="9"/>
  <c r="M7" i="9"/>
  <c r="N7" i="9"/>
  <c r="O7" i="9"/>
  <c r="P7" i="9"/>
  <c r="L8" i="9"/>
  <c r="M8" i="9"/>
  <c r="N8" i="9"/>
  <c r="O8" i="9"/>
  <c r="P8" i="9"/>
  <c r="L9" i="9"/>
  <c r="M9" i="9"/>
  <c r="N9" i="9"/>
  <c r="O9" i="9"/>
  <c r="P9" i="9"/>
  <c r="L10" i="9"/>
  <c r="M10" i="9"/>
  <c r="N10" i="9"/>
  <c r="O10" i="9"/>
  <c r="P10" i="9"/>
  <c r="L11" i="9"/>
  <c r="M11" i="9"/>
  <c r="N11" i="9"/>
  <c r="O11" i="9"/>
  <c r="P11" i="9"/>
  <c r="L12" i="9"/>
  <c r="M12" i="9"/>
  <c r="N12" i="9"/>
  <c r="O12" i="9"/>
  <c r="P12" i="9"/>
  <c r="L13" i="9"/>
  <c r="M13" i="9"/>
  <c r="N13" i="9"/>
  <c r="O13" i="9"/>
  <c r="P13" i="9"/>
  <c r="L14" i="9"/>
  <c r="M14" i="9"/>
  <c r="N14" i="9"/>
  <c r="O14" i="9"/>
  <c r="P14" i="9"/>
  <c r="L15" i="9"/>
  <c r="M15" i="9"/>
  <c r="N15" i="9"/>
  <c r="O15" i="9"/>
  <c r="P15" i="9"/>
  <c r="L16" i="9"/>
  <c r="M16" i="9"/>
  <c r="N16" i="9"/>
  <c r="O16" i="9"/>
  <c r="P16" i="9"/>
  <c r="L17" i="9"/>
  <c r="M17" i="9"/>
  <c r="N17" i="9"/>
  <c r="O17" i="9"/>
  <c r="P17" i="9"/>
  <c r="L18" i="9"/>
  <c r="M18" i="9"/>
  <c r="N18" i="9"/>
  <c r="O18" i="9"/>
  <c r="P18" i="9"/>
  <c r="L19" i="9"/>
  <c r="M19" i="9"/>
  <c r="N19" i="9"/>
  <c r="O19" i="9"/>
  <c r="P19" i="9"/>
  <c r="L20" i="9"/>
  <c r="M20" i="9"/>
  <c r="N20" i="9"/>
  <c r="O20" i="9"/>
  <c r="P20" i="9"/>
  <c r="L21" i="9"/>
  <c r="M21" i="9"/>
  <c r="N21" i="9"/>
  <c r="O21" i="9"/>
  <c r="P21" i="9"/>
  <c r="L22" i="9"/>
  <c r="M22" i="9"/>
  <c r="N22" i="9"/>
  <c r="O22" i="9"/>
  <c r="P22" i="9"/>
  <c r="L23" i="9"/>
  <c r="M23" i="9"/>
  <c r="N23" i="9"/>
  <c r="O23" i="9"/>
  <c r="P23" i="9"/>
  <c r="L24" i="9"/>
  <c r="M24" i="9"/>
  <c r="N24" i="9"/>
  <c r="O24" i="9"/>
  <c r="P24" i="9"/>
  <c r="L25" i="9"/>
  <c r="M25" i="9"/>
  <c r="N25" i="9"/>
  <c r="O25" i="9"/>
  <c r="P25" i="9"/>
  <c r="L26" i="9"/>
  <c r="M26" i="9"/>
  <c r="N26" i="9"/>
  <c r="O26" i="9"/>
  <c r="P26" i="9"/>
  <c r="L27" i="9"/>
  <c r="M27" i="9"/>
  <c r="N27" i="9"/>
  <c r="O27" i="9"/>
  <c r="P27" i="9"/>
  <c r="L28" i="9"/>
  <c r="M28" i="9"/>
  <c r="N28" i="9"/>
  <c r="O28" i="9"/>
  <c r="P28" i="9"/>
  <c r="L29" i="9"/>
  <c r="M29" i="9"/>
  <c r="N29" i="9"/>
  <c r="O29" i="9"/>
  <c r="P29" i="9"/>
  <c r="L30" i="9"/>
  <c r="M30" i="9"/>
  <c r="N30" i="9"/>
  <c r="O30" i="9"/>
  <c r="P30" i="9"/>
  <c r="L31" i="9"/>
  <c r="M31" i="9"/>
  <c r="N31" i="9"/>
  <c r="O31" i="9"/>
  <c r="P31" i="9"/>
  <c r="L32" i="9"/>
  <c r="M32" i="9"/>
  <c r="N32" i="9"/>
  <c r="O32" i="9"/>
  <c r="P32" i="9"/>
  <c r="L33" i="9"/>
  <c r="M33" i="9"/>
  <c r="N33" i="9"/>
  <c r="O33" i="9"/>
  <c r="P33" i="9"/>
  <c r="L34" i="9"/>
  <c r="M34" i="9"/>
  <c r="N34" i="9"/>
  <c r="O34" i="9"/>
  <c r="P34" i="9"/>
  <c r="L35" i="9"/>
  <c r="M35" i="9"/>
  <c r="N35" i="9"/>
  <c r="O35" i="9"/>
  <c r="P35" i="9"/>
  <c r="L36" i="9"/>
  <c r="M36" i="9"/>
  <c r="N36" i="9"/>
  <c r="O36" i="9"/>
  <c r="P36" i="9"/>
  <c r="M4" i="9"/>
  <c r="AB4" i="9" s="1"/>
  <c r="N4" i="9"/>
  <c r="AC4" i="9" s="1"/>
  <c r="O4" i="9"/>
  <c r="AD4" i="9" s="1"/>
  <c r="P4" i="9"/>
  <c r="AE4" i="9" s="1"/>
  <c r="L4" i="9"/>
  <c r="AA4" i="9" s="1"/>
  <c r="G5" i="9"/>
  <c r="H5" i="9"/>
  <c r="I5" i="9"/>
  <c r="J5" i="9"/>
  <c r="K5" i="9"/>
  <c r="G6" i="9"/>
  <c r="H6" i="9"/>
  <c r="I6" i="9"/>
  <c r="J6" i="9"/>
  <c r="K6" i="9"/>
  <c r="G7" i="9"/>
  <c r="H7" i="9"/>
  <c r="I7" i="9"/>
  <c r="J7" i="9"/>
  <c r="K7" i="9"/>
  <c r="G8" i="9"/>
  <c r="H8" i="9"/>
  <c r="I8" i="9"/>
  <c r="J8" i="9"/>
  <c r="K8" i="9"/>
  <c r="G9" i="9"/>
  <c r="H9" i="9"/>
  <c r="I9" i="9"/>
  <c r="J9" i="9"/>
  <c r="K9" i="9"/>
  <c r="G10" i="9"/>
  <c r="H10" i="9"/>
  <c r="I10" i="9"/>
  <c r="J10" i="9"/>
  <c r="K10" i="9"/>
  <c r="G11" i="9"/>
  <c r="H11" i="9"/>
  <c r="I11" i="9"/>
  <c r="J11" i="9"/>
  <c r="K11" i="9"/>
  <c r="G12" i="9"/>
  <c r="H12" i="9"/>
  <c r="I12" i="9"/>
  <c r="J12" i="9"/>
  <c r="K12" i="9"/>
  <c r="G13" i="9"/>
  <c r="H13" i="9"/>
  <c r="I13" i="9"/>
  <c r="J13" i="9"/>
  <c r="K13" i="9"/>
  <c r="G14" i="9"/>
  <c r="H14" i="9"/>
  <c r="I14" i="9"/>
  <c r="J14" i="9"/>
  <c r="K14" i="9"/>
  <c r="G15" i="9"/>
  <c r="H15" i="9"/>
  <c r="I15" i="9"/>
  <c r="J15" i="9"/>
  <c r="K15" i="9"/>
  <c r="G16" i="9"/>
  <c r="H16" i="9"/>
  <c r="I16" i="9"/>
  <c r="J16" i="9"/>
  <c r="K16" i="9"/>
  <c r="G17" i="9"/>
  <c r="H17" i="9"/>
  <c r="I17" i="9"/>
  <c r="J17" i="9"/>
  <c r="K17" i="9"/>
  <c r="G18" i="9"/>
  <c r="H18" i="9"/>
  <c r="I18" i="9"/>
  <c r="J18" i="9"/>
  <c r="K18" i="9"/>
  <c r="G19" i="9"/>
  <c r="H19" i="9"/>
  <c r="I19" i="9"/>
  <c r="J19" i="9"/>
  <c r="K19" i="9"/>
  <c r="G20" i="9"/>
  <c r="H20" i="9"/>
  <c r="I20" i="9"/>
  <c r="J20" i="9"/>
  <c r="K20" i="9"/>
  <c r="G21" i="9"/>
  <c r="H21" i="9"/>
  <c r="I21" i="9"/>
  <c r="J21" i="9"/>
  <c r="K21" i="9"/>
  <c r="G22" i="9"/>
  <c r="H22" i="9"/>
  <c r="I22" i="9"/>
  <c r="J22" i="9"/>
  <c r="K22" i="9"/>
  <c r="G23" i="9"/>
  <c r="H23" i="9"/>
  <c r="I23" i="9"/>
  <c r="J23" i="9"/>
  <c r="K23" i="9"/>
  <c r="G24" i="9"/>
  <c r="H24" i="9"/>
  <c r="I24" i="9"/>
  <c r="J24" i="9"/>
  <c r="K24" i="9"/>
  <c r="G25" i="9"/>
  <c r="H25" i="9"/>
  <c r="I25" i="9"/>
  <c r="J25" i="9"/>
  <c r="K25" i="9"/>
  <c r="G26" i="9"/>
  <c r="H26" i="9"/>
  <c r="I26" i="9"/>
  <c r="J26" i="9"/>
  <c r="K26" i="9"/>
  <c r="G27" i="9"/>
  <c r="H27" i="9"/>
  <c r="I27" i="9"/>
  <c r="J27" i="9"/>
  <c r="K27" i="9"/>
  <c r="G28" i="9"/>
  <c r="H28" i="9"/>
  <c r="I28" i="9"/>
  <c r="J28" i="9"/>
  <c r="K28" i="9"/>
  <c r="G29" i="9"/>
  <c r="H29" i="9"/>
  <c r="I29" i="9"/>
  <c r="J29" i="9"/>
  <c r="K29" i="9"/>
  <c r="G30" i="9"/>
  <c r="H30" i="9"/>
  <c r="I30" i="9"/>
  <c r="J30" i="9"/>
  <c r="K30" i="9"/>
  <c r="G31" i="9"/>
  <c r="H31" i="9"/>
  <c r="I31" i="9"/>
  <c r="J31" i="9"/>
  <c r="K31" i="9"/>
  <c r="G32" i="9"/>
  <c r="H32" i="9"/>
  <c r="I32" i="9"/>
  <c r="J32" i="9"/>
  <c r="K32" i="9"/>
  <c r="G33" i="9"/>
  <c r="H33" i="9"/>
  <c r="I33" i="9"/>
  <c r="J33" i="9"/>
  <c r="K33" i="9"/>
  <c r="G34" i="9"/>
  <c r="H34" i="9"/>
  <c r="I34" i="9"/>
  <c r="J34" i="9"/>
  <c r="K34" i="9"/>
  <c r="G35" i="9"/>
  <c r="H35" i="9"/>
  <c r="I35" i="9"/>
  <c r="J35" i="9"/>
  <c r="K35" i="9"/>
  <c r="G36" i="9"/>
  <c r="H36" i="9"/>
  <c r="I36" i="9"/>
  <c r="J36" i="9"/>
  <c r="K36" i="9"/>
  <c r="H4" i="9"/>
  <c r="W4" i="9" s="1"/>
  <c r="I4" i="9"/>
  <c r="X4" i="9" s="1"/>
  <c r="J4" i="9"/>
  <c r="Y4" i="9" s="1"/>
  <c r="K4" i="9"/>
  <c r="Z4" i="9" s="1"/>
  <c r="G4" i="9"/>
  <c r="V4" i="9" s="1"/>
  <c r="B5" i="9"/>
  <c r="C5" i="9"/>
  <c r="D5" i="9"/>
  <c r="E5" i="9"/>
  <c r="F5" i="9"/>
  <c r="B6" i="9"/>
  <c r="C6" i="9"/>
  <c r="D6" i="9"/>
  <c r="E6" i="9"/>
  <c r="F6" i="9"/>
  <c r="B7" i="9"/>
  <c r="C7" i="9"/>
  <c r="D7" i="9"/>
  <c r="E7" i="9"/>
  <c r="F7" i="9"/>
  <c r="B8" i="9"/>
  <c r="C8" i="9"/>
  <c r="D8" i="9"/>
  <c r="E8" i="9"/>
  <c r="F8" i="9"/>
  <c r="B9" i="9"/>
  <c r="C9" i="9"/>
  <c r="D9" i="9"/>
  <c r="E9" i="9"/>
  <c r="F9" i="9"/>
  <c r="B10" i="9"/>
  <c r="C10" i="9"/>
  <c r="D10" i="9"/>
  <c r="E10" i="9"/>
  <c r="F10" i="9"/>
  <c r="B11" i="9"/>
  <c r="C11" i="9"/>
  <c r="D11" i="9"/>
  <c r="E11" i="9"/>
  <c r="F11" i="9"/>
  <c r="B12" i="9"/>
  <c r="C12" i="9"/>
  <c r="D12" i="9"/>
  <c r="E12" i="9"/>
  <c r="F12" i="9"/>
  <c r="B13" i="9"/>
  <c r="C13" i="9"/>
  <c r="D13" i="9"/>
  <c r="E13" i="9"/>
  <c r="F13" i="9"/>
  <c r="B14" i="9"/>
  <c r="C14" i="9"/>
  <c r="D14" i="9"/>
  <c r="E14" i="9"/>
  <c r="F14" i="9"/>
  <c r="B15" i="9"/>
  <c r="C15" i="9"/>
  <c r="D15" i="9"/>
  <c r="E15" i="9"/>
  <c r="F15" i="9"/>
  <c r="B16" i="9"/>
  <c r="C16" i="9"/>
  <c r="D16" i="9"/>
  <c r="E16" i="9"/>
  <c r="F16" i="9"/>
  <c r="B17" i="9"/>
  <c r="C17" i="9"/>
  <c r="D17" i="9"/>
  <c r="E17" i="9"/>
  <c r="F17" i="9"/>
  <c r="B18" i="9"/>
  <c r="C18" i="9"/>
  <c r="D18" i="9"/>
  <c r="E18" i="9"/>
  <c r="F18" i="9"/>
  <c r="B19" i="9"/>
  <c r="C19" i="9"/>
  <c r="D19" i="9"/>
  <c r="E19" i="9"/>
  <c r="F19" i="9"/>
  <c r="B20" i="9"/>
  <c r="C20" i="9"/>
  <c r="D20" i="9"/>
  <c r="E20" i="9"/>
  <c r="F20" i="9"/>
  <c r="B21" i="9"/>
  <c r="C21" i="9"/>
  <c r="D21" i="9"/>
  <c r="E21" i="9"/>
  <c r="F21" i="9"/>
  <c r="B22" i="9"/>
  <c r="C22" i="9"/>
  <c r="D22" i="9"/>
  <c r="E22" i="9"/>
  <c r="F22" i="9"/>
  <c r="B23" i="9"/>
  <c r="C23" i="9"/>
  <c r="D23" i="9"/>
  <c r="E23" i="9"/>
  <c r="F23" i="9"/>
  <c r="B24" i="9"/>
  <c r="C24" i="9"/>
  <c r="D24" i="9"/>
  <c r="E24" i="9"/>
  <c r="F24" i="9"/>
  <c r="B25" i="9"/>
  <c r="C25" i="9"/>
  <c r="D25" i="9"/>
  <c r="E25" i="9"/>
  <c r="F25" i="9"/>
  <c r="B26" i="9"/>
  <c r="C26" i="9"/>
  <c r="D26" i="9"/>
  <c r="E26" i="9"/>
  <c r="F26" i="9"/>
  <c r="B27" i="9"/>
  <c r="C27" i="9"/>
  <c r="D27" i="9"/>
  <c r="E27" i="9"/>
  <c r="F27" i="9"/>
  <c r="B28" i="9"/>
  <c r="C28" i="9"/>
  <c r="D28" i="9"/>
  <c r="E28" i="9"/>
  <c r="F28" i="9"/>
  <c r="B29" i="9"/>
  <c r="C29" i="9"/>
  <c r="D29" i="9"/>
  <c r="E29" i="9"/>
  <c r="F29" i="9"/>
  <c r="B30" i="9"/>
  <c r="C30" i="9"/>
  <c r="D30" i="9"/>
  <c r="E30" i="9"/>
  <c r="F30" i="9"/>
  <c r="B31" i="9"/>
  <c r="C31" i="9"/>
  <c r="D31" i="9"/>
  <c r="E31" i="9"/>
  <c r="F31" i="9"/>
  <c r="B32" i="9"/>
  <c r="C32" i="9"/>
  <c r="D32" i="9"/>
  <c r="E32" i="9"/>
  <c r="F32" i="9"/>
  <c r="B33" i="9"/>
  <c r="C33" i="9"/>
  <c r="D33" i="9"/>
  <c r="E33" i="9"/>
  <c r="F33" i="9"/>
  <c r="B34" i="9"/>
  <c r="C34" i="9"/>
  <c r="D34" i="9"/>
  <c r="E34" i="9"/>
  <c r="F34" i="9"/>
  <c r="B35" i="9"/>
  <c r="C35" i="9"/>
  <c r="D35" i="9"/>
  <c r="E35" i="9"/>
  <c r="F35" i="9"/>
  <c r="B36" i="9"/>
  <c r="C36" i="9"/>
  <c r="D36" i="9"/>
  <c r="E36" i="9"/>
  <c r="F36" i="9"/>
  <c r="C4" i="9"/>
  <c r="R4" i="9" s="1"/>
  <c r="D4" i="9"/>
  <c r="S4" i="9" s="1"/>
  <c r="E4" i="9"/>
  <c r="T4" i="9" s="1"/>
  <c r="F4" i="9"/>
  <c r="U4" i="9" s="1"/>
  <c r="B4" i="9"/>
  <c r="Q4" i="9" s="1"/>
  <c r="B3" i="9"/>
  <c r="C3" i="9"/>
  <c r="D3" i="9"/>
  <c r="E3" i="9"/>
  <c r="F3" i="9"/>
  <c r="I4" i="8"/>
  <c r="J4" i="8"/>
  <c r="K4" i="8"/>
  <c r="L4" i="8"/>
  <c r="H4" i="8"/>
  <c r="G60" i="10" l="1"/>
  <c r="G59" i="10"/>
  <c r="G58" i="10"/>
  <c r="Q5" i="9"/>
  <c r="Q6" i="9" s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V5" i="9"/>
  <c r="A39" i="15"/>
  <c r="AA5" i="9"/>
  <c r="AA6" i="9" s="1"/>
  <c r="AA7" i="9" s="1"/>
  <c r="AA8" i="9" s="1"/>
  <c r="AA9" i="9" s="1"/>
  <c r="AA10" i="9" s="1"/>
  <c r="AA11" i="9" s="1"/>
  <c r="AA12" i="9" s="1"/>
  <c r="AA13" i="9" s="1"/>
  <c r="AA14" i="9" s="1"/>
  <c r="AA15" i="9" s="1"/>
  <c r="AA16" i="9" s="1"/>
  <c r="AA17" i="9" s="1"/>
  <c r="AA18" i="9" s="1"/>
  <c r="AA19" i="9" s="1"/>
  <c r="AA20" i="9" s="1"/>
  <c r="AA21" i="9" s="1"/>
  <c r="AA22" i="9" s="1"/>
  <c r="AA23" i="9" s="1"/>
  <c r="AA24" i="9" s="1"/>
  <c r="AA25" i="9" s="1"/>
  <c r="AA26" i="9" s="1"/>
  <c r="AA27" i="9" s="1"/>
  <c r="AA28" i="9" s="1"/>
  <c r="AA29" i="9" s="1"/>
  <c r="AA30" i="9" s="1"/>
  <c r="AA31" i="9" s="1"/>
  <c r="AA32" i="9" s="1"/>
  <c r="AA33" i="9" s="1"/>
  <c r="AA34" i="9" s="1"/>
  <c r="AA35" i="9" s="1"/>
  <c r="AA36" i="9" s="1"/>
  <c r="AA37" i="9" s="1"/>
  <c r="AA38" i="9" s="1"/>
  <c r="AA39" i="9" s="1"/>
  <c r="AA40" i="9" s="1"/>
  <c r="AA41" i="9" s="1"/>
  <c r="AA42" i="9" s="1"/>
  <c r="AA43" i="9" s="1"/>
  <c r="AA44" i="9" s="1"/>
  <c r="AA45" i="9" s="1"/>
  <c r="AA46" i="9" s="1"/>
  <c r="AA47" i="9" s="1"/>
  <c r="AA48" i="9" s="1"/>
  <c r="AA49" i="9" s="1"/>
  <c r="AA50" i="9" s="1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A64" i="9" s="1"/>
  <c r="AA65" i="9" s="1"/>
  <c r="AA66" i="9" s="1"/>
  <c r="AA67" i="9" s="1"/>
  <c r="AA68" i="9" s="1"/>
  <c r="AA69" i="9" s="1"/>
  <c r="AA70" i="9" s="1"/>
  <c r="AA71" i="9" s="1"/>
  <c r="AA72" i="9" s="1"/>
  <c r="AA73" i="9" s="1"/>
  <c r="AA74" i="9" s="1"/>
  <c r="AA75" i="9" s="1"/>
  <c r="AA76" i="9" s="1"/>
  <c r="AA77" i="9" s="1"/>
  <c r="F38" i="10"/>
  <c r="F42" i="10"/>
  <c r="F46" i="10"/>
  <c r="F50" i="10"/>
  <c r="F54" i="10"/>
  <c r="F58" i="10"/>
  <c r="F34" i="10"/>
  <c r="F36" i="10"/>
  <c r="F48" i="10"/>
  <c r="F60" i="10"/>
  <c r="F35" i="10"/>
  <c r="F39" i="10"/>
  <c r="F43" i="10"/>
  <c r="F47" i="10"/>
  <c r="F51" i="10"/>
  <c r="F55" i="10"/>
  <c r="F59" i="10"/>
  <c r="G32" i="10"/>
  <c r="F44" i="10"/>
  <c r="F56" i="10"/>
  <c r="F37" i="10"/>
  <c r="F41" i="10"/>
  <c r="F45" i="10"/>
  <c r="F49" i="10"/>
  <c r="F53" i="10"/>
  <c r="F57" i="10"/>
  <c r="F61" i="10"/>
  <c r="F40" i="10"/>
  <c r="F52" i="10"/>
  <c r="C52" i="7"/>
  <c r="B52" i="5"/>
  <c r="B39" i="15" s="1"/>
  <c r="A51" i="5"/>
  <c r="G31" i="10"/>
  <c r="Z5" i="9"/>
  <c r="Z6" i="9" s="1"/>
  <c r="Z7" i="9" s="1"/>
  <c r="Z8" i="9" s="1"/>
  <c r="Z9" i="9" s="1"/>
  <c r="Z10" i="9" s="1"/>
  <c r="Z11" i="9" s="1"/>
  <c r="Z12" i="9" s="1"/>
  <c r="Z13" i="9" s="1"/>
  <c r="Z14" i="9" s="1"/>
  <c r="Z15" i="9" s="1"/>
  <c r="Z16" i="9" s="1"/>
  <c r="Z17" i="9" s="1"/>
  <c r="Z18" i="9" s="1"/>
  <c r="Z19" i="9" s="1"/>
  <c r="Z20" i="9" s="1"/>
  <c r="Z21" i="9" s="1"/>
  <c r="Z22" i="9" s="1"/>
  <c r="Z23" i="9" s="1"/>
  <c r="Z24" i="9" s="1"/>
  <c r="Z25" i="9" s="1"/>
  <c r="Z26" i="9" s="1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 s="1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Z60" i="9" s="1"/>
  <c r="Z61" i="9" s="1"/>
  <c r="Z62" i="9" s="1"/>
  <c r="Z63" i="9" s="1"/>
  <c r="Z64" i="9" s="1"/>
  <c r="Z65" i="9" s="1"/>
  <c r="Z66" i="9" s="1"/>
  <c r="Z67" i="9" s="1"/>
  <c r="Z68" i="9" s="1"/>
  <c r="Z69" i="9" s="1"/>
  <c r="Z70" i="9" s="1"/>
  <c r="Z71" i="9" s="1"/>
  <c r="Z72" i="9" s="1"/>
  <c r="Z73" i="9" s="1"/>
  <c r="Z74" i="9" s="1"/>
  <c r="Z75" i="9" s="1"/>
  <c r="Z76" i="9" s="1"/>
  <c r="Z77" i="9" s="1"/>
  <c r="AB5" i="9"/>
  <c r="AB6" i="9" s="1"/>
  <c r="AB7" i="9" s="1"/>
  <c r="AB8" i="9" s="1"/>
  <c r="AB9" i="9" s="1"/>
  <c r="AB10" i="9" s="1"/>
  <c r="AB11" i="9" s="1"/>
  <c r="AB12" i="9" s="1"/>
  <c r="AB13" i="9" s="1"/>
  <c r="AB14" i="9" s="1"/>
  <c r="AB15" i="9" s="1"/>
  <c r="AB16" i="9" s="1"/>
  <c r="AB17" i="9" s="1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AB28" i="9" s="1"/>
  <c r="AB29" i="9" s="1"/>
  <c r="AB30" i="9" s="1"/>
  <c r="AB31" i="9" s="1"/>
  <c r="AB32" i="9" s="1"/>
  <c r="AB33" i="9" s="1"/>
  <c r="AB34" i="9" s="1"/>
  <c r="AB35" i="9" s="1"/>
  <c r="AB36" i="9" s="1"/>
  <c r="AB37" i="9" s="1"/>
  <c r="AB38" i="9" s="1"/>
  <c r="AB39" i="9" s="1"/>
  <c r="AB40" i="9" s="1"/>
  <c r="AB41" i="9" s="1"/>
  <c r="AB42" i="9" s="1"/>
  <c r="AB43" i="9" s="1"/>
  <c r="AB44" i="9" s="1"/>
  <c r="AB45" i="9" s="1"/>
  <c r="AB46" i="9" s="1"/>
  <c r="AB47" i="9" s="1"/>
  <c r="AB48" i="9" s="1"/>
  <c r="AB49" i="9" s="1"/>
  <c r="AB50" i="9" s="1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B64" i="9" s="1"/>
  <c r="AB65" i="9" s="1"/>
  <c r="AB66" i="9" s="1"/>
  <c r="AB67" i="9" s="1"/>
  <c r="AB68" i="9" s="1"/>
  <c r="AB69" i="9" s="1"/>
  <c r="AB70" i="9" s="1"/>
  <c r="AB71" i="9" s="1"/>
  <c r="AB72" i="9" s="1"/>
  <c r="AB73" i="9" s="1"/>
  <c r="AB74" i="9" s="1"/>
  <c r="AB75" i="9" s="1"/>
  <c r="AB76" i="9" s="1"/>
  <c r="AB77" i="9" s="1"/>
  <c r="Y5" i="9"/>
  <c r="Y6" i="9" s="1"/>
  <c r="Y7" i="9" s="1"/>
  <c r="Y8" i="9" s="1"/>
  <c r="Y9" i="9" s="1"/>
  <c r="Y10" i="9" s="1"/>
  <c r="Y11" i="9" s="1"/>
  <c r="Y12" i="9" s="1"/>
  <c r="Y13" i="9" s="1"/>
  <c r="Y14" i="9" s="1"/>
  <c r="Y15" i="9" s="1"/>
  <c r="Y16" i="9" s="1"/>
  <c r="Y17" i="9" s="1"/>
  <c r="Y18" i="9" s="1"/>
  <c r="Y19" i="9" s="1"/>
  <c r="Y20" i="9" s="1"/>
  <c r="Y21" i="9" s="1"/>
  <c r="Y22" i="9" s="1"/>
  <c r="Y23" i="9" s="1"/>
  <c r="Y24" i="9" s="1"/>
  <c r="Y25" i="9" s="1"/>
  <c r="Y26" i="9" s="1"/>
  <c r="Y27" i="9" s="1"/>
  <c r="Y28" i="9" s="1"/>
  <c r="Y29" i="9" s="1"/>
  <c r="Y30" i="9" s="1"/>
  <c r="Y31" i="9" s="1"/>
  <c r="Y32" i="9" s="1"/>
  <c r="Y33" i="9" s="1"/>
  <c r="Y34" i="9" s="1"/>
  <c r="Y35" i="9" s="1"/>
  <c r="Y36" i="9" s="1"/>
  <c r="Y37" i="9" s="1"/>
  <c r="Y38" i="9" s="1"/>
  <c r="Y39" i="9" s="1"/>
  <c r="Y40" i="9" s="1"/>
  <c r="Y41" i="9" s="1"/>
  <c r="Y42" i="9" s="1"/>
  <c r="Y43" i="9" s="1"/>
  <c r="Y44" i="9" s="1"/>
  <c r="Y45" i="9" s="1"/>
  <c r="Y46" i="9" s="1"/>
  <c r="Y47" i="9" s="1"/>
  <c r="Y48" i="9" s="1"/>
  <c r="Y49" i="9" s="1"/>
  <c r="Y50" i="9" s="1"/>
  <c r="Y51" i="9" s="1"/>
  <c r="Y52" i="9" s="1"/>
  <c r="Y53" i="9" s="1"/>
  <c r="Y54" i="9" s="1"/>
  <c r="Y55" i="9" s="1"/>
  <c r="Y56" i="9" s="1"/>
  <c r="Y57" i="9" s="1"/>
  <c r="Y58" i="9" s="1"/>
  <c r="Y59" i="9" s="1"/>
  <c r="Y60" i="9" s="1"/>
  <c r="Y61" i="9" s="1"/>
  <c r="Y62" i="9" s="1"/>
  <c r="Y63" i="9" s="1"/>
  <c r="Y64" i="9" s="1"/>
  <c r="Y65" i="9" s="1"/>
  <c r="Y66" i="9" s="1"/>
  <c r="Y67" i="9" s="1"/>
  <c r="Y68" i="9" s="1"/>
  <c r="Y69" i="9" s="1"/>
  <c r="Y70" i="9" s="1"/>
  <c r="Y71" i="9" s="1"/>
  <c r="Y72" i="9" s="1"/>
  <c r="Y73" i="9" s="1"/>
  <c r="Y74" i="9" s="1"/>
  <c r="Y75" i="9" s="1"/>
  <c r="Y76" i="9" s="1"/>
  <c r="Y77" i="9" s="1"/>
  <c r="AE5" i="9"/>
  <c r="AE6" i="9" s="1"/>
  <c r="AE7" i="9" s="1"/>
  <c r="AE8" i="9" s="1"/>
  <c r="AE9" i="9" s="1"/>
  <c r="AE10" i="9" s="1"/>
  <c r="AE11" i="9" s="1"/>
  <c r="AE12" i="9" s="1"/>
  <c r="AE13" i="9" s="1"/>
  <c r="AE14" i="9" s="1"/>
  <c r="AE15" i="9" s="1"/>
  <c r="AE16" i="9" s="1"/>
  <c r="AE17" i="9" s="1"/>
  <c r="AE18" i="9" s="1"/>
  <c r="AE19" i="9" s="1"/>
  <c r="AE20" i="9" s="1"/>
  <c r="AE21" i="9" s="1"/>
  <c r="AE22" i="9" s="1"/>
  <c r="AE23" i="9" s="1"/>
  <c r="AE24" i="9" s="1"/>
  <c r="AE25" i="9" s="1"/>
  <c r="AE26" i="9" s="1"/>
  <c r="AE27" i="9" s="1"/>
  <c r="AE28" i="9" s="1"/>
  <c r="AE29" i="9" s="1"/>
  <c r="AE30" i="9" s="1"/>
  <c r="AE31" i="9" s="1"/>
  <c r="AE32" i="9" s="1"/>
  <c r="AE33" i="9" s="1"/>
  <c r="AE34" i="9" s="1"/>
  <c r="AE35" i="9" s="1"/>
  <c r="AE36" i="9" s="1"/>
  <c r="AE37" i="9" s="1"/>
  <c r="AE38" i="9" s="1"/>
  <c r="AE39" i="9" s="1"/>
  <c r="AE40" i="9" s="1"/>
  <c r="AE41" i="9" s="1"/>
  <c r="AE42" i="9" s="1"/>
  <c r="AE43" i="9" s="1"/>
  <c r="AE44" i="9" s="1"/>
  <c r="AE45" i="9" s="1"/>
  <c r="AE46" i="9" s="1"/>
  <c r="AE47" i="9" s="1"/>
  <c r="AE48" i="9" s="1"/>
  <c r="AE49" i="9" s="1"/>
  <c r="AE50" i="9" s="1"/>
  <c r="AE51" i="9" s="1"/>
  <c r="AE52" i="9" s="1"/>
  <c r="AE53" i="9" s="1"/>
  <c r="AE54" i="9" s="1"/>
  <c r="AE55" i="9" s="1"/>
  <c r="AE56" i="9" s="1"/>
  <c r="AE57" i="9" s="1"/>
  <c r="AE58" i="9" s="1"/>
  <c r="AE59" i="9" s="1"/>
  <c r="AE60" i="9" s="1"/>
  <c r="AE61" i="9" s="1"/>
  <c r="AE62" i="9" s="1"/>
  <c r="AE63" i="9" s="1"/>
  <c r="AE64" i="9" s="1"/>
  <c r="AE65" i="9" s="1"/>
  <c r="AE66" i="9" s="1"/>
  <c r="AE67" i="9" s="1"/>
  <c r="AE68" i="9" s="1"/>
  <c r="AE69" i="9" s="1"/>
  <c r="AE70" i="9" s="1"/>
  <c r="AE71" i="9" s="1"/>
  <c r="AE72" i="9" s="1"/>
  <c r="AE73" i="9" s="1"/>
  <c r="AE74" i="9" s="1"/>
  <c r="AE75" i="9" s="1"/>
  <c r="AE76" i="9" s="1"/>
  <c r="AE77" i="9" s="1"/>
  <c r="T5" i="9"/>
  <c r="T6" i="9" s="1"/>
  <c r="T7" i="9" s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T48" i="9" s="1"/>
  <c r="T49" i="9" s="1"/>
  <c r="T50" i="9" s="1"/>
  <c r="T51" i="9" s="1"/>
  <c r="T52" i="9" s="1"/>
  <c r="T53" i="9" s="1"/>
  <c r="T54" i="9" s="1"/>
  <c r="T55" i="9" s="1"/>
  <c r="T56" i="9" s="1"/>
  <c r="T57" i="9" s="1"/>
  <c r="T58" i="9" s="1"/>
  <c r="T59" i="9" s="1"/>
  <c r="T60" i="9" s="1"/>
  <c r="T61" i="9" s="1"/>
  <c r="T62" i="9" s="1"/>
  <c r="T63" i="9" s="1"/>
  <c r="T64" i="9" s="1"/>
  <c r="T65" i="9" s="1"/>
  <c r="T66" i="9" s="1"/>
  <c r="T67" i="9" s="1"/>
  <c r="T68" i="9" s="1"/>
  <c r="T69" i="9" s="1"/>
  <c r="T70" i="9" s="1"/>
  <c r="T71" i="9" s="1"/>
  <c r="T72" i="9" s="1"/>
  <c r="T73" i="9" s="1"/>
  <c r="T74" i="9" s="1"/>
  <c r="T75" i="9" s="1"/>
  <c r="T76" i="9" s="1"/>
  <c r="T77" i="9" s="1"/>
  <c r="S5" i="9"/>
  <c r="S6" i="9" s="1"/>
  <c r="S7" i="9" s="1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S56" i="9" s="1"/>
  <c r="S57" i="9" s="1"/>
  <c r="S58" i="9" s="1"/>
  <c r="S59" i="9" s="1"/>
  <c r="S60" i="9" s="1"/>
  <c r="S61" i="9" s="1"/>
  <c r="S62" i="9" s="1"/>
  <c r="S63" i="9" s="1"/>
  <c r="S64" i="9" s="1"/>
  <c r="S65" i="9" s="1"/>
  <c r="S66" i="9" s="1"/>
  <c r="S67" i="9" s="1"/>
  <c r="S68" i="9" s="1"/>
  <c r="S69" i="9" s="1"/>
  <c r="S70" i="9" s="1"/>
  <c r="S71" i="9" s="1"/>
  <c r="S72" i="9" s="1"/>
  <c r="S73" i="9" s="1"/>
  <c r="S74" i="9" s="1"/>
  <c r="S75" i="9" s="1"/>
  <c r="S76" i="9" s="1"/>
  <c r="S77" i="9" s="1"/>
  <c r="U5" i="9"/>
  <c r="U6" i="9" s="1"/>
  <c r="U7" i="9" s="1"/>
  <c r="U8" i="9" s="1"/>
  <c r="U9" i="9" s="1"/>
  <c r="U10" i="9" s="1"/>
  <c r="U11" i="9" s="1"/>
  <c r="U12" i="9" s="1"/>
  <c r="U13" i="9" s="1"/>
  <c r="U14" i="9" s="1"/>
  <c r="U15" i="9" s="1"/>
  <c r="U16" i="9" s="1"/>
  <c r="U17" i="9" s="1"/>
  <c r="U18" i="9" s="1"/>
  <c r="U19" i="9" s="1"/>
  <c r="U20" i="9" s="1"/>
  <c r="U21" i="9" s="1"/>
  <c r="U22" i="9" s="1"/>
  <c r="U23" i="9" s="1"/>
  <c r="U24" i="9" s="1"/>
  <c r="U25" i="9" s="1"/>
  <c r="U26" i="9" s="1"/>
  <c r="U27" i="9" s="1"/>
  <c r="U28" i="9" s="1"/>
  <c r="U29" i="9" s="1"/>
  <c r="U30" i="9" s="1"/>
  <c r="U31" i="9" s="1"/>
  <c r="U32" i="9" s="1"/>
  <c r="U33" i="9" s="1"/>
  <c r="U34" i="9" s="1"/>
  <c r="U35" i="9" s="1"/>
  <c r="U36" i="9" s="1"/>
  <c r="U37" i="9" s="1"/>
  <c r="U38" i="9" s="1"/>
  <c r="U39" i="9" s="1"/>
  <c r="U40" i="9" s="1"/>
  <c r="U41" i="9" s="1"/>
  <c r="U42" i="9" s="1"/>
  <c r="U43" i="9" s="1"/>
  <c r="U44" i="9" s="1"/>
  <c r="U45" i="9" s="1"/>
  <c r="U46" i="9" s="1"/>
  <c r="U47" i="9" s="1"/>
  <c r="U48" i="9" s="1"/>
  <c r="U49" i="9" s="1"/>
  <c r="U50" i="9" s="1"/>
  <c r="U51" i="9" s="1"/>
  <c r="U52" i="9" s="1"/>
  <c r="U53" i="9" s="1"/>
  <c r="U54" i="9" s="1"/>
  <c r="U55" i="9" s="1"/>
  <c r="U56" i="9" s="1"/>
  <c r="U57" i="9" s="1"/>
  <c r="U58" i="9" s="1"/>
  <c r="U59" i="9" s="1"/>
  <c r="U60" i="9" s="1"/>
  <c r="U61" i="9" s="1"/>
  <c r="U62" i="9" s="1"/>
  <c r="U63" i="9" s="1"/>
  <c r="U64" i="9" s="1"/>
  <c r="U65" i="9" s="1"/>
  <c r="U66" i="9" s="1"/>
  <c r="U67" i="9" s="1"/>
  <c r="U68" i="9" s="1"/>
  <c r="U69" i="9" s="1"/>
  <c r="U70" i="9" s="1"/>
  <c r="U71" i="9" s="1"/>
  <c r="U72" i="9" s="1"/>
  <c r="U73" i="9" s="1"/>
  <c r="U74" i="9" s="1"/>
  <c r="U75" i="9" s="1"/>
  <c r="U76" i="9" s="1"/>
  <c r="U77" i="9" s="1"/>
  <c r="V6" i="9"/>
  <c r="V7" i="9" s="1"/>
  <c r="V8" i="9" s="1"/>
  <c r="V9" i="9" s="1"/>
  <c r="V10" i="9" s="1"/>
  <c r="V11" i="9" s="1"/>
  <c r="V12" i="9" s="1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V23" i="9" s="1"/>
  <c r="V24" i="9" s="1"/>
  <c r="V25" i="9" s="1"/>
  <c r="V26" i="9" s="1"/>
  <c r="V27" i="9" s="1"/>
  <c r="V28" i="9" s="1"/>
  <c r="V29" i="9" s="1"/>
  <c r="V30" i="9" s="1"/>
  <c r="V31" i="9" s="1"/>
  <c r="V32" i="9" s="1"/>
  <c r="V33" i="9" s="1"/>
  <c r="V34" i="9" s="1"/>
  <c r="V35" i="9" s="1"/>
  <c r="V36" i="9" s="1"/>
  <c r="V37" i="9" s="1"/>
  <c r="V38" i="9" s="1"/>
  <c r="V39" i="9" s="1"/>
  <c r="V40" i="9" s="1"/>
  <c r="V41" i="9" s="1"/>
  <c r="V42" i="9" s="1"/>
  <c r="V43" i="9" s="1"/>
  <c r="V44" i="9" s="1"/>
  <c r="V45" i="9" s="1"/>
  <c r="V46" i="9" s="1"/>
  <c r="V47" i="9" s="1"/>
  <c r="V48" i="9" s="1"/>
  <c r="V49" i="9" s="1"/>
  <c r="V50" i="9" s="1"/>
  <c r="V51" i="9" s="1"/>
  <c r="V52" i="9" s="1"/>
  <c r="V53" i="9" s="1"/>
  <c r="V54" i="9" s="1"/>
  <c r="V55" i="9" s="1"/>
  <c r="V56" i="9" s="1"/>
  <c r="V57" i="9" s="1"/>
  <c r="V58" i="9" s="1"/>
  <c r="V59" i="9" s="1"/>
  <c r="V60" i="9" s="1"/>
  <c r="V61" i="9" s="1"/>
  <c r="V62" i="9" s="1"/>
  <c r="V63" i="9" s="1"/>
  <c r="V64" i="9" s="1"/>
  <c r="V65" i="9" s="1"/>
  <c r="V66" i="9" s="1"/>
  <c r="V67" i="9" s="1"/>
  <c r="V68" i="9" s="1"/>
  <c r="V69" i="9" s="1"/>
  <c r="V70" i="9" s="1"/>
  <c r="V71" i="9" s="1"/>
  <c r="V72" i="9" s="1"/>
  <c r="V73" i="9" s="1"/>
  <c r="V74" i="9" s="1"/>
  <c r="V75" i="9" s="1"/>
  <c r="V76" i="9" s="1"/>
  <c r="V77" i="9" s="1"/>
  <c r="W5" i="9"/>
  <c r="W6" i="9" s="1"/>
  <c r="W7" i="9" s="1"/>
  <c r="W8" i="9" s="1"/>
  <c r="W9" i="9" s="1"/>
  <c r="W10" i="9" s="1"/>
  <c r="W11" i="9" s="1"/>
  <c r="W12" i="9" s="1"/>
  <c r="W13" i="9" s="1"/>
  <c r="W14" i="9" s="1"/>
  <c r="W15" i="9" s="1"/>
  <c r="W16" i="9" s="1"/>
  <c r="W17" i="9" s="1"/>
  <c r="W18" i="9" s="1"/>
  <c r="W19" i="9" s="1"/>
  <c r="W20" i="9" s="1"/>
  <c r="W21" i="9" s="1"/>
  <c r="W22" i="9" s="1"/>
  <c r="W23" i="9" s="1"/>
  <c r="W24" i="9" s="1"/>
  <c r="W25" i="9" s="1"/>
  <c r="W26" i="9" s="1"/>
  <c r="W27" i="9" s="1"/>
  <c r="W28" i="9" s="1"/>
  <c r="W29" i="9" s="1"/>
  <c r="W30" i="9" s="1"/>
  <c r="W31" i="9" s="1"/>
  <c r="W32" i="9" s="1"/>
  <c r="W33" i="9" s="1"/>
  <c r="W34" i="9" s="1"/>
  <c r="W35" i="9" s="1"/>
  <c r="W36" i="9" s="1"/>
  <c r="W37" i="9" s="1"/>
  <c r="W38" i="9" s="1"/>
  <c r="W39" i="9" s="1"/>
  <c r="W40" i="9" s="1"/>
  <c r="W41" i="9" s="1"/>
  <c r="W42" i="9" s="1"/>
  <c r="W43" i="9" s="1"/>
  <c r="W44" i="9" s="1"/>
  <c r="W45" i="9" s="1"/>
  <c r="W46" i="9" s="1"/>
  <c r="W47" i="9" s="1"/>
  <c r="W48" i="9" s="1"/>
  <c r="W49" i="9" s="1"/>
  <c r="W50" i="9" s="1"/>
  <c r="W51" i="9" s="1"/>
  <c r="W52" i="9" s="1"/>
  <c r="W53" i="9" s="1"/>
  <c r="W54" i="9" s="1"/>
  <c r="W55" i="9" s="1"/>
  <c r="W56" i="9" s="1"/>
  <c r="W57" i="9" s="1"/>
  <c r="W58" i="9" s="1"/>
  <c r="W59" i="9" s="1"/>
  <c r="W60" i="9" s="1"/>
  <c r="W61" i="9" s="1"/>
  <c r="W62" i="9" s="1"/>
  <c r="W63" i="9" s="1"/>
  <c r="W64" i="9" s="1"/>
  <c r="W65" i="9" s="1"/>
  <c r="W66" i="9" s="1"/>
  <c r="W67" i="9" s="1"/>
  <c r="W68" i="9" s="1"/>
  <c r="W69" i="9" s="1"/>
  <c r="W70" i="9" s="1"/>
  <c r="W71" i="9" s="1"/>
  <c r="W72" i="9" s="1"/>
  <c r="W73" i="9" s="1"/>
  <c r="W74" i="9" s="1"/>
  <c r="W75" i="9" s="1"/>
  <c r="W76" i="9" s="1"/>
  <c r="W77" i="9" s="1"/>
  <c r="AC5" i="9"/>
  <c r="AC6" i="9" s="1"/>
  <c r="AC7" i="9" s="1"/>
  <c r="AC8" i="9" s="1"/>
  <c r="AC9" i="9" s="1"/>
  <c r="AC10" i="9" s="1"/>
  <c r="AC11" i="9" s="1"/>
  <c r="AC12" i="9" s="1"/>
  <c r="AC13" i="9" s="1"/>
  <c r="AC14" i="9" s="1"/>
  <c r="AC15" i="9" s="1"/>
  <c r="AC16" i="9" s="1"/>
  <c r="AC17" i="9" s="1"/>
  <c r="AC18" i="9" s="1"/>
  <c r="AC19" i="9" s="1"/>
  <c r="AC20" i="9" s="1"/>
  <c r="AC21" i="9" s="1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C32" i="9" s="1"/>
  <c r="AC33" i="9" s="1"/>
  <c r="AC34" i="9" s="1"/>
  <c r="AC35" i="9" s="1"/>
  <c r="AC36" i="9" s="1"/>
  <c r="AC37" i="9" s="1"/>
  <c r="AC38" i="9" s="1"/>
  <c r="AC39" i="9" s="1"/>
  <c r="AC40" i="9" s="1"/>
  <c r="AC41" i="9" s="1"/>
  <c r="AC42" i="9" s="1"/>
  <c r="AC43" i="9" s="1"/>
  <c r="AC44" i="9" s="1"/>
  <c r="AC45" i="9" s="1"/>
  <c r="AC46" i="9" s="1"/>
  <c r="AC47" i="9" s="1"/>
  <c r="AC48" i="9" s="1"/>
  <c r="AC49" i="9" s="1"/>
  <c r="AC50" i="9" s="1"/>
  <c r="AC51" i="9" s="1"/>
  <c r="AC52" i="9" s="1"/>
  <c r="AC53" i="9" s="1"/>
  <c r="AC54" i="9" s="1"/>
  <c r="AC55" i="9" s="1"/>
  <c r="AC56" i="9" s="1"/>
  <c r="AC57" i="9" s="1"/>
  <c r="AC58" i="9" s="1"/>
  <c r="AC59" i="9" s="1"/>
  <c r="AC60" i="9" s="1"/>
  <c r="AC61" i="9" s="1"/>
  <c r="AC62" i="9" s="1"/>
  <c r="AC63" i="9" s="1"/>
  <c r="AC64" i="9" s="1"/>
  <c r="AC65" i="9" s="1"/>
  <c r="AC66" i="9" s="1"/>
  <c r="AC67" i="9" s="1"/>
  <c r="AC68" i="9" s="1"/>
  <c r="AC69" i="9" s="1"/>
  <c r="AC70" i="9" s="1"/>
  <c r="AC71" i="9" s="1"/>
  <c r="AC72" i="9" s="1"/>
  <c r="AC73" i="9" s="1"/>
  <c r="AC74" i="9" s="1"/>
  <c r="AC75" i="9" s="1"/>
  <c r="AC76" i="9" s="1"/>
  <c r="AC77" i="9" s="1"/>
  <c r="R5" i="9"/>
  <c r="R6" i="9" s="1"/>
  <c r="R7" i="9" s="1"/>
  <c r="R8" i="9" s="1"/>
  <c r="R9" i="9" s="1"/>
  <c r="R10" i="9" s="1"/>
  <c r="R11" i="9" s="1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R43" i="9" s="1"/>
  <c r="R44" i="9" s="1"/>
  <c r="R45" i="9" s="1"/>
  <c r="R46" i="9" s="1"/>
  <c r="R47" i="9" s="1"/>
  <c r="R48" i="9" s="1"/>
  <c r="R49" i="9" s="1"/>
  <c r="R50" i="9" s="1"/>
  <c r="R51" i="9" s="1"/>
  <c r="R52" i="9" s="1"/>
  <c r="R53" i="9" s="1"/>
  <c r="R54" i="9" s="1"/>
  <c r="R55" i="9" s="1"/>
  <c r="R56" i="9" s="1"/>
  <c r="R57" i="9" s="1"/>
  <c r="R58" i="9" s="1"/>
  <c r="R59" i="9" s="1"/>
  <c r="R60" i="9" s="1"/>
  <c r="R61" i="9" s="1"/>
  <c r="R62" i="9" s="1"/>
  <c r="R63" i="9" s="1"/>
  <c r="R64" i="9" s="1"/>
  <c r="R65" i="9" s="1"/>
  <c r="R66" i="9" s="1"/>
  <c r="R67" i="9" s="1"/>
  <c r="R68" i="9" s="1"/>
  <c r="R69" i="9" s="1"/>
  <c r="R70" i="9" s="1"/>
  <c r="R71" i="9" s="1"/>
  <c r="R72" i="9" s="1"/>
  <c r="R73" i="9" s="1"/>
  <c r="R74" i="9" s="1"/>
  <c r="R75" i="9" s="1"/>
  <c r="R76" i="9" s="1"/>
  <c r="R77" i="9" s="1"/>
  <c r="X5" i="9"/>
  <c r="X6" i="9" s="1"/>
  <c r="X7" i="9" s="1"/>
  <c r="X8" i="9" s="1"/>
  <c r="X9" i="9" s="1"/>
  <c r="X10" i="9" s="1"/>
  <c r="X11" i="9" s="1"/>
  <c r="X12" i="9" s="1"/>
  <c r="X13" i="9" s="1"/>
  <c r="X14" i="9" s="1"/>
  <c r="X15" i="9" s="1"/>
  <c r="X16" i="9" s="1"/>
  <c r="X17" i="9" s="1"/>
  <c r="X18" i="9" s="1"/>
  <c r="X19" i="9" s="1"/>
  <c r="X20" i="9" s="1"/>
  <c r="X21" i="9" s="1"/>
  <c r="X22" i="9" s="1"/>
  <c r="X23" i="9" s="1"/>
  <c r="X24" i="9" s="1"/>
  <c r="X25" i="9" s="1"/>
  <c r="X26" i="9" s="1"/>
  <c r="X27" i="9" s="1"/>
  <c r="X28" i="9" s="1"/>
  <c r="X29" i="9" s="1"/>
  <c r="X30" i="9" s="1"/>
  <c r="X31" i="9" s="1"/>
  <c r="X32" i="9" s="1"/>
  <c r="X33" i="9" s="1"/>
  <c r="X34" i="9" s="1"/>
  <c r="X35" i="9" s="1"/>
  <c r="X36" i="9" s="1"/>
  <c r="X37" i="9" s="1"/>
  <c r="X38" i="9" s="1"/>
  <c r="X39" i="9" s="1"/>
  <c r="X40" i="9" s="1"/>
  <c r="X41" i="9" s="1"/>
  <c r="X42" i="9" s="1"/>
  <c r="X43" i="9" s="1"/>
  <c r="X44" i="9" s="1"/>
  <c r="X45" i="9" s="1"/>
  <c r="X46" i="9" s="1"/>
  <c r="X47" i="9" s="1"/>
  <c r="X48" i="9" s="1"/>
  <c r="X49" i="9" s="1"/>
  <c r="X50" i="9" s="1"/>
  <c r="X51" i="9" s="1"/>
  <c r="X52" i="9" s="1"/>
  <c r="X53" i="9" s="1"/>
  <c r="X54" i="9" s="1"/>
  <c r="X55" i="9" s="1"/>
  <c r="X56" i="9" s="1"/>
  <c r="X57" i="9" s="1"/>
  <c r="X58" i="9" s="1"/>
  <c r="X59" i="9" s="1"/>
  <c r="X60" i="9" s="1"/>
  <c r="X61" i="9" s="1"/>
  <c r="X62" i="9" s="1"/>
  <c r="X63" i="9" s="1"/>
  <c r="X64" i="9" s="1"/>
  <c r="X65" i="9" s="1"/>
  <c r="X66" i="9" s="1"/>
  <c r="X67" i="9" s="1"/>
  <c r="X68" i="9" s="1"/>
  <c r="X69" i="9" s="1"/>
  <c r="X70" i="9" s="1"/>
  <c r="X71" i="9" s="1"/>
  <c r="X72" i="9" s="1"/>
  <c r="X73" i="9" s="1"/>
  <c r="X74" i="9" s="1"/>
  <c r="X75" i="9" s="1"/>
  <c r="X76" i="9" s="1"/>
  <c r="X77" i="9" s="1"/>
  <c r="AD5" i="9"/>
  <c r="AD6" i="9" s="1"/>
  <c r="AD7" i="9" s="1"/>
  <c r="AD8" i="9" s="1"/>
  <c r="AD9" i="9" s="1"/>
  <c r="AD10" i="9" s="1"/>
  <c r="AD11" i="9" s="1"/>
  <c r="AD12" i="9" s="1"/>
  <c r="AD13" i="9" s="1"/>
  <c r="AD14" i="9" s="1"/>
  <c r="AD15" i="9" s="1"/>
  <c r="AD16" i="9" s="1"/>
  <c r="AD17" i="9" s="1"/>
  <c r="AD18" i="9" s="1"/>
  <c r="AD19" i="9" s="1"/>
  <c r="AD20" i="9" s="1"/>
  <c r="AD21" i="9" s="1"/>
  <c r="AD22" i="9" s="1"/>
  <c r="AD23" i="9" s="1"/>
  <c r="AD24" i="9" s="1"/>
  <c r="AD25" i="9" s="1"/>
  <c r="AD26" i="9" s="1"/>
  <c r="AD27" i="9" s="1"/>
  <c r="AD28" i="9" s="1"/>
  <c r="AD29" i="9" s="1"/>
  <c r="AD30" i="9" s="1"/>
  <c r="AD31" i="9" s="1"/>
  <c r="AD32" i="9" s="1"/>
  <c r="AD33" i="9" s="1"/>
  <c r="AD34" i="9" s="1"/>
  <c r="AD35" i="9" s="1"/>
  <c r="AD36" i="9" s="1"/>
  <c r="AD37" i="9" s="1"/>
  <c r="AD38" i="9" s="1"/>
  <c r="AD39" i="9" s="1"/>
  <c r="AD40" i="9" s="1"/>
  <c r="AD41" i="9" s="1"/>
  <c r="AD42" i="9" s="1"/>
  <c r="AD43" i="9" s="1"/>
  <c r="AD44" i="9" s="1"/>
  <c r="AD45" i="9" s="1"/>
  <c r="AD46" i="9" s="1"/>
  <c r="AD47" i="9" s="1"/>
  <c r="AD48" i="9" s="1"/>
  <c r="AD49" i="9" s="1"/>
  <c r="AD50" i="9" s="1"/>
  <c r="AD51" i="9" s="1"/>
  <c r="AD52" i="9" s="1"/>
  <c r="AD53" i="9" s="1"/>
  <c r="AD54" i="9" s="1"/>
  <c r="AD55" i="9" s="1"/>
  <c r="AD56" i="9" s="1"/>
  <c r="AD57" i="9" s="1"/>
  <c r="AD58" i="9" s="1"/>
  <c r="AD59" i="9" s="1"/>
  <c r="AD60" i="9" s="1"/>
  <c r="AD61" i="9" s="1"/>
  <c r="AD62" i="9" s="1"/>
  <c r="AD63" i="9" s="1"/>
  <c r="AD64" i="9" s="1"/>
  <c r="AD65" i="9" s="1"/>
  <c r="AD66" i="9" s="1"/>
  <c r="AD67" i="9" s="1"/>
  <c r="AD68" i="9" s="1"/>
  <c r="AD69" i="9" s="1"/>
  <c r="AD70" i="9" s="1"/>
  <c r="AD71" i="9" s="1"/>
  <c r="AD72" i="9" s="1"/>
  <c r="AD73" i="9" s="1"/>
  <c r="AD74" i="9" s="1"/>
  <c r="AD75" i="9" s="1"/>
  <c r="AD76" i="9" s="1"/>
  <c r="AD77" i="9" s="1"/>
  <c r="A38" i="15" l="1"/>
  <c r="B51" i="5"/>
  <c r="B38" i="15" s="1"/>
  <c r="Q25" i="9"/>
  <c r="Q26" i="9" s="1"/>
  <c r="B8" i="10"/>
  <c r="Q27" i="9" l="1"/>
  <c r="B18" i="8"/>
  <c r="B19" i="8"/>
  <c r="B20" i="8"/>
  <c r="B9" i="8"/>
  <c r="B10" i="8"/>
  <c r="B11" i="8"/>
  <c r="B12" i="8"/>
  <c r="B13" i="8"/>
  <c r="B14" i="8"/>
  <c r="B15" i="8"/>
  <c r="B16" i="8"/>
  <c r="B17" i="8"/>
  <c r="C2" i="8"/>
  <c r="C4" i="8"/>
  <c r="D4" i="8"/>
  <c r="E4" i="8"/>
  <c r="F4" i="8"/>
  <c r="G4" i="8"/>
  <c r="B4" i="8"/>
  <c r="B5" i="8"/>
  <c r="B6" i="8"/>
  <c r="B7" i="8"/>
  <c r="B8" i="8"/>
  <c r="Q28" i="9" l="1"/>
  <c r="Q29" i="9" l="1"/>
  <c r="Q30" i="9" l="1"/>
  <c r="Q31" i="9" l="1"/>
  <c r="L33" i="10"/>
  <c r="H61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34" i="10"/>
  <c r="Q32" i="9" l="1"/>
  <c r="B51" i="7"/>
  <c r="H38" i="7"/>
  <c r="F40" i="7" s="1"/>
  <c r="H37" i="7"/>
  <c r="E40" i="7" s="1"/>
  <c r="B37" i="7"/>
  <c r="B38" i="7" s="1"/>
  <c r="C38" i="7" s="1"/>
  <c r="D38" i="7" s="1"/>
  <c r="F39" i="7" s="1"/>
  <c r="H36" i="7"/>
  <c r="D40" i="7" s="1"/>
  <c r="C36" i="7"/>
  <c r="D36" i="7" s="1"/>
  <c r="C36" i="5"/>
  <c r="D36" i="5" s="1"/>
  <c r="C37" i="5"/>
  <c r="D37" i="5" s="1"/>
  <c r="C35" i="5"/>
  <c r="D35" i="5" s="1"/>
  <c r="C38" i="5" s="1"/>
  <c r="H37" i="5"/>
  <c r="H36" i="5"/>
  <c r="H35" i="5"/>
  <c r="A13" i="4"/>
  <c r="C6" i="14" s="1"/>
  <c r="G36" i="4"/>
  <c r="G38" i="4"/>
  <c r="G37" i="4"/>
  <c r="E40" i="4" s="1"/>
  <c r="B52" i="4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C3" i="1"/>
  <c r="F28" i="11" l="1"/>
  <c r="G34" i="10"/>
  <c r="H10" i="12"/>
  <c r="H8" i="12"/>
  <c r="G10" i="12"/>
  <c r="F52" i="7"/>
  <c r="F51" i="7"/>
  <c r="F53" i="4"/>
  <c r="D53" i="4"/>
  <c r="E53" i="4"/>
  <c r="E52" i="4"/>
  <c r="D52" i="4"/>
  <c r="F52" i="4"/>
  <c r="H9" i="12"/>
  <c r="G8" i="12"/>
  <c r="D38" i="5"/>
  <c r="E36" i="5"/>
  <c r="E35" i="5"/>
  <c r="C39" i="5" s="1"/>
  <c r="E37" i="5"/>
  <c r="E38" i="5"/>
  <c r="G9" i="12"/>
  <c r="D8" i="12"/>
  <c r="F36" i="11"/>
  <c r="F20" i="11"/>
  <c r="C37" i="11"/>
  <c r="C21" i="11"/>
  <c r="E39" i="11"/>
  <c r="E23" i="11"/>
  <c r="E22" i="11"/>
  <c r="F26" i="11"/>
  <c r="C27" i="11"/>
  <c r="E37" i="11"/>
  <c r="E21" i="11"/>
  <c r="F33" i="11"/>
  <c r="F13" i="11"/>
  <c r="C18" i="11"/>
  <c r="E12" i="11"/>
  <c r="F27" i="11"/>
  <c r="F11" i="11"/>
  <c r="C28" i="11"/>
  <c r="C12" i="11"/>
  <c r="E30" i="11"/>
  <c r="F30" i="11"/>
  <c r="C31" i="11"/>
  <c r="E20" i="11"/>
  <c r="F9" i="11"/>
  <c r="E7" i="11"/>
  <c r="F12" i="11"/>
  <c r="C13" i="11"/>
  <c r="E15" i="11"/>
  <c r="F10" i="11"/>
  <c r="E29" i="11"/>
  <c r="F25" i="11"/>
  <c r="E36" i="11"/>
  <c r="F19" i="11"/>
  <c r="C20" i="11"/>
  <c r="E14" i="11"/>
  <c r="F37" i="11"/>
  <c r="E16" i="11"/>
  <c r="F32" i="11"/>
  <c r="F16" i="11"/>
  <c r="C33" i="11"/>
  <c r="C17" i="11"/>
  <c r="E35" i="11"/>
  <c r="E19" i="11"/>
  <c r="E18" i="11"/>
  <c r="F18" i="11"/>
  <c r="C15" i="11"/>
  <c r="E33" i="11"/>
  <c r="E17" i="11"/>
  <c r="F29" i="11"/>
  <c r="C38" i="11"/>
  <c r="C10" i="11"/>
  <c r="F39" i="11"/>
  <c r="F23" i="11"/>
  <c r="F7" i="11"/>
  <c r="C24" i="11"/>
  <c r="C8" i="11"/>
  <c r="E26" i="11"/>
  <c r="F22" i="11"/>
  <c r="C23" i="11"/>
  <c r="E8" i="11"/>
  <c r="C30" i="11"/>
  <c r="E28" i="11"/>
  <c r="C29" i="11"/>
  <c r="E31" i="11"/>
  <c r="E10" i="11"/>
  <c r="C11" i="11"/>
  <c r="E13" i="11"/>
  <c r="C34" i="11"/>
  <c r="F35" i="11"/>
  <c r="C36" i="11"/>
  <c r="E38" i="11"/>
  <c r="C19" i="11"/>
  <c r="F24" i="11"/>
  <c r="F8" i="11"/>
  <c r="C25" i="11"/>
  <c r="C9" i="11"/>
  <c r="E27" i="11"/>
  <c r="E11" i="11"/>
  <c r="F34" i="11"/>
  <c r="C35" i="11"/>
  <c r="C7" i="11"/>
  <c r="E25" i="11"/>
  <c r="E9" i="11"/>
  <c r="F17" i="11"/>
  <c r="C26" i="11"/>
  <c r="E24" i="11"/>
  <c r="F31" i="11"/>
  <c r="F15" i="11"/>
  <c r="C32" i="11"/>
  <c r="C16" i="11"/>
  <c r="E34" i="11"/>
  <c r="F38" i="11"/>
  <c r="C39" i="11"/>
  <c r="E32" i="11"/>
  <c r="F21" i="11"/>
  <c r="C14" i="11"/>
  <c r="F14" i="11"/>
  <c r="C22" i="11"/>
  <c r="E36" i="7"/>
  <c r="A12" i="7" s="1"/>
  <c r="C8" i="14" s="1"/>
  <c r="D39" i="7"/>
  <c r="C51" i="7"/>
  <c r="F8" i="12"/>
  <c r="F10" i="12"/>
  <c r="D9" i="12"/>
  <c r="F9" i="12"/>
  <c r="D36" i="11"/>
  <c r="D20" i="11"/>
  <c r="D35" i="11"/>
  <c r="D23" i="11"/>
  <c r="D11" i="11"/>
  <c r="D38" i="11"/>
  <c r="D34" i="11"/>
  <c r="D30" i="11"/>
  <c r="D26" i="11"/>
  <c r="D22" i="11"/>
  <c r="D18" i="11"/>
  <c r="D14" i="11"/>
  <c r="D10" i="11"/>
  <c r="D9" i="11"/>
  <c r="D32" i="11"/>
  <c r="D24" i="11"/>
  <c r="D12" i="11"/>
  <c r="D31" i="11"/>
  <c r="D19" i="11"/>
  <c r="D37" i="11"/>
  <c r="D33" i="11"/>
  <c r="D29" i="11"/>
  <c r="D25" i="11"/>
  <c r="D21" i="11"/>
  <c r="D17" i="11"/>
  <c r="D13" i="11"/>
  <c r="D28" i="11"/>
  <c r="D16" i="11"/>
  <c r="D8" i="11"/>
  <c r="D39" i="11"/>
  <c r="D27" i="11"/>
  <c r="D15" i="11"/>
  <c r="G41" i="10"/>
  <c r="G40" i="10"/>
  <c r="G56" i="10"/>
  <c r="G55" i="10"/>
  <c r="G42" i="10"/>
  <c r="G37" i="10"/>
  <c r="G50" i="10"/>
  <c r="G36" i="10"/>
  <c r="G52" i="10"/>
  <c r="G49" i="10"/>
  <c r="G51" i="10"/>
  <c r="G48" i="10"/>
  <c r="G53" i="10"/>
  <c r="G61" i="10"/>
  <c r="G45" i="10"/>
  <c r="G35" i="10"/>
  <c r="G39" i="10"/>
  <c r="G44" i="10"/>
  <c r="G38" i="10"/>
  <c r="G46" i="10"/>
  <c r="G57" i="10"/>
  <c r="G47" i="10"/>
  <c r="G54" i="10"/>
  <c r="G43" i="10"/>
  <c r="B51" i="4"/>
  <c r="C52" i="4"/>
  <c r="Q33" i="9"/>
  <c r="A50" i="5"/>
  <c r="B50" i="7"/>
  <c r="F50" i="7" s="1"/>
  <c r="D40" i="4"/>
  <c r="F40" i="4"/>
  <c r="C37" i="7"/>
  <c r="E39" i="5"/>
  <c r="D39" i="5"/>
  <c r="M50" i="10" l="1"/>
  <c r="M38" i="10"/>
  <c r="M60" i="10"/>
  <c r="M48" i="10"/>
  <c r="M59" i="10"/>
  <c r="M47" i="10"/>
  <c r="M58" i="10"/>
  <c r="M34" i="10"/>
  <c r="M45" i="10"/>
  <c r="M44" i="10"/>
  <c r="M43" i="10"/>
  <c r="M42" i="10"/>
  <c r="M41" i="10"/>
  <c r="M40" i="10"/>
  <c r="M39" i="10"/>
  <c r="M49" i="10"/>
  <c r="M37" i="10"/>
  <c r="M35" i="10"/>
  <c r="M46" i="10"/>
  <c r="M57" i="10"/>
  <c r="M56" i="10"/>
  <c r="M55" i="10"/>
  <c r="M54" i="10"/>
  <c r="M53" i="10"/>
  <c r="M52" i="10"/>
  <c r="M36" i="10"/>
  <c r="M51" i="10"/>
  <c r="L43" i="10"/>
  <c r="K43" i="10" s="1"/>
  <c r="L36" i="10"/>
  <c r="K36" i="10" s="1"/>
  <c r="L42" i="10"/>
  <c r="K42" i="10" s="1"/>
  <c r="L49" i="10"/>
  <c r="K49" i="10" s="1"/>
  <c r="L55" i="10"/>
  <c r="K55" i="10" s="1"/>
  <c r="L48" i="10"/>
  <c r="K48" i="10" s="1"/>
  <c r="L54" i="10"/>
  <c r="K54" i="10" s="1"/>
  <c r="L37" i="10"/>
  <c r="K37" i="10" s="1"/>
  <c r="L34" i="10"/>
  <c r="K34" i="10" s="1"/>
  <c r="L38" i="10"/>
  <c r="K38" i="10" s="1"/>
  <c r="L40" i="10"/>
  <c r="K40" i="10" s="1"/>
  <c r="L44" i="10"/>
  <c r="K44" i="10" s="1"/>
  <c r="L60" i="10"/>
  <c r="K60" i="10" s="1"/>
  <c r="L58" i="10"/>
  <c r="K58" i="10" s="1"/>
  <c r="L41" i="10"/>
  <c r="K41" i="10" s="1"/>
  <c r="L56" i="10"/>
  <c r="K56" i="10" s="1"/>
  <c r="L47" i="10"/>
  <c r="K47" i="10" s="1"/>
  <c r="L45" i="10"/>
  <c r="K45" i="10" s="1"/>
  <c r="L35" i="10"/>
  <c r="K35" i="10" s="1"/>
  <c r="L57" i="10"/>
  <c r="K57" i="10" s="1"/>
  <c r="L46" i="10"/>
  <c r="K46" i="10" s="1"/>
  <c r="L50" i="10"/>
  <c r="K50" i="10" s="1"/>
  <c r="L39" i="10"/>
  <c r="K39" i="10" s="1"/>
  <c r="L51" i="10"/>
  <c r="K51" i="10" s="1"/>
  <c r="L53" i="10"/>
  <c r="K53" i="10" s="1"/>
  <c r="L59" i="10"/>
  <c r="K59" i="10" s="1"/>
  <c r="L52" i="10"/>
  <c r="K52" i="10" s="1"/>
  <c r="D51" i="7"/>
  <c r="D50" i="7"/>
  <c r="D52" i="7"/>
  <c r="A37" i="15"/>
  <c r="D51" i="4"/>
  <c r="F51" i="4"/>
  <c r="E51" i="4"/>
  <c r="D37" i="7"/>
  <c r="E39" i="7" s="1"/>
  <c r="C50" i="7"/>
  <c r="B50" i="5"/>
  <c r="B37" i="15" s="1"/>
  <c r="D10" i="12"/>
  <c r="E9" i="12" s="1"/>
  <c r="A49" i="5"/>
  <c r="C51" i="4"/>
  <c r="B50" i="4"/>
  <c r="Q34" i="9"/>
  <c r="B49" i="7"/>
  <c r="F49" i="7" s="1"/>
  <c r="J5" i="10" l="1"/>
  <c r="E52" i="7"/>
  <c r="E49" i="7"/>
  <c r="E51" i="7"/>
  <c r="E50" i="7"/>
  <c r="D49" i="7"/>
  <c r="A36" i="15"/>
  <c r="F50" i="4"/>
  <c r="E50" i="4"/>
  <c r="D50" i="4"/>
  <c r="E8" i="12"/>
  <c r="C49" i="7"/>
  <c r="B48" i="7"/>
  <c r="B49" i="5"/>
  <c r="B36" i="15" s="1"/>
  <c r="E10" i="12"/>
  <c r="A48" i="5"/>
  <c r="C50" i="4"/>
  <c r="B49" i="4"/>
  <c r="Q35" i="9"/>
  <c r="F48" i="7" l="1"/>
  <c r="D48" i="7"/>
  <c r="E48" i="7"/>
  <c r="A35" i="15"/>
  <c r="F49" i="4"/>
  <c r="E49" i="4"/>
  <c r="D49" i="4"/>
  <c r="B47" i="7"/>
  <c r="C48" i="7"/>
  <c r="B48" i="5"/>
  <c r="B35" i="15" s="1"/>
  <c r="A47" i="5"/>
  <c r="C49" i="4"/>
  <c r="B48" i="4"/>
  <c r="Q36" i="9"/>
  <c r="F47" i="7" l="1"/>
  <c r="D47" i="7"/>
  <c r="E47" i="7"/>
  <c r="C47" i="7"/>
  <c r="A34" i="15"/>
  <c r="E48" i="4"/>
  <c r="F48" i="4"/>
  <c r="D48" i="4"/>
  <c r="B46" i="7"/>
  <c r="B47" i="5"/>
  <c r="B34" i="15" s="1"/>
  <c r="A46" i="5"/>
  <c r="Q37" i="9"/>
  <c r="C48" i="4"/>
  <c r="B47" i="4"/>
  <c r="C46" i="7" l="1"/>
  <c r="D46" i="7"/>
  <c r="E46" i="7"/>
  <c r="A33" i="15"/>
  <c r="B46" i="4"/>
  <c r="B45" i="4" s="1"/>
  <c r="D47" i="4"/>
  <c r="F47" i="4"/>
  <c r="E47" i="4"/>
  <c r="F46" i="7"/>
  <c r="B45" i="7"/>
  <c r="B46" i="5"/>
  <c r="B33" i="15" s="1"/>
  <c r="A45" i="5"/>
  <c r="Q38" i="9"/>
  <c r="Q39" i="9" s="1"/>
  <c r="Q40" i="9" s="1"/>
  <c r="Q41" i="9" s="1"/>
  <c r="Q42" i="9" s="1"/>
  <c r="Q43" i="9" s="1"/>
  <c r="C47" i="4"/>
  <c r="F45" i="7" l="1"/>
  <c r="D45" i="7"/>
  <c r="E45" i="7"/>
  <c r="C46" i="4"/>
  <c r="A32" i="15"/>
  <c r="F45" i="4"/>
  <c r="E45" i="4"/>
  <c r="D45" i="4"/>
  <c r="E46" i="4"/>
  <c r="F46" i="4"/>
  <c r="D46" i="4"/>
  <c r="B44" i="7"/>
  <c r="C45" i="7"/>
  <c r="Q44" i="9"/>
  <c r="B45" i="5"/>
  <c r="B32" i="15" s="1"/>
  <c r="A44" i="5"/>
  <c r="C45" i="4"/>
  <c r="B44" i="4"/>
  <c r="B43" i="7" l="1"/>
  <c r="E43" i="7" s="1"/>
  <c r="D44" i="7"/>
  <c r="E44" i="7"/>
  <c r="A31" i="15"/>
  <c r="E44" i="4"/>
  <c r="F44" i="4"/>
  <c r="D44" i="4"/>
  <c r="F44" i="7"/>
  <c r="C44" i="7"/>
  <c r="Q45" i="9"/>
  <c r="D43" i="7"/>
  <c r="B44" i="5"/>
  <c r="B31" i="15" s="1"/>
  <c r="A43" i="5"/>
  <c r="C44" i="4"/>
  <c r="B42" i="7"/>
  <c r="E42" i="7" s="1"/>
  <c r="B43" i="4"/>
  <c r="F43" i="7" l="1"/>
  <c r="C43" i="7"/>
  <c r="A30" i="15"/>
  <c r="D43" i="4"/>
  <c r="F43" i="4"/>
  <c r="E43" i="4"/>
  <c r="Q46" i="9"/>
  <c r="C42" i="7"/>
  <c r="D42" i="7"/>
  <c r="B43" i="5"/>
  <c r="B30" i="15" s="1"/>
  <c r="A42" i="5"/>
  <c r="F42" i="7"/>
  <c r="C43" i="4"/>
  <c r="B41" i="7"/>
  <c r="B42" i="4"/>
  <c r="A29" i="15" l="1"/>
  <c r="F42" i="4"/>
  <c r="E42" i="4"/>
  <c r="D42" i="4"/>
  <c r="B41" i="4"/>
  <c r="Q47" i="9"/>
  <c r="C41" i="7"/>
  <c r="D41" i="7"/>
  <c r="B42" i="5"/>
  <c r="B29" i="15" s="1"/>
  <c r="A41" i="5"/>
  <c r="E41" i="7"/>
  <c r="F41" i="7"/>
  <c r="C42" i="4"/>
  <c r="A28" i="15" l="1"/>
  <c r="F41" i="4"/>
  <c r="D41" i="4"/>
  <c r="E41" i="4"/>
  <c r="C41" i="4"/>
  <c r="Q48" i="9"/>
  <c r="B41" i="5"/>
  <c r="B28" i="15" s="1"/>
  <c r="A40" i="5"/>
  <c r="E41" i="5" s="1"/>
  <c r="D41" i="5" l="1"/>
  <c r="C41" i="5"/>
  <c r="C28" i="15" s="1"/>
  <c r="A27" i="15"/>
  <c r="C40" i="5"/>
  <c r="C27" i="15" s="1"/>
  <c r="D40" i="5"/>
  <c r="E40" i="5"/>
  <c r="C52" i="5"/>
  <c r="D52" i="5"/>
  <c r="E52" i="5"/>
  <c r="E51" i="5"/>
  <c r="C51" i="5"/>
  <c r="C38" i="15" s="1"/>
  <c r="D51" i="5"/>
  <c r="E50" i="5"/>
  <c r="D50" i="5"/>
  <c r="C50" i="5"/>
  <c r="C37" i="15" s="1"/>
  <c r="D49" i="5"/>
  <c r="C49" i="5"/>
  <c r="C36" i="15" s="1"/>
  <c r="E49" i="5"/>
  <c r="C48" i="5"/>
  <c r="C35" i="15" s="1"/>
  <c r="D48" i="5"/>
  <c r="E48" i="5"/>
  <c r="C47" i="5"/>
  <c r="C34" i="15" s="1"/>
  <c r="D47" i="5"/>
  <c r="E47" i="5"/>
  <c r="E46" i="5"/>
  <c r="D46" i="5"/>
  <c r="C46" i="5"/>
  <c r="C33" i="15" s="1"/>
  <c r="D45" i="5"/>
  <c r="E45" i="5"/>
  <c r="C45" i="5"/>
  <c r="C32" i="15" s="1"/>
  <c r="C44" i="5"/>
  <c r="C31" i="15" s="1"/>
  <c r="D44" i="5"/>
  <c r="E44" i="5"/>
  <c r="E43" i="5"/>
  <c r="C43" i="5"/>
  <c r="C30" i="15" s="1"/>
  <c r="D43" i="5"/>
  <c r="D42" i="5"/>
  <c r="E42" i="5"/>
  <c r="C42" i="5"/>
  <c r="C29" i="15" s="1"/>
  <c r="Q49" i="9"/>
  <c r="G38" i="5"/>
  <c r="A13" i="5" s="1"/>
  <c r="C7" i="14" s="1"/>
  <c r="B40" i="5"/>
  <c r="B27" i="15" s="1"/>
  <c r="C39" i="15"/>
  <c r="E27" i="15" l="1"/>
  <c r="E38" i="15"/>
  <c r="E37" i="15"/>
  <c r="E36" i="15"/>
  <c r="E35" i="15"/>
  <c r="E34" i="15"/>
  <c r="E33" i="15"/>
  <c r="E32" i="15"/>
  <c r="E31" i="15"/>
  <c r="E30" i="15"/>
  <c r="E29" i="15"/>
  <c r="E28" i="15"/>
  <c r="A3" i="15"/>
  <c r="Q50" i="9"/>
  <c r="Q51" i="9" l="1"/>
  <c r="Q52" i="9" l="1"/>
  <c r="Q53" i="9" l="1"/>
  <c r="Q54" i="9" l="1"/>
  <c r="Q55" i="9" l="1"/>
  <c r="Q56" i="9" l="1"/>
  <c r="Q57" i="9" l="1"/>
  <c r="Q58" i="9" l="1"/>
  <c r="Q59" i="9" l="1"/>
  <c r="Q60" i="9" l="1"/>
  <c r="Q61" i="9" l="1"/>
  <c r="Q62" i="9" l="1"/>
  <c r="Q63" i="9" l="1"/>
  <c r="Q64" i="9" l="1"/>
  <c r="Q65" i="9" l="1"/>
  <c r="Q66" i="9" l="1"/>
  <c r="Q67" i="9" l="1"/>
  <c r="Q68" i="9" l="1"/>
  <c r="Q69" i="9" l="1"/>
  <c r="Q70" i="9" l="1"/>
  <c r="Q71" i="9" l="1"/>
  <c r="Q72" i="9" l="1"/>
  <c r="Q73" i="9" l="1"/>
  <c r="Q74" i="9" l="1"/>
  <c r="Q75" i="9" l="1"/>
  <c r="Q76" i="9" l="1"/>
  <c r="Q77" i="9" s="1"/>
  <c r="E39" i="15" l="1"/>
  <c r="C115" i="8" l="1"/>
  <c r="C114" i="8" l="1"/>
  <c r="G110" i="8" l="1"/>
  <c r="G106" i="8"/>
  <c r="G102" i="8"/>
  <c r="G98" i="8"/>
  <c r="G90" i="8"/>
  <c r="F111" i="8"/>
  <c r="F110" i="8"/>
  <c r="F107" i="8"/>
  <c r="F106" i="8"/>
  <c r="F103" i="8"/>
  <c r="F102" i="8"/>
  <c r="F98" i="8"/>
  <c r="F95" i="8"/>
  <c r="F91" i="8"/>
  <c r="F90" i="8"/>
  <c r="E110" i="8"/>
  <c r="E106" i="8"/>
  <c r="E102" i="8"/>
  <c r="E98" i="8"/>
  <c r="E90" i="8"/>
  <c r="D110" i="8"/>
  <c r="D106" i="8"/>
  <c r="D102" i="8"/>
  <c r="D98" i="8"/>
  <c r="D90" i="8"/>
  <c r="C106" i="8"/>
  <c r="C102" i="8"/>
  <c r="C98" i="8"/>
  <c r="C90" i="8"/>
  <c r="C112" i="8"/>
  <c r="D112" i="8"/>
  <c r="E112" i="8"/>
  <c r="F112" i="8"/>
  <c r="G112" i="8"/>
  <c r="C113" i="8"/>
  <c r="D113" i="8"/>
  <c r="E113" i="8"/>
  <c r="F113" i="8"/>
  <c r="G113" i="8"/>
  <c r="D114" i="8"/>
  <c r="E114" i="8"/>
  <c r="F114" i="8"/>
  <c r="G114" i="8"/>
  <c r="D115" i="8"/>
  <c r="E115" i="8"/>
  <c r="F115" i="8"/>
  <c r="G115" i="8"/>
  <c r="C116" i="8"/>
  <c r="D116" i="8"/>
  <c r="E116" i="8"/>
  <c r="F116" i="8"/>
  <c r="G116" i="8"/>
  <c r="C117" i="8"/>
  <c r="R129" i="8" s="1"/>
  <c r="D117" i="8"/>
  <c r="S129" i="8" s="1"/>
  <c r="E117" i="8"/>
  <c r="T129" i="8" s="1"/>
  <c r="F117" i="8"/>
  <c r="U129" i="8" s="1"/>
  <c r="G117" i="8"/>
  <c r="V129" i="8" s="1"/>
  <c r="C118" i="8"/>
  <c r="R130" i="8" s="1"/>
  <c r="D118" i="8"/>
  <c r="S130" i="8" s="1"/>
  <c r="E118" i="8"/>
  <c r="T130" i="8" s="1"/>
  <c r="F118" i="8"/>
  <c r="U130" i="8" s="1"/>
  <c r="G118" i="8"/>
  <c r="V130" i="8" s="1"/>
  <c r="C119" i="8"/>
  <c r="R131" i="8" s="1"/>
  <c r="D119" i="8"/>
  <c r="S131" i="8" s="1"/>
  <c r="E119" i="8"/>
  <c r="T131" i="8" s="1"/>
  <c r="F119" i="8"/>
  <c r="U131" i="8" s="1"/>
  <c r="G119" i="8"/>
  <c r="V131" i="8" s="1"/>
  <c r="C120" i="8"/>
  <c r="R132" i="8" s="1"/>
  <c r="D120" i="8"/>
  <c r="S132" i="8" s="1"/>
  <c r="E120" i="8"/>
  <c r="T132" i="8" s="1"/>
  <c r="F120" i="8"/>
  <c r="U132" i="8" s="1"/>
  <c r="G120" i="8"/>
  <c r="V132" i="8" s="1"/>
  <c r="C121" i="8"/>
  <c r="R133" i="8" s="1"/>
  <c r="D121" i="8"/>
  <c r="S133" i="8" s="1"/>
  <c r="E121" i="8"/>
  <c r="T133" i="8" s="1"/>
  <c r="F121" i="8"/>
  <c r="U133" i="8" s="1"/>
  <c r="G121" i="8"/>
  <c r="V133" i="8" s="1"/>
  <c r="C122" i="8"/>
  <c r="R134" i="8" s="1"/>
  <c r="D122" i="8"/>
  <c r="S134" i="8" s="1"/>
  <c r="E122" i="8"/>
  <c r="T134" i="8" s="1"/>
  <c r="F122" i="8"/>
  <c r="U134" i="8" s="1"/>
  <c r="G122" i="8"/>
  <c r="V134" i="8" s="1"/>
  <c r="C123" i="8"/>
  <c r="R135" i="8" s="1"/>
  <c r="D123" i="8"/>
  <c r="S135" i="8" s="1"/>
  <c r="E123" i="8"/>
  <c r="T135" i="8" s="1"/>
  <c r="F123" i="8"/>
  <c r="U135" i="8" s="1"/>
  <c r="G123" i="8"/>
  <c r="V135" i="8" s="1"/>
  <c r="C124" i="8"/>
  <c r="R136" i="8" s="1"/>
  <c r="D124" i="8"/>
  <c r="S136" i="8" s="1"/>
  <c r="E124" i="8"/>
  <c r="T136" i="8" s="1"/>
  <c r="F124" i="8"/>
  <c r="U136" i="8" s="1"/>
  <c r="G124" i="8"/>
  <c r="V136" i="8" s="1"/>
  <c r="C125" i="8"/>
  <c r="D125" i="8"/>
  <c r="E125" i="8"/>
  <c r="F125" i="8"/>
  <c r="G125" i="8"/>
  <c r="C126" i="8"/>
  <c r="F126" i="8"/>
  <c r="D127" i="8"/>
  <c r="G127" i="8"/>
  <c r="Q127" i="8" s="1"/>
  <c r="C128" i="8"/>
  <c r="H129" i="8" s="1"/>
  <c r="D128" i="8"/>
  <c r="E128" i="8"/>
  <c r="J129" i="8" s="1"/>
  <c r="F128" i="8"/>
  <c r="K129" i="8" s="1"/>
  <c r="N133" i="8" l="1"/>
  <c r="N136" i="8"/>
  <c r="S137" i="8"/>
  <c r="N137" i="8"/>
  <c r="N131" i="8"/>
  <c r="N134" i="8"/>
  <c r="N130" i="8"/>
  <c r="N135" i="8"/>
  <c r="N132" i="8"/>
  <c r="M135" i="8"/>
  <c r="M132" i="8"/>
  <c r="M131" i="8"/>
  <c r="M134" i="8"/>
  <c r="M137" i="8"/>
  <c r="M130" i="8"/>
  <c r="M133" i="8"/>
  <c r="M136" i="8"/>
  <c r="R137" i="8"/>
  <c r="P132" i="8"/>
  <c r="P136" i="8"/>
  <c r="U137" i="8"/>
  <c r="P134" i="8"/>
  <c r="P130" i="8"/>
  <c r="P135" i="8"/>
  <c r="P137" i="8"/>
  <c r="P133" i="8"/>
  <c r="P131" i="8"/>
  <c r="O132" i="8"/>
  <c r="O136" i="8"/>
  <c r="T137" i="8"/>
  <c r="O130" i="8"/>
  <c r="O131" i="8"/>
  <c r="O134" i="8"/>
  <c r="O135" i="8"/>
  <c r="O137" i="8"/>
  <c r="O133" i="8"/>
  <c r="Q132" i="8"/>
  <c r="Q137" i="8"/>
  <c r="Q133" i="8"/>
  <c r="Q136" i="8"/>
  <c r="Q130" i="8"/>
  <c r="Q131" i="8"/>
  <c r="V137" i="8"/>
  <c r="Q134" i="8"/>
  <c r="Q135" i="8"/>
  <c r="P129" i="8"/>
  <c r="N129" i="8"/>
  <c r="M129" i="8"/>
  <c r="O129" i="8"/>
  <c r="Q129" i="8"/>
  <c r="I129" i="8"/>
  <c r="F12" i="12" s="1"/>
  <c r="S128" i="8"/>
  <c r="S127" i="8"/>
  <c r="N120" i="8"/>
  <c r="K126" i="8"/>
  <c r="I128" i="8"/>
  <c r="H126" i="8"/>
  <c r="R126" i="8"/>
  <c r="V127" i="8"/>
  <c r="M123" i="8"/>
  <c r="M128" i="8"/>
  <c r="G128" i="8"/>
  <c r="D38" i="15" s="1"/>
  <c r="N122" i="8"/>
  <c r="N121" i="8"/>
  <c r="N124" i="8"/>
  <c r="N118" i="8"/>
  <c r="M120" i="8"/>
  <c r="N128" i="8"/>
  <c r="R128" i="8"/>
  <c r="U126" i="8"/>
  <c r="P120" i="8"/>
  <c r="O120" i="8"/>
  <c r="O115" i="8"/>
  <c r="O122" i="8"/>
  <c r="O124" i="8"/>
  <c r="O119" i="8"/>
  <c r="O121" i="8"/>
  <c r="O116" i="8"/>
  <c r="O118" i="8"/>
  <c r="Q115" i="8"/>
  <c r="F127" i="8"/>
  <c r="K127" i="8" s="1"/>
  <c r="N125" i="8"/>
  <c r="S125" i="8"/>
  <c r="V122" i="8"/>
  <c r="Q122" i="8"/>
  <c r="D33" i="15"/>
  <c r="M118" i="8"/>
  <c r="P115" i="8"/>
  <c r="V124" i="8"/>
  <c r="S102" i="8"/>
  <c r="T118" i="8"/>
  <c r="U122" i="8"/>
  <c r="U110" i="8"/>
  <c r="V102" i="8"/>
  <c r="E127" i="8"/>
  <c r="R125" i="8"/>
  <c r="M125" i="8"/>
  <c r="P122" i="8"/>
  <c r="Q117" i="8"/>
  <c r="U124" i="8"/>
  <c r="N127" i="8"/>
  <c r="Q124" i="8"/>
  <c r="P117" i="8"/>
  <c r="N115" i="8"/>
  <c r="T124" i="8"/>
  <c r="C127" i="8"/>
  <c r="P124" i="8"/>
  <c r="Q119" i="8"/>
  <c r="O117" i="8"/>
  <c r="Q114" i="8"/>
  <c r="V114" i="8"/>
  <c r="S124" i="8"/>
  <c r="G126" i="8"/>
  <c r="L126" i="8" s="1"/>
  <c r="M122" i="8"/>
  <c r="P119" i="8"/>
  <c r="N117" i="8"/>
  <c r="P114" i="8"/>
  <c r="U114" i="8"/>
  <c r="R124" i="8"/>
  <c r="R102" i="8"/>
  <c r="R114" i="8"/>
  <c r="S118" i="8"/>
  <c r="T122" i="8"/>
  <c r="T110" i="8"/>
  <c r="U102" i="8"/>
  <c r="V118" i="8"/>
  <c r="P126" i="8"/>
  <c r="Q121" i="8"/>
  <c r="D32" i="15"/>
  <c r="M117" i="8"/>
  <c r="O114" i="8"/>
  <c r="T114" i="8"/>
  <c r="U115" i="8"/>
  <c r="U103" i="8"/>
  <c r="E126" i="8"/>
  <c r="J126" i="8" s="1"/>
  <c r="M124" i="8"/>
  <c r="P121" i="8"/>
  <c r="N119" i="8"/>
  <c r="Q116" i="8"/>
  <c r="D27" i="15"/>
  <c r="S114" i="8"/>
  <c r="N114" i="8"/>
  <c r="P128" i="8"/>
  <c r="U128" i="8"/>
  <c r="D14" i="12"/>
  <c r="D126" i="8"/>
  <c r="I126" i="8" s="1"/>
  <c r="Q123" i="8"/>
  <c r="D34" i="15"/>
  <c r="M119" i="8"/>
  <c r="P116" i="8"/>
  <c r="O128" i="8"/>
  <c r="T128" i="8"/>
  <c r="D13" i="12"/>
  <c r="M126" i="8"/>
  <c r="P123" i="8"/>
  <c r="U123" i="8"/>
  <c r="Q118" i="8"/>
  <c r="D29" i="15"/>
  <c r="R118" i="8"/>
  <c r="S122" i="8"/>
  <c r="S110" i="8"/>
  <c r="T102" i="8"/>
  <c r="U118" i="8"/>
  <c r="V110" i="8"/>
  <c r="D12" i="12"/>
  <c r="V125" i="8"/>
  <c r="Q125" i="8"/>
  <c r="O123" i="8"/>
  <c r="M121" i="8"/>
  <c r="P118" i="8"/>
  <c r="N116" i="8"/>
  <c r="U119" i="8"/>
  <c r="U107" i="8"/>
  <c r="H11" i="12"/>
  <c r="D11" i="12"/>
  <c r="U125" i="8"/>
  <c r="P125" i="8"/>
  <c r="N123" i="8"/>
  <c r="Q120" i="8"/>
  <c r="M116" i="8"/>
  <c r="T125" i="8"/>
  <c r="O125" i="8"/>
  <c r="M115" i="8"/>
  <c r="M114" i="8"/>
  <c r="C91" i="8"/>
  <c r="C95" i="8"/>
  <c r="D91" i="8"/>
  <c r="D95" i="8"/>
  <c r="E95" i="8"/>
  <c r="C93" i="8"/>
  <c r="D93" i="8"/>
  <c r="E93" i="8"/>
  <c r="F93" i="8"/>
  <c r="C111" i="8"/>
  <c r="E111" i="8"/>
  <c r="T123" i="8" s="1"/>
  <c r="G111" i="8"/>
  <c r="C109" i="8"/>
  <c r="E109" i="8"/>
  <c r="F109" i="8"/>
  <c r="G109" i="8"/>
  <c r="V121" i="8" s="1"/>
  <c r="C108" i="8"/>
  <c r="D108" i="8"/>
  <c r="E108" i="8"/>
  <c r="F108" i="8"/>
  <c r="G108" i="8"/>
  <c r="C107" i="8"/>
  <c r="E107" i="8"/>
  <c r="G107" i="8"/>
  <c r="C105" i="8"/>
  <c r="E105" i="8"/>
  <c r="T117" i="8" s="1"/>
  <c r="F105" i="8"/>
  <c r="G105" i="8"/>
  <c r="C104" i="8"/>
  <c r="D104" i="8"/>
  <c r="E104" i="8"/>
  <c r="F104" i="8"/>
  <c r="G104" i="8"/>
  <c r="C103" i="8"/>
  <c r="D103" i="8"/>
  <c r="E103" i="8"/>
  <c r="G103" i="8"/>
  <c r="C101" i="8"/>
  <c r="M112" i="8" s="1"/>
  <c r="E101" i="8"/>
  <c r="O106" i="8" s="1"/>
  <c r="F101" i="8"/>
  <c r="P103" i="8" s="1"/>
  <c r="G101" i="8"/>
  <c r="Q106" i="8" s="1"/>
  <c r="C100" i="8"/>
  <c r="R112" i="8" s="1"/>
  <c r="D100" i="8"/>
  <c r="S112" i="8" s="1"/>
  <c r="E100" i="8"/>
  <c r="F100" i="8"/>
  <c r="G100" i="8"/>
  <c r="C99" i="8"/>
  <c r="D99" i="8"/>
  <c r="E99" i="8"/>
  <c r="F99" i="8"/>
  <c r="G99" i="8"/>
  <c r="C97" i="8"/>
  <c r="E97" i="8"/>
  <c r="F97" i="8"/>
  <c r="G97" i="8"/>
  <c r="C96" i="8"/>
  <c r="D96" i="8"/>
  <c r="E96" i="8"/>
  <c r="F96" i="8"/>
  <c r="G96" i="8"/>
  <c r="C94" i="8"/>
  <c r="D94" i="8"/>
  <c r="S106" i="8" s="1"/>
  <c r="E94" i="8"/>
  <c r="T106" i="8" s="1"/>
  <c r="F94" i="8"/>
  <c r="U106" i="8" s="1"/>
  <c r="G94" i="8"/>
  <c r="C92" i="8"/>
  <c r="D92" i="8"/>
  <c r="E92" i="8"/>
  <c r="F92" i="8"/>
  <c r="G92" i="8"/>
  <c r="K125" i="8"/>
  <c r="L124" i="8"/>
  <c r="H124" i="8"/>
  <c r="I123" i="8"/>
  <c r="J122" i="8"/>
  <c r="K121" i="8"/>
  <c r="L120" i="8"/>
  <c r="H120" i="8"/>
  <c r="I119" i="8"/>
  <c r="J118" i="8"/>
  <c r="K117" i="8"/>
  <c r="L116" i="8"/>
  <c r="H116" i="8"/>
  <c r="I115" i="8"/>
  <c r="J114" i="8"/>
  <c r="K113" i="8"/>
  <c r="I125" i="8"/>
  <c r="J124" i="8"/>
  <c r="K123" i="8"/>
  <c r="L122" i="8"/>
  <c r="H122" i="8"/>
  <c r="I121" i="8"/>
  <c r="J120" i="8"/>
  <c r="K119" i="8"/>
  <c r="L118" i="8"/>
  <c r="H118" i="8"/>
  <c r="I117" i="8"/>
  <c r="J116" i="8"/>
  <c r="K115" i="8"/>
  <c r="L114" i="8"/>
  <c r="H114" i="8"/>
  <c r="I113" i="8"/>
  <c r="K111" i="8"/>
  <c r="K107" i="8"/>
  <c r="K103" i="8"/>
  <c r="K91" i="8"/>
  <c r="J125" i="8"/>
  <c r="K124" i="8"/>
  <c r="L123" i="8"/>
  <c r="H123" i="8"/>
  <c r="I122" i="8"/>
  <c r="J121" i="8"/>
  <c r="K120" i="8"/>
  <c r="L119" i="8"/>
  <c r="H119" i="8"/>
  <c r="I118" i="8"/>
  <c r="J117" i="8"/>
  <c r="K116" i="8"/>
  <c r="L115" i="8"/>
  <c r="H115" i="8"/>
  <c r="I114" i="8"/>
  <c r="J113" i="8"/>
  <c r="K112" i="8"/>
  <c r="L125" i="8"/>
  <c r="H125" i="8"/>
  <c r="I124" i="8"/>
  <c r="J123" i="8"/>
  <c r="K122" i="8"/>
  <c r="L121" i="8"/>
  <c r="H121" i="8"/>
  <c r="I120" i="8"/>
  <c r="J119" i="8"/>
  <c r="K118" i="8"/>
  <c r="L117" i="8"/>
  <c r="H117" i="8"/>
  <c r="I116" i="8"/>
  <c r="J115" i="8"/>
  <c r="K114" i="8"/>
  <c r="L113" i="8"/>
  <c r="H113" i="8"/>
  <c r="D28" i="15" l="1"/>
  <c r="G14" i="12"/>
  <c r="Q108" i="8"/>
  <c r="D30" i="15"/>
  <c r="Q112" i="8"/>
  <c r="D31" i="15"/>
  <c r="G11" i="12"/>
  <c r="G12" i="12"/>
  <c r="G13" i="12"/>
  <c r="D35" i="15"/>
  <c r="D36" i="15"/>
  <c r="L128" i="8"/>
  <c r="L129" i="8"/>
  <c r="J127" i="8"/>
  <c r="L127" i="8"/>
  <c r="J128" i="8"/>
  <c r="K128" i="8"/>
  <c r="F14" i="12" s="1"/>
  <c r="I127" i="8"/>
  <c r="H128" i="8"/>
  <c r="H127" i="8"/>
  <c r="D39" i="15"/>
  <c r="Q128" i="8"/>
  <c r="G15" i="12" s="1"/>
  <c r="F15" i="12"/>
  <c r="V126" i="8"/>
  <c r="U127" i="8"/>
  <c r="R127" i="8"/>
  <c r="T127" i="8"/>
  <c r="V128" i="8"/>
  <c r="H12" i="12"/>
  <c r="N126" i="8"/>
  <c r="S126" i="8"/>
  <c r="O126" i="8"/>
  <c r="T126" i="8"/>
  <c r="R113" i="8"/>
  <c r="O102" i="8"/>
  <c r="O110" i="8"/>
  <c r="Q113" i="8"/>
  <c r="O112" i="8"/>
  <c r="M106" i="8"/>
  <c r="P107" i="8"/>
  <c r="T113" i="8"/>
  <c r="O113" i="8"/>
  <c r="P106" i="8"/>
  <c r="S115" i="8"/>
  <c r="S103" i="8"/>
  <c r="V119" i="8"/>
  <c r="Q107" i="8"/>
  <c r="M109" i="8"/>
  <c r="R109" i="8"/>
  <c r="I98" i="8"/>
  <c r="D97" i="8"/>
  <c r="R103" i="8"/>
  <c r="M103" i="8"/>
  <c r="R115" i="8"/>
  <c r="T119" i="8"/>
  <c r="T107" i="8"/>
  <c r="O107" i="8"/>
  <c r="Q111" i="8"/>
  <c r="V111" i="8"/>
  <c r="V112" i="8"/>
  <c r="V116" i="8"/>
  <c r="Q104" i="8"/>
  <c r="V104" i="8"/>
  <c r="D107" i="8"/>
  <c r="O111" i="8"/>
  <c r="T111" i="8"/>
  <c r="C110" i="8"/>
  <c r="U113" i="8"/>
  <c r="V113" i="8"/>
  <c r="T112" i="8"/>
  <c r="U116" i="8"/>
  <c r="P104" i="8"/>
  <c r="U104" i="8"/>
  <c r="M107" i="8"/>
  <c r="R107" i="8"/>
  <c r="D111" i="8"/>
  <c r="P113" i="8"/>
  <c r="T116" i="8"/>
  <c r="O104" i="8"/>
  <c r="T104" i="8"/>
  <c r="V120" i="8"/>
  <c r="V108" i="8"/>
  <c r="R123" i="8"/>
  <c r="M111" i="8"/>
  <c r="R111" i="8"/>
  <c r="G95" i="8"/>
  <c r="R119" i="8"/>
  <c r="S116" i="8"/>
  <c r="S104" i="8"/>
  <c r="U120" i="8"/>
  <c r="P108" i="8"/>
  <c r="U108" i="8"/>
  <c r="G93" i="8"/>
  <c r="V105" i="8" s="1"/>
  <c r="G91" i="8"/>
  <c r="V103" i="8" s="1"/>
  <c r="O127" i="8"/>
  <c r="R116" i="8"/>
  <c r="M104" i="8"/>
  <c r="R104" i="8"/>
  <c r="T120" i="8"/>
  <c r="T108" i="8"/>
  <c r="O108" i="8"/>
  <c r="V106" i="8"/>
  <c r="V117" i="8"/>
  <c r="Q105" i="8"/>
  <c r="S120" i="8"/>
  <c r="S108" i="8"/>
  <c r="V123" i="8"/>
  <c r="Q102" i="8"/>
  <c r="U117" i="8"/>
  <c r="P105" i="8"/>
  <c r="U105" i="8"/>
  <c r="R120" i="8"/>
  <c r="M108" i="8"/>
  <c r="R108" i="8"/>
  <c r="Q110" i="8"/>
  <c r="P102" i="8"/>
  <c r="P111" i="8"/>
  <c r="U111" i="8"/>
  <c r="M113" i="8"/>
  <c r="T105" i="8"/>
  <c r="O105" i="8"/>
  <c r="V109" i="8"/>
  <c r="Q109" i="8"/>
  <c r="J91" i="8"/>
  <c r="E91" i="8"/>
  <c r="T103" i="8" s="1"/>
  <c r="M102" i="8"/>
  <c r="P112" i="8"/>
  <c r="R106" i="8"/>
  <c r="V115" i="8"/>
  <c r="Q103" i="8"/>
  <c r="D105" i="8"/>
  <c r="U121" i="8"/>
  <c r="P109" i="8"/>
  <c r="U109" i="8"/>
  <c r="D109" i="8"/>
  <c r="D15" i="12"/>
  <c r="E11" i="12" s="1"/>
  <c r="R121" i="8"/>
  <c r="Q126" i="8"/>
  <c r="D37" i="15"/>
  <c r="M127" i="8"/>
  <c r="U112" i="8"/>
  <c r="P127" i="8"/>
  <c r="T115" i="8"/>
  <c r="O103" i="8"/>
  <c r="R117" i="8"/>
  <c r="M105" i="8"/>
  <c r="R105" i="8"/>
  <c r="T121" i="8"/>
  <c r="O109" i="8"/>
  <c r="T109" i="8"/>
  <c r="I102" i="8"/>
  <c r="D101" i="8"/>
  <c r="N104" i="8" s="1"/>
  <c r="P110" i="8"/>
  <c r="I110" i="8"/>
  <c r="L91" i="8"/>
  <c r="H91" i="8"/>
  <c r="I91" i="8"/>
  <c r="I112" i="8"/>
  <c r="H111" i="8"/>
  <c r="H110" i="8"/>
  <c r="J110" i="8"/>
  <c r="I111" i="8"/>
  <c r="H107" i="8"/>
  <c r="H112" i="8"/>
  <c r="H109" i="8"/>
  <c r="H108" i="8"/>
  <c r="I109" i="8"/>
  <c r="H93" i="8"/>
  <c r="I95" i="8"/>
  <c r="K98" i="8"/>
  <c r="H102" i="8"/>
  <c r="K108" i="8"/>
  <c r="H94" i="8"/>
  <c r="J98" i="8"/>
  <c r="J99" i="8"/>
  <c r="I107" i="8"/>
  <c r="J109" i="8"/>
  <c r="K110" i="8"/>
  <c r="H106" i="8"/>
  <c r="I93" i="8"/>
  <c r="J102" i="8"/>
  <c r="J112" i="8"/>
  <c r="J111" i="8"/>
  <c r="I106" i="8"/>
  <c r="I108" i="8"/>
  <c r="L112" i="8"/>
  <c r="L111" i="8"/>
  <c r="L106" i="8"/>
  <c r="L105" i="8"/>
  <c r="K109" i="8"/>
  <c r="L110" i="8"/>
  <c r="L109" i="8"/>
  <c r="I105" i="8"/>
  <c r="J108" i="8"/>
  <c r="J106" i="8"/>
  <c r="H105" i="8"/>
  <c r="I104" i="8"/>
  <c r="J105" i="8"/>
  <c r="H101" i="8"/>
  <c r="L107" i="8"/>
  <c r="J107" i="8"/>
  <c r="H103" i="8"/>
  <c r="H104" i="8"/>
  <c r="L108" i="8"/>
  <c r="H100" i="8"/>
  <c r="I101" i="8"/>
  <c r="K106" i="8"/>
  <c r="I103" i="8"/>
  <c r="J104" i="8"/>
  <c r="J103" i="8"/>
  <c r="H99" i="8"/>
  <c r="K104" i="8"/>
  <c r="L100" i="8"/>
  <c r="K105" i="8"/>
  <c r="H97" i="8"/>
  <c r="L99" i="8"/>
  <c r="I100" i="8"/>
  <c r="L104" i="8"/>
  <c r="L103" i="8"/>
  <c r="J101" i="8"/>
  <c r="H98" i="8"/>
  <c r="K102" i="8"/>
  <c r="I99" i="8"/>
  <c r="K100" i="8"/>
  <c r="L102" i="8"/>
  <c r="L101" i="8"/>
  <c r="H96" i="8"/>
  <c r="K94" i="8"/>
  <c r="K95" i="8"/>
  <c r="L96" i="8"/>
  <c r="J97" i="8"/>
  <c r="K101" i="8"/>
  <c r="J96" i="8"/>
  <c r="J100" i="8"/>
  <c r="K99" i="8"/>
  <c r="L93" i="8"/>
  <c r="I97" i="8"/>
  <c r="K97" i="8"/>
  <c r="L97" i="8"/>
  <c r="L98" i="8"/>
  <c r="I96" i="8"/>
  <c r="H95" i="8"/>
  <c r="L95" i="8"/>
  <c r="L94" i="8"/>
  <c r="K96" i="8"/>
  <c r="J93" i="8"/>
  <c r="I92" i="8"/>
  <c r="J94" i="8"/>
  <c r="J95" i="8"/>
  <c r="H92" i="8"/>
  <c r="I94" i="8"/>
  <c r="L92" i="8"/>
  <c r="K93" i="8"/>
  <c r="K92" i="8"/>
  <c r="J92" i="8"/>
  <c r="D11" i="8"/>
  <c r="F11" i="8"/>
  <c r="E11" i="8"/>
  <c r="C11" i="8"/>
  <c r="G11" i="8"/>
  <c r="C88" i="8"/>
  <c r="R100" i="8" s="1"/>
  <c r="E88" i="8"/>
  <c r="G88" i="8"/>
  <c r="C84" i="8"/>
  <c r="D84" i="8"/>
  <c r="D88" i="8"/>
  <c r="E84" i="8"/>
  <c r="F84" i="8"/>
  <c r="F88" i="8"/>
  <c r="G84" i="8"/>
  <c r="C21" i="8"/>
  <c r="D21" i="8"/>
  <c r="D69" i="8"/>
  <c r="E21" i="8"/>
  <c r="F21" i="8"/>
  <c r="F69" i="8"/>
  <c r="G21" i="8"/>
  <c r="C24" i="8"/>
  <c r="C42" i="8"/>
  <c r="C46" i="8"/>
  <c r="C48" i="8"/>
  <c r="C50" i="8"/>
  <c r="C54" i="8"/>
  <c r="C58" i="8"/>
  <c r="C62" i="8"/>
  <c r="C66" i="8"/>
  <c r="C70" i="8"/>
  <c r="D18" i="8"/>
  <c r="D22" i="8"/>
  <c r="D26" i="8"/>
  <c r="D30" i="8"/>
  <c r="D34" i="8"/>
  <c r="D38" i="8"/>
  <c r="D42" i="8"/>
  <c r="D46" i="8"/>
  <c r="D50" i="8"/>
  <c r="D54" i="8"/>
  <c r="D58" i="8"/>
  <c r="D62" i="8"/>
  <c r="D66" i="8"/>
  <c r="D70" i="8"/>
  <c r="F18" i="8"/>
  <c r="F22" i="8"/>
  <c r="F26" i="8"/>
  <c r="F30" i="8"/>
  <c r="F34" i="8"/>
  <c r="F38" i="8"/>
  <c r="F42" i="8"/>
  <c r="F46" i="8"/>
  <c r="F47" i="8"/>
  <c r="F50" i="8"/>
  <c r="F54" i="8"/>
  <c r="F58" i="8"/>
  <c r="F62" i="8"/>
  <c r="F63" i="8"/>
  <c r="F66" i="8"/>
  <c r="F70" i="8"/>
  <c r="G15" i="8"/>
  <c r="G31" i="8"/>
  <c r="G47" i="8"/>
  <c r="G63" i="8"/>
  <c r="C19" i="8"/>
  <c r="C23" i="8"/>
  <c r="C27" i="8"/>
  <c r="C35" i="8"/>
  <c r="C39" i="8"/>
  <c r="C43" i="8"/>
  <c r="C51" i="8"/>
  <c r="C55" i="8"/>
  <c r="C59" i="8"/>
  <c r="C67" i="8"/>
  <c r="C69" i="8"/>
  <c r="C71" i="8"/>
  <c r="D19" i="8"/>
  <c r="D23" i="8"/>
  <c r="D27" i="8"/>
  <c r="D35" i="8"/>
  <c r="D39" i="8"/>
  <c r="D43" i="8"/>
  <c r="D48" i="8"/>
  <c r="D51" i="8"/>
  <c r="D55" i="8"/>
  <c r="D59" i="8"/>
  <c r="D67" i="8"/>
  <c r="D71" i="8"/>
  <c r="E19" i="8"/>
  <c r="E23" i="8"/>
  <c r="E27" i="8"/>
  <c r="E35" i="8"/>
  <c r="E39" i="8"/>
  <c r="E43" i="8"/>
  <c r="E48" i="8"/>
  <c r="E51" i="8"/>
  <c r="E55" i="8"/>
  <c r="E59" i="8"/>
  <c r="E67" i="8"/>
  <c r="E69" i="8"/>
  <c r="E71" i="8"/>
  <c r="F19" i="8"/>
  <c r="F23" i="8"/>
  <c r="F27" i="8"/>
  <c r="F35" i="8"/>
  <c r="F39" i="8"/>
  <c r="F43" i="8"/>
  <c r="F48" i="8"/>
  <c r="F51" i="8"/>
  <c r="F55" i="8"/>
  <c r="F59" i="8"/>
  <c r="F67" i="8"/>
  <c r="F71" i="8"/>
  <c r="G19" i="8"/>
  <c r="G23" i="8"/>
  <c r="G27" i="8"/>
  <c r="G35" i="8"/>
  <c r="G39" i="8"/>
  <c r="G43" i="8"/>
  <c r="G48" i="8"/>
  <c r="G51" i="8"/>
  <c r="G55" i="8"/>
  <c r="G59" i="8"/>
  <c r="V59" i="8" s="1"/>
  <c r="G67" i="8"/>
  <c r="G69" i="8"/>
  <c r="G71" i="8"/>
  <c r="F11" i="12" l="1"/>
  <c r="T55" i="8"/>
  <c r="U39" i="8"/>
  <c r="R71" i="8"/>
  <c r="U62" i="8"/>
  <c r="R54" i="8"/>
  <c r="E13" i="12"/>
  <c r="E12" i="12"/>
  <c r="E14" i="12"/>
  <c r="S35" i="8"/>
  <c r="U70" i="8"/>
  <c r="V43" i="8"/>
  <c r="U51" i="8"/>
  <c r="T67" i="8"/>
  <c r="U34" i="8"/>
  <c r="S58" i="8"/>
  <c r="V96" i="8"/>
  <c r="S117" i="8"/>
  <c r="N105" i="8"/>
  <c r="S105" i="8"/>
  <c r="V39" i="8"/>
  <c r="U30" i="8"/>
  <c r="S54" i="8"/>
  <c r="R70" i="8"/>
  <c r="V35" i="8"/>
  <c r="S67" i="8"/>
  <c r="U66" i="8"/>
  <c r="S50" i="8"/>
  <c r="R66" i="8"/>
  <c r="V107" i="8"/>
  <c r="V27" i="8"/>
  <c r="T51" i="8"/>
  <c r="U63" i="8"/>
  <c r="S46" i="8"/>
  <c r="R62" i="8"/>
  <c r="N107" i="8"/>
  <c r="S107" i="8"/>
  <c r="S119" i="8"/>
  <c r="T96" i="8"/>
  <c r="V23" i="8"/>
  <c r="U35" i="8"/>
  <c r="S55" i="8"/>
  <c r="S42" i="8"/>
  <c r="R58" i="8"/>
  <c r="S100" i="8"/>
  <c r="N102" i="8"/>
  <c r="N110" i="8"/>
  <c r="N106" i="8"/>
  <c r="N113" i="8"/>
  <c r="N112" i="8"/>
  <c r="S113" i="8"/>
  <c r="V71" i="8"/>
  <c r="S51" i="8"/>
  <c r="R67" i="8"/>
  <c r="U58" i="8"/>
  <c r="S38" i="8"/>
  <c r="S71" i="8"/>
  <c r="U23" i="8"/>
  <c r="T39" i="8"/>
  <c r="U54" i="8"/>
  <c r="S34" i="8"/>
  <c r="R96" i="8"/>
  <c r="N103" i="8"/>
  <c r="V67" i="8"/>
  <c r="T35" i="8"/>
  <c r="R55" i="8"/>
  <c r="V63" i="8"/>
  <c r="U50" i="8"/>
  <c r="S30" i="8"/>
  <c r="V100" i="8"/>
  <c r="S121" i="8"/>
  <c r="N109" i="8"/>
  <c r="S109" i="8"/>
  <c r="U71" i="8"/>
  <c r="S39" i="8"/>
  <c r="R51" i="8"/>
  <c r="V47" i="8"/>
  <c r="U47" i="8"/>
  <c r="T100" i="8"/>
  <c r="S111" i="8"/>
  <c r="N111" i="8"/>
  <c r="S123" i="8"/>
  <c r="R23" i="8"/>
  <c r="V55" i="8"/>
  <c r="U67" i="8"/>
  <c r="T23" i="8"/>
  <c r="V31" i="8"/>
  <c r="U46" i="8"/>
  <c r="S70" i="8"/>
  <c r="U100" i="8"/>
  <c r="V51" i="8"/>
  <c r="U59" i="8"/>
  <c r="T71" i="8"/>
  <c r="R39" i="8"/>
  <c r="U42" i="8"/>
  <c r="S66" i="8"/>
  <c r="U55" i="8"/>
  <c r="S23" i="8"/>
  <c r="R35" i="8"/>
  <c r="U38" i="8"/>
  <c r="S62" i="8"/>
  <c r="N108" i="8"/>
  <c r="R122" i="8"/>
  <c r="R110" i="8"/>
  <c r="M110" i="8"/>
  <c r="S96" i="8"/>
  <c r="U96" i="8"/>
  <c r="G14" i="8"/>
  <c r="V15" i="8"/>
  <c r="V11" i="8"/>
  <c r="G36" i="8"/>
  <c r="G24" i="8"/>
  <c r="F36" i="8"/>
  <c r="F24" i="8"/>
  <c r="E36" i="8"/>
  <c r="E24" i="8"/>
  <c r="D36" i="8"/>
  <c r="D24" i="8"/>
  <c r="C36" i="8"/>
  <c r="R48" i="8" s="1"/>
  <c r="G65" i="8"/>
  <c r="G61" i="8"/>
  <c r="G57" i="8"/>
  <c r="G53" i="8"/>
  <c r="G49" i="8"/>
  <c r="G45" i="8"/>
  <c r="G41" i="8"/>
  <c r="Q51" i="8" s="1"/>
  <c r="G37" i="8"/>
  <c r="G33" i="8"/>
  <c r="G29" i="8"/>
  <c r="Q39" i="8" s="1"/>
  <c r="G25" i="8"/>
  <c r="G17" i="8"/>
  <c r="Q19" i="8" s="1"/>
  <c r="F65" i="8"/>
  <c r="P69" i="8" s="1"/>
  <c r="F61" i="8"/>
  <c r="F57" i="8"/>
  <c r="U69" i="8" s="1"/>
  <c r="F53" i="8"/>
  <c r="P54" i="8" s="1"/>
  <c r="F49" i="8"/>
  <c r="F45" i="8"/>
  <c r="F41" i="8"/>
  <c r="P47" i="8" s="1"/>
  <c r="F37" i="8"/>
  <c r="F33" i="8"/>
  <c r="F29" i="8"/>
  <c r="P35" i="8" s="1"/>
  <c r="F25" i="8"/>
  <c r="F17" i="8"/>
  <c r="P26" i="8" s="1"/>
  <c r="E65" i="8"/>
  <c r="O67" i="8" s="1"/>
  <c r="E61" i="8"/>
  <c r="E57" i="8"/>
  <c r="E53" i="8"/>
  <c r="E49" i="8"/>
  <c r="E45" i="8"/>
  <c r="E41" i="8"/>
  <c r="O48" i="8" s="1"/>
  <c r="E37" i="8"/>
  <c r="E33" i="8"/>
  <c r="E29" i="8"/>
  <c r="O39" i="8" s="1"/>
  <c r="E25" i="8"/>
  <c r="E17" i="8"/>
  <c r="O19" i="8" s="1"/>
  <c r="D65" i="8"/>
  <c r="D61" i="8"/>
  <c r="D57" i="8"/>
  <c r="D53" i="8"/>
  <c r="D49" i="8"/>
  <c r="D45" i="8"/>
  <c r="D41" i="8"/>
  <c r="N51" i="8" s="1"/>
  <c r="D37" i="8"/>
  <c r="D33" i="8"/>
  <c r="D29" i="8"/>
  <c r="N30" i="8" s="1"/>
  <c r="D25" i="8"/>
  <c r="D17" i="8"/>
  <c r="N19" i="8" s="1"/>
  <c r="C65" i="8"/>
  <c r="M69" i="8" s="1"/>
  <c r="C61" i="8"/>
  <c r="C57" i="8"/>
  <c r="R69" i="8" s="1"/>
  <c r="C53" i="8"/>
  <c r="M55" i="8" s="1"/>
  <c r="C49" i="8"/>
  <c r="C45" i="8"/>
  <c r="C41" i="8"/>
  <c r="M50" i="8" s="1"/>
  <c r="C37" i="8"/>
  <c r="C33" i="8"/>
  <c r="C29" i="8"/>
  <c r="M35" i="8" s="1"/>
  <c r="C25" i="8"/>
  <c r="C17" i="8"/>
  <c r="M24" i="8" s="1"/>
  <c r="C13" i="8"/>
  <c r="E85" i="8"/>
  <c r="G87" i="8"/>
  <c r="F83" i="8"/>
  <c r="E83" i="8"/>
  <c r="D89" i="8"/>
  <c r="G72" i="8"/>
  <c r="V84" i="8" s="1"/>
  <c r="G68" i="8"/>
  <c r="G64" i="8"/>
  <c r="G60" i="8"/>
  <c r="G56" i="8"/>
  <c r="G52" i="8"/>
  <c r="G44" i="8"/>
  <c r="G40" i="8"/>
  <c r="G32" i="8"/>
  <c r="G28" i="8"/>
  <c r="G20" i="8"/>
  <c r="G16" i="8"/>
  <c r="F72" i="8"/>
  <c r="U84" i="8" s="1"/>
  <c r="F68" i="8"/>
  <c r="F64" i="8"/>
  <c r="F60" i="8"/>
  <c r="F56" i="8"/>
  <c r="F52" i="8"/>
  <c r="F44" i="8"/>
  <c r="F40" i="8"/>
  <c r="F32" i="8"/>
  <c r="F28" i="8"/>
  <c r="F20" i="8"/>
  <c r="F16" i="8"/>
  <c r="E72" i="8"/>
  <c r="T84" i="8" s="1"/>
  <c r="E68" i="8"/>
  <c r="E64" i="8"/>
  <c r="E60" i="8"/>
  <c r="E56" i="8"/>
  <c r="E52" i="8"/>
  <c r="E44" i="8"/>
  <c r="E40" i="8"/>
  <c r="E32" i="8"/>
  <c r="E28" i="8"/>
  <c r="E20" i="8"/>
  <c r="E16" i="8"/>
  <c r="D72" i="8"/>
  <c r="S84" i="8" s="1"/>
  <c r="D68" i="8"/>
  <c r="D64" i="8"/>
  <c r="D60" i="8"/>
  <c r="D56" i="8"/>
  <c r="D52" i="8"/>
  <c r="D44" i="8"/>
  <c r="D40" i="8"/>
  <c r="D32" i="8"/>
  <c r="D28" i="8"/>
  <c r="D20" i="8"/>
  <c r="D16" i="8"/>
  <c r="C72" i="8"/>
  <c r="R84" i="8" s="1"/>
  <c r="C68" i="8"/>
  <c r="C64" i="8"/>
  <c r="C60" i="8"/>
  <c r="C56" i="8"/>
  <c r="C52" i="8"/>
  <c r="C44" i="8"/>
  <c r="C40" i="8"/>
  <c r="C32" i="8"/>
  <c r="C28" i="8"/>
  <c r="C20" i="8"/>
  <c r="C16" i="8"/>
  <c r="E80" i="8"/>
  <c r="G83" i="8"/>
  <c r="V95" i="8" s="1"/>
  <c r="F76" i="8"/>
  <c r="U88" i="8" s="1"/>
  <c r="G85" i="8"/>
  <c r="D73" i="8"/>
  <c r="F89" i="8"/>
  <c r="F87" i="8"/>
  <c r="E87" i="8"/>
  <c r="F31" i="8"/>
  <c r="F15" i="8"/>
  <c r="E63" i="8"/>
  <c r="E47" i="8"/>
  <c r="E31" i="8"/>
  <c r="T43" i="8" s="1"/>
  <c r="E15" i="8"/>
  <c r="D63" i="8"/>
  <c r="D47" i="8"/>
  <c r="D31" i="8"/>
  <c r="S43" i="8" s="1"/>
  <c r="D15" i="8"/>
  <c r="S27" i="8" s="1"/>
  <c r="C63" i="8"/>
  <c r="C47" i="8"/>
  <c r="R59" i="8" s="1"/>
  <c r="C31" i="8"/>
  <c r="C15" i="8"/>
  <c r="R27" i="8" s="1"/>
  <c r="E76" i="8"/>
  <c r="G89" i="8"/>
  <c r="F85" i="8"/>
  <c r="E89" i="8"/>
  <c r="O91" i="8" s="1"/>
  <c r="E73" i="8"/>
  <c r="E70" i="8"/>
  <c r="E66" i="8"/>
  <c r="E62" i="8"/>
  <c r="E58" i="8"/>
  <c r="E54" i="8"/>
  <c r="E50" i="8"/>
  <c r="G70" i="8"/>
  <c r="G66" i="8"/>
  <c r="G62" i="8"/>
  <c r="G58" i="8"/>
  <c r="G54" i="8"/>
  <c r="G50" i="8"/>
  <c r="E46" i="8"/>
  <c r="E42" i="8"/>
  <c r="E38" i="8"/>
  <c r="E34" i="8"/>
  <c r="E30" i="8"/>
  <c r="E26" i="8"/>
  <c r="E22" i="8"/>
  <c r="E18" i="8"/>
  <c r="G46" i="8"/>
  <c r="G42" i="8"/>
  <c r="G38" i="8"/>
  <c r="G34" i="8"/>
  <c r="G30" i="8"/>
  <c r="G26" i="8"/>
  <c r="G22" i="8"/>
  <c r="G18" i="8"/>
  <c r="D86" i="8"/>
  <c r="C86" i="8"/>
  <c r="E6" i="8"/>
  <c r="C6" i="8"/>
  <c r="G6" i="8"/>
  <c r="C7" i="8"/>
  <c r="G7" i="8"/>
  <c r="V19" i="8" s="1"/>
  <c r="E7" i="8"/>
  <c r="E8" i="8"/>
  <c r="C8" i="8"/>
  <c r="G8" i="8"/>
  <c r="C9" i="8"/>
  <c r="R21" i="8" s="1"/>
  <c r="G9" i="8"/>
  <c r="V21" i="8" s="1"/>
  <c r="F9" i="8"/>
  <c r="U21" i="8" s="1"/>
  <c r="E9" i="8"/>
  <c r="E10" i="8"/>
  <c r="C10" i="8"/>
  <c r="G10" i="8"/>
  <c r="G75" i="8"/>
  <c r="F75" i="8"/>
  <c r="E75" i="8"/>
  <c r="D75" i="8"/>
  <c r="C75" i="8"/>
  <c r="G78" i="8"/>
  <c r="D77" i="8"/>
  <c r="N88" i="8" s="1"/>
  <c r="F81" i="8"/>
  <c r="E78" i="8"/>
  <c r="C80" i="8"/>
  <c r="K22" i="8"/>
  <c r="K70" i="8"/>
  <c r="K48" i="8"/>
  <c r="H24" i="8"/>
  <c r="S11" i="8"/>
  <c r="F79" i="8"/>
  <c r="D81" i="8"/>
  <c r="C78" i="8"/>
  <c r="R90" i="8" s="1"/>
  <c r="F7" i="8"/>
  <c r="I43" i="8"/>
  <c r="I27" i="8"/>
  <c r="I70" i="8"/>
  <c r="I22" i="8"/>
  <c r="H70" i="8"/>
  <c r="U11" i="8"/>
  <c r="C38" i="8"/>
  <c r="C34" i="8"/>
  <c r="C30" i="8"/>
  <c r="C26" i="8"/>
  <c r="C22" i="8"/>
  <c r="C18" i="8"/>
  <c r="G80" i="8"/>
  <c r="F77" i="8"/>
  <c r="P84" i="8" s="1"/>
  <c r="D79" i="8"/>
  <c r="G86" i="8"/>
  <c r="G82" i="8"/>
  <c r="F86" i="8"/>
  <c r="F82" i="8"/>
  <c r="E86" i="8"/>
  <c r="E82" i="8"/>
  <c r="D82" i="8"/>
  <c r="C82" i="8"/>
  <c r="H43" i="8"/>
  <c r="K71" i="8"/>
  <c r="K67" i="8"/>
  <c r="K59" i="8"/>
  <c r="K55" i="8"/>
  <c r="K51" i="8"/>
  <c r="K47" i="8"/>
  <c r="K43" i="8"/>
  <c r="K39" i="8"/>
  <c r="K35" i="8"/>
  <c r="K27" i="8"/>
  <c r="K23" i="8"/>
  <c r="K19" i="8"/>
  <c r="I71" i="8"/>
  <c r="I55" i="8"/>
  <c r="I39" i="8"/>
  <c r="I23" i="8"/>
  <c r="H71" i="8"/>
  <c r="H55" i="8"/>
  <c r="T11" i="8"/>
  <c r="D8" i="8"/>
  <c r="G76" i="8"/>
  <c r="D76" i="8"/>
  <c r="S88" i="8" s="1"/>
  <c r="C76" i="8"/>
  <c r="I59" i="8"/>
  <c r="H59" i="8"/>
  <c r="K63" i="8"/>
  <c r="L48" i="8"/>
  <c r="I67" i="8"/>
  <c r="I51" i="8"/>
  <c r="I35" i="8"/>
  <c r="I19" i="8"/>
  <c r="H67" i="8"/>
  <c r="H51" i="8"/>
  <c r="R11" i="8"/>
  <c r="D10" i="8"/>
  <c r="G73" i="8"/>
  <c r="F73" i="8"/>
  <c r="C73" i="8"/>
  <c r="F14" i="8"/>
  <c r="U26" i="8" s="1"/>
  <c r="C14" i="8"/>
  <c r="G13" i="8"/>
  <c r="F13" i="8"/>
  <c r="E13" i="8"/>
  <c r="D13" i="8"/>
  <c r="C12" i="8"/>
  <c r="R24" i="8" s="1"/>
  <c r="F12" i="8"/>
  <c r="D12" i="8"/>
  <c r="G12" i="8"/>
  <c r="G79" i="8"/>
  <c r="V91" i="8" s="1"/>
  <c r="F80" i="8"/>
  <c r="E81" i="8"/>
  <c r="E77" i="8"/>
  <c r="O84" i="8" s="1"/>
  <c r="D78" i="8"/>
  <c r="C79" i="8"/>
  <c r="C89" i="8"/>
  <c r="C85" i="8"/>
  <c r="D85" i="8"/>
  <c r="E12" i="8"/>
  <c r="G74" i="8"/>
  <c r="F74" i="8"/>
  <c r="E74" i="8"/>
  <c r="D74" i="8"/>
  <c r="C74" i="8"/>
  <c r="G81" i="8"/>
  <c r="V93" i="8" s="1"/>
  <c r="G77" i="8"/>
  <c r="Q88" i="8" s="1"/>
  <c r="F78" i="8"/>
  <c r="E79" i="8"/>
  <c r="T91" i="8" s="1"/>
  <c r="D80" i="8"/>
  <c r="C81" i="8"/>
  <c r="C77" i="8"/>
  <c r="M84" i="8" s="1"/>
  <c r="D87" i="8"/>
  <c r="D83" i="8"/>
  <c r="C87" i="8"/>
  <c r="C83" i="8"/>
  <c r="Q35" i="8" l="1"/>
  <c r="E15" i="12"/>
  <c r="Q31" i="8"/>
  <c r="P43" i="8"/>
  <c r="Q47" i="8"/>
  <c r="M51" i="8"/>
  <c r="N43" i="8"/>
  <c r="O51" i="8"/>
  <c r="O43" i="8"/>
  <c r="N27" i="8"/>
  <c r="N50" i="8"/>
  <c r="T81" i="8"/>
  <c r="O81" i="8"/>
  <c r="T93" i="8"/>
  <c r="Q73" i="8"/>
  <c r="V73" i="8"/>
  <c r="V76" i="8"/>
  <c r="Q76" i="8"/>
  <c r="T82" i="8"/>
  <c r="O82" i="8"/>
  <c r="T94" i="8"/>
  <c r="M30" i="8"/>
  <c r="R30" i="8"/>
  <c r="P75" i="8"/>
  <c r="U75" i="8"/>
  <c r="V46" i="8"/>
  <c r="Q46" i="8"/>
  <c r="V62" i="8"/>
  <c r="Q62" i="8"/>
  <c r="V89" i="8"/>
  <c r="Q89" i="8"/>
  <c r="Q98" i="8"/>
  <c r="Q90" i="8"/>
  <c r="Q94" i="8"/>
  <c r="V101" i="8"/>
  <c r="Q96" i="8"/>
  <c r="Q101" i="8"/>
  <c r="Q99" i="8"/>
  <c r="Q92" i="8"/>
  <c r="Q97" i="8"/>
  <c r="Q100" i="8"/>
  <c r="T47" i="8"/>
  <c r="O47" i="8"/>
  <c r="R16" i="8"/>
  <c r="S16" i="8"/>
  <c r="T16" i="8"/>
  <c r="U16" i="8"/>
  <c r="V16" i="8"/>
  <c r="N89" i="8"/>
  <c r="S89" i="8"/>
  <c r="N98" i="8"/>
  <c r="N90" i="8"/>
  <c r="N93" i="8"/>
  <c r="N96" i="8"/>
  <c r="N95" i="8"/>
  <c r="N99" i="8"/>
  <c r="N91" i="8"/>
  <c r="N92" i="8"/>
  <c r="N94" i="8"/>
  <c r="N100" i="8"/>
  <c r="R45" i="8"/>
  <c r="M45" i="8"/>
  <c r="S45" i="8"/>
  <c r="N45" i="8"/>
  <c r="O45" i="8"/>
  <c r="T45" i="8"/>
  <c r="P45" i="8"/>
  <c r="U45" i="8"/>
  <c r="Q45" i="8"/>
  <c r="V45" i="8"/>
  <c r="P36" i="8"/>
  <c r="U36" i="8"/>
  <c r="P21" i="8"/>
  <c r="T59" i="8"/>
  <c r="V88" i="8"/>
  <c r="R78" i="8"/>
  <c r="O86" i="8"/>
  <c r="T86" i="8"/>
  <c r="T98" i="8"/>
  <c r="R34" i="8"/>
  <c r="M34" i="8"/>
  <c r="V75" i="8"/>
  <c r="Q75" i="8"/>
  <c r="O18" i="8"/>
  <c r="T18" i="8"/>
  <c r="V66" i="8"/>
  <c r="Q66" i="8"/>
  <c r="T76" i="8"/>
  <c r="O76" i="8"/>
  <c r="T63" i="8"/>
  <c r="O63" i="8"/>
  <c r="R20" i="8"/>
  <c r="M20" i="8"/>
  <c r="S20" i="8"/>
  <c r="N20" i="8"/>
  <c r="T20" i="8"/>
  <c r="O20" i="8"/>
  <c r="P20" i="8"/>
  <c r="V20" i="8"/>
  <c r="Q20" i="8"/>
  <c r="T83" i="8"/>
  <c r="O83" i="8"/>
  <c r="T95" i="8"/>
  <c r="M49" i="8"/>
  <c r="R49" i="8"/>
  <c r="S49" i="8"/>
  <c r="N49" i="8"/>
  <c r="O49" i="8"/>
  <c r="T49" i="8"/>
  <c r="U49" i="8"/>
  <c r="P49" i="8"/>
  <c r="V49" i="8"/>
  <c r="Q49" i="8"/>
  <c r="V24" i="8"/>
  <c r="Q24" i="8"/>
  <c r="Q91" i="8"/>
  <c r="N84" i="8"/>
  <c r="M83" i="8"/>
  <c r="R83" i="8"/>
  <c r="R95" i="8"/>
  <c r="O22" i="8"/>
  <c r="T22" i="8"/>
  <c r="Q70" i="8"/>
  <c r="V70" i="8"/>
  <c r="R28" i="8"/>
  <c r="M28" i="8"/>
  <c r="N28" i="8"/>
  <c r="S28" i="8"/>
  <c r="T28" i="8"/>
  <c r="O28" i="8"/>
  <c r="U28" i="8"/>
  <c r="P28" i="8"/>
  <c r="V28" i="8"/>
  <c r="Q28" i="8"/>
  <c r="U83" i="8"/>
  <c r="P83" i="8"/>
  <c r="U95" i="8"/>
  <c r="M54" i="8"/>
  <c r="M53" i="8"/>
  <c r="R53" i="8"/>
  <c r="N59" i="8"/>
  <c r="N53" i="8"/>
  <c r="S53" i="8"/>
  <c r="O55" i="8"/>
  <c r="T53" i="8"/>
  <c r="O53" i="8"/>
  <c r="P62" i="8"/>
  <c r="P53" i="8"/>
  <c r="U53" i="8"/>
  <c r="Q59" i="8"/>
  <c r="Q53" i="8"/>
  <c r="V53" i="8"/>
  <c r="V48" i="8"/>
  <c r="V36" i="8"/>
  <c r="Q36" i="8"/>
  <c r="N62" i="8"/>
  <c r="M88" i="8"/>
  <c r="Q93" i="8"/>
  <c r="P27" i="8"/>
  <c r="N101" i="8"/>
  <c r="N55" i="8"/>
  <c r="P86" i="8"/>
  <c r="U86" i="8"/>
  <c r="U98" i="8"/>
  <c r="M86" i="8"/>
  <c r="R86" i="8"/>
  <c r="R98" i="8"/>
  <c r="O26" i="8"/>
  <c r="T50" i="8"/>
  <c r="O50" i="8"/>
  <c r="M31" i="8"/>
  <c r="R31" i="8"/>
  <c r="U31" i="8"/>
  <c r="P31" i="8"/>
  <c r="M32" i="8"/>
  <c r="R32" i="8"/>
  <c r="N32" i="8"/>
  <c r="S32" i="8"/>
  <c r="T32" i="8"/>
  <c r="O32" i="8"/>
  <c r="P32" i="8"/>
  <c r="U32" i="8"/>
  <c r="V32" i="8"/>
  <c r="Q32" i="8"/>
  <c r="V87" i="8"/>
  <c r="Q87" i="8"/>
  <c r="V99" i="8"/>
  <c r="M57" i="8"/>
  <c r="R57" i="8"/>
  <c r="N57" i="8"/>
  <c r="S57" i="8"/>
  <c r="O57" i="8"/>
  <c r="T57" i="8"/>
  <c r="U57" i="8"/>
  <c r="P57" i="8"/>
  <c r="V57" i="8"/>
  <c r="Q57" i="8"/>
  <c r="M21" i="8"/>
  <c r="R43" i="8"/>
  <c r="M59" i="8"/>
  <c r="S69" i="8"/>
  <c r="U27" i="8"/>
  <c r="S101" i="8"/>
  <c r="Q27" i="8"/>
  <c r="Q95" i="8"/>
  <c r="S74" i="8"/>
  <c r="N74" i="8"/>
  <c r="Q74" i="8"/>
  <c r="V74" i="8"/>
  <c r="Q82" i="8"/>
  <c r="V82" i="8"/>
  <c r="V94" i="8"/>
  <c r="R80" i="8"/>
  <c r="M80" i="8"/>
  <c r="R92" i="8"/>
  <c r="N86" i="8"/>
  <c r="S86" i="8"/>
  <c r="S98" i="8"/>
  <c r="T30" i="8"/>
  <c r="O30" i="8"/>
  <c r="T54" i="8"/>
  <c r="O54" i="8"/>
  <c r="R47" i="8"/>
  <c r="M47" i="8"/>
  <c r="O87" i="8"/>
  <c r="T87" i="8"/>
  <c r="T99" i="8"/>
  <c r="M40" i="8"/>
  <c r="R40" i="8"/>
  <c r="S40" i="8"/>
  <c r="N40" i="8"/>
  <c r="T40" i="8"/>
  <c r="O40" i="8"/>
  <c r="P40" i="8"/>
  <c r="U40" i="8"/>
  <c r="Q40" i="8"/>
  <c r="V40" i="8"/>
  <c r="T85" i="8"/>
  <c r="O85" i="8"/>
  <c r="T97" i="8"/>
  <c r="M61" i="8"/>
  <c r="R61" i="8"/>
  <c r="S61" i="8"/>
  <c r="N61" i="8"/>
  <c r="T61" i="8"/>
  <c r="O61" i="8"/>
  <c r="U61" i="8"/>
  <c r="P61" i="8"/>
  <c r="V61" i="8"/>
  <c r="Q61" i="8"/>
  <c r="P38" i="8"/>
  <c r="T19" i="8"/>
  <c r="T88" i="8"/>
  <c r="N39" i="8"/>
  <c r="M48" i="8"/>
  <c r="O35" i="8"/>
  <c r="N48" i="8"/>
  <c r="N38" i="8"/>
  <c r="V86" i="8"/>
  <c r="Q86" i="8"/>
  <c r="V98" i="8"/>
  <c r="O78" i="8"/>
  <c r="T78" i="8"/>
  <c r="T90" i="8"/>
  <c r="Q18" i="8"/>
  <c r="V18" i="8"/>
  <c r="T34" i="8"/>
  <c r="O34" i="8"/>
  <c r="O58" i="8"/>
  <c r="T58" i="8"/>
  <c r="M63" i="8"/>
  <c r="R63" i="8"/>
  <c r="U87" i="8"/>
  <c r="P87" i="8"/>
  <c r="U99" i="8"/>
  <c r="M44" i="8"/>
  <c r="R44" i="8"/>
  <c r="N44" i="8"/>
  <c r="S44" i="8"/>
  <c r="O44" i="8"/>
  <c r="T44" i="8"/>
  <c r="P44" i="8"/>
  <c r="U44" i="8"/>
  <c r="Q44" i="8"/>
  <c r="V44" i="8"/>
  <c r="M71" i="8"/>
  <c r="M65" i="8"/>
  <c r="R65" i="8"/>
  <c r="N69" i="8"/>
  <c r="S65" i="8"/>
  <c r="N65" i="8"/>
  <c r="T65" i="8"/>
  <c r="O65" i="8"/>
  <c r="U65" i="8"/>
  <c r="P65" i="8"/>
  <c r="Q65" i="8"/>
  <c r="V65" i="8"/>
  <c r="O71" i="8"/>
  <c r="R42" i="8"/>
  <c r="P67" i="8"/>
  <c r="M62" i="8"/>
  <c r="P66" i="8"/>
  <c r="M38" i="8"/>
  <c r="R38" i="8"/>
  <c r="S79" i="8"/>
  <c r="N79" i="8"/>
  <c r="S91" i="8"/>
  <c r="U81" i="8"/>
  <c r="P81" i="8"/>
  <c r="U93" i="8"/>
  <c r="V22" i="8"/>
  <c r="Q22" i="8"/>
  <c r="T38" i="8"/>
  <c r="H13" i="12" s="1"/>
  <c r="O38" i="8"/>
  <c r="T62" i="8"/>
  <c r="O62" i="8"/>
  <c r="U89" i="8"/>
  <c r="P89" i="8"/>
  <c r="P90" i="8"/>
  <c r="P91" i="8"/>
  <c r="P95" i="8"/>
  <c r="P98" i="8"/>
  <c r="P96" i="8"/>
  <c r="P94" i="8"/>
  <c r="P99" i="8"/>
  <c r="P100" i="8"/>
  <c r="P97" i="8"/>
  <c r="P93" i="8"/>
  <c r="P101" i="8"/>
  <c r="U101" i="8"/>
  <c r="P92" i="8"/>
  <c r="R52" i="8"/>
  <c r="M52" i="8"/>
  <c r="N52" i="8"/>
  <c r="S52" i="8"/>
  <c r="T52" i="8"/>
  <c r="O52" i="8"/>
  <c r="P52" i="8"/>
  <c r="U52" i="8"/>
  <c r="V52" i="8"/>
  <c r="Q52" i="8"/>
  <c r="M27" i="8"/>
  <c r="N23" i="8"/>
  <c r="O23" i="8"/>
  <c r="P19" i="8"/>
  <c r="Q21" i="8"/>
  <c r="M36" i="8"/>
  <c r="R36" i="8"/>
  <c r="N18" i="8"/>
  <c r="M42" i="8"/>
  <c r="M46" i="8"/>
  <c r="O27" i="8"/>
  <c r="U19" i="8"/>
  <c r="P58" i="8"/>
  <c r="Q71" i="8"/>
  <c r="M70" i="8"/>
  <c r="P51" i="8"/>
  <c r="N85" i="8"/>
  <c r="S85" i="8"/>
  <c r="M85" i="8"/>
  <c r="R85" i="8"/>
  <c r="R97" i="8"/>
  <c r="P88" i="8"/>
  <c r="P77" i="8"/>
  <c r="U77" i="8"/>
  <c r="S81" i="8"/>
  <c r="N81" i="8"/>
  <c r="S93" i="8"/>
  <c r="S77" i="8"/>
  <c r="N77" i="8"/>
  <c r="D5" i="8"/>
  <c r="N11" i="8" s="1"/>
  <c r="V26" i="8"/>
  <c r="Q26" i="8"/>
  <c r="O42" i="8"/>
  <c r="T42" i="8"/>
  <c r="T66" i="8"/>
  <c r="O66" i="8"/>
  <c r="S31" i="8"/>
  <c r="N31" i="8"/>
  <c r="N73" i="8"/>
  <c r="S73" i="8"/>
  <c r="R56" i="8"/>
  <c r="M56" i="8"/>
  <c r="S56" i="8"/>
  <c r="N56" i="8"/>
  <c r="T56" i="8"/>
  <c r="O56" i="8"/>
  <c r="U56" i="8"/>
  <c r="P56" i="8"/>
  <c r="V56" i="8"/>
  <c r="Q56" i="8"/>
  <c r="R25" i="8"/>
  <c r="M25" i="8"/>
  <c r="N25" i="8"/>
  <c r="S25" i="8"/>
  <c r="O25" i="8"/>
  <c r="T25" i="8"/>
  <c r="P25" i="8"/>
  <c r="U25" i="8"/>
  <c r="Q25" i="8"/>
  <c r="V25" i="8"/>
  <c r="S24" i="8"/>
  <c r="N24" i="8"/>
  <c r="N66" i="8"/>
  <c r="P59" i="8"/>
  <c r="S22" i="8"/>
  <c r="Q55" i="8"/>
  <c r="R46" i="8"/>
  <c r="P71" i="8"/>
  <c r="Q67" i="8"/>
  <c r="N21" i="8"/>
  <c r="P23" i="8"/>
  <c r="M58" i="8"/>
  <c r="Q23" i="8"/>
  <c r="N46" i="8"/>
  <c r="M19" i="8"/>
  <c r="P80" i="8"/>
  <c r="U80" i="8"/>
  <c r="U92" i="8"/>
  <c r="N83" i="8"/>
  <c r="S83" i="8"/>
  <c r="S95" i="8"/>
  <c r="N87" i="8"/>
  <c r="S87" i="8"/>
  <c r="S99" i="8"/>
  <c r="M81" i="8"/>
  <c r="R81" i="8"/>
  <c r="R93" i="8"/>
  <c r="R89" i="8"/>
  <c r="M89" i="8"/>
  <c r="M98" i="8"/>
  <c r="M90" i="8"/>
  <c r="M95" i="8"/>
  <c r="M99" i="8"/>
  <c r="M92" i="8"/>
  <c r="M94" i="8"/>
  <c r="M97" i="8"/>
  <c r="M101" i="8"/>
  <c r="M93" i="8"/>
  <c r="R101" i="8"/>
  <c r="M96" i="8"/>
  <c r="M91" i="8"/>
  <c r="M100" i="8"/>
  <c r="Q80" i="8"/>
  <c r="V80" i="8"/>
  <c r="V92" i="8"/>
  <c r="P79" i="8"/>
  <c r="U79" i="8"/>
  <c r="U91" i="8"/>
  <c r="V78" i="8"/>
  <c r="Q78" i="8"/>
  <c r="V90" i="8"/>
  <c r="E5" i="8"/>
  <c r="O11" i="8" s="1"/>
  <c r="V30" i="8"/>
  <c r="Q30" i="8"/>
  <c r="T46" i="8"/>
  <c r="O46" i="8"/>
  <c r="T70" i="8"/>
  <c r="O70" i="8"/>
  <c r="S59" i="8"/>
  <c r="N47" i="8"/>
  <c r="S47" i="8"/>
  <c r="V85" i="8"/>
  <c r="Q85" i="8"/>
  <c r="V97" i="8"/>
  <c r="R60" i="8"/>
  <c r="M60" i="8"/>
  <c r="S60" i="8"/>
  <c r="N60" i="8"/>
  <c r="T60" i="8"/>
  <c r="O60" i="8"/>
  <c r="U60" i="8"/>
  <c r="P60" i="8"/>
  <c r="V60" i="8"/>
  <c r="Q60" i="8"/>
  <c r="R29" i="8"/>
  <c r="M29" i="8"/>
  <c r="N35" i="8"/>
  <c r="S29" i="8"/>
  <c r="N29" i="8"/>
  <c r="O29" i="8"/>
  <c r="T29" i="8"/>
  <c r="P39" i="8"/>
  <c r="U29" i="8"/>
  <c r="P29" i="8"/>
  <c r="Q29" i="8"/>
  <c r="V29" i="8"/>
  <c r="S48" i="8"/>
  <c r="N36" i="8"/>
  <c r="S36" i="8"/>
  <c r="N22" i="8"/>
  <c r="P50" i="8"/>
  <c r="R50" i="8"/>
  <c r="M67" i="8"/>
  <c r="T21" i="8"/>
  <c r="R19" i="8"/>
  <c r="N54" i="8"/>
  <c r="Q43" i="8"/>
  <c r="R74" i="8"/>
  <c r="M74" i="8"/>
  <c r="R87" i="8"/>
  <c r="M87" i="8"/>
  <c r="R99" i="8"/>
  <c r="U82" i="8"/>
  <c r="P82" i="8"/>
  <c r="U94" i="8"/>
  <c r="P74" i="8"/>
  <c r="U74" i="8"/>
  <c r="N80" i="8"/>
  <c r="S80" i="8"/>
  <c r="S92" i="8"/>
  <c r="T79" i="8"/>
  <c r="O79" i="8"/>
  <c r="P78" i="8"/>
  <c r="U78" i="8"/>
  <c r="U90" i="8"/>
  <c r="M79" i="8"/>
  <c r="R79" i="8"/>
  <c r="R91" i="8"/>
  <c r="R18" i="8"/>
  <c r="M18" i="8"/>
  <c r="M75" i="8"/>
  <c r="R75" i="8"/>
  <c r="F5" i="8"/>
  <c r="P11" i="8" s="1"/>
  <c r="V34" i="8"/>
  <c r="Q34" i="8"/>
  <c r="V50" i="8"/>
  <c r="Q50" i="8"/>
  <c r="O73" i="8"/>
  <c r="T73" i="8"/>
  <c r="N63" i="8"/>
  <c r="S63" i="8"/>
  <c r="P76" i="8"/>
  <c r="U76" i="8"/>
  <c r="M64" i="8"/>
  <c r="R64" i="8"/>
  <c r="N64" i="8"/>
  <c r="S64" i="8"/>
  <c r="O64" i="8"/>
  <c r="T64" i="8"/>
  <c r="U64" i="8"/>
  <c r="P64" i="8"/>
  <c r="Q64" i="8"/>
  <c r="V64" i="8"/>
  <c r="R33" i="8"/>
  <c r="M33" i="8"/>
  <c r="S33" i="8"/>
  <c r="N33" i="8"/>
  <c r="T33" i="8"/>
  <c r="O33" i="8"/>
  <c r="P33" i="8"/>
  <c r="U33" i="8"/>
  <c r="V33" i="8"/>
  <c r="Q33" i="8"/>
  <c r="O24" i="8"/>
  <c r="T24" i="8"/>
  <c r="O69" i="8"/>
  <c r="P42" i="8"/>
  <c r="N70" i="8"/>
  <c r="M23" i="8"/>
  <c r="N26" i="8"/>
  <c r="Q69" i="8"/>
  <c r="N42" i="8"/>
  <c r="P48" i="8"/>
  <c r="O21" i="8"/>
  <c r="N67" i="8"/>
  <c r="N58" i="8"/>
  <c r="Q79" i="8"/>
  <c r="V79" i="8"/>
  <c r="M78" i="8"/>
  <c r="M77" i="8"/>
  <c r="R77" i="8"/>
  <c r="S78" i="8"/>
  <c r="N78" i="8"/>
  <c r="S90" i="8"/>
  <c r="M73" i="8"/>
  <c r="R73" i="8"/>
  <c r="R88" i="8"/>
  <c r="R76" i="8"/>
  <c r="M76" i="8"/>
  <c r="M82" i="8"/>
  <c r="R82" i="8"/>
  <c r="R94" i="8"/>
  <c r="R22" i="8"/>
  <c r="M22" i="8"/>
  <c r="N75" i="8"/>
  <c r="S75" i="8"/>
  <c r="G5" i="8"/>
  <c r="Q16" i="8" s="1"/>
  <c r="V38" i="8"/>
  <c r="H15" i="12" s="1"/>
  <c r="Q38" i="8"/>
  <c r="Q54" i="8"/>
  <c r="V54" i="8"/>
  <c r="O89" i="8"/>
  <c r="T89" i="8"/>
  <c r="O90" i="8"/>
  <c r="O98" i="8"/>
  <c r="O97" i="8"/>
  <c r="O92" i="8"/>
  <c r="O94" i="8"/>
  <c r="O93" i="8"/>
  <c r="O95" i="8"/>
  <c r="O99" i="8"/>
  <c r="T101" i="8"/>
  <c r="O100" i="8"/>
  <c r="O101" i="8"/>
  <c r="O96" i="8"/>
  <c r="T27" i="8"/>
  <c r="Q83" i="8"/>
  <c r="V83" i="8"/>
  <c r="M68" i="8"/>
  <c r="R68" i="8"/>
  <c r="N68" i="8"/>
  <c r="S68" i="8"/>
  <c r="O68" i="8"/>
  <c r="T68" i="8"/>
  <c r="P68" i="8"/>
  <c r="U68" i="8"/>
  <c r="Q68" i="8"/>
  <c r="V68" i="8"/>
  <c r="R37" i="8"/>
  <c r="M37" i="8"/>
  <c r="N37" i="8"/>
  <c r="S37" i="8"/>
  <c r="O37" i="8"/>
  <c r="T37" i="8"/>
  <c r="P37" i="8"/>
  <c r="U37" i="8"/>
  <c r="Q37" i="8"/>
  <c r="V37" i="8"/>
  <c r="T48" i="8"/>
  <c r="O36" i="8"/>
  <c r="T36" i="8"/>
  <c r="T69" i="8"/>
  <c r="Q63" i="8"/>
  <c r="S97" i="8"/>
  <c r="N34" i="8"/>
  <c r="V69" i="8"/>
  <c r="U48" i="8"/>
  <c r="P22" i="8"/>
  <c r="M66" i="8"/>
  <c r="P30" i="8"/>
  <c r="P70" i="8"/>
  <c r="O74" i="8"/>
  <c r="T74" i="8"/>
  <c r="Q84" i="8"/>
  <c r="V77" i="8"/>
  <c r="Q77" i="8"/>
  <c r="Q81" i="8"/>
  <c r="V81" i="8"/>
  <c r="O88" i="8"/>
  <c r="T77" i="8"/>
  <c r="O77" i="8"/>
  <c r="P73" i="8"/>
  <c r="U73" i="8"/>
  <c r="S76" i="8"/>
  <c r="N76" i="8"/>
  <c r="N82" i="8"/>
  <c r="S82" i="8"/>
  <c r="S94" i="8"/>
  <c r="M26" i="8"/>
  <c r="R26" i="8"/>
  <c r="O75" i="8"/>
  <c r="T75" i="8"/>
  <c r="C5" i="8"/>
  <c r="M11" i="8" s="1"/>
  <c r="Q42" i="8"/>
  <c r="V42" i="8"/>
  <c r="Q58" i="8"/>
  <c r="V58" i="8"/>
  <c r="U85" i="8"/>
  <c r="P85" i="8"/>
  <c r="U97" i="8"/>
  <c r="T31" i="8"/>
  <c r="O31" i="8"/>
  <c r="T80" i="8"/>
  <c r="O80" i="8"/>
  <c r="T92" i="8"/>
  <c r="M72" i="8"/>
  <c r="R72" i="8"/>
  <c r="N72" i="8"/>
  <c r="S72" i="8"/>
  <c r="O72" i="8"/>
  <c r="T72" i="8"/>
  <c r="U72" i="8"/>
  <c r="P72" i="8"/>
  <c r="Q72" i="8"/>
  <c r="V72" i="8"/>
  <c r="M43" i="8"/>
  <c r="R41" i="8"/>
  <c r="M41" i="8"/>
  <c r="N41" i="8"/>
  <c r="S41" i="8"/>
  <c r="O41" i="8"/>
  <c r="T41" i="8"/>
  <c r="U41" i="8"/>
  <c r="H14" i="12" s="1"/>
  <c r="P41" i="8"/>
  <c r="Q48" i="8"/>
  <c r="Q41" i="8"/>
  <c r="V41" i="8"/>
  <c r="U24" i="8"/>
  <c r="P24" i="8"/>
  <c r="P55" i="8"/>
  <c r="M39" i="8"/>
  <c r="O59" i="8"/>
  <c r="P46" i="8"/>
  <c r="N97" i="8"/>
  <c r="N71" i="8"/>
  <c r="P18" i="8"/>
  <c r="P63" i="8"/>
  <c r="U43" i="8"/>
  <c r="P34" i="8"/>
  <c r="K33" i="8"/>
  <c r="K32" i="8"/>
  <c r="I32" i="8"/>
  <c r="S8" i="8"/>
  <c r="R7" i="8"/>
  <c r="R13" i="8"/>
  <c r="V12" i="8"/>
  <c r="U13" i="8"/>
  <c r="U9" i="8"/>
  <c r="J11" i="8"/>
  <c r="R9" i="8"/>
  <c r="T7" i="8"/>
  <c r="U15" i="8"/>
  <c r="V13" i="8"/>
  <c r="V8" i="8"/>
  <c r="V6" i="8"/>
  <c r="U7" i="8"/>
  <c r="T9" i="8"/>
  <c r="R6" i="8"/>
  <c r="H35" i="8"/>
  <c r="K84" i="8"/>
  <c r="I54" i="8"/>
  <c r="I88" i="8"/>
  <c r="L56" i="8"/>
  <c r="J34" i="8"/>
  <c r="K88" i="8"/>
  <c r="J84" i="8"/>
  <c r="H66" i="8"/>
  <c r="I49" i="8"/>
  <c r="K66" i="8"/>
  <c r="J38" i="8"/>
  <c r="J90" i="8"/>
  <c r="K89" i="8"/>
  <c r="I38" i="8"/>
  <c r="H36" i="8"/>
  <c r="J36" i="8"/>
  <c r="H39" i="8"/>
  <c r="J43" i="8"/>
  <c r="I56" i="8"/>
  <c r="L32" i="8"/>
  <c r="I58" i="8"/>
  <c r="J30" i="8"/>
  <c r="J46" i="8"/>
  <c r="J55" i="8"/>
  <c r="J70" i="8"/>
  <c r="J88" i="8"/>
  <c r="H61" i="8"/>
  <c r="I60" i="8"/>
  <c r="K60" i="8"/>
  <c r="I90" i="8"/>
  <c r="K46" i="8"/>
  <c r="I26" i="8"/>
  <c r="H19" i="8"/>
  <c r="H23" i="8"/>
  <c r="H20" i="8"/>
  <c r="I21" i="8"/>
  <c r="J21" i="8"/>
  <c r="K25" i="8"/>
  <c r="H27" i="8"/>
  <c r="J22" i="8"/>
  <c r="T5" i="8"/>
  <c r="L11" i="8"/>
  <c r="V10" i="8"/>
  <c r="V7" i="8"/>
  <c r="V5" i="8"/>
  <c r="L15" i="8"/>
  <c r="V14" i="8"/>
  <c r="V9" i="8"/>
  <c r="L57" i="8"/>
  <c r="K42" i="8"/>
  <c r="K58" i="8"/>
  <c r="U5" i="8"/>
  <c r="L88" i="8"/>
  <c r="L72" i="8"/>
  <c r="H25" i="8"/>
  <c r="I25" i="8"/>
  <c r="J72" i="8"/>
  <c r="H72" i="8"/>
  <c r="I52" i="8"/>
  <c r="J69" i="8"/>
  <c r="K18" i="8"/>
  <c r="K38" i="8"/>
  <c r="K54" i="8"/>
  <c r="L37" i="8"/>
  <c r="I18" i="8"/>
  <c r="L27" i="8"/>
  <c r="L43" i="8"/>
  <c r="J51" i="8"/>
  <c r="K85" i="8"/>
  <c r="I31" i="8"/>
  <c r="K31" i="8"/>
  <c r="H32" i="8"/>
  <c r="H56" i="8"/>
  <c r="I72" i="8"/>
  <c r="J32" i="8"/>
  <c r="J57" i="8"/>
  <c r="J56" i="8"/>
  <c r="K56" i="8"/>
  <c r="K72" i="8"/>
  <c r="H42" i="8"/>
  <c r="H57" i="8"/>
  <c r="H58" i="8"/>
  <c r="I42" i="8"/>
  <c r="I57" i="8"/>
  <c r="K26" i="8"/>
  <c r="K57" i="8"/>
  <c r="I24" i="8"/>
  <c r="K24" i="8"/>
  <c r="K52" i="8"/>
  <c r="I73" i="8"/>
  <c r="L53" i="8"/>
  <c r="H31" i="8"/>
  <c r="J58" i="8"/>
  <c r="J73" i="8"/>
  <c r="L85" i="8"/>
  <c r="L40" i="8"/>
  <c r="K90" i="8"/>
  <c r="L66" i="8"/>
  <c r="L22" i="8"/>
  <c r="L38" i="8"/>
  <c r="L54" i="8"/>
  <c r="L70" i="8"/>
  <c r="H53" i="8"/>
  <c r="H37" i="8"/>
  <c r="H69" i="8"/>
  <c r="I28" i="8"/>
  <c r="J28" i="8"/>
  <c r="L55" i="8"/>
  <c r="L84" i="8"/>
  <c r="J53" i="8"/>
  <c r="L26" i="8"/>
  <c r="L42" i="8"/>
  <c r="L58" i="8"/>
  <c r="J10" i="8"/>
  <c r="T10" i="8"/>
  <c r="H28" i="8"/>
  <c r="I53" i="8"/>
  <c r="L36" i="8"/>
  <c r="L68" i="8"/>
  <c r="J52" i="8"/>
  <c r="H68" i="8"/>
  <c r="L39" i="8"/>
  <c r="H52" i="8"/>
  <c r="L69" i="8"/>
  <c r="T15" i="8"/>
  <c r="J37" i="8"/>
  <c r="K68" i="8"/>
  <c r="L18" i="8"/>
  <c r="J18" i="8"/>
  <c r="L28" i="8"/>
  <c r="L52" i="8"/>
  <c r="K53" i="8"/>
  <c r="K69" i="8"/>
  <c r="L71" i="8"/>
  <c r="L83" i="8"/>
  <c r="J89" i="8"/>
  <c r="H54" i="8"/>
  <c r="K75" i="8"/>
  <c r="H86" i="8"/>
  <c r="I69" i="8"/>
  <c r="J68" i="8"/>
  <c r="L23" i="8"/>
  <c r="S15" i="8"/>
  <c r="H17" i="8"/>
  <c r="I17" i="8"/>
  <c r="I89" i="8"/>
  <c r="L41" i="8"/>
  <c r="H60" i="8"/>
  <c r="L16" i="8"/>
  <c r="H16" i="8"/>
  <c r="J48" i="8"/>
  <c r="I37" i="8"/>
  <c r="L60" i="8"/>
  <c r="I36" i="8"/>
  <c r="L29" i="8"/>
  <c r="L14" i="8"/>
  <c r="I48" i="8"/>
  <c r="I64" i="8"/>
  <c r="K21" i="8"/>
  <c r="L33" i="8"/>
  <c r="L31" i="8"/>
  <c r="L47" i="8"/>
  <c r="L62" i="8"/>
  <c r="L63" i="8"/>
  <c r="L90" i="8"/>
  <c r="L89" i="8"/>
  <c r="H47" i="8"/>
  <c r="H40" i="8"/>
  <c r="I40" i="8"/>
  <c r="J41" i="8"/>
  <c r="J61" i="8"/>
  <c r="J60" i="8"/>
  <c r="K40" i="8"/>
  <c r="H62" i="8"/>
  <c r="I30" i="8"/>
  <c r="I29" i="8"/>
  <c r="I46" i="8"/>
  <c r="I61" i="8"/>
  <c r="I62" i="8"/>
  <c r="K30" i="8"/>
  <c r="K62" i="8"/>
  <c r="L61" i="8"/>
  <c r="K36" i="8"/>
  <c r="I41" i="8"/>
  <c r="I47" i="8"/>
  <c r="J17" i="8"/>
  <c r="J85" i="8"/>
  <c r="H48" i="8"/>
  <c r="I16" i="8"/>
  <c r="J16" i="8"/>
  <c r="J40" i="8"/>
  <c r="K37" i="8"/>
  <c r="K41" i="8"/>
  <c r="K61" i="8"/>
  <c r="L17" i="8"/>
  <c r="H41" i="8"/>
  <c r="K17" i="8"/>
  <c r="K29" i="8"/>
  <c r="H29" i="8"/>
  <c r="H46" i="8"/>
  <c r="I45" i="8"/>
  <c r="L45" i="8"/>
  <c r="L25" i="8"/>
  <c r="J44" i="8"/>
  <c r="R10" i="8"/>
  <c r="J20" i="8"/>
  <c r="K45" i="8"/>
  <c r="J24" i="8"/>
  <c r="R15" i="8"/>
  <c r="K28" i="8"/>
  <c r="I68" i="8"/>
  <c r="K34" i="8"/>
  <c r="J23" i="8"/>
  <c r="J59" i="8"/>
  <c r="H63" i="8"/>
  <c r="J49" i="8"/>
  <c r="K44" i="8"/>
  <c r="J29" i="8"/>
  <c r="H33" i="8"/>
  <c r="J76" i="8"/>
  <c r="K87" i="8"/>
  <c r="I65" i="8"/>
  <c r="J65" i="8"/>
  <c r="L65" i="8"/>
  <c r="J27" i="8"/>
  <c r="J39" i="8"/>
  <c r="K64" i="8"/>
  <c r="L59" i="8"/>
  <c r="J54" i="8"/>
  <c r="K16" i="8"/>
  <c r="T8" i="8"/>
  <c r="J9" i="8"/>
  <c r="J8" i="8"/>
  <c r="H10" i="8"/>
  <c r="J83" i="8"/>
  <c r="K76" i="8"/>
  <c r="H64" i="8"/>
  <c r="J64" i="8"/>
  <c r="H50" i="8"/>
  <c r="H49" i="8"/>
  <c r="J25" i="8"/>
  <c r="H45" i="8"/>
  <c r="L67" i="8"/>
  <c r="K50" i="8"/>
  <c r="H11" i="8"/>
  <c r="H21" i="8"/>
  <c r="I44" i="8"/>
  <c r="L20" i="8"/>
  <c r="L24" i="8"/>
  <c r="L64" i="8"/>
  <c r="L49" i="8"/>
  <c r="K49" i="8"/>
  <c r="K65" i="8"/>
  <c r="H65" i="8"/>
  <c r="I33" i="8"/>
  <c r="I63" i="8"/>
  <c r="J33" i="8"/>
  <c r="J45" i="8"/>
  <c r="J63" i="8"/>
  <c r="K20" i="8"/>
  <c r="I20" i="8"/>
  <c r="L50" i="8"/>
  <c r="J62" i="8"/>
  <c r="H6" i="8"/>
  <c r="M6" i="8" s="1"/>
  <c r="R5" i="8"/>
  <c r="H44" i="8"/>
  <c r="L44" i="8"/>
  <c r="L21" i="8"/>
  <c r="I5" i="8"/>
  <c r="L10" i="8"/>
  <c r="S5" i="8"/>
  <c r="L9" i="8"/>
  <c r="I34" i="8"/>
  <c r="I50" i="8"/>
  <c r="I66" i="8"/>
  <c r="J19" i="8"/>
  <c r="J47" i="8"/>
  <c r="J71" i="8"/>
  <c r="L35" i="8"/>
  <c r="T6" i="8"/>
  <c r="J6" i="8"/>
  <c r="O6" i="8" s="1"/>
  <c r="J7" i="8"/>
  <c r="L8" i="8"/>
  <c r="H7" i="8"/>
  <c r="J31" i="8"/>
  <c r="F13" i="12" s="1"/>
  <c r="J35" i="8"/>
  <c r="L19" i="8"/>
  <c r="L51" i="8"/>
  <c r="L34" i="8"/>
  <c r="R8" i="8"/>
  <c r="H8" i="8"/>
  <c r="H9" i="8"/>
  <c r="J26" i="8"/>
  <c r="L6" i="8"/>
  <c r="Q6" i="8" s="1"/>
  <c r="L7" i="8"/>
  <c r="J67" i="8"/>
  <c r="J42" i="8"/>
  <c r="J66" i="8"/>
  <c r="S10" i="8"/>
  <c r="J50" i="8"/>
  <c r="L30" i="8"/>
  <c r="L46" i="8"/>
  <c r="H5" i="8"/>
  <c r="L77" i="8"/>
  <c r="L79" i="8"/>
  <c r="H82" i="8"/>
  <c r="K82" i="8"/>
  <c r="I79" i="8"/>
  <c r="H22" i="8"/>
  <c r="H38" i="8"/>
  <c r="I11" i="8"/>
  <c r="H87" i="8"/>
  <c r="I85" i="8"/>
  <c r="H77" i="8"/>
  <c r="K78" i="8"/>
  <c r="I74" i="8"/>
  <c r="H79" i="8"/>
  <c r="K80" i="8"/>
  <c r="L73" i="8"/>
  <c r="L76" i="8"/>
  <c r="J86" i="8"/>
  <c r="L86" i="8"/>
  <c r="H18" i="8"/>
  <c r="H34" i="8"/>
  <c r="K79" i="8"/>
  <c r="E14" i="8"/>
  <c r="L87" i="8"/>
  <c r="J74" i="8"/>
  <c r="F6" i="8"/>
  <c r="U18" i="8" s="1"/>
  <c r="J79" i="8"/>
  <c r="L74" i="8"/>
  <c r="J81" i="8"/>
  <c r="K73" i="8"/>
  <c r="I76" i="8"/>
  <c r="J82" i="8"/>
  <c r="L82" i="8"/>
  <c r="L80" i="8"/>
  <c r="H30" i="8"/>
  <c r="I81" i="8"/>
  <c r="J87" i="8"/>
  <c r="H80" i="8"/>
  <c r="I77" i="8"/>
  <c r="L78" i="8"/>
  <c r="L75" i="8"/>
  <c r="I86" i="8"/>
  <c r="H81" i="8"/>
  <c r="I78" i="8"/>
  <c r="F8" i="8"/>
  <c r="H83" i="8"/>
  <c r="I87" i="8"/>
  <c r="H74" i="8"/>
  <c r="H90" i="8"/>
  <c r="H89" i="8"/>
  <c r="D7" i="8"/>
  <c r="F10" i="8"/>
  <c r="I83" i="8"/>
  <c r="I80" i="8"/>
  <c r="L81" i="8"/>
  <c r="K74" i="8"/>
  <c r="H85" i="8"/>
  <c r="J77" i="8"/>
  <c r="D9" i="8"/>
  <c r="H73" i="8"/>
  <c r="H76" i="8"/>
  <c r="I82" i="8"/>
  <c r="K86" i="8"/>
  <c r="K77" i="8"/>
  <c r="H26" i="8"/>
  <c r="H78" i="8"/>
  <c r="L5" i="8"/>
  <c r="J5" i="8"/>
  <c r="I84" i="8"/>
  <c r="H88" i="8"/>
  <c r="D14" i="8"/>
  <c r="J80" i="8"/>
  <c r="H84" i="8"/>
  <c r="K83" i="8"/>
  <c r="J78" i="8"/>
  <c r="K81" i="8"/>
  <c r="H75" i="8"/>
  <c r="I75" i="8"/>
  <c r="J75" i="8"/>
  <c r="U14" i="8"/>
  <c r="K15" i="8"/>
  <c r="R14" i="8"/>
  <c r="H15" i="8"/>
  <c r="H14" i="8"/>
  <c r="K14" i="8"/>
  <c r="T13" i="8"/>
  <c r="S13" i="8"/>
  <c r="J13" i="8"/>
  <c r="T12" i="8"/>
  <c r="J12" i="8"/>
  <c r="L13" i="8"/>
  <c r="L12" i="8"/>
  <c r="K13" i="8"/>
  <c r="U12" i="8"/>
  <c r="K12" i="8"/>
  <c r="I12" i="8"/>
  <c r="I13" i="8"/>
  <c r="S12" i="8"/>
  <c r="R12" i="8"/>
  <c r="H12" i="8"/>
  <c r="H13" i="8"/>
  <c r="O15" i="8" l="1"/>
  <c r="O8" i="8"/>
  <c r="O13" i="8"/>
  <c r="P8" i="8"/>
  <c r="O14" i="8"/>
  <c r="Q7" i="8"/>
  <c r="V17" i="8"/>
  <c r="Q17" i="8"/>
  <c r="P9" i="8"/>
  <c r="N15" i="8"/>
  <c r="Q8" i="8"/>
  <c r="U20" i="8"/>
  <c r="P10" i="8"/>
  <c r="U22" i="8"/>
  <c r="R17" i="8"/>
  <c r="O9" i="8"/>
  <c r="M7" i="8"/>
  <c r="M16" i="8"/>
  <c r="N7" i="8"/>
  <c r="S19" i="8"/>
  <c r="M17" i="8"/>
  <c r="Q14" i="8"/>
  <c r="M10" i="8"/>
  <c r="M13" i="8"/>
  <c r="U17" i="8"/>
  <c r="N14" i="8"/>
  <c r="S26" i="8"/>
  <c r="P17" i="8"/>
  <c r="P7" i="8"/>
  <c r="M12" i="8"/>
  <c r="M14" i="8"/>
  <c r="N10" i="8"/>
  <c r="O17" i="8"/>
  <c r="N13" i="8"/>
  <c r="O10" i="8"/>
  <c r="P16" i="8"/>
  <c r="D6" i="8"/>
  <c r="S18" i="8" s="1"/>
  <c r="M9" i="8"/>
  <c r="T17" i="8"/>
  <c r="T26" i="8"/>
  <c r="P15" i="8"/>
  <c r="O7" i="8"/>
  <c r="N12" i="8"/>
  <c r="N9" i="8"/>
  <c r="S21" i="8"/>
  <c r="Q15" i="8"/>
  <c r="Q11" i="8"/>
  <c r="Q9" i="8"/>
  <c r="P13" i="8"/>
  <c r="M15" i="8"/>
  <c r="O16" i="8"/>
  <c r="Q13" i="8"/>
  <c r="P14" i="8"/>
  <c r="O12" i="8"/>
  <c r="N17" i="8"/>
  <c r="Q10" i="8"/>
  <c r="N16" i="8"/>
  <c r="Q12" i="8"/>
  <c r="M8" i="8"/>
  <c r="S17" i="8"/>
  <c r="N8" i="8"/>
  <c r="P12" i="8"/>
  <c r="U8" i="8"/>
  <c r="T14" i="8"/>
  <c r="S9" i="8"/>
  <c r="K11" i="8"/>
  <c r="U6" i="8"/>
  <c r="J14" i="8"/>
  <c r="I6" i="8"/>
  <c r="N6" i="8" s="1"/>
  <c r="K7" i="8"/>
  <c r="K6" i="8"/>
  <c r="P6" i="8" s="1"/>
  <c r="I7" i="8"/>
  <c r="S6" i="8"/>
  <c r="I8" i="8"/>
  <c r="I9" i="8"/>
  <c r="K10" i="8"/>
  <c r="U10" i="8"/>
  <c r="J15" i="8"/>
  <c r="K8" i="8"/>
  <c r="K9" i="8"/>
  <c r="I15" i="8"/>
  <c r="S14" i="8"/>
  <c r="I10" i="8"/>
  <c r="I14" i="8"/>
  <c r="S7" i="8"/>
  <c r="K5" i="8"/>
</calcChain>
</file>

<file path=xl/connections.xml><?xml version="1.0" encoding="utf-8"?>
<connections xmlns="http://schemas.openxmlformats.org/spreadsheetml/2006/main">
  <connection id="1" name="Consulta - Table 1" description="Conexão com a consulta 'Table 1' na pasta de trabalho." type="5" refreshedVersion="0">
    <dbPr connection="provider=Microsoft.Mashup.OleDb.1;data source=$EmbeddedMashup(5850b34c-8e9a-44c7-bdc5-f956d7f8d96a)$;location=&quot;Table 1&quot;;extended properties=&quot;UEsDBBQAAgAIADN8SUq+GntVqwAAAPoAAAASABwAQ29uZmlnL1BhY2thZ2UueG1sIKIYACigFAAAAAAAAAAAAAAAAAAAAAAAAAAAAIWPTQ6CMBSEr0K657Wl+EceJdGtJEYT45ZAhUYoBIpwNxceyStoohh37ma+fIuZx+2O0ViVzlW1na5NSDgw4iiT1pk2eUh6e3aXJJK4S9JLkivnJZsuGLssJIW1TUDpMAwwCKjbnHqMcXqKt4e0UFVCvrL+L7vadDYxqSISj+8x0gPhgy8WHvC5QDphjLWZMocZCG81B4b0B+OmL23fKtlYd71HOlWknx/yCVBLAwQUAAIACAAzfElK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M3xJSn0s+SUNCQAAH5wAABMAHABGb3JtdWxhcy9TZWN0aW9uMS5tIKIYACigFAAAAAAAAAAAAAAAAAAAAAAAAAAAAM2bUW/bNhDH3wPkOwguYDiA49TJ2q4rjCF11xbDmgaJuw0YhoGW2ISYJGqU7G4N+mG6PRQrlpdhT3usv9hOTrLakSvzHN7RAdokisT/8Xg83f1g5jIslE6D44vv3QebG5sb+akwMgpuNQZiGMug2wh6QSyLzY0Avh7rtJBw4Ts57ByKE9kqf+iXF9MibzVOiyL7Ymfn1atXnVxFRnTU8ER2TvS4MzQ7w0jsFGIoY7GTGQ0/xR2RZ1+q3mEz7O3u3r/bHKWq6N1uZnrc22vqLO32dpvPs3CgMn2gxgX8lupE9nT64S9hdCSy8ucmjHTxeFrec7upTQaP/1KM9nq792CYMTyX6Qz+hyF3pzeMe93yht3enWYux73PPoc/Zb2Xd8s79uAOkYcyjWBOU4FcZr073Xt78GeTTgdLQQAM6wsjyt+NDi8G7MK3EKYYlo9FMkx69+83trbaF857JArRBedNnXjWffNDeeHHyz+Cv2GawX5cSCMiXXp9ugCdgRFp/lKbpK/jUZIOfstk3poO1T47azyVIpKm0Q4KuB4U8tfiTTs4azybvM8rF78VRk3ejmUcfB88NCJXcTt4AqNHMjiSJ2ryhw5k8OJx0B/lhQ6SyZ+Rgm8f/g62g0TLSAShNqZ0StA6kkLlW5ejMAgdaFNIBp0jnUaTf1IlGLT2Q8Mxpf1EvNap4AiHI22ESjh8dyjM5C2P8zIWoYEORVqolGOZYDNFMmfZT88gQ6an8CBHTCgxmpwzCPUlU/QdwQ2XI0SaLQfC3hKT8yHLNpYmFclwFHLEx34sTjRLHjyW5kRlHGv1UJyyvKuOR2wZQ8G7KngCRZDiWKqv8mxybhTcfQz5lyMMy00NT38tUqkMh+Bx+cyhGMUsYiOOcrBMUSlLCi6jQgR9KLcNBCZ7zudxZx9+M3r7OVtRUJRz1Hmu+eY4I8qg9kTDgBz565HKi2n6eiyhDxROPRnqBFrdqVwioC1VIuZsBVHyzosjlDpJ24iywHUziRMnaDGR/nfeeKL0nbejWPc7blJR8iStK3bzOy9PUQaQtLm4CHTe/KLk3bfEuP1P2yhjc4Hz9hlnAElTjctI7lttlD5BA44rhly35bjZu2/WcdmQqIVHGUHY2KNTE027j4sJEgiADEt/7QEBMMDNnQwj3OA96XNBqJADsmyjBBGrmuLNBvfQAiXPhTLgvu1IbuuhEb5whpUJpGWslQXkWMPKCkq0YWcAMd6wXAtSxGFlAynmsF0KQtRhZQI57rBNDqRFvpUR5NjDLipJ0YeVCbT4wy4/8CEQ21xBikHsjCBHIXZZixaHWNlAjETsiipKLGLnBVo0Ypc1GfCIlSFMiMQ6fdFjErsYIUcllqHqt/0gRiZ2PmDBJiu8X30vDgc+sSwBuRAK1hyvdtCiFCsTKHFKOvk3kUYHk/M0UiFoHsxfoOAnyzWdF73LJUkIyXJZ10jEQpGAgdi41zn0WC7qnHJYedcx1liuScIxrDap8xJ8uSoJqbAIJedoYrmmexZhsU9p4YPVnnVOGyxUSfCCRbpwzxOWixIABIsywjUxsJine0RgkZ+ImMByZUIIYJc3aLp+i3UmafNt4ou5LCZo5C1mSda5Y99G7P6m6s1tqhzKZhylzyvsvt1ersl/8sJH172qJUyfwfXUoa9qDM8pDT/d/OoLxHR2w0Pnf4P1YTnR4YkS3CCpMH2y2RNRWDlwmU5/+KAPK+cVH2dC/JCKlW1hPCnihWqsagrb+REPBGRln3CdKvFHS1a1h/2siU+ysnL8kH+sAhfNa9EmsZ1L8Uls3LzB12TFeA+u+GY+DqxaB3O4TrasDzWa/4iIb3KEtYbx48trQJCwBvEdiPFPkvCLxXhMxjNRWmGt2A7PrAFZWiHpMH44fA0IEzqYGQ/a+CZN6Lzj6/iNf+KEtof5UI538oQ1h/WojmcChfYN5wGe9SBRWJu8HOtZFyKFjidyKoWP8LVpw1iPAK0LobrZm3+NVo//jNA60aobWLYuJnEeIvJLrsbwqJi8K2/JpAnBwJGIg7S8630etA7/v0YBqhDizut6hDYJhkLou6ZOGGkCyITyvHOmhFB3jpBwjndMjBDiJIAIt9md9xoIeRL8g4k757QHIe4e7mD2Oy3Lwe195+gGI09CajD5xz2YQagTcBhMoeMau2Bm7p6yYDIfEVRBmEDIUJCJiAaZYGKBhJCggtFXuU/APzDzJsMdK78L/S0FFcxAFWSU7GI1QzxZ4J5MIMS9gAgB/3xxiIo2X0lakealEBV5NghRVeZkEAvczocgKuJ8BGKR17kAREWblz8s2uR8RXhFnZc+VEOODz5UtBnZQ3Wfe0IPi/Y8H3moqvOCh2raYeQOFXFO7FAta9ioQ3XejNChmu+4mUPFAh/IYWH+YSYO1TjgBQ4L4tBTWc+JG6qz5qcNS95+3taBnTUsqL68oIY6O/wYwAgaKtr8nEEmsNqvZZDIXHr62EONCUzVaI0FjPChxgoeBlFnABuKqF0LJiJRYwMTmKhfChY+UWMCI6aoTw5M1XuNEYzQoi4qmdhFjQlcCKMuP/ggGfW5gglo1BnByDXqshYX3qixgY1y1BVVPLCjzgtczKMua7KijxpD2AnIkvTFCULqYoSRh9SGqt/2g42O1PmAGZJYv199Lw4vMqktAfnJiZ05Xu3g4ig1JtTilDdb7c2NAL5uNfo6HpUvpCOZ6LGKoEwJesFADGPZmV6S5Q1JmrduNQYq01DMFDBcBP49azyVAsZuzIz2jUpPYbBD2K+hyuANt2jc459V1lqk3O5+HAlulbEIBuCePNN5IT4+f3VNtuoFZyYJg03eifhUl7fq6Q16xqLptUJezGc61Yr6Io+lOoEn5l0GBeeMyz4h3D47azybvC8j5GNQNKYxUl7+qVv+oQwJDQu3aLUOykB4pNLJ74kKZw14kWZqrIvnxak0M2ZUTZ6Lxzk5+HkfQmc4mtYEcFOszcz056Kge21VXmqTXMgOINhmpa9bXLpgRmYam5Eo5OLYvDK7+2lXX7Pr2vgX7r7cheWErmYm8zkHz42yaz27WQtL5auhLyeWjpKhNKCzuaHST0g9+A9QSwECLQAUAAIACAAzfElKvhp7VasAAAD6AAAAEgAAAAAAAAAAAAAAAAAAAAAAQ29uZmlnL1BhY2thZ2UueG1sUEsBAi0AFAACAAgAM3xJSg/K6aukAAAA6QAAABMAAAAAAAAAAAAAAAAA9wAAAFtDb250ZW50X1R5cGVzXS54bWxQSwECLQAUAAIACAAzfElKfSz5JQ0JAAAfnAAAEwAAAAAAAAAAAAAAAADoAQAARm9ybXVsYXMvU2VjdGlvbjEubVBLBQYAAAAAAwADAMIAAABCCwAAAAA=&quot;" command="SELECT * FROM [Table 1]"/>
  </connection>
</connections>
</file>

<file path=xl/sharedStrings.xml><?xml version="1.0" encoding="utf-8"?>
<sst xmlns="http://schemas.openxmlformats.org/spreadsheetml/2006/main" count="4934" uniqueCount="162">
  <si>
    <t>Tabela 2296 - Custo médio m² em moeda corrente e variações percentuais no mês, no ano e em doze meses</t>
  </si>
  <si>
    <t>Custo médio m² - moeda corrente (Reais)</t>
  </si>
  <si>
    <t>Custo médio m² - componente material - moeda corrente (Reais)</t>
  </si>
  <si>
    <t>Custo médio m² - componente mão-de-obra - moeda corrente (Reais)</t>
  </si>
  <si>
    <t>Custo médio m² - número índice (Número índice)</t>
  </si>
  <si>
    <t>Custo médio m² - componente material - número índice (Número índice)</t>
  </si>
  <si>
    <t>Custo médio m² - componente mão-de-obra - número índice (Número índice)</t>
  </si>
  <si>
    <t>Custo médio m² - variação percentual no mês (Percentual)</t>
  </si>
  <si>
    <t>Custo médio m² - variação percentual no ano (Percentual)</t>
  </si>
  <si>
    <t>Custo médio m² - variação percentual em doze meses (Percentual)</t>
  </si>
  <si>
    <t>Brasil</t>
  </si>
  <si>
    <t xml:space="preserve">  Norte</t>
  </si>
  <si>
    <t xml:space="preserve">    Rondônia</t>
  </si>
  <si>
    <t xml:space="preserve">    Acre</t>
  </si>
  <si>
    <t xml:space="preserve">    Amazonas</t>
  </si>
  <si>
    <t xml:space="preserve">    Roraima</t>
  </si>
  <si>
    <t xml:space="preserve">    Pará</t>
  </si>
  <si>
    <t xml:space="preserve">    Amapá</t>
  </si>
  <si>
    <t xml:space="preserve">    Tocantins</t>
  </si>
  <si>
    <t xml:space="preserve">  Nordeste</t>
  </si>
  <si>
    <t xml:space="preserve">    Maranhão</t>
  </si>
  <si>
    <t xml:space="preserve">    Piauí</t>
  </si>
  <si>
    <t xml:space="preserve">    Ceará</t>
  </si>
  <si>
    <t xml:space="preserve">    Rio Grande do Norte</t>
  </si>
  <si>
    <t xml:space="preserve">    Paraíba</t>
  </si>
  <si>
    <t xml:space="preserve">    Pernambuco</t>
  </si>
  <si>
    <t xml:space="preserve">    Alagoas</t>
  </si>
  <si>
    <t xml:space="preserve">    Sergipe</t>
  </si>
  <si>
    <t xml:space="preserve">    Bahia</t>
  </si>
  <si>
    <t xml:space="preserve">  Sudeste</t>
  </si>
  <si>
    <t xml:space="preserve">    Minas Gerais</t>
  </si>
  <si>
    <t xml:space="preserve">    Espírito Santo</t>
  </si>
  <si>
    <t xml:space="preserve">    Rio de Janeiro</t>
  </si>
  <si>
    <t xml:space="preserve">    São Paulo</t>
  </si>
  <si>
    <t xml:space="preserve">  Sul</t>
  </si>
  <si>
    <t xml:space="preserve">    Paraná</t>
  </si>
  <si>
    <t xml:space="preserve">    Santa Catarina</t>
  </si>
  <si>
    <t xml:space="preserve">    Rio Grande do Sul</t>
  </si>
  <si>
    <t xml:space="preserve">  Centro-Oeste</t>
  </si>
  <si>
    <t xml:space="preserve">    Mato Grosso do Sul</t>
  </si>
  <si>
    <t xml:space="preserve">    Mato Grosso</t>
  </si>
  <si>
    <t xml:space="preserve">    Goiás</t>
  </si>
  <si>
    <t xml:space="preserve">    Distrito Federal</t>
  </si>
  <si>
    <t>-</t>
  </si>
  <si>
    <t>Visão regional</t>
  </si>
  <si>
    <t>Variável</t>
  </si>
  <si>
    <t>COD</t>
  </si>
  <si>
    <t>Código</t>
  </si>
  <si>
    <t>Indicador 1</t>
  </si>
  <si>
    <t>Indicador 2</t>
  </si>
  <si>
    <t>Indicador 3</t>
  </si>
  <si>
    <t xml:space="preserve"> </t>
  </si>
  <si>
    <t>Custo médio m² - R$</t>
  </si>
  <si>
    <t>Custo médio m² - componente material - R$</t>
  </si>
  <si>
    <t>Custo médio m² - componente mão-de-obra - R$</t>
  </si>
  <si>
    <t>Custo médio m² - número índice</t>
  </si>
  <si>
    <t>Custo médio m² - componente material - número índice</t>
  </si>
  <si>
    <t>Custo médio m² - componente mão-de-obra - número índice</t>
  </si>
  <si>
    <t>Custo médio m² - variação % no mês</t>
  </si>
  <si>
    <t>Custo médio m² - variação % no ano</t>
  </si>
  <si>
    <t>Custo médio m² - variação % em doze meses</t>
  </si>
  <si>
    <t>Total</t>
  </si>
  <si>
    <t>Material</t>
  </si>
  <si>
    <t>Mão-de-obra</t>
  </si>
  <si>
    <t>Nomes p/ gráficos</t>
  </si>
  <si>
    <t>Visão Regional</t>
  </si>
  <si>
    <t>Linha 1</t>
  </si>
  <si>
    <t>Linha 2</t>
  </si>
  <si>
    <t>Linha 3</t>
  </si>
  <si>
    <t>Componentes do custo</t>
  </si>
  <si>
    <t>Custo por metro quadrado - Moeda corrente (R$)</t>
  </si>
  <si>
    <t>Mês</t>
  </si>
  <si>
    <t>Média nacional</t>
  </si>
  <si>
    <t>Desp. Administ.</t>
  </si>
  <si>
    <t>Equipamento</t>
  </si>
  <si>
    <t>TOTAL</t>
  </si>
  <si>
    <t>Variação mensal</t>
  </si>
  <si>
    <t>Variação no ano</t>
  </si>
  <si>
    <t>Variação Mensal (%) - Preço de Venda do Imóvel Vitoria</t>
  </si>
  <si>
    <t>Meses</t>
  </si>
  <si>
    <t>Geral</t>
  </si>
  <si>
    <t>1 Quarto</t>
  </si>
  <si>
    <t>2 Quartos</t>
  </si>
  <si>
    <t>3 Quartos</t>
  </si>
  <si>
    <t>4 Quartos ou mais</t>
  </si>
  <si>
    <t>Vila Velha</t>
  </si>
  <si>
    <t>Ampliado</t>
  </si>
  <si>
    <t>Variação 12 meses</t>
  </si>
  <si>
    <t>Escolha</t>
  </si>
  <si>
    <t>Referência</t>
  </si>
  <si>
    <t>Tipo de variação</t>
  </si>
  <si>
    <t>Coluna 1</t>
  </si>
  <si>
    <t>Coluna 2</t>
  </si>
  <si>
    <t>Coluna 3</t>
  </si>
  <si>
    <t>Espírito Santo</t>
  </si>
  <si>
    <t>Posição</t>
  </si>
  <si>
    <t>UF</t>
  </si>
  <si>
    <t>COD_UF</t>
  </si>
  <si>
    <t>REF</t>
  </si>
  <si>
    <t>Variação</t>
  </si>
  <si>
    <t>REF_NOME</t>
  </si>
  <si>
    <t>Fonte: SINAPI - IBGE</t>
  </si>
  <si>
    <t>Elaboração: Coordenação de Estudos Econômicos - CEE/IJSN</t>
  </si>
  <si>
    <t>escolha o mês de referência</t>
  </si>
  <si>
    <t>no mês</t>
  </si>
  <si>
    <t>no ano</t>
  </si>
  <si>
    <t>em 12 meses</t>
  </si>
  <si>
    <t>Gráfico 4</t>
  </si>
  <si>
    <t>Indicadores</t>
  </si>
  <si>
    <t>Custo por m²</t>
  </si>
  <si>
    <t>Variação %</t>
  </si>
  <si>
    <t>Custo médio por metro quadrado</t>
  </si>
  <si>
    <t>Componentes</t>
  </si>
  <si>
    <t>Gráfico 1</t>
  </si>
  <si>
    <t>Tabela 1 -</t>
  </si>
  <si>
    <t>Custo em R$</t>
  </si>
  <si>
    <t>Materiais</t>
  </si>
  <si>
    <t>Part. (%)</t>
  </si>
  <si>
    <t>CUB-ES</t>
  </si>
  <si>
    <t>SINAPI-ES</t>
  </si>
  <si>
    <t>escolha</t>
  </si>
  <si>
    <t>mês_cub</t>
  </si>
  <si>
    <t>mês_sinapi</t>
  </si>
  <si>
    <t>Diferença</t>
  </si>
  <si>
    <t>Fonte: SINAPI - IBGE e SINDUSCON-ES</t>
  </si>
  <si>
    <t>Custos e Variações dos Componentes da Construção Civil no Espírito Santo</t>
  </si>
  <si>
    <t>Tabela 2 -</t>
  </si>
  <si>
    <t>Resultados para o Índice de custo da construção civil</t>
  </si>
  <si>
    <t>Evolução do custo por metro quadrado e seus componentes na construção civil</t>
  </si>
  <si>
    <t>Número índice - Preço de Venda do Imóvel Vitoria</t>
  </si>
  <si>
    <t>Gráfico 5</t>
  </si>
  <si>
    <t>FIPEZAP-Vitória</t>
  </si>
  <si>
    <t>Índices de valorização imobiliária e de custos na construção civil – Espírito Santo</t>
  </si>
  <si>
    <t>Gráficos</t>
  </si>
  <si>
    <t xml:space="preserve">Tabelas </t>
  </si>
  <si>
    <t>Construção civil</t>
  </si>
  <si>
    <t xml:space="preserve">*Nas Planilhas é possível a análise dos dados com desoneração da folha de pagamentos a partir de maio de 2013 para o SINAPI-ES e SINAPI-BR e quanto ao CUB-ES os dados estão desonerados a partir de novembro de 2013. </t>
  </si>
  <si>
    <t>Mensal</t>
  </si>
  <si>
    <t>Variações (%)</t>
  </si>
  <si>
    <t>Gráficos 2 e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</si>
  <si>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</si>
  <si>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</si>
  <si>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</si>
  <si>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</si>
  <si>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</si>
  <si>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</si>
  <si>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</si>
  <si>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</si>
  <si>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</si>
  <si>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Gráfico 6</t>
  </si>
  <si>
    <t>Maio de 2016</t>
  </si>
  <si>
    <r>
      <rPr>
        <b/>
        <i/>
        <sz val="9"/>
        <color theme="1" tint="0.14999847407452621"/>
        <rFont val="Arial"/>
        <family val="2"/>
      </rPr>
      <t xml:space="preserve">Ranking </t>
    </r>
    <r>
      <rPr>
        <b/>
        <sz val="9"/>
        <color theme="1" tint="0.14999847407452621"/>
        <rFont val="Arial"/>
        <family val="2"/>
      </rPr>
      <t>da variação do Custo da Construção Civil segundo Unidade da Federação</t>
    </r>
  </si>
  <si>
    <t>Com desoneração da folha de pagamentos</t>
  </si>
  <si>
    <t>Mao de obra</t>
  </si>
  <si>
    <t>Mão de obra</t>
  </si>
  <si>
    <t>Fonte: SINAPI – IBGE e Sinduscon-ES</t>
  </si>
  <si>
    <t>Acumulado no ano</t>
  </si>
  <si>
    <t>Acumulado em 12 meses</t>
  </si>
  <si>
    <t>em R$</t>
  </si>
  <si>
    <t>Essa Tabela</t>
  </si>
  <si>
    <t>...</t>
  </si>
  <si>
    <t>Indic+36:59ador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</si>
</sst>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Book Antiqua"/>
      <family val="1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7"/>
      <color theme="1"/>
      <name val="Book Antiqua"/>
      <family val="1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9"/>
      <color theme="1" tint="0.14999847407452621"/>
      <name val="Arial"/>
      <family val="2"/>
    </font>
    <font>
      <b/>
      <sz val="9"/>
      <color theme="1" tint="0.14999847407452621"/>
      <name val="Arial"/>
      <family val="2"/>
    </font>
    <font>
      <b/>
      <i/>
      <sz val="9"/>
      <color theme="1" tint="0.14999847407452621"/>
      <name val="Arial"/>
      <family val="2"/>
    </font>
    <font>
      <sz val="8"/>
      <color theme="1" tint="0.14999847407452621"/>
      <name val="Arial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Book Antiqua"/>
      <family val="1"/>
    </font>
    <font>
      <sz val="9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name val="Book Antiqua"/>
      <family val="1"/>
    </font>
    <font>
      <sz val="9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8">
    <xf numFmtId="0" fontId="0" fillId="0" borderId="0" xfId="0"/>
    <xf numFmtId="17" fontId="0" fillId="0" borderId="0" xfId="0" applyNumberFormat="1"/>
    <xf numFmtId="0" fontId="17" fillId="0" borderId="0" xfId="0" applyFont="1"/>
    <xf numFmtId="0" fontId="18" fillId="0" borderId="0" xfId="0" applyFont="1"/>
    <xf numFmtId="44" fontId="0" fillId="0" borderId="0" xfId="43" applyFont="1"/>
    <xf numFmtId="2" fontId="0" fillId="0" borderId="0" xfId="0" applyNumberFormat="1"/>
    <xf numFmtId="0" fontId="0" fillId="0" borderId="15" xfId="0" applyBorder="1"/>
    <xf numFmtId="0" fontId="0" fillId="0" borderId="17" xfId="0" applyBorder="1"/>
    <xf numFmtId="0" fontId="1" fillId="18" borderId="10" xfId="28" applyBorder="1"/>
    <xf numFmtId="0" fontId="1" fillId="18" borderId="11" xfId="28" applyBorder="1"/>
    <xf numFmtId="0" fontId="1" fillId="18" borderId="15" xfId="28" applyBorder="1"/>
    <xf numFmtId="0" fontId="1" fillId="18" borderId="16" xfId="28" applyBorder="1"/>
    <xf numFmtId="0" fontId="2" fillId="0" borderId="0" xfId="2"/>
    <xf numFmtId="0" fontId="20" fillId="0" borderId="0" xfId="0" applyFont="1"/>
    <xf numFmtId="0" fontId="21" fillId="0" borderId="0" xfId="0" applyFont="1"/>
    <xf numFmtId="164" fontId="17" fillId="0" borderId="0" xfId="0" applyNumberFormat="1" applyFont="1"/>
    <xf numFmtId="0" fontId="15" fillId="0" borderId="0" xfId="17" applyAlignment="1">
      <alignment horizontal="left"/>
    </xf>
    <xf numFmtId="0" fontId="24" fillId="35" borderId="13" xfId="0" applyFont="1" applyFill="1" applyBorder="1" applyAlignment="1">
      <alignment vertical="center"/>
    </xf>
    <xf numFmtId="0" fontId="24" fillId="36" borderId="13" xfId="0" applyFont="1" applyFill="1" applyBorder="1" applyAlignment="1">
      <alignment vertical="center"/>
    </xf>
    <xf numFmtId="0" fontId="24" fillId="37" borderId="13" xfId="0" applyFont="1" applyFill="1" applyBorder="1" applyAlignment="1">
      <alignment vertical="center"/>
    </xf>
    <xf numFmtId="0" fontId="24" fillId="35" borderId="0" xfId="0" applyFont="1" applyFill="1" applyAlignment="1">
      <alignment vertical="center"/>
    </xf>
    <xf numFmtId="0" fontId="24" fillId="36" borderId="0" xfId="0" applyFont="1" applyFill="1" applyAlignment="1">
      <alignment vertical="center"/>
    </xf>
    <xf numFmtId="0" fontId="24" fillId="37" borderId="0" xfId="0" applyFont="1" applyFill="1" applyAlignment="1">
      <alignment vertical="center"/>
    </xf>
    <xf numFmtId="0" fontId="17" fillId="20" borderId="0" xfId="30" applyBorder="1"/>
    <xf numFmtId="0" fontId="1" fillId="39" borderId="0" xfId="29" applyFill="1" applyBorder="1"/>
    <xf numFmtId="0" fontId="0" fillId="39" borderId="0" xfId="0" applyFill="1"/>
    <xf numFmtId="0" fontId="15" fillId="0" borderId="0" xfId="17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34" borderId="0" xfId="0" applyFill="1"/>
    <xf numFmtId="0" fontId="0" fillId="34" borderId="14" xfId="0" applyFill="1" applyBorder="1"/>
    <xf numFmtId="0" fontId="24" fillId="37" borderId="15" xfId="0" applyFont="1" applyFill="1" applyBorder="1" applyAlignment="1">
      <alignment vertical="center"/>
    </xf>
    <xf numFmtId="0" fontId="0" fillId="34" borderId="16" xfId="0" applyFill="1" applyBorder="1"/>
    <xf numFmtId="0" fontId="0" fillId="34" borderId="17" xfId="0" applyFill="1" applyBorder="1"/>
    <xf numFmtId="0" fontId="25" fillId="0" borderId="0" xfId="0" applyFont="1"/>
    <xf numFmtId="0" fontId="22" fillId="0" borderId="0" xfId="0" applyFont="1"/>
    <xf numFmtId="0" fontId="23" fillId="0" borderId="0" xfId="0" applyFont="1"/>
    <xf numFmtId="0" fontId="14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9" fillId="0" borderId="24" xfId="0" applyFont="1" applyBorder="1"/>
    <xf numFmtId="0" fontId="29" fillId="0" borderId="2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7" fillId="33" borderId="0" xfId="0" applyFont="1" applyFill="1"/>
    <xf numFmtId="4" fontId="0" fillId="0" borderId="0" xfId="0" applyNumberFormat="1" applyAlignment="1">
      <alignment horizontal="center" vertical="center"/>
    </xf>
    <xf numFmtId="0" fontId="28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37" fillId="0" borderId="0" xfId="0" applyFont="1"/>
    <xf numFmtId="0" fontId="41" fillId="38" borderId="11" xfId="0" applyFont="1" applyFill="1" applyBorder="1" applyAlignment="1">
      <alignment horizontal="center" vertical="center" wrapText="1"/>
    </xf>
    <xf numFmtId="0" fontId="41" fillId="38" borderId="0" xfId="0" applyFont="1" applyFill="1" applyAlignment="1">
      <alignment horizontal="center" vertical="center" wrapText="1"/>
    </xf>
    <xf numFmtId="0" fontId="42" fillId="43" borderId="20" xfId="0" applyFont="1" applyFill="1" applyBorder="1" applyAlignment="1">
      <alignment vertical="center"/>
    </xf>
    <xf numFmtId="4" fontId="42" fillId="43" borderId="20" xfId="0" applyNumberFormat="1" applyFont="1" applyFill="1" applyBorder="1" applyAlignment="1">
      <alignment horizontal="center" vertical="center"/>
    </xf>
    <xf numFmtId="2" fontId="42" fillId="43" borderId="20" xfId="0" applyNumberFormat="1" applyFont="1" applyFill="1" applyBorder="1" applyAlignment="1">
      <alignment horizontal="center" vertical="center"/>
    </xf>
    <xf numFmtId="0" fontId="43" fillId="34" borderId="21" xfId="0" applyFont="1" applyFill="1" applyBorder="1" applyAlignment="1">
      <alignment vertical="center"/>
    </xf>
    <xf numFmtId="4" fontId="43" fillId="34" borderId="21" xfId="0" applyNumberFormat="1" applyFont="1" applyFill="1" applyBorder="1" applyAlignment="1">
      <alignment horizontal="center" vertical="center"/>
    </xf>
    <xf numFmtId="2" fontId="43" fillId="34" borderId="21" xfId="0" applyNumberFormat="1" applyFont="1" applyFill="1" applyBorder="1" applyAlignment="1">
      <alignment horizontal="center" vertical="center"/>
    </xf>
    <xf numFmtId="0" fontId="44" fillId="33" borderId="21" xfId="0" applyFont="1" applyFill="1" applyBorder="1" applyAlignment="1">
      <alignment vertical="center"/>
    </xf>
    <xf numFmtId="4" fontId="44" fillId="33" borderId="21" xfId="0" applyNumberFormat="1" applyFont="1" applyFill="1" applyBorder="1" applyAlignment="1">
      <alignment horizontal="center" vertical="center"/>
    </xf>
    <xf numFmtId="2" fontId="44" fillId="33" borderId="21" xfId="0" applyNumberFormat="1" applyFont="1" applyFill="1" applyBorder="1" applyAlignment="1">
      <alignment horizontal="center" vertical="center"/>
    </xf>
    <xf numFmtId="0" fontId="42" fillId="42" borderId="21" xfId="0" applyFont="1" applyFill="1" applyBorder="1" applyAlignment="1">
      <alignment vertical="center"/>
    </xf>
    <xf numFmtId="4" fontId="42" fillId="42" borderId="21" xfId="0" applyNumberFormat="1" applyFont="1" applyFill="1" applyBorder="1" applyAlignment="1">
      <alignment horizontal="center" vertical="center"/>
    </xf>
    <xf numFmtId="2" fontId="42" fillId="42" borderId="21" xfId="0" applyNumberFormat="1" applyFont="1" applyFill="1" applyBorder="1" applyAlignment="1">
      <alignment horizontal="center" vertical="center"/>
    </xf>
    <xf numFmtId="0" fontId="44" fillId="33" borderId="23" xfId="0" applyFont="1" applyFill="1" applyBorder="1" applyAlignment="1">
      <alignment vertical="center"/>
    </xf>
    <xf numFmtId="4" fontId="44" fillId="33" borderId="23" xfId="0" applyNumberFormat="1" applyFont="1" applyFill="1" applyBorder="1" applyAlignment="1">
      <alignment horizontal="center" vertical="center"/>
    </xf>
    <xf numFmtId="2" fontId="44" fillId="33" borderId="23" xfId="0" applyNumberFormat="1" applyFont="1" applyFill="1" applyBorder="1" applyAlignment="1">
      <alignment horizontal="center" vertical="center"/>
    </xf>
    <xf numFmtId="0" fontId="45" fillId="0" borderId="0" xfId="0" applyFont="1"/>
    <xf numFmtId="0" fontId="41" fillId="41" borderId="33" xfId="0" applyFont="1" applyFill="1" applyBorder="1" applyAlignment="1">
      <alignment horizontal="center" vertical="center" wrapText="1"/>
    </xf>
    <xf numFmtId="0" fontId="41" fillId="41" borderId="34" xfId="0" applyFont="1" applyFill="1" applyBorder="1" applyAlignment="1">
      <alignment horizontal="center" vertical="center" wrapText="1"/>
    </xf>
    <xf numFmtId="0" fontId="44" fillId="39" borderId="0" xfId="0" applyFont="1" applyFill="1" applyAlignment="1">
      <alignment vertical="center"/>
    </xf>
    <xf numFmtId="2" fontId="44" fillId="39" borderId="0" xfId="44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2" fontId="44" fillId="0" borderId="0" xfId="44" applyNumberFormat="1" applyFont="1" applyFill="1" applyBorder="1" applyAlignment="1">
      <alignment horizontal="center" vertical="center"/>
    </xf>
    <xf numFmtId="0" fontId="42" fillId="39" borderId="16" xfId="0" applyFont="1" applyFill="1" applyBorder="1" applyAlignment="1">
      <alignment vertical="center"/>
    </xf>
    <xf numFmtId="2" fontId="42" fillId="39" borderId="16" xfId="44" applyNumberFormat="1" applyFont="1" applyFill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2" fontId="44" fillId="0" borderId="11" xfId="44" applyNumberFormat="1" applyFont="1" applyFill="1" applyBorder="1" applyAlignment="1">
      <alignment horizontal="center" vertical="center"/>
    </xf>
    <xf numFmtId="0" fontId="42" fillId="0" borderId="16" xfId="0" applyFont="1" applyBorder="1" applyAlignment="1">
      <alignment vertical="center"/>
    </xf>
    <xf numFmtId="4" fontId="42" fillId="0" borderId="16" xfId="0" applyNumberFormat="1" applyFont="1" applyBorder="1" applyAlignment="1">
      <alignment horizontal="center" vertical="center"/>
    </xf>
    <xf numFmtId="2" fontId="42" fillId="0" borderId="16" xfId="44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24" xfId="0" applyBorder="1"/>
    <xf numFmtId="0" fontId="0" fillId="0" borderId="27" xfId="0" applyBorder="1"/>
    <xf numFmtId="10" fontId="0" fillId="0" borderId="27" xfId="0" applyNumberFormat="1" applyBorder="1"/>
    <xf numFmtId="10" fontId="0" fillId="0" borderId="0" xfId="0" applyNumberFormat="1"/>
    <xf numFmtId="10" fontId="0" fillId="44" borderId="0" xfId="0" applyNumberFormat="1" applyFill="1"/>
    <xf numFmtId="10" fontId="0" fillId="44" borderId="28" xfId="0" applyNumberFormat="1" applyFill="1" applyBorder="1"/>
    <xf numFmtId="0" fontId="0" fillId="44" borderId="26" xfId="0" applyFill="1" applyBorder="1"/>
    <xf numFmtId="0" fontId="0" fillId="44" borderId="28" xfId="0" applyFill="1" applyBorder="1"/>
    <xf numFmtId="10" fontId="0" fillId="0" borderId="27" xfId="44" applyNumberFormat="1" applyFont="1" applyBorder="1" applyAlignment="1">
      <alignment horizontal="center"/>
    </xf>
    <xf numFmtId="10" fontId="0" fillId="0" borderId="0" xfId="44" applyNumberFormat="1" applyFont="1" applyBorder="1" applyAlignment="1">
      <alignment horizontal="center"/>
    </xf>
    <xf numFmtId="10" fontId="0" fillId="44" borderId="28" xfId="44" applyNumberFormat="1" applyFont="1" applyFill="1" applyBorder="1" applyAlignment="1">
      <alignment horizontal="center"/>
    </xf>
    <xf numFmtId="10" fontId="0" fillId="0" borderId="27" xfId="44" applyNumberFormat="1" applyFont="1" applyFill="1" applyBorder="1" applyAlignment="1">
      <alignment horizontal="center"/>
    </xf>
    <xf numFmtId="10" fontId="0" fillId="0" borderId="0" xfId="44" applyNumberFormat="1" applyFont="1" applyFill="1" applyBorder="1" applyAlignment="1">
      <alignment horizontal="center"/>
    </xf>
    <xf numFmtId="10" fontId="0" fillId="44" borderId="27" xfId="44" applyNumberFormat="1" applyFont="1" applyFill="1" applyBorder="1" applyAlignment="1">
      <alignment horizontal="center"/>
    </xf>
    <xf numFmtId="10" fontId="0" fillId="44" borderId="0" xfId="44" applyNumberFormat="1" applyFont="1" applyFill="1" applyBorder="1" applyAlignment="1">
      <alignment horizontal="center"/>
    </xf>
    <xf numFmtId="17" fontId="0" fillId="0" borderId="25" xfId="0" applyNumberFormat="1" applyBorder="1"/>
    <xf numFmtId="44" fontId="0" fillId="0" borderId="25" xfId="43" applyFont="1" applyBorder="1"/>
    <xf numFmtId="10" fontId="0" fillId="0" borderId="24" xfId="0" applyNumberFormat="1" applyBorder="1"/>
    <xf numFmtId="10" fontId="0" fillId="0" borderId="25" xfId="0" applyNumberFormat="1" applyBorder="1"/>
    <xf numFmtId="10" fontId="0" fillId="44" borderId="26" xfId="0" applyNumberFormat="1" applyFill="1" applyBorder="1"/>
    <xf numFmtId="10" fontId="0" fillId="0" borderId="24" xfId="44" applyNumberFormat="1" applyFont="1" applyBorder="1" applyAlignment="1">
      <alignment horizontal="center"/>
    </xf>
    <xf numFmtId="10" fontId="0" fillId="0" borderId="25" xfId="44" applyNumberFormat="1" applyFont="1" applyBorder="1" applyAlignment="1">
      <alignment horizontal="center"/>
    </xf>
    <xf numFmtId="10" fontId="0" fillId="44" borderId="26" xfId="44" applyNumberFormat="1" applyFont="1" applyFill="1" applyBorder="1" applyAlignment="1">
      <alignment horizontal="center"/>
    </xf>
    <xf numFmtId="44" fontId="0" fillId="0" borderId="0" xfId="43" applyFont="1" applyBorder="1"/>
    <xf numFmtId="17" fontId="0" fillId="0" borderId="30" xfId="0" applyNumberFormat="1" applyBorder="1"/>
    <xf numFmtId="44" fontId="0" fillId="0" borderId="30" xfId="43" applyFont="1" applyBorder="1"/>
    <xf numFmtId="10" fontId="0" fillId="0" borderId="29" xfId="0" applyNumberFormat="1" applyBorder="1"/>
    <xf numFmtId="10" fontId="0" fillId="0" borderId="30" xfId="0" applyNumberFormat="1" applyBorder="1"/>
    <xf numFmtId="10" fontId="0" fillId="44" borderId="31" xfId="0" applyNumberFormat="1" applyFill="1" applyBorder="1"/>
    <xf numFmtId="10" fontId="0" fillId="0" borderId="29" xfId="44" applyNumberFormat="1" applyFont="1" applyFill="1" applyBorder="1" applyAlignment="1">
      <alignment horizontal="center"/>
    </xf>
    <xf numFmtId="10" fontId="0" fillId="0" borderId="30" xfId="44" applyNumberFormat="1" applyFont="1" applyFill="1" applyBorder="1" applyAlignment="1">
      <alignment horizontal="center"/>
    </xf>
    <xf numFmtId="10" fontId="0" fillId="44" borderId="31" xfId="44" applyNumberFormat="1" applyFont="1" applyFill="1" applyBorder="1" applyAlignment="1">
      <alignment horizontal="center"/>
    </xf>
    <xf numFmtId="10" fontId="0" fillId="0" borderId="24" xfId="44" applyNumberFormat="1" applyFont="1" applyFill="1" applyBorder="1" applyAlignment="1">
      <alignment horizontal="center"/>
    </xf>
    <xf numFmtId="10" fontId="0" fillId="0" borderId="25" xfId="44" applyNumberFormat="1" applyFont="1" applyFill="1" applyBorder="1" applyAlignment="1">
      <alignment horizontal="center"/>
    </xf>
    <xf numFmtId="44" fontId="0" fillId="0" borderId="0" xfId="43" applyFont="1" applyFill="1" applyBorder="1"/>
    <xf numFmtId="44" fontId="0" fillId="0" borderId="30" xfId="43" applyFont="1" applyFill="1" applyBorder="1"/>
    <xf numFmtId="0" fontId="0" fillId="44" borderId="29" xfId="0" applyFill="1" applyBorder="1"/>
    <xf numFmtId="17" fontId="0" fillId="44" borderId="30" xfId="0" applyNumberFormat="1" applyFill="1" applyBorder="1"/>
    <xf numFmtId="44" fontId="0" fillId="44" borderId="30" xfId="43" applyFont="1" applyFill="1" applyBorder="1"/>
    <xf numFmtId="10" fontId="0" fillId="44" borderId="29" xfId="0" applyNumberFormat="1" applyFill="1" applyBorder="1"/>
    <xf numFmtId="10" fontId="0" fillId="44" borderId="30" xfId="0" applyNumberFormat="1" applyFill="1" applyBorder="1"/>
    <xf numFmtId="0" fontId="0" fillId="44" borderId="30" xfId="0" applyFill="1" applyBorder="1"/>
    <xf numFmtId="44" fontId="0" fillId="0" borderId="25" xfId="43" applyFont="1" applyFill="1" applyBorder="1"/>
    <xf numFmtId="10" fontId="0" fillId="0" borderId="26" xfId="0" applyNumberFormat="1" applyBorder="1"/>
    <xf numFmtId="10" fontId="0" fillId="0" borderId="26" xfId="44" applyNumberFormat="1" applyFont="1" applyFill="1" applyBorder="1" applyAlignment="1">
      <alignment horizontal="center"/>
    </xf>
    <xf numFmtId="10" fontId="0" fillId="44" borderId="25" xfId="0" applyNumberForma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0" fontId="0" fillId="0" borderId="25" xfId="44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0" fontId="18" fillId="0" borderId="0" xfId="0" applyFont="1" applyAlignment="1">
      <alignment horizontal="center" vertical="center" wrapText="1"/>
    </xf>
    <xf numFmtId="10" fontId="0" fillId="0" borderId="0" xfId="44" applyNumberFormat="1" applyFont="1" applyFill="1" applyBorder="1" applyAlignment="1">
      <alignment horizontal="right"/>
    </xf>
    <xf numFmtId="10" fontId="0" fillId="0" borderId="24" xfId="44" applyNumberFormat="1" applyFont="1" applyFill="1" applyBorder="1" applyAlignment="1">
      <alignment horizontal="right"/>
    </xf>
    <xf numFmtId="10" fontId="0" fillId="0" borderId="27" xfId="44" applyNumberFormat="1" applyFont="1" applyFill="1" applyBorder="1" applyAlignment="1">
      <alignment horizontal="right"/>
    </xf>
    <xf numFmtId="4" fontId="42" fillId="39" borderId="16" xfId="44" applyNumberFormat="1" applyFont="1" applyFill="1" applyBorder="1" applyAlignment="1">
      <alignment horizontal="center" vertical="center"/>
    </xf>
    <xf numFmtId="10" fontId="0" fillId="44" borderId="26" xfId="44" applyNumberFormat="1" applyFont="1" applyFill="1" applyBorder="1" applyAlignment="1">
      <alignment horizontal="right"/>
    </xf>
    <xf numFmtId="10" fontId="0" fillId="44" borderId="28" xfId="44" applyNumberFormat="1" applyFont="1" applyFill="1" applyBorder="1" applyAlignment="1">
      <alignment horizontal="right"/>
    </xf>
    <xf numFmtId="10" fontId="0" fillId="0" borderId="29" xfId="44" applyNumberFormat="1" applyFont="1" applyFill="1" applyBorder="1" applyAlignment="1">
      <alignment horizontal="right"/>
    </xf>
    <xf numFmtId="10" fontId="0" fillId="0" borderId="30" xfId="44" applyNumberFormat="1" applyFont="1" applyFill="1" applyBorder="1" applyAlignment="1">
      <alignment horizontal="right"/>
    </xf>
    <xf numFmtId="10" fontId="0" fillId="44" borderId="31" xfId="44" applyNumberFormat="1" applyFont="1" applyFill="1" applyBorder="1" applyAlignment="1">
      <alignment horizontal="right"/>
    </xf>
    <xf numFmtId="0" fontId="0" fillId="44" borderId="0" xfId="0" applyFill="1"/>
    <xf numFmtId="10" fontId="0" fillId="44" borderId="0" xfId="44" applyNumberFormat="1" applyFont="1" applyFill="1" applyBorder="1" applyAlignment="1">
      <alignment horizontal="right"/>
    </xf>
    <xf numFmtId="10" fontId="0" fillId="0" borderId="28" xfId="0" applyNumberFormat="1" applyBorder="1"/>
    <xf numFmtId="10" fontId="0" fillId="0" borderId="31" xfId="0" applyNumberFormat="1" applyBorder="1"/>
    <xf numFmtId="44" fontId="0" fillId="0" borderId="25" xfId="44" applyNumberFormat="1" applyFont="1" applyFill="1" applyBorder="1" applyAlignment="1">
      <alignment horizontal="center"/>
    </xf>
    <xf numFmtId="44" fontId="0" fillId="0" borderId="0" xfId="44" applyNumberFormat="1" applyFont="1" applyFill="1" applyBorder="1" applyAlignment="1">
      <alignment horizontal="center"/>
    </xf>
    <xf numFmtId="10" fontId="0" fillId="44" borderId="25" xfId="44" applyNumberFormat="1" applyFont="1" applyFill="1" applyBorder="1" applyAlignment="1">
      <alignment horizontal="right"/>
    </xf>
    <xf numFmtId="10" fontId="0" fillId="44" borderId="30" xfId="44" applyNumberFormat="1" applyFont="1" applyFill="1" applyBorder="1" applyAlignment="1">
      <alignment horizontal="right"/>
    </xf>
    <xf numFmtId="0" fontId="14" fillId="33" borderId="0" xfId="0" applyFont="1" applyFill="1"/>
    <xf numFmtId="0" fontId="0" fillId="42" borderId="0" xfId="0" applyFill="1"/>
    <xf numFmtId="4" fontId="44" fillId="0" borderId="11" xfId="44" applyNumberFormat="1" applyFont="1" applyFill="1" applyBorder="1" applyAlignment="1">
      <alignment horizontal="center" vertical="center"/>
    </xf>
    <xf numFmtId="0" fontId="49" fillId="33" borderId="0" xfId="0" applyFont="1" applyFill="1"/>
    <xf numFmtId="0" fontId="49" fillId="0" borderId="0" xfId="0" applyFont="1"/>
    <xf numFmtId="0" fontId="0" fillId="44" borderId="27" xfId="0" applyFill="1" applyBorder="1"/>
    <xf numFmtId="44" fontId="0" fillId="44" borderId="0" xfId="43" applyFont="1" applyFill="1" applyBorder="1"/>
    <xf numFmtId="17" fontId="0" fillId="44" borderId="0" xfId="0" applyNumberFormat="1" applyFill="1"/>
    <xf numFmtId="10" fontId="0" fillId="0" borderId="28" xfId="44" applyNumberFormat="1" applyFont="1" applyFill="1" applyBorder="1" applyAlignment="1">
      <alignment horizontal="center"/>
    </xf>
    <xf numFmtId="0" fontId="50" fillId="0" borderId="0" xfId="0" applyFont="1"/>
    <xf numFmtId="0" fontId="51" fillId="33" borderId="0" xfId="0" applyFont="1" applyFill="1"/>
    <xf numFmtId="0" fontId="18" fillId="33" borderId="0" xfId="0" applyFont="1" applyFill="1"/>
    <xf numFmtId="164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7" fillId="0" borderId="0" xfId="1" applyNumberFormat="1" applyFont="1" applyFill="1"/>
    <xf numFmtId="2" fontId="17" fillId="33" borderId="0" xfId="1" applyNumberFormat="1" applyFont="1" applyFill="1"/>
    <xf numFmtId="0" fontId="52" fillId="33" borderId="0" xfId="0" applyFont="1" applyFill="1"/>
    <xf numFmtId="0" fontId="53" fillId="0" borderId="0" xfId="0" applyFont="1"/>
    <xf numFmtId="4" fontId="44" fillId="39" borderId="0" xfId="44" applyNumberFormat="1" applyFont="1" applyFill="1" applyBorder="1" applyAlignment="1">
      <alignment horizontal="center" vertical="center"/>
    </xf>
    <xf numFmtId="0" fontId="30" fillId="0" borderId="25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1" fillId="0" borderId="0" xfId="45" applyBorder="1" applyAlignment="1">
      <alignment horizontal="left"/>
    </xf>
    <xf numFmtId="0" fontId="0" fillId="19" borderId="10" xfId="29" applyFont="1" applyBorder="1" applyAlignment="1">
      <alignment horizontal="center"/>
    </xf>
    <xf numFmtId="0" fontId="1" fillId="19" borderId="11" xfId="29" applyBorder="1" applyAlignment="1">
      <alignment horizontal="center"/>
    </xf>
    <xf numFmtId="0" fontId="1" fillId="19" borderId="12" xfId="29" applyBorder="1" applyAlignment="1">
      <alignment horizontal="center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1" fillId="18" borderId="0" xfId="28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" fillId="19" borderId="10" xfId="29" applyBorder="1" applyAlignment="1">
      <alignment horizontal="center"/>
    </xf>
    <xf numFmtId="0" fontId="41" fillId="38" borderId="22" xfId="0" applyFont="1" applyFill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left" vertical="center" wrapText="1"/>
    </xf>
    <xf numFmtId="0" fontId="41" fillId="38" borderId="0" xfId="0" applyFont="1" applyFill="1" applyAlignment="1">
      <alignment horizontal="left" vertical="center" wrapText="1"/>
    </xf>
    <xf numFmtId="0" fontId="42" fillId="0" borderId="0" xfId="0" applyFont="1" applyAlignment="1">
      <alignment horizontal="center" vertical="center" textRotation="90"/>
    </xf>
    <xf numFmtId="0" fontId="42" fillId="0" borderId="16" xfId="0" applyFont="1" applyBorder="1" applyAlignment="1">
      <alignment horizontal="center" vertical="center" textRotation="90"/>
    </xf>
    <xf numFmtId="0" fontId="42" fillId="0" borderId="11" xfId="0" applyFont="1" applyBorder="1" applyAlignment="1">
      <alignment horizontal="center" vertical="center" textRotation="90"/>
    </xf>
    <xf numFmtId="0" fontId="45" fillId="0" borderId="0" xfId="0" applyFont="1" applyAlignment="1">
      <alignment horizontal="left"/>
    </xf>
    <xf numFmtId="0" fontId="41" fillId="40" borderId="35" xfId="0" applyFont="1" applyFill="1" applyBorder="1" applyAlignment="1">
      <alignment horizontal="center" vertical="center"/>
    </xf>
    <xf numFmtId="0" fontId="41" fillId="40" borderId="36" xfId="0" applyFont="1" applyFill="1" applyBorder="1" applyAlignment="1">
      <alignment horizontal="center" vertical="center"/>
    </xf>
    <xf numFmtId="0" fontId="41" fillId="40" borderId="32" xfId="0" applyFont="1" applyFill="1" applyBorder="1" applyAlignment="1">
      <alignment horizontal="center" vertical="center"/>
    </xf>
    <xf numFmtId="0" fontId="41" fillId="40" borderId="33" xfId="0" applyFont="1" applyFill="1" applyBorder="1" applyAlignment="1">
      <alignment horizontal="center" vertical="center"/>
    </xf>
    <xf numFmtId="44" fontId="41" fillId="40" borderId="36" xfId="43" applyFont="1" applyFill="1" applyBorder="1" applyAlignment="1">
      <alignment horizontal="center" vertical="center" wrapText="1"/>
    </xf>
    <xf numFmtId="44" fontId="41" fillId="40" borderId="33" xfId="43" applyFont="1" applyFill="1" applyBorder="1" applyAlignment="1">
      <alignment horizontal="center" vertical="center" wrapText="1"/>
    </xf>
    <xf numFmtId="0" fontId="41" fillId="40" borderId="36" xfId="0" applyFont="1" applyFill="1" applyBorder="1" applyAlignment="1">
      <alignment horizontal="center" vertical="center" wrapText="1"/>
    </xf>
    <xf numFmtId="0" fontId="41" fillId="40" borderId="33" xfId="0" applyFont="1" applyFill="1" applyBorder="1" applyAlignment="1">
      <alignment horizontal="center" vertical="center" wrapText="1"/>
    </xf>
    <xf numFmtId="0" fontId="41" fillId="40" borderId="37" xfId="0" applyFont="1" applyFill="1" applyBorder="1" applyAlignment="1">
      <alignment horizontal="center" vertical="center" wrapText="1"/>
    </xf>
    <xf numFmtId="0" fontId="41" fillId="40" borderId="22" xfId="0" applyFont="1" applyFill="1" applyBorder="1" applyAlignment="1">
      <alignment horizontal="center" vertical="center" wrapText="1"/>
    </xf>
    <xf numFmtId="0" fontId="41" fillId="40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0" xfId="0" applyFont="1" applyAlignment="1">
      <alignment horizontal="center"/>
    </xf>
    <xf numFmtId="0" fontId="17" fillId="33" borderId="0" xfId="0" applyFont="1" applyFill="1" applyAlignment="1">
      <alignment wrapText="1"/>
    </xf>
    <xf numFmtId="17" fontId="17" fillId="33" borderId="0" xfId="0" applyNumberFormat="1" applyFont="1" applyFill="1"/>
    <xf numFmtId="4" fontId="17" fillId="33" borderId="0" xfId="1" applyNumberFormat="1" applyFont="1" applyFill="1"/>
    <xf numFmtId="0" fontId="13" fillId="33" borderId="0" xfId="0" applyFont="1" applyFill="1"/>
    <xf numFmtId="0" fontId="13" fillId="0" borderId="0" xfId="0" applyFont="1"/>
    <xf numFmtId="0" fontId="13" fillId="33" borderId="0" xfId="0" applyFont="1" applyFill="1" applyAlignment="1">
      <alignment wrapText="1"/>
    </xf>
    <xf numFmtId="17" fontId="13" fillId="33" borderId="0" xfId="0" applyNumberFormat="1" applyFont="1" applyFill="1"/>
    <xf numFmtId="4" fontId="13" fillId="33" borderId="0" xfId="1" applyNumberFormat="1" applyFont="1" applyFill="1"/>
    <xf numFmtId="2" fontId="17" fillId="33" borderId="0" xfId="0" applyNumberFormat="1" applyFont="1" applyFill="1"/>
  </cellXfs>
  <cellStyles count="49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45" builtinId="8"/>
    <cellStyle name="Incorreto" xfId="8" builtinId="27" customBuiltin="1"/>
    <cellStyle name="Moeda" xfId="43" builtinId="4"/>
    <cellStyle name="Moeda 2" xfId="48"/>
    <cellStyle name="Neutra" xfId="9" builtinId="28" customBuiltin="1"/>
    <cellStyle name="Normal" xfId="0" builtinId="0"/>
    <cellStyle name="Normal 2" xfId="46"/>
    <cellStyle name="Nota" xfId="16" builtinId="10" customBuiltin="1"/>
    <cellStyle name="Porcentagem" xfId="44" builtinId="5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47"/>
  </cellStyles>
  <dxfs count="0"/>
  <tableStyles count="0" defaultTableStyle="TableStyleMedium2" defaultPivotStyle="PivotStyleLight16"/>
  <colors>
    <mruColors>
      <color rgb="FF00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7518663819233"/>
          <c:y val="4.5359876543209873E-2"/>
          <c:w val="0.81152107315026101"/>
          <c:h val="0.6727592592592595"/>
        </c:manualLayout>
      </c:layout>
      <c:lineChart>
        <c:grouping val="standard"/>
        <c:varyColors val="0"/>
        <c:ser>
          <c:idx val="0"/>
          <c:order val="0"/>
          <c:tx>
            <c:strRef>
              <c:f>'G1'!$D$40</c:f>
              <c:strCache>
                <c:ptCount val="1"/>
                <c:pt idx="0">
                  <c:v>Brasil - Total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34-4EB0-812E-8B967B9BA4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'G1'!$C$41:$C$53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'G1'!$D$41:$D$53</c:f>
              <c:numCache>
                <c:formatCode>#,##0.00</c:formatCode>
                <c:ptCount val="13"/>
                <c:pt idx="0">
                  <c:v>1722.19</c:v>
                </c:pt>
                <c:pt idx="1">
                  <c:v>1725.52</c:v>
                </c:pt>
                <c:pt idx="2">
                  <c:v>1728.11</c:v>
                </c:pt>
                <c:pt idx="3">
                  <c:v>1729.25</c:v>
                </c:pt>
                <c:pt idx="4">
                  <c:v>1736.37</c:v>
                </c:pt>
                <c:pt idx="5">
                  <c:v>1739.26</c:v>
                </c:pt>
                <c:pt idx="6">
                  <c:v>1748.99</c:v>
                </c:pt>
                <c:pt idx="7">
                  <c:v>1756.01</c:v>
                </c:pt>
                <c:pt idx="8">
                  <c:v>1767.09</c:v>
                </c:pt>
                <c:pt idx="9">
                  <c:v>1773.2</c:v>
                </c:pt>
                <c:pt idx="10">
                  <c:v>1782.51</c:v>
                </c:pt>
                <c:pt idx="11">
                  <c:v>1786.82</c:v>
                </c:pt>
                <c:pt idx="12">
                  <c:v>1790.66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34-4EB0-812E-8B967B9BA475}"/>
            </c:ext>
          </c:extLst>
        </c:ser>
        <c:ser>
          <c:idx val="1"/>
          <c:order val="1"/>
          <c:tx>
            <c:strRef>
              <c:f>'G1'!$E$40</c:f>
              <c:strCache>
                <c:ptCount val="1"/>
                <c:pt idx="0">
                  <c:v>Sudeste - Total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34-4EB0-812E-8B967B9BA4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'G1'!$C$41:$C$53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'G1'!$E$41:$E$53</c:f>
              <c:numCache>
                <c:formatCode>#,##0.00</c:formatCode>
                <c:ptCount val="13"/>
                <c:pt idx="0">
                  <c:v>1764.24</c:v>
                </c:pt>
                <c:pt idx="1">
                  <c:v>1763.58</c:v>
                </c:pt>
                <c:pt idx="2">
                  <c:v>1765.45</c:v>
                </c:pt>
                <c:pt idx="3">
                  <c:v>1767.73</c:v>
                </c:pt>
                <c:pt idx="4">
                  <c:v>1779.23</c:v>
                </c:pt>
                <c:pt idx="5">
                  <c:v>1780.28</c:v>
                </c:pt>
                <c:pt idx="6">
                  <c:v>1794</c:v>
                </c:pt>
                <c:pt idx="7">
                  <c:v>1802.02</c:v>
                </c:pt>
                <c:pt idx="8">
                  <c:v>1812.5</c:v>
                </c:pt>
                <c:pt idx="9">
                  <c:v>1818.71</c:v>
                </c:pt>
                <c:pt idx="10">
                  <c:v>1827.75</c:v>
                </c:pt>
                <c:pt idx="11">
                  <c:v>1833.32</c:v>
                </c:pt>
                <c:pt idx="12">
                  <c:v>1837.08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734-4EB0-812E-8B967B9BA475}"/>
            </c:ext>
          </c:extLst>
        </c:ser>
        <c:ser>
          <c:idx val="2"/>
          <c:order val="2"/>
          <c:tx>
            <c:strRef>
              <c:f>'G1'!$F$40</c:f>
              <c:strCache>
                <c:ptCount val="1"/>
                <c:pt idx="0">
                  <c:v>Espírito Santo - Total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34-4EB0-812E-8B967B9BA4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'G1'!$C$41:$C$53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'G1'!$F$41:$F$53</c:f>
              <c:numCache>
                <c:formatCode>#,##0.00</c:formatCode>
                <c:ptCount val="13"/>
                <c:pt idx="0">
                  <c:v>1578.77</c:v>
                </c:pt>
                <c:pt idx="1">
                  <c:v>1578.04</c:v>
                </c:pt>
                <c:pt idx="2">
                  <c:v>1577.37</c:v>
                </c:pt>
                <c:pt idx="3">
                  <c:v>1575.03</c:v>
                </c:pt>
                <c:pt idx="4">
                  <c:v>1581.43</c:v>
                </c:pt>
                <c:pt idx="5">
                  <c:v>1589.69</c:v>
                </c:pt>
                <c:pt idx="6">
                  <c:v>1592.81</c:v>
                </c:pt>
                <c:pt idx="7">
                  <c:v>1596.91</c:v>
                </c:pt>
                <c:pt idx="8">
                  <c:v>1602.59</c:v>
                </c:pt>
                <c:pt idx="9">
                  <c:v>1608.28</c:v>
                </c:pt>
                <c:pt idx="10">
                  <c:v>1615.77</c:v>
                </c:pt>
                <c:pt idx="11">
                  <c:v>1626.78</c:v>
                </c:pt>
                <c:pt idx="12">
                  <c:v>1627.04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734-4EB0-812E-8B967B9B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828416"/>
        <c:axId val="1573819168"/>
      </c:lineChart>
      <c:dateAx>
        <c:axId val="1573828416"/>
        <c:scaling>
          <c:orientation val="minMax"/>
          <c:max val="45627"/>
          <c:min val="4526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3819168"/>
        <c:crosses val="autoZero"/>
        <c:auto val="1"/>
        <c:lblOffset val="100"/>
        <c:baseTimeUnit val="months"/>
      </c:dateAx>
      <c:valAx>
        <c:axId val="1573819168"/>
        <c:scaling>
          <c:orientation val="minMax"/>
          <c:min val="1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38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63230772050542E-2"/>
          <c:y val="0.83428723437006969"/>
          <c:w val="0.87500840055654316"/>
          <c:h val="0.14738516628568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41574906207E-2"/>
          <c:y val="4.5359876543209866E-2"/>
          <c:w val="0.87590455394091793"/>
          <c:h val="0.794271604938271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'G2-3'!$D$40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'G2-3'!$C$47:$C$52</c:f>
              <c:numCache>
                <c:formatCode>mmm\-yy</c:formatCode>
                <c:ptCount val="6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</c:numCache>
            </c:numRef>
          </c:cat>
          <c:val>
            <c:numRef>
              <c:f>'G2-3'!$D$47:$D$52</c:f>
              <c:numCache>
                <c:formatCode>#,##0.00</c:formatCode>
                <c:ptCount val="6"/>
                <c:pt idx="0">
                  <c:v>2.66</c:v>
                </c:pt>
                <c:pt idx="1">
                  <c:v>3.12</c:v>
                </c:pt>
                <c:pt idx="2">
                  <c:v>3.46</c:v>
                </c:pt>
                <c:pt idx="3">
                  <c:v>3.86</c:v>
                </c:pt>
                <c:pt idx="4">
                  <c:v>4.03</c:v>
                </c:pt>
                <c:pt idx="5">
                  <c:v>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5-4C91-9A59-DB9EEC6C3FD4}"/>
            </c:ext>
          </c:extLst>
        </c:ser>
        <c:ser>
          <c:idx val="1"/>
          <c:order val="1"/>
          <c:tx>
            <c:strRef>
              <c:f>'G2-3'!$E$40</c:f>
              <c:strCache>
                <c:ptCount val="1"/>
                <c:pt idx="0">
                  <c:v>Sudeste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'G2-3'!$C$47:$C$52</c:f>
              <c:numCache>
                <c:formatCode>mmm\-yy</c:formatCode>
                <c:ptCount val="6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</c:numCache>
            </c:numRef>
          </c:cat>
          <c:val>
            <c:numRef>
              <c:f>'G2-3'!$E$47:$E$52</c:f>
              <c:numCache>
                <c:formatCode>#,##0.00</c:formatCode>
                <c:ptCount val="6"/>
                <c:pt idx="0">
                  <c:v>2.29</c:v>
                </c:pt>
                <c:pt idx="1">
                  <c:v>2.94</c:v>
                </c:pt>
                <c:pt idx="2">
                  <c:v>3.33</c:v>
                </c:pt>
                <c:pt idx="3">
                  <c:v>3.81</c:v>
                </c:pt>
                <c:pt idx="4">
                  <c:v>4.0599999999999996</c:v>
                </c:pt>
                <c:pt idx="5">
                  <c:v>4.13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5-4C91-9A59-DB9EEC6C3FD4}"/>
            </c:ext>
          </c:extLst>
        </c:ser>
        <c:ser>
          <c:idx val="2"/>
          <c:order val="2"/>
          <c:tx>
            <c:strRef>
              <c:f>'G2-3'!$F$40</c:f>
              <c:strCache>
                <c:ptCount val="1"/>
                <c:pt idx="0">
                  <c:v>Espírito Santo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'G2-3'!$C$47:$C$52</c:f>
              <c:numCache>
                <c:formatCode>mmm\-yy</c:formatCode>
                <c:ptCount val="6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</c:numCache>
            </c:numRef>
          </c:cat>
          <c:val>
            <c:numRef>
              <c:f>'G2-3'!$F$47:$F$52</c:f>
              <c:numCache>
                <c:formatCode>#,##0.00</c:formatCode>
                <c:ptCount val="6"/>
                <c:pt idx="0">
                  <c:v>0.91</c:v>
                </c:pt>
                <c:pt idx="1">
                  <c:v>1.42</c:v>
                </c:pt>
                <c:pt idx="2">
                  <c:v>1.92</c:v>
                </c:pt>
                <c:pt idx="3">
                  <c:v>2.2599999999999998</c:v>
                </c:pt>
                <c:pt idx="4">
                  <c:v>2.93</c:v>
                </c:pt>
                <c:pt idx="5">
                  <c:v>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5-4C91-9A59-DB9EEC6C3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24064"/>
        <c:axId val="1573840384"/>
      </c:barChart>
      <c:dateAx>
        <c:axId val="1573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40384"/>
        <c:crosses val="autoZero"/>
        <c:auto val="1"/>
        <c:lblOffset val="100"/>
        <c:baseTimeUnit val="months"/>
      </c:dateAx>
      <c:valAx>
        <c:axId val="1573840384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r>
                  <a:rPr lang="pt-BR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34" charset="-128"/>
                  <a:ea typeface="Arial Unicode MS" panose="020B0604020202020204" pitchFamily="34" charset="-128"/>
                  <a:cs typeface="Arial Unicode MS" panose="020B0604020202020204" pitchFamily="34" charset="-128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93088235294137"/>
          <c:y val="0.92184290123456791"/>
          <c:w val="0.3601382352941177"/>
          <c:h val="7.0317592592592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75326797385646E-2"/>
          <c:y val="4.3234876543209871E-2"/>
          <c:w val="0.85624053651901066"/>
          <c:h val="0.72584259259259276"/>
        </c:manualLayout>
      </c:layout>
      <c:lineChart>
        <c:grouping val="standard"/>
        <c:varyColors val="0"/>
        <c:ser>
          <c:idx val="0"/>
          <c:order val="0"/>
          <c:tx>
            <c:strRef>
              <c:f>'G4'!$C$26</c:f>
              <c:strCache>
                <c:ptCount val="1"/>
                <c:pt idx="0">
                  <c:v>SINAPI-ES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914912022019216E-3"/>
                  <c:y val="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40-4FD5-BDBD-965EEC6B85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'G4'!$B$27:$B$39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'G4'!$C$27:$C$39</c:f>
              <c:numCache>
                <c:formatCode>0.00</c:formatCode>
                <c:ptCount val="13"/>
                <c:pt idx="0">
                  <c:v>100</c:v>
                </c:pt>
                <c:pt idx="1">
                  <c:v>99.950903153616039</c:v>
                </c:pt>
                <c:pt idx="2">
                  <c:v>99.91094060423373</c:v>
                </c:pt>
                <c:pt idx="3">
                  <c:v>99.760224703706228</c:v>
                </c:pt>
                <c:pt idx="4">
                  <c:v>100.17012628165605</c:v>
                </c:pt>
                <c:pt idx="5">
                  <c:v>100.69078121075106</c:v>
                </c:pt>
                <c:pt idx="6">
                  <c:v>100.89173574478774</c:v>
                </c:pt>
                <c:pt idx="7">
                  <c:v>101.15434678358565</c:v>
                </c:pt>
                <c:pt idx="8">
                  <c:v>101.51857687652715</c:v>
                </c:pt>
                <c:pt idx="9">
                  <c:v>101.88394875659381</c:v>
                </c:pt>
                <c:pt idx="10">
                  <c:v>102.36235756205612</c:v>
                </c:pt>
                <c:pt idx="11">
                  <c:v>103.05884770843323</c:v>
                </c:pt>
                <c:pt idx="12">
                  <c:v>103.07939987668698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40-4FD5-BDBD-965EEC6B852F}"/>
            </c:ext>
          </c:extLst>
        </c:ser>
        <c:ser>
          <c:idx val="1"/>
          <c:order val="1"/>
          <c:tx>
            <c:strRef>
              <c:f>'G4'!$D$26</c:f>
              <c:strCache>
                <c:ptCount val="1"/>
                <c:pt idx="0">
                  <c:v>CUB-ES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5.8591172712082465E-3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40-4FD5-BDBD-965EEC6B85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'G4'!$B$27:$B$39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'G4'!$D$27:$D$39</c:f>
              <c:numCache>
                <c:formatCode>0.00</c:formatCode>
                <c:ptCount val="13"/>
                <c:pt idx="0">
                  <c:v>100</c:v>
                </c:pt>
                <c:pt idx="1">
                  <c:v>100.09591071246797</c:v>
                </c:pt>
                <c:pt idx="2">
                  <c:v>100.15505178133441</c:v>
                </c:pt>
                <c:pt idx="3">
                  <c:v>100.23811247098587</c:v>
                </c:pt>
                <c:pt idx="4">
                  <c:v>100.35151779283053</c:v>
                </c:pt>
                <c:pt idx="5">
                  <c:v>101.76749741548112</c:v>
                </c:pt>
                <c:pt idx="6">
                  <c:v>102.59365324987526</c:v>
                </c:pt>
                <c:pt idx="7">
                  <c:v>103.15762217294659</c:v>
                </c:pt>
                <c:pt idx="8">
                  <c:v>103.26239630476692</c:v>
                </c:pt>
                <c:pt idx="9">
                  <c:v>103.39279307244431</c:v>
                </c:pt>
                <c:pt idx="10">
                  <c:v>103.74384640661883</c:v>
                </c:pt>
                <c:pt idx="11">
                  <c:v>110.27150317786483</c:v>
                </c:pt>
                <c:pt idx="12">
                  <c:v>105.36174942997376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40-4FD5-BDBD-965EEC6B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821888"/>
        <c:axId val="1573825696"/>
      </c:lineChart>
      <c:dateAx>
        <c:axId val="1573821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25696"/>
        <c:crosses val="autoZero"/>
        <c:auto val="1"/>
        <c:lblOffset val="100"/>
        <c:baseTimeUnit val="months"/>
      </c:dateAx>
      <c:valAx>
        <c:axId val="1573825696"/>
        <c:scaling>
          <c:orientation val="minMax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74962719000299"/>
          <c:y val="0.92968240740740749"/>
          <c:w val="0.54023630670108569"/>
          <c:h val="7.0317592592592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94467534797371E-2"/>
          <c:y val="2.3515967781068323E-2"/>
          <c:w val="0.88194379084967323"/>
          <c:h val="0.61966481481481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'G5'!$L$33</c:f>
              <c:strCache>
                <c:ptCount val="1"/>
                <c:pt idx="0">
                  <c:v>Escolha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CB7-444D-9C90-84C3D0EDE297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1E1-41D1-A1B8-66E3FA5AA73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E1-41D1-A1B8-66E3FA5AA73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1E1-41D1-A1B8-66E3FA5AA73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1E1-41D1-A1B8-66E3FA5AA73F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D1E1-41D1-A1B8-66E3FA5AA73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1E1-41D1-A1B8-66E3FA5AA73F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1E1-41D1-A1B8-66E3FA5AA73F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1E1-41D1-A1B8-66E3FA5AA73F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D1E1-41D1-A1B8-66E3FA5AA73F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4CB7-444D-9C90-84C3D0EDE297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4CB7-444D-9C90-84C3D0EDE297}"/>
              </c:ext>
            </c:extLst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8E9-45D6-B0DC-588D170C3053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4CB7-444D-9C90-84C3D0EDE297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D1E1-41D1-A1B8-66E3FA5AA73F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4CB7-444D-9C90-84C3D0EDE297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D1E1-41D1-A1B8-66E3FA5AA73F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4CB7-444D-9C90-84C3D0EDE297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D1E1-41D1-A1B8-66E3FA5AA73F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4CB7-444D-9C90-84C3D0EDE297}"/>
              </c:ext>
            </c:extLst>
          </c:dPt>
          <c:cat>
            <c:strRef>
              <c:f>'G5'!$K$34:$K$60</c:f>
              <c:strCache>
                <c:ptCount val="27"/>
                <c:pt idx="0">
                  <c:v>Piauí</c:v>
                </c:pt>
                <c:pt idx="1">
                  <c:v>Amapá</c:v>
                </c:pt>
                <c:pt idx="2">
                  <c:v>Maranhão</c:v>
                </c:pt>
                <c:pt idx="3">
                  <c:v>Pará</c:v>
                </c:pt>
                <c:pt idx="4">
                  <c:v>Acre</c:v>
                </c:pt>
                <c:pt idx="5">
                  <c:v>Mato Grosso</c:v>
                </c:pt>
                <c:pt idx="6">
                  <c:v>Paraná</c:v>
                </c:pt>
                <c:pt idx="7">
                  <c:v>São Paulo</c:v>
                </c:pt>
                <c:pt idx="8">
                  <c:v>Rio Grande do Sul</c:v>
                </c:pt>
                <c:pt idx="9">
                  <c:v>Goiás</c:v>
                </c:pt>
                <c:pt idx="10">
                  <c:v>Alagoas</c:v>
                </c:pt>
                <c:pt idx="11">
                  <c:v>Rio de Janeiro</c:v>
                </c:pt>
                <c:pt idx="12">
                  <c:v>Distrito Federal</c:v>
                </c:pt>
                <c:pt idx="13">
                  <c:v>Sergipe</c:v>
                </c:pt>
                <c:pt idx="14">
                  <c:v>Paraíba</c:v>
                </c:pt>
                <c:pt idx="15">
                  <c:v>Santa Catarina</c:v>
                </c:pt>
                <c:pt idx="16">
                  <c:v>Roraima</c:v>
                </c:pt>
                <c:pt idx="17">
                  <c:v>Mato Grosso do Sul</c:v>
                </c:pt>
                <c:pt idx="18">
                  <c:v>Minas Gerais</c:v>
                </c:pt>
                <c:pt idx="19">
                  <c:v>Ceará</c:v>
                </c:pt>
                <c:pt idx="20">
                  <c:v>Rondônia</c:v>
                </c:pt>
                <c:pt idx="21">
                  <c:v>Espírito Santo</c:v>
                </c:pt>
                <c:pt idx="22">
                  <c:v>Pernambuco</c:v>
                </c:pt>
                <c:pt idx="23">
                  <c:v>Rio Grande do Norte</c:v>
                </c:pt>
                <c:pt idx="24">
                  <c:v>Amazonas</c:v>
                </c:pt>
                <c:pt idx="25">
                  <c:v>Bahia</c:v>
                </c:pt>
                <c:pt idx="26">
                  <c:v>Tocantins</c:v>
                </c:pt>
              </c:strCache>
            </c:strRef>
          </c:cat>
          <c:val>
            <c:numRef>
              <c:f>'G5'!$L$34:$L$60</c:f>
              <c:numCache>
                <c:formatCode>0.00</c:formatCode>
                <c:ptCount val="27"/>
                <c:pt idx="0">
                  <c:v>1.900000012</c:v>
                </c:pt>
                <c:pt idx="1">
                  <c:v>0.630000008</c:v>
                </c:pt>
                <c:pt idx="2">
                  <c:v>0.56000001100000008</c:v>
                </c:pt>
                <c:pt idx="3">
                  <c:v>0.55000000700000007</c:v>
                </c:pt>
                <c:pt idx="4">
                  <c:v>0.43000000399999999</c:v>
                </c:pt>
                <c:pt idx="5">
                  <c:v>0.39000003100000002</c:v>
                </c:pt>
                <c:pt idx="6">
                  <c:v>0.38000002599999999</c:v>
                </c:pt>
                <c:pt idx="7">
                  <c:v>0.31000002399999999</c:v>
                </c:pt>
                <c:pt idx="8">
                  <c:v>0.30000002799999997</c:v>
                </c:pt>
                <c:pt idx="9">
                  <c:v>0.26000003199999999</c:v>
                </c:pt>
                <c:pt idx="10">
                  <c:v>0.25000001700000002</c:v>
                </c:pt>
                <c:pt idx="11">
                  <c:v>0.200000023</c:v>
                </c:pt>
                <c:pt idx="12">
                  <c:v>0.180000033</c:v>
                </c:pt>
                <c:pt idx="13">
                  <c:v>0.13000001799999999</c:v>
                </c:pt>
                <c:pt idx="14">
                  <c:v>0.120000015</c:v>
                </c:pt>
                <c:pt idx="15">
                  <c:v>0.110000027</c:v>
                </c:pt>
                <c:pt idx="16">
                  <c:v>0.100000006</c:v>
                </c:pt>
                <c:pt idx="17">
                  <c:v>7.0000030000000005E-2</c:v>
                </c:pt>
                <c:pt idx="18">
                  <c:v>4.0000021000000004E-2</c:v>
                </c:pt>
                <c:pt idx="19">
                  <c:v>4.0000013000000001E-2</c:v>
                </c:pt>
                <c:pt idx="20">
                  <c:v>3.0000002999999997E-2</c:v>
                </c:pt>
                <c:pt idx="21">
                  <c:v>2.0000021999999999E-2</c:v>
                </c:pt>
                <c:pt idx="22">
                  <c:v>2.0000015999999999E-2</c:v>
                </c:pt>
                <c:pt idx="23">
                  <c:v>1.4E-8</c:v>
                </c:pt>
                <c:pt idx="24">
                  <c:v>-6.9999995000000009E-2</c:v>
                </c:pt>
                <c:pt idx="25">
                  <c:v>-0.179999981</c:v>
                </c:pt>
                <c:pt idx="26">
                  <c:v>-0.22999999100000001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1E1-41D1-A1B8-66E3FA5AA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33856"/>
        <c:axId val="1573837664"/>
      </c:barChart>
      <c:lineChart>
        <c:grouping val="standard"/>
        <c:varyColors val="0"/>
        <c:ser>
          <c:idx val="1"/>
          <c:order val="1"/>
          <c:tx>
            <c:strRef>
              <c:f>'G5'!$M$33</c:f>
              <c:strCache>
                <c:ptCount val="1"/>
                <c:pt idx="0">
                  <c:v>Média nacional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0.1013261591622162"/>
                  <c:y val="-4.3118472545566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C8E9-45D6-B0DC-588D170C30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'G5'!$K$34:$K$60</c:f>
              <c:strCache>
                <c:ptCount val="27"/>
                <c:pt idx="0">
                  <c:v>Piauí</c:v>
                </c:pt>
                <c:pt idx="1">
                  <c:v>Amapá</c:v>
                </c:pt>
                <c:pt idx="2">
                  <c:v>Maranhão</c:v>
                </c:pt>
                <c:pt idx="3">
                  <c:v>Pará</c:v>
                </c:pt>
                <c:pt idx="4">
                  <c:v>Acre</c:v>
                </c:pt>
                <c:pt idx="5">
                  <c:v>Mato Grosso</c:v>
                </c:pt>
                <c:pt idx="6">
                  <c:v>Paraná</c:v>
                </c:pt>
                <c:pt idx="7">
                  <c:v>São Paulo</c:v>
                </c:pt>
                <c:pt idx="8">
                  <c:v>Rio Grande do Sul</c:v>
                </c:pt>
                <c:pt idx="9">
                  <c:v>Goiás</c:v>
                </c:pt>
                <c:pt idx="10">
                  <c:v>Alagoas</c:v>
                </c:pt>
                <c:pt idx="11">
                  <c:v>Rio de Janeiro</c:v>
                </c:pt>
                <c:pt idx="12">
                  <c:v>Distrito Federal</c:v>
                </c:pt>
                <c:pt idx="13">
                  <c:v>Sergipe</c:v>
                </c:pt>
                <c:pt idx="14">
                  <c:v>Paraíba</c:v>
                </c:pt>
                <c:pt idx="15">
                  <c:v>Santa Catarina</c:v>
                </c:pt>
                <c:pt idx="16">
                  <c:v>Roraima</c:v>
                </c:pt>
                <c:pt idx="17">
                  <c:v>Mato Grosso do Sul</c:v>
                </c:pt>
                <c:pt idx="18">
                  <c:v>Minas Gerais</c:v>
                </c:pt>
                <c:pt idx="19">
                  <c:v>Ceará</c:v>
                </c:pt>
                <c:pt idx="20">
                  <c:v>Rondônia</c:v>
                </c:pt>
                <c:pt idx="21">
                  <c:v>Espírito Santo</c:v>
                </c:pt>
                <c:pt idx="22">
                  <c:v>Pernambuco</c:v>
                </c:pt>
                <c:pt idx="23">
                  <c:v>Rio Grande do Norte</c:v>
                </c:pt>
                <c:pt idx="24">
                  <c:v>Amazonas</c:v>
                </c:pt>
                <c:pt idx="25">
                  <c:v>Bahia</c:v>
                </c:pt>
                <c:pt idx="26">
                  <c:v>Tocantins</c:v>
                </c:pt>
              </c:strCache>
            </c:strRef>
          </c:cat>
          <c:val>
            <c:numRef>
              <c:f>'G5'!$M$34:$M$60</c:f>
              <c:numCache>
                <c:formatCode>0.00</c:formatCode>
                <c:ptCount val="27"/>
                <c:pt idx="0">
                  <c:v>0.21</c:v>
                </c:pt>
                <c:pt idx="1">
                  <c:v>0.21</c:v>
                </c:pt>
                <c:pt idx="2">
                  <c:v>0.21</c:v>
                </c:pt>
                <c:pt idx="3">
                  <c:v>0.21</c:v>
                </c:pt>
                <c:pt idx="4">
                  <c:v>0.21</c:v>
                </c:pt>
                <c:pt idx="5">
                  <c:v>0.21</c:v>
                </c:pt>
                <c:pt idx="6">
                  <c:v>0.21</c:v>
                </c:pt>
                <c:pt idx="7">
                  <c:v>0.21</c:v>
                </c:pt>
                <c:pt idx="8">
                  <c:v>0.21</c:v>
                </c:pt>
                <c:pt idx="9">
                  <c:v>0.21</c:v>
                </c:pt>
                <c:pt idx="10">
                  <c:v>0.21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0.21</c:v>
                </c:pt>
                <c:pt idx="15">
                  <c:v>0.21</c:v>
                </c:pt>
                <c:pt idx="16">
                  <c:v>0.21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1E1-41D1-A1B8-66E3FA5AA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833856"/>
        <c:axId val="1573837664"/>
      </c:lineChart>
      <c:catAx>
        <c:axId val="15738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37664"/>
        <c:crosses val="autoZero"/>
        <c:auto val="1"/>
        <c:lblAlgn val="ctr"/>
        <c:lblOffset val="100"/>
        <c:noMultiLvlLbl val="0"/>
      </c:catAx>
      <c:valAx>
        <c:axId val="1573837664"/>
        <c:scaling>
          <c:orientation val="minMax"/>
          <c:max val="2.200000000000000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r>
                  <a:rPr lang="pt-BR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pt-BR"/>
          </a:p>
        </c:txPr>
        <c:crossAx val="1573833856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800"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4115806455053E-2"/>
          <c:y val="3.3600598797786443E-2"/>
          <c:w val="0.86055573891586901"/>
          <c:h val="0.68451851851851864"/>
        </c:manualLayout>
      </c:layout>
      <c:lineChart>
        <c:grouping val="standard"/>
        <c:varyColors val="0"/>
        <c:ser>
          <c:idx val="0"/>
          <c:order val="0"/>
          <c:tx>
            <c:strRef>
              <c:f>'G6'!$C$39</c:f>
              <c:strCache>
                <c:ptCount val="1"/>
                <c:pt idx="0">
                  <c:v>Total - Espírito Santo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1470602102880852E-4"/>
                  <c:y val="1.5679012345678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59-4418-85FF-97BFBD23EC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'G6'!$B$40:$B$52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'G6'!$C$40:$C$52</c:f>
              <c:numCache>
                <c:formatCode>#,##0.00</c:formatCode>
                <c:ptCount val="13"/>
                <c:pt idx="0">
                  <c:v>100</c:v>
                </c:pt>
                <c:pt idx="1">
                  <c:v>99.950903153616039</c:v>
                </c:pt>
                <c:pt idx="2">
                  <c:v>99.91094060423373</c:v>
                </c:pt>
                <c:pt idx="3">
                  <c:v>99.760224703706228</c:v>
                </c:pt>
                <c:pt idx="4">
                  <c:v>100.17012628165605</c:v>
                </c:pt>
                <c:pt idx="5">
                  <c:v>100.69078121075106</c:v>
                </c:pt>
                <c:pt idx="6">
                  <c:v>100.89173574478774</c:v>
                </c:pt>
                <c:pt idx="7">
                  <c:v>101.15434678358565</c:v>
                </c:pt>
                <c:pt idx="8">
                  <c:v>101.51857687652715</c:v>
                </c:pt>
                <c:pt idx="9">
                  <c:v>101.88394875659381</c:v>
                </c:pt>
                <c:pt idx="10">
                  <c:v>102.36235756205612</c:v>
                </c:pt>
                <c:pt idx="11">
                  <c:v>103.05884770843323</c:v>
                </c:pt>
                <c:pt idx="12">
                  <c:v>103.07939987668698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59-4418-85FF-97BFBD23EC0B}"/>
            </c:ext>
          </c:extLst>
        </c:ser>
        <c:ser>
          <c:idx val="1"/>
          <c:order val="1"/>
          <c:tx>
            <c:strRef>
              <c:f>'G6'!$D$39</c:f>
              <c:strCache>
                <c:ptCount val="1"/>
                <c:pt idx="0">
                  <c:v>Material - Espírito Santo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1.8013029059990401E-2"/>
                  <c:y val="4.89969135802469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pt-BR"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59-4418-85FF-97BFBD23EC0B}"/>
                </c:ext>
                <c:ext xmlns:c15="http://schemas.microsoft.com/office/drawing/2012/chart" uri="{CE6537A1-D6FC-4f65-9D91-7224C49458BB}">
                  <c15:layout>
                    <c:manualLayout>
                      <c:w val="7.3003277275813447E-2"/>
                      <c:h val="5.80907407407407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'G6'!$B$40:$B$52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'G6'!$D$40:$D$52</c:f>
              <c:numCache>
                <c:formatCode>#,##0.00</c:formatCode>
                <c:ptCount val="13"/>
                <c:pt idx="0">
                  <c:v>100</c:v>
                </c:pt>
                <c:pt idx="1">
                  <c:v>99.920160743037343</c:v>
                </c:pt>
                <c:pt idx="2">
                  <c:v>99.850966720336388</c:v>
                </c:pt>
                <c:pt idx="3">
                  <c:v>99.600803715186757</c:v>
                </c:pt>
                <c:pt idx="4">
                  <c:v>97.578209205466322</c:v>
                </c:pt>
                <c:pt idx="5">
                  <c:v>97.9694215645833</c:v>
                </c:pt>
                <c:pt idx="6">
                  <c:v>97.792444544982757</c:v>
                </c:pt>
                <c:pt idx="7">
                  <c:v>98.017325118760894</c:v>
                </c:pt>
                <c:pt idx="8">
                  <c:v>98.203616718340399</c:v>
                </c:pt>
                <c:pt idx="9">
                  <c:v>98.813056379821958</c:v>
                </c:pt>
                <c:pt idx="10">
                  <c:v>99.603465023752179</c:v>
                </c:pt>
                <c:pt idx="11">
                  <c:v>100.50964059027825</c:v>
                </c:pt>
                <c:pt idx="12">
                  <c:v>100.46972096179691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059-4418-85FF-97BFBD23EC0B}"/>
            </c:ext>
          </c:extLst>
        </c:ser>
        <c:ser>
          <c:idx val="2"/>
          <c:order val="2"/>
          <c:tx>
            <c:strRef>
              <c:f>'G6'!$E$39</c:f>
              <c:strCache>
                <c:ptCount val="1"/>
                <c:pt idx="0">
                  <c:v>Mão-de-obra - Espírito Santo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9.1470602102880852E-4"/>
                  <c:y val="7.83950617283946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59-4418-85FF-97BFBD23EC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'G6'!$B$40:$B$52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'G6'!$E$40:$E$52</c:f>
              <c:numCache>
                <c:formatCode>#,##0.00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104.01019707814491</c:v>
                </c:pt>
                <c:pt idx="5">
                  <c:v>104.72758767199397</c:v>
                </c:pt>
                <c:pt idx="6">
                  <c:v>105.48174657646175</c:v>
                </c:pt>
                <c:pt idx="7">
                  <c:v>105.79795404778245</c:v>
                </c:pt>
                <c:pt idx="8">
                  <c:v>106.42219825473084</c:v>
                </c:pt>
                <c:pt idx="9">
                  <c:v>106.41157629832989</c:v>
                </c:pt>
                <c:pt idx="10">
                  <c:v>106.41157629832989</c:v>
                </c:pt>
                <c:pt idx="11">
                  <c:v>106.79478380233355</c:v>
                </c:pt>
                <c:pt idx="12">
                  <c:v>106.90182043991238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059-4418-85FF-97BFBD23E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822432"/>
        <c:axId val="1573849088"/>
      </c:lineChart>
      <c:dateAx>
        <c:axId val="157382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3849088"/>
        <c:crosses val="autoZero"/>
        <c:auto val="1"/>
        <c:lblOffset val="100"/>
        <c:baseTimeUnit val="months"/>
      </c:dateAx>
      <c:valAx>
        <c:axId val="1573849088"/>
        <c:scaling>
          <c:orientation val="minMax"/>
          <c:max val="107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382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63230772050542E-2"/>
          <c:y val="0.83428723437006969"/>
          <c:w val="0.87500840055654316"/>
          <c:h val="0.14738516628568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B$36" fmlaRange="Nomes!$J$2:$J$4" noThreeD="1" sel="1" val="0"/>
</file>

<file path=xl/ctrlProps/ctrlProp10.xml><?xml version="1.0" encoding="utf-8"?>
<formControlPr xmlns="http://schemas.microsoft.com/office/spreadsheetml/2009/9/main" objectType="Drop" dropStyle="combo" dx="16" fmlaLink="$G$38" fmlaRange="Nomes!$C$2:$C$34" noThreeD="1" sel="22" val="21"/>
</file>

<file path=xl/ctrlProps/ctrlProp11.xml><?xml version="1.0" encoding="utf-8"?>
<formControlPr xmlns="http://schemas.microsoft.com/office/spreadsheetml/2009/9/main" objectType="Radio" firstButton="1" fmlaLink="$B$36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checked="Checked" lockText="1"/>
</file>

<file path=xl/ctrlProps/ctrlProp14.xml><?xml version="1.0" encoding="utf-8"?>
<formControlPr xmlns="http://schemas.microsoft.com/office/spreadsheetml/2009/9/main" objectType="Drop" dropStyle="combo" dx="16" fmlaLink="$D$35" fmlaRange="meses_sinapi" noThreeD="1" sel="168" val="160"/>
</file>

<file path=xl/ctrlProps/ctrlProp15.xml><?xml version="1.0" encoding="utf-8"?>
<formControlPr xmlns="http://schemas.microsoft.com/office/spreadsheetml/2009/9/main" objectType="Radio" checked="Checked" firstButton="1" fmlaLink="$D$3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Drop" dropStyle="combo" dx="16" fmlaLink="$E$31" fmlaRange="meses_sinapi" noThreeD="1" sel="168" val="160"/>
</file>

<file path=xl/ctrlProps/ctrlProp19.xml><?xml version="1.0" encoding="utf-8"?>
<formControlPr xmlns="http://schemas.microsoft.com/office/spreadsheetml/2009/9/main" objectType="Drop" dropStyle="combo" dx="16" fmlaLink="$B$35" fmlaRange="Nomes!$J$2:$J$4" noThreeD="1" sel="1" val="0"/>
</file>

<file path=xl/ctrlProps/ctrlProp2.xml><?xml version="1.0" encoding="utf-8"?>
<formControlPr xmlns="http://schemas.microsoft.com/office/spreadsheetml/2009/9/main" objectType="Drop" dropStyle="combo" dx="16" fmlaLink="$B$37" fmlaRange="Nomes!$J$2:$J$4" noThreeD="1" sel="1" val="0"/>
</file>

<file path=xl/ctrlProps/ctrlProp20.xml><?xml version="1.0" encoding="utf-8"?>
<formControlPr xmlns="http://schemas.microsoft.com/office/spreadsheetml/2009/9/main" objectType="Drop" dropStyle="combo" dx="16" fmlaLink="$B$36" fmlaRange="Nomes!$J$2:$J$4" noThreeD="1" sel="2" val="0"/>
</file>

<file path=xl/ctrlProps/ctrlProp21.xml><?xml version="1.0" encoding="utf-8"?>
<formControlPr xmlns="http://schemas.microsoft.com/office/spreadsheetml/2009/9/main" objectType="Drop" dropStyle="combo" dx="16" fmlaLink="$B$37" fmlaRange="Nomes!$J$2:$J$4" noThreeD="1" sel="3" val="0"/>
</file>

<file path=xl/ctrlProps/ctrlProp22.xml><?xml version="1.0" encoding="utf-8"?>
<formControlPr xmlns="http://schemas.microsoft.com/office/spreadsheetml/2009/9/main" objectType="Drop" dropStyle="combo" dx="16" fmlaLink="$G$35" fmlaRange="Nomes!$C$2:$C$34" noThreeD="1" sel="22" val="21"/>
</file>

<file path=xl/ctrlProps/ctrlProp23.xml><?xml version="1.0" encoding="utf-8"?>
<formControlPr xmlns="http://schemas.microsoft.com/office/spreadsheetml/2009/9/main" objectType="Drop" dropStyle="combo" dx="16" fmlaLink="$G$36" fmlaRange="Nomes!$C$2:$C$34" noThreeD="1" sel="22" val="17"/>
</file>

<file path=xl/ctrlProps/ctrlProp24.xml><?xml version="1.0" encoding="utf-8"?>
<formControlPr xmlns="http://schemas.microsoft.com/office/spreadsheetml/2009/9/main" objectType="Drop" dropStyle="combo" dx="16" fmlaLink="$G$37" fmlaRange="Nomes!$C$2:$C$34" noThreeD="1" sel="22" val="15"/>
</file>

<file path=xl/ctrlProps/ctrlProp25.xml><?xml version="1.0" encoding="utf-8"?>
<formControlPr xmlns="http://schemas.microsoft.com/office/spreadsheetml/2009/9/main" objectType="Drop" dropStyle="combo" dx="16" fmlaLink="$B$34" fmlaRange="meses_sinapi" noThreeD="1" sel="168" val="160"/>
</file>

<file path=xl/ctrlProps/ctrlProp26.xml><?xml version="1.0" encoding="utf-8"?>
<formControlPr xmlns="http://schemas.microsoft.com/office/spreadsheetml/2009/9/main" objectType="Drop" dropStyle="combo" dx="16" fmlaLink="$C$45" fmlaRange="meses_sinapi" noThreeD="1" sel="168" val="160"/>
</file>

<file path=xl/ctrlProps/ctrlProp27.xml><?xml version="1.0" encoding="utf-8"?>
<formControlPr xmlns="http://schemas.microsoft.com/office/spreadsheetml/2009/9/main" objectType="Drop" dropStyle="combo" dx="16" fmlaLink="$E$22" fmlaRange="meses_cub" noThreeD="1" sel="121" val="113"/>
</file>

<file path=xl/ctrlProps/ctrlProp3.xml><?xml version="1.0" encoding="utf-8"?>
<formControlPr xmlns="http://schemas.microsoft.com/office/spreadsheetml/2009/9/main" objectType="Drop" dropStyle="combo" dx="16" fmlaLink="$B$38" fmlaRange="Nomes!$J$2:$J$4" noThreeD="1" sel="1" val="0"/>
</file>

<file path=xl/ctrlProps/ctrlProp4.xml><?xml version="1.0" encoding="utf-8"?>
<formControlPr xmlns="http://schemas.microsoft.com/office/spreadsheetml/2009/9/main" objectType="Drop" dropStyle="combo" dx="16" fmlaLink="$F$36" fmlaRange="Nomes!$C$2:$C$34" noThreeD="1" sel="1" val="0"/>
</file>

<file path=xl/ctrlProps/ctrlProp5.xml><?xml version="1.0" encoding="utf-8"?>
<formControlPr xmlns="http://schemas.microsoft.com/office/spreadsheetml/2009/9/main" objectType="Drop" dropStyle="combo" dx="16" fmlaLink="$F$37" fmlaRange="Nomes!$C$2:$C$34" noThreeD="1" sel="20" val="19"/>
</file>

<file path=xl/ctrlProps/ctrlProp6.xml><?xml version="1.0" encoding="utf-8"?>
<formControlPr xmlns="http://schemas.microsoft.com/office/spreadsheetml/2009/9/main" objectType="Drop" dropStyle="combo" dx="16" fmlaLink="$F$38" fmlaRange="Nomes!$C$2:$C$34" noThreeD="1" sel="22" val="21"/>
</file>

<file path=xl/ctrlProps/ctrlProp7.xml><?xml version="1.0" encoding="utf-8"?>
<formControlPr xmlns="http://schemas.microsoft.com/office/spreadsheetml/2009/9/main" objectType="Drop" dropStyle="combo" dx="16" fmlaLink="$C$35" fmlaRange="meses_sinapi" noThreeD="1" sel="168" val="160"/>
</file>

<file path=xl/ctrlProps/ctrlProp8.xml><?xml version="1.0" encoding="utf-8"?>
<formControlPr xmlns="http://schemas.microsoft.com/office/spreadsheetml/2009/9/main" objectType="Drop" dropStyle="combo" dx="16" fmlaLink="$G$36" fmlaRange="Nomes!$C$2:$C$34" noThreeD="1" sel="1" val="0"/>
</file>

<file path=xl/ctrlProps/ctrlProp9.xml><?xml version="1.0" encoding="utf-8"?>
<formControlPr xmlns="http://schemas.microsoft.com/office/spreadsheetml/2009/9/main" objectType="Drop" dropStyle="combo" dx="16" fmlaLink="$G$37" fmlaRange="Nomes!$C$2:$C$34" noThreeD="1" sel="2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164201</xdr:rowOff>
    </xdr:from>
    <xdr:to>
      <xdr:col>8</xdr:col>
      <xdr:colOff>130318</xdr:colOff>
      <xdr:row>29</xdr:row>
      <xdr:rowOff>165701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9525</xdr:rowOff>
        </xdr:from>
        <xdr:to>
          <xdr:col>3</xdr:col>
          <xdr:colOff>628650</xdr:colOff>
          <xdr:row>5</xdr:row>
          <xdr:rowOff>19050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3</xdr:col>
          <xdr:colOff>628650</xdr:colOff>
          <xdr:row>7</xdr:row>
          <xdr:rowOff>19050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3</xdr:col>
          <xdr:colOff>628650</xdr:colOff>
          <xdr:row>9</xdr:row>
          <xdr:rowOff>19050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9525</xdr:rowOff>
        </xdr:from>
        <xdr:to>
          <xdr:col>7</xdr:col>
          <xdr:colOff>438150</xdr:colOff>
          <xdr:row>5</xdr:row>
          <xdr:rowOff>19050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9525</xdr:rowOff>
        </xdr:from>
        <xdr:to>
          <xdr:col>7</xdr:col>
          <xdr:colOff>438150</xdr:colOff>
          <xdr:row>7</xdr:row>
          <xdr:rowOff>19050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9525</xdr:rowOff>
        </xdr:from>
        <xdr:to>
          <xdr:col>7</xdr:col>
          <xdr:colOff>438150</xdr:colOff>
          <xdr:row>9</xdr:row>
          <xdr:rowOff>19050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180975</xdr:rowOff>
        </xdr:from>
        <xdr:to>
          <xdr:col>0</xdr:col>
          <xdr:colOff>1095375</xdr:colOff>
          <xdr:row>3</xdr:row>
          <xdr:rowOff>9525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15114</xdr:rowOff>
    </xdr:from>
    <xdr:to>
      <xdr:col>9</xdr:col>
      <xdr:colOff>151552</xdr:colOff>
      <xdr:row>29</xdr:row>
      <xdr:rowOff>16614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28575</xdr:rowOff>
        </xdr:from>
        <xdr:to>
          <xdr:col>4</xdr:col>
          <xdr:colOff>200025</xdr:colOff>
          <xdr:row>4</xdr:row>
          <xdr:rowOff>38100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19050</xdr:rowOff>
        </xdr:from>
        <xdr:to>
          <xdr:col>4</xdr:col>
          <xdr:colOff>200025</xdr:colOff>
          <xdr:row>6</xdr:row>
          <xdr:rowOff>28575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xmlns="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19050</xdr:rowOff>
        </xdr:from>
        <xdr:to>
          <xdr:col>4</xdr:col>
          <xdr:colOff>200025</xdr:colOff>
          <xdr:row>8</xdr:row>
          <xdr:rowOff>28575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</xdr:row>
          <xdr:rowOff>85725</xdr:rowOff>
        </xdr:from>
        <xdr:to>
          <xdr:col>8</xdr:col>
          <xdr:colOff>352425</xdr:colOff>
          <xdr:row>4</xdr:row>
          <xdr:rowOff>28575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xmlns="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no mês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</xdr:row>
          <xdr:rowOff>57150</xdr:rowOff>
        </xdr:from>
        <xdr:to>
          <xdr:col>8</xdr:col>
          <xdr:colOff>352425</xdr:colOff>
          <xdr:row>6</xdr:row>
          <xdr:rowOff>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xmlns="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acumulada no 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</xdr:row>
          <xdr:rowOff>28575</xdr:rowOff>
        </xdr:from>
        <xdr:to>
          <xdr:col>8</xdr:col>
          <xdr:colOff>361950</xdr:colOff>
          <xdr:row>7</xdr:row>
          <xdr:rowOff>161925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xmlns="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em 12 meses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561975</xdr:colOff>
          <xdr:row>2</xdr:row>
          <xdr:rowOff>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xmlns="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9</xdr:col>
      <xdr:colOff>452625</xdr:colOff>
      <xdr:row>20</xdr:row>
      <xdr:rowOff>11025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11624</xdr:colOff>
      <xdr:row>8</xdr:row>
      <xdr:rowOff>68320</xdr:rowOff>
    </xdr:from>
    <xdr:to>
      <xdr:col>10</xdr:col>
      <xdr:colOff>423</xdr:colOff>
      <xdr:row>25</xdr:row>
      <xdr:rowOff>3145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3</xdr:row>
          <xdr:rowOff>95250</xdr:rowOff>
        </xdr:from>
        <xdr:to>
          <xdr:col>2</xdr:col>
          <xdr:colOff>466725</xdr:colOff>
          <xdr:row>4</xdr:row>
          <xdr:rowOff>114300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no mês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</xdr:row>
          <xdr:rowOff>95250</xdr:rowOff>
        </xdr:from>
        <xdr:to>
          <xdr:col>3</xdr:col>
          <xdr:colOff>1238250</xdr:colOff>
          <xdr:row>4</xdr:row>
          <xdr:rowOff>114300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no 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3</xdr:row>
          <xdr:rowOff>85725</xdr:rowOff>
        </xdr:from>
        <xdr:to>
          <xdr:col>6</xdr:col>
          <xdr:colOff>352425</xdr:colOff>
          <xdr:row>4</xdr:row>
          <xdr:rowOff>133350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Variação % em 12 meses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3</xdr:col>
          <xdr:colOff>9525</xdr:colOff>
          <xdr:row>3</xdr:row>
          <xdr:rowOff>0</xdr:rowOff>
        </xdr:to>
        <xdr:sp macro="" textlink="">
          <xdr:nvSpPr>
            <xdr:cNvPr id="8196" name="Drop Dow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xmlns="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0.71548</cdr:x>
      <cdr:y>0.44029</cdr:y>
    </cdr:from>
    <cdr:to>
      <cdr:x>0.88532</cdr:x>
      <cdr:y>0.50303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95045" y="1426353"/>
          <a:ext cx="1043287" cy="203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900"/>
            <a:t>Média nacional: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188448</xdr:rowOff>
    </xdr:from>
    <xdr:to>
      <xdr:col>8</xdr:col>
      <xdr:colOff>1409700</xdr:colOff>
      <xdr:row>29</xdr:row>
      <xdr:rowOff>189948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47625</xdr:rowOff>
        </xdr:from>
        <xdr:to>
          <xdr:col>5</xdr:col>
          <xdr:colOff>19050</xdr:colOff>
          <xdr:row>5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47625</xdr:rowOff>
        </xdr:from>
        <xdr:to>
          <xdr:col>5</xdr:col>
          <xdr:colOff>19050</xdr:colOff>
          <xdr:row>7</xdr:row>
          <xdr:rowOff>9525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47625</xdr:rowOff>
        </xdr:from>
        <xdr:to>
          <xdr:col>5</xdr:col>
          <xdr:colOff>19050</xdr:colOff>
          <xdr:row>9</xdr:row>
          <xdr:rowOff>9525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38100</xdr:rowOff>
        </xdr:from>
        <xdr:to>
          <xdr:col>8</xdr:col>
          <xdr:colOff>981075</xdr:colOff>
          <xdr:row>5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47625</xdr:rowOff>
        </xdr:from>
        <xdr:to>
          <xdr:col>8</xdr:col>
          <xdr:colOff>981075</xdr:colOff>
          <xdr:row>7</xdr:row>
          <xdr:rowOff>19050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47625</xdr:rowOff>
        </xdr:from>
        <xdr:to>
          <xdr:col>8</xdr:col>
          <xdr:colOff>981075</xdr:colOff>
          <xdr:row>9</xdr:row>
          <xdr:rowOff>19050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180975</xdr:rowOff>
        </xdr:from>
        <xdr:to>
          <xdr:col>1</xdr:col>
          <xdr:colOff>533400</xdr:colOff>
          <xdr:row>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0</xdr:row>
          <xdr:rowOff>142875</xdr:rowOff>
        </xdr:from>
        <xdr:to>
          <xdr:col>1</xdr:col>
          <xdr:colOff>1304925</xdr:colOff>
          <xdr:row>0</xdr:row>
          <xdr:rowOff>333375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1</xdr:col>
          <xdr:colOff>304800</xdr:colOff>
          <xdr:row>2</xdr:row>
          <xdr:rowOff>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os%20Econ&#244;micos/REDE%20MACRO/1.%20Conjuntura/1.%20Dados%20Conjunturais/Constru&#231;&#227;o%20Civil/Planilha%20de%20Indicadores%20de%20Custos%20da%20Constru&#231;&#227;o%20Civil/Planilhas%20mes%20a%20mes/CUB/ES/CUB_com_desoner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os%20Econ&#244;micos/REDE%20MACRO/1.%20Conjuntura/1.%20Dados%20Conjunturais/Constru&#231;&#227;o%20Civil/Planilha%20de%20Indicadores%20de%20Custos%20da%20Constru&#231;&#227;o%20Civil/Planilhas%20mes%20a%20mes/Fipe-Zap/Fipez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de_dados"/>
      <sheetName val="Componentes--&gt;&gt;&gt;"/>
      <sheetName val="Valores"/>
      <sheetName val="Variação Mensal"/>
      <sheetName val="Variação no Ano"/>
      <sheetName val="Variação 12 Meses"/>
      <sheetName val="Participação"/>
      <sheetName val="CUB-ES ---&gt;&gt;&gt;"/>
      <sheetName val="Quadro de Resumo"/>
      <sheetName val="Plan1"/>
    </sheetNames>
    <sheetDataSet>
      <sheetData sheetId="0"/>
      <sheetData sheetId="1"/>
      <sheetData sheetId="2">
        <row r="1">
          <cell r="B1" t="str">
            <v>Em Valores</v>
          </cell>
        </row>
        <row r="3">
          <cell r="A3">
            <v>41579</v>
          </cell>
          <cell r="B3">
            <v>497.35363636363633</v>
          </cell>
          <cell r="C3">
            <v>492.30272727272728</v>
          </cell>
          <cell r="D3">
            <v>59.206363636363648</v>
          </cell>
          <cell r="E3">
            <v>2.6790909090909087</v>
          </cell>
          <cell r="F3">
            <v>1051.5309090909088</v>
          </cell>
        </row>
        <row r="4">
          <cell r="A4">
            <v>41609</v>
          </cell>
          <cell r="B4">
            <v>499.29909090909098</v>
          </cell>
          <cell r="C4">
            <v>497.55636363636364</v>
          </cell>
          <cell r="D4">
            <v>59.206363636363648</v>
          </cell>
          <cell r="E4">
            <v>2.6790909090909087</v>
          </cell>
          <cell r="F4">
            <v>1058.7427272727273</v>
          </cell>
        </row>
        <row r="5">
          <cell r="A5">
            <v>41640</v>
          </cell>
          <cell r="B5">
            <v>502.98363636363632</v>
          </cell>
          <cell r="C5">
            <v>502.81545454545454</v>
          </cell>
          <cell r="D5">
            <v>59.206363636363648</v>
          </cell>
          <cell r="E5">
            <v>2.6790909090909087</v>
          </cell>
          <cell r="F5">
            <v>1067.6809090909089</v>
          </cell>
        </row>
        <row r="6">
          <cell r="A6">
            <v>41671</v>
          </cell>
          <cell r="B6">
            <v>504.57090909090914</v>
          </cell>
          <cell r="C6">
            <v>508.07000000000005</v>
          </cell>
          <cell r="D6">
            <v>59.206363636363648</v>
          </cell>
          <cell r="E6">
            <v>2.6790909090909087</v>
          </cell>
          <cell r="F6">
            <v>1074.5281818181818</v>
          </cell>
        </row>
        <row r="7">
          <cell r="A7">
            <v>41699</v>
          </cell>
          <cell r="B7">
            <v>506.82909090909089</v>
          </cell>
          <cell r="C7">
            <v>513.28181818181827</v>
          </cell>
          <cell r="D7">
            <v>59.206363636363648</v>
          </cell>
          <cell r="E7">
            <v>2.6790909090909087</v>
          </cell>
          <cell r="F7">
            <v>1082.070909090909</v>
          </cell>
        </row>
        <row r="8">
          <cell r="A8">
            <v>41730</v>
          </cell>
          <cell r="B8">
            <v>507.98636363636365</v>
          </cell>
          <cell r="C8">
            <v>518.56181818181824</v>
          </cell>
          <cell r="D8">
            <v>59.206363636363648</v>
          </cell>
          <cell r="E8">
            <v>2.6790909090909087</v>
          </cell>
          <cell r="F8">
            <v>1088.4381818181819</v>
          </cell>
        </row>
        <row r="9">
          <cell r="A9">
            <v>41760</v>
          </cell>
          <cell r="B9">
            <v>508.68181818181819</v>
          </cell>
          <cell r="C9">
            <v>572.89454545454544</v>
          </cell>
          <cell r="D9">
            <v>59.206363636363648</v>
          </cell>
          <cell r="E9">
            <v>2.6790909090909087</v>
          </cell>
          <cell r="F9">
            <v>1143.5172727272727</v>
          </cell>
        </row>
        <row r="10">
          <cell r="A10">
            <v>41791</v>
          </cell>
          <cell r="B10">
            <v>509.12727272727267</v>
          </cell>
          <cell r="C10">
            <v>572.89454545454544</v>
          </cell>
          <cell r="D10">
            <v>59.206363636363648</v>
          </cell>
          <cell r="E10">
            <v>2.6790909090909087</v>
          </cell>
          <cell r="F10">
            <v>1143.9645454545455</v>
          </cell>
        </row>
        <row r="11">
          <cell r="A11">
            <v>41821</v>
          </cell>
          <cell r="B11">
            <v>513.82545454545459</v>
          </cell>
          <cell r="C11">
            <v>572.89454545454544</v>
          </cell>
          <cell r="D11">
            <v>59.206363636363648</v>
          </cell>
          <cell r="E11">
            <v>2.6790909090909087</v>
          </cell>
          <cell r="F11">
            <v>1148.6063636363638</v>
          </cell>
        </row>
        <row r="12">
          <cell r="A12">
            <v>41852</v>
          </cell>
          <cell r="B12">
            <v>517.69636363636357</v>
          </cell>
          <cell r="C12">
            <v>572.89636363636373</v>
          </cell>
          <cell r="D12">
            <v>59.206363636363648</v>
          </cell>
          <cell r="E12">
            <v>2.6790909090909087</v>
          </cell>
          <cell r="F12">
            <v>1152.4790909090909</v>
          </cell>
        </row>
        <row r="13">
          <cell r="A13">
            <v>41883</v>
          </cell>
          <cell r="B13">
            <v>520.72181818181809</v>
          </cell>
          <cell r="C13">
            <v>572.89636363636373</v>
          </cell>
          <cell r="D13">
            <v>59.206363636363648</v>
          </cell>
          <cell r="E13">
            <v>2.6790909090909087</v>
          </cell>
          <cell r="F13">
            <v>1155.5045454545455</v>
          </cell>
        </row>
        <row r="14">
          <cell r="A14">
            <v>41913</v>
          </cell>
          <cell r="B14">
            <v>521.06363636363631</v>
          </cell>
          <cell r="C14">
            <v>577.44272727272721</v>
          </cell>
          <cell r="D14">
            <v>63.955454545454543</v>
          </cell>
          <cell r="E14">
            <v>2.6790909090909087</v>
          </cell>
          <cell r="F14">
            <v>1165.1399999999999</v>
          </cell>
        </row>
        <row r="15">
          <cell r="A15">
            <v>41944</v>
          </cell>
          <cell r="B15">
            <v>522.66454545454542</v>
          </cell>
          <cell r="C15">
            <v>577.44272727272721</v>
          </cell>
          <cell r="D15">
            <v>64.010909090909095</v>
          </cell>
          <cell r="E15">
            <v>2.6790909090909087</v>
          </cell>
          <cell r="F15">
            <v>1166.7963636363636</v>
          </cell>
        </row>
        <row r="16">
          <cell r="A16">
            <v>41974</v>
          </cell>
          <cell r="B16">
            <v>523.17181818181814</v>
          </cell>
          <cell r="C16">
            <v>577.44272727272721</v>
          </cell>
          <cell r="D16">
            <v>67.521818181818176</v>
          </cell>
          <cell r="E16">
            <v>2.6790909090909087</v>
          </cell>
          <cell r="F16">
            <v>1170.8172727272727</v>
          </cell>
        </row>
        <row r="17">
          <cell r="A17">
            <v>42005</v>
          </cell>
          <cell r="B17">
            <v>524.92181818181825</v>
          </cell>
          <cell r="C17">
            <v>577.44272727272721</v>
          </cell>
          <cell r="D17">
            <v>67.521818181818176</v>
          </cell>
          <cell r="E17">
            <v>2.6790909090909087</v>
          </cell>
          <cell r="F17">
            <v>1172.5645454545454</v>
          </cell>
        </row>
        <row r="18">
          <cell r="A18">
            <v>42036</v>
          </cell>
          <cell r="B18">
            <v>527.58090909090913</v>
          </cell>
          <cell r="C18">
            <v>577.44272727272721</v>
          </cell>
          <cell r="D18">
            <v>67.572727272727278</v>
          </cell>
          <cell r="E18">
            <v>2.6790909090909087</v>
          </cell>
          <cell r="F18">
            <v>1175.2745454545454</v>
          </cell>
        </row>
        <row r="19">
          <cell r="A19">
            <v>42064</v>
          </cell>
          <cell r="B19">
            <v>532.39454545454544</v>
          </cell>
          <cell r="C19">
            <v>577.44272727272721</v>
          </cell>
          <cell r="D19">
            <v>67.576363636363652</v>
          </cell>
          <cell r="E19">
            <v>2.6790909090909087</v>
          </cell>
          <cell r="F19">
            <v>1180.0936363636365</v>
          </cell>
        </row>
        <row r="20">
          <cell r="A20">
            <v>42095</v>
          </cell>
          <cell r="B20">
            <v>535.47909090909081</v>
          </cell>
          <cell r="C20">
            <v>577.44272727272721</v>
          </cell>
          <cell r="D20">
            <v>67.574545454545458</v>
          </cell>
          <cell r="E20">
            <v>2.6790909090909087</v>
          </cell>
          <cell r="F20">
            <v>1183.1790909090907</v>
          </cell>
        </row>
        <row r="21">
          <cell r="A21">
            <v>42125</v>
          </cell>
          <cell r="B21">
            <v>541.19636363636357</v>
          </cell>
          <cell r="C21">
            <v>626.0272727272727</v>
          </cell>
          <cell r="D21">
            <v>67.576363636363652</v>
          </cell>
          <cell r="E21">
            <v>2.6790909090909087</v>
          </cell>
          <cell r="F21">
            <v>1237.4772727272727</v>
          </cell>
        </row>
        <row r="22">
          <cell r="A22">
            <v>42156</v>
          </cell>
          <cell r="B22">
            <v>546.07545454545459</v>
          </cell>
          <cell r="C22">
            <v>632.33181818181811</v>
          </cell>
          <cell r="D22">
            <v>68.38909090909091</v>
          </cell>
          <cell r="E22">
            <v>2.6790909090909087</v>
          </cell>
          <cell r="F22">
            <v>1249.4772727272727</v>
          </cell>
        </row>
        <row r="23">
          <cell r="A23">
            <v>42186</v>
          </cell>
          <cell r="B23">
            <v>548.52818181818191</v>
          </cell>
          <cell r="C23">
            <v>632.33181818181811</v>
          </cell>
          <cell r="D23">
            <v>70.142727272727271</v>
          </cell>
          <cell r="E23">
            <v>2.6790909090909087</v>
          </cell>
          <cell r="F23">
            <v>1253.6818181818182</v>
          </cell>
        </row>
        <row r="24">
          <cell r="A24">
            <v>42217</v>
          </cell>
          <cell r="B24">
            <v>550.56999999999994</v>
          </cell>
          <cell r="C24">
            <v>632.33181818181811</v>
          </cell>
          <cell r="D24">
            <v>70.142727272727271</v>
          </cell>
          <cell r="E24">
            <v>2.6790909090909087</v>
          </cell>
          <cell r="F24">
            <v>1255.7254545454546</v>
          </cell>
        </row>
        <row r="25">
          <cell r="A25">
            <v>42248</v>
          </cell>
          <cell r="B25">
            <v>552.94454545454539</v>
          </cell>
          <cell r="C25">
            <v>632.33181818181811</v>
          </cell>
          <cell r="D25">
            <v>70.142727272727271</v>
          </cell>
          <cell r="E25">
            <v>2.6790909090909087</v>
          </cell>
          <cell r="F25">
            <v>1258.0981818181817</v>
          </cell>
        </row>
        <row r="26">
          <cell r="A26">
            <v>42278</v>
          </cell>
          <cell r="B26">
            <v>566.15</v>
          </cell>
          <cell r="C26">
            <v>632.33181818181811</v>
          </cell>
          <cell r="D26">
            <v>70.61181818181818</v>
          </cell>
          <cell r="E26">
            <v>2.6790909090909087</v>
          </cell>
          <cell r="F26">
            <v>1271.7727272727273</v>
          </cell>
        </row>
        <row r="27">
          <cell r="A27">
            <v>42309</v>
          </cell>
          <cell r="B27">
            <v>569.38181818181818</v>
          </cell>
          <cell r="C27">
            <v>635.74636363636364</v>
          </cell>
          <cell r="D27">
            <v>70.849090909090918</v>
          </cell>
          <cell r="E27">
            <v>2.6790909090909087</v>
          </cell>
          <cell r="F27">
            <v>1278.6563636363637</v>
          </cell>
        </row>
        <row r="28">
          <cell r="A28">
            <v>42339</v>
          </cell>
          <cell r="B28">
            <v>570.62909090909091</v>
          </cell>
          <cell r="C28">
            <v>635.74636363636364</v>
          </cell>
          <cell r="D28">
            <v>70.867272727272734</v>
          </cell>
          <cell r="E28">
            <v>2.6790909090909087</v>
          </cell>
          <cell r="F28">
            <v>1279.9036363636365</v>
          </cell>
        </row>
        <row r="29">
          <cell r="A29">
            <v>42370</v>
          </cell>
          <cell r="B29">
            <v>575.13727272727272</v>
          </cell>
          <cell r="C29">
            <v>635.74636363636364</v>
          </cell>
          <cell r="D29">
            <v>70.849090909090918</v>
          </cell>
          <cell r="E29">
            <v>2.6790909090909087</v>
          </cell>
          <cell r="F29">
            <v>1284.4027272727271</v>
          </cell>
        </row>
        <row r="30">
          <cell r="A30">
            <v>42401</v>
          </cell>
          <cell r="B30">
            <v>578.02454545454543</v>
          </cell>
          <cell r="C30">
            <v>635.74636363636364</v>
          </cell>
          <cell r="D30">
            <v>70.849090909090918</v>
          </cell>
          <cell r="E30">
            <v>2.6790909090909087</v>
          </cell>
          <cell r="F30">
            <v>1287.2990909090911</v>
          </cell>
        </row>
        <row r="31">
          <cell r="A31">
            <v>42430</v>
          </cell>
          <cell r="B31">
            <v>586.48636363636354</v>
          </cell>
          <cell r="C31">
            <v>635.74636363636364</v>
          </cell>
          <cell r="D31">
            <v>70.849090909090918</v>
          </cell>
          <cell r="E31">
            <v>2.6790909090909087</v>
          </cell>
          <cell r="F31">
            <v>1295.7609090909091</v>
          </cell>
        </row>
        <row r="32">
          <cell r="A32">
            <v>42461</v>
          </cell>
          <cell r="B32">
            <v>589.48090909090899</v>
          </cell>
          <cell r="C32">
            <v>635.74636363636364</v>
          </cell>
          <cell r="D32">
            <v>70.849090909090918</v>
          </cell>
          <cell r="E32">
            <v>2.6990909090909088</v>
          </cell>
          <cell r="F32">
            <v>1298.7754545454545</v>
          </cell>
        </row>
        <row r="33">
          <cell r="A33">
            <v>42491</v>
          </cell>
          <cell r="B33">
            <v>595.88363636363636</v>
          </cell>
          <cell r="C33">
            <v>635.74636363636364</v>
          </cell>
          <cell r="D33">
            <v>71.084545454545449</v>
          </cell>
          <cell r="E33">
            <v>2.7190909090909092</v>
          </cell>
          <cell r="F33">
            <v>1305.4336363636364</v>
          </cell>
        </row>
        <row r="34">
          <cell r="A34">
            <v>42522</v>
          </cell>
          <cell r="B34">
            <v>599.89272727272726</v>
          </cell>
          <cell r="C34">
            <v>635.74636363636364</v>
          </cell>
          <cell r="D34">
            <v>71.084545454545449</v>
          </cell>
          <cell r="E34">
            <v>2.7190909090909092</v>
          </cell>
          <cell r="F34">
            <v>1309.4427272727273</v>
          </cell>
        </row>
        <row r="35">
          <cell r="A35">
            <v>42552</v>
          </cell>
          <cell r="B35">
            <v>603.43727272727267</v>
          </cell>
          <cell r="C35">
            <v>665.76454545454544</v>
          </cell>
          <cell r="D35">
            <v>71.084545454545449</v>
          </cell>
          <cell r="E35">
            <v>2.7190909090909092</v>
          </cell>
          <cell r="F35">
            <v>1343.0054545454545</v>
          </cell>
        </row>
        <row r="36">
          <cell r="A36">
            <v>42583</v>
          </cell>
          <cell r="B36">
            <v>607.75636363636363</v>
          </cell>
          <cell r="C36">
            <v>705.07636363636368</v>
          </cell>
          <cell r="D36">
            <v>72.219090909090923</v>
          </cell>
          <cell r="E36">
            <v>2.6636363636363636</v>
          </cell>
          <cell r="F36">
            <v>1387.7154545454546</v>
          </cell>
        </row>
        <row r="37">
          <cell r="A37">
            <v>42614</v>
          </cell>
          <cell r="B37">
            <v>615.71909090909094</v>
          </cell>
          <cell r="C37">
            <v>667.14636363636362</v>
          </cell>
          <cell r="D37">
            <v>77.117272727272749</v>
          </cell>
          <cell r="E37">
            <v>2.6636363636363636</v>
          </cell>
          <cell r="F37">
            <v>1362.71</v>
          </cell>
        </row>
        <row r="38">
          <cell r="A38">
            <v>42644</v>
          </cell>
          <cell r="B38">
            <v>622.58090909090902</v>
          </cell>
          <cell r="C38">
            <v>667.14636363636362</v>
          </cell>
          <cell r="D38">
            <v>77.117272727272749</v>
          </cell>
          <cell r="E38">
            <v>2.6636363636363636</v>
          </cell>
          <cell r="F38">
            <v>1369.5081818181818</v>
          </cell>
        </row>
        <row r="39">
          <cell r="A39">
            <v>42675</v>
          </cell>
          <cell r="B39">
            <v>624.39363636363635</v>
          </cell>
          <cell r="C39">
            <v>686.88</v>
          </cell>
          <cell r="D39">
            <v>77.117272727272749</v>
          </cell>
          <cell r="E39">
            <v>2.6790909090909087</v>
          </cell>
          <cell r="F39">
            <v>1391.0700000000002</v>
          </cell>
        </row>
        <row r="40">
          <cell r="A40">
            <v>42705</v>
          </cell>
          <cell r="B40">
            <v>625.85272727272718</v>
          </cell>
          <cell r="C40">
            <v>686.88</v>
          </cell>
          <cell r="D40">
            <v>78.99909090909091</v>
          </cell>
          <cell r="E40">
            <v>2.6790909090909087</v>
          </cell>
          <cell r="F40">
            <v>1394.4109090909092</v>
          </cell>
        </row>
        <row r="41">
          <cell r="A41">
            <v>42736</v>
          </cell>
          <cell r="B41">
            <v>629.51363636363646</v>
          </cell>
          <cell r="C41">
            <v>686.88</v>
          </cell>
          <cell r="D41">
            <v>79.939090909090908</v>
          </cell>
          <cell r="E41">
            <v>2.6790909090909087</v>
          </cell>
          <cell r="F41">
            <v>1399.0118181818182</v>
          </cell>
        </row>
        <row r="42">
          <cell r="A42">
            <v>42767</v>
          </cell>
          <cell r="B42">
            <v>630.97727272727275</v>
          </cell>
          <cell r="C42">
            <v>686.88</v>
          </cell>
          <cell r="D42">
            <v>79.939090909090908</v>
          </cell>
          <cell r="E42">
            <v>2.6636363636363636</v>
          </cell>
          <cell r="F42">
            <v>1400.46</v>
          </cell>
        </row>
        <row r="43">
          <cell r="A43">
            <v>42795</v>
          </cell>
          <cell r="B43">
            <v>631.1109090909091</v>
          </cell>
          <cell r="C43">
            <v>686.88</v>
          </cell>
          <cell r="D43">
            <v>80.409090909090907</v>
          </cell>
          <cell r="E43">
            <v>2.6636363636363636</v>
          </cell>
          <cell r="F43">
            <v>1401.0636363636365</v>
          </cell>
        </row>
        <row r="44">
          <cell r="A44">
            <v>42826</v>
          </cell>
          <cell r="B44">
            <v>632.0627272727271</v>
          </cell>
          <cell r="C44">
            <v>686.88</v>
          </cell>
          <cell r="D44">
            <v>80.409090909090907</v>
          </cell>
          <cell r="E44">
            <v>2.6727272727272724</v>
          </cell>
          <cell r="F44">
            <v>1402.0245454545454</v>
          </cell>
        </row>
        <row r="45">
          <cell r="A45">
            <v>42856</v>
          </cell>
          <cell r="B45">
            <v>633.74909090909091</v>
          </cell>
          <cell r="C45">
            <v>686.88</v>
          </cell>
          <cell r="D45">
            <v>80.409090909090907</v>
          </cell>
          <cell r="E45">
            <v>2.6727272727272724</v>
          </cell>
          <cell r="F45">
            <v>1403.6563636363635</v>
          </cell>
        </row>
        <row r="46">
          <cell r="A46">
            <v>42887</v>
          </cell>
          <cell r="B46">
            <v>636.7318181818182</v>
          </cell>
          <cell r="C46">
            <v>714.62727272727273</v>
          </cell>
          <cell r="D46">
            <v>80.409090909090907</v>
          </cell>
          <cell r="E46">
            <v>2.6736363636363638</v>
          </cell>
          <cell r="F46">
            <v>1434.4409090909089</v>
          </cell>
        </row>
        <row r="47">
          <cell r="A47">
            <v>42917</v>
          </cell>
          <cell r="B47">
            <v>638.90000000000009</v>
          </cell>
          <cell r="C47">
            <v>714.62727272727273</v>
          </cell>
          <cell r="D47">
            <v>80.592727272727288</v>
          </cell>
          <cell r="E47">
            <v>2.6727272727272724</v>
          </cell>
          <cell r="F47">
            <v>1436.7927272727272</v>
          </cell>
        </row>
        <row r="48">
          <cell r="A48">
            <v>42948</v>
          </cell>
          <cell r="B48">
            <v>636.97181818181809</v>
          </cell>
          <cell r="C48">
            <v>714.62727272727273</v>
          </cell>
          <cell r="D48">
            <v>80.592727272727288</v>
          </cell>
          <cell r="E48">
            <v>2.6727272727272724</v>
          </cell>
          <cell r="F48">
            <v>1439.41</v>
          </cell>
        </row>
        <row r="49">
          <cell r="A49">
            <v>42979</v>
          </cell>
          <cell r="B49">
            <v>645.53454545454542</v>
          </cell>
          <cell r="C49">
            <v>719.78272727272736</v>
          </cell>
          <cell r="D49">
            <v>80.592727272727288</v>
          </cell>
          <cell r="E49">
            <v>2.6790909090909087</v>
          </cell>
          <cell r="F49">
            <v>1448.5890909090906</v>
          </cell>
        </row>
        <row r="50">
          <cell r="A50">
            <v>43009</v>
          </cell>
          <cell r="B50">
            <v>647.32000000000005</v>
          </cell>
          <cell r="C50">
            <v>719.78272727272736</v>
          </cell>
          <cell r="D50">
            <v>80.592727272727288</v>
          </cell>
          <cell r="E50">
            <v>2.6790909090909087</v>
          </cell>
          <cell r="F50">
            <v>1450.3745454545453</v>
          </cell>
        </row>
        <row r="51">
          <cell r="A51">
            <v>43040</v>
          </cell>
          <cell r="B51">
            <v>650.80636363636359</v>
          </cell>
          <cell r="C51">
            <v>719.78272727272736</v>
          </cell>
          <cell r="D51">
            <v>80.734545454545454</v>
          </cell>
          <cell r="E51">
            <v>2.6790909090909087</v>
          </cell>
          <cell r="F51">
            <v>1454.0027272727275</v>
          </cell>
        </row>
        <row r="52">
          <cell r="A52">
            <v>43070</v>
          </cell>
          <cell r="B52">
            <v>652.77636363636361</v>
          </cell>
          <cell r="C52">
            <v>719.78272727272736</v>
          </cell>
          <cell r="D52">
            <v>80.734545454545454</v>
          </cell>
          <cell r="E52">
            <v>2.6863636363636365</v>
          </cell>
          <cell r="F52">
            <v>1455.9727272727271</v>
          </cell>
        </row>
        <row r="53">
          <cell r="A53">
            <v>43101</v>
          </cell>
          <cell r="B53">
            <v>658.87727272727261</v>
          </cell>
          <cell r="C53">
            <v>720.69181818181823</v>
          </cell>
          <cell r="D53">
            <v>80.88545454545455</v>
          </cell>
          <cell r="E53">
            <v>2.6790909090909087</v>
          </cell>
          <cell r="F53">
            <v>1462.2245454545455</v>
          </cell>
        </row>
        <row r="54">
          <cell r="A54">
            <v>43132</v>
          </cell>
          <cell r="B54">
            <v>660.28636363636372</v>
          </cell>
          <cell r="C54">
            <v>719.78272727272736</v>
          </cell>
          <cell r="D54">
            <v>80.88545454545455</v>
          </cell>
          <cell r="E54">
            <v>2.7436363636363637</v>
          </cell>
          <cell r="F54">
            <v>1463.6981818181816</v>
          </cell>
        </row>
        <row r="55">
          <cell r="A55">
            <v>43160</v>
          </cell>
          <cell r="B55">
            <v>661.26181818181806</v>
          </cell>
          <cell r="C55">
            <v>719.78272727272736</v>
          </cell>
          <cell r="D55">
            <v>80.88545454545455</v>
          </cell>
          <cell r="E55">
            <v>2.7554545454545458</v>
          </cell>
          <cell r="F55">
            <v>1464.6854545454546</v>
          </cell>
        </row>
        <row r="56">
          <cell r="A56">
            <v>43191</v>
          </cell>
          <cell r="B56">
            <v>663.22454545454548</v>
          </cell>
          <cell r="C56">
            <v>719.78272727272736</v>
          </cell>
          <cell r="D56">
            <v>80.88545454545455</v>
          </cell>
          <cell r="E56">
            <v>2.7554545454545458</v>
          </cell>
          <cell r="F56">
            <v>1466.6481818181819</v>
          </cell>
        </row>
        <row r="57">
          <cell r="A57">
            <v>43221</v>
          </cell>
          <cell r="B57">
            <v>664.57454545454539</v>
          </cell>
          <cell r="C57">
            <v>730.58818181818185</v>
          </cell>
          <cell r="D57">
            <v>80.88545454545455</v>
          </cell>
          <cell r="E57">
            <v>2.7554545454545458</v>
          </cell>
          <cell r="F57">
            <v>1478.8036363636363</v>
          </cell>
        </row>
        <row r="58">
          <cell r="A58">
            <v>43252</v>
          </cell>
          <cell r="B58">
            <v>668.32727272727266</v>
          </cell>
          <cell r="C58">
            <v>730.58818181818185</v>
          </cell>
          <cell r="D58">
            <v>80.979090909090914</v>
          </cell>
          <cell r="E58">
            <v>2.7554545454545458</v>
          </cell>
          <cell r="F58">
            <v>1482.7409090909091</v>
          </cell>
        </row>
        <row r="59">
          <cell r="A59">
            <v>43282</v>
          </cell>
          <cell r="B59">
            <v>670.2954545454545</v>
          </cell>
          <cell r="C59">
            <v>730.58818181818185</v>
          </cell>
          <cell r="D59">
            <v>81.681818181818187</v>
          </cell>
          <cell r="E59">
            <v>2.7554545454545458</v>
          </cell>
          <cell r="F59">
            <v>1485.3209090909093</v>
          </cell>
        </row>
        <row r="60">
          <cell r="A60">
            <v>43313</v>
          </cell>
          <cell r="B60">
            <v>673.52</v>
          </cell>
          <cell r="C60">
            <v>730.58818181818185</v>
          </cell>
          <cell r="D60">
            <v>81.681818181818187</v>
          </cell>
          <cell r="E60">
            <v>2.7554545454545458</v>
          </cell>
          <cell r="F60">
            <v>1488.5454545454543</v>
          </cell>
        </row>
        <row r="61">
          <cell r="A61">
            <v>43344</v>
          </cell>
          <cell r="B61">
            <v>674.89636363636373</v>
          </cell>
          <cell r="C61">
            <v>730.58818181818185</v>
          </cell>
          <cell r="D61">
            <v>81.681818181818187</v>
          </cell>
          <cell r="E61">
            <v>2.7554545454545458</v>
          </cell>
          <cell r="F61">
            <v>1492.6490909090908</v>
          </cell>
        </row>
        <row r="62">
          <cell r="A62">
            <v>43374</v>
          </cell>
          <cell r="B62">
            <v>679.4345454545454</v>
          </cell>
          <cell r="C62">
            <v>730.58818181818185</v>
          </cell>
          <cell r="D62">
            <v>81.681818181818187</v>
          </cell>
          <cell r="E62">
            <v>2.7554545454545458</v>
          </cell>
          <cell r="F62">
            <v>1494.46</v>
          </cell>
        </row>
        <row r="63">
          <cell r="A63">
            <v>43405</v>
          </cell>
          <cell r="B63">
            <v>686.36454545454546</v>
          </cell>
          <cell r="C63">
            <v>730.58818181818185</v>
          </cell>
          <cell r="D63">
            <v>81.681818181818187</v>
          </cell>
          <cell r="E63">
            <v>2.7554545454545458</v>
          </cell>
          <cell r="F63">
            <v>1501.39</v>
          </cell>
        </row>
        <row r="64">
          <cell r="A64">
            <v>43435</v>
          </cell>
          <cell r="B64">
            <v>689.02363636363634</v>
          </cell>
          <cell r="C64">
            <v>730.58818181818185</v>
          </cell>
          <cell r="D64">
            <v>82.479090909090914</v>
          </cell>
          <cell r="E64">
            <v>2.7918181818181815</v>
          </cell>
          <cell r="F64">
            <v>1505.7918181818181</v>
          </cell>
        </row>
        <row r="65">
          <cell r="A65">
            <v>43466</v>
          </cell>
          <cell r="B65">
            <v>690.9727272727273</v>
          </cell>
          <cell r="C65">
            <v>730.58818181818185</v>
          </cell>
          <cell r="D65">
            <v>82.476363636363644</v>
          </cell>
          <cell r="E65">
            <v>2.7918181818181815</v>
          </cell>
          <cell r="F65">
            <v>1506.8318181818183</v>
          </cell>
        </row>
        <row r="66">
          <cell r="A66">
            <v>43497</v>
          </cell>
          <cell r="B66">
            <v>693.80272727272722</v>
          </cell>
          <cell r="C66">
            <v>730.59636363636366</v>
          </cell>
          <cell r="D66">
            <v>82.479090909090914</v>
          </cell>
          <cell r="E66">
            <v>2.7918181818181815</v>
          </cell>
          <cell r="F66">
            <v>1509.6699999999998</v>
          </cell>
        </row>
        <row r="67">
          <cell r="A67">
            <v>43525</v>
          </cell>
          <cell r="B67">
            <v>694.67272727272723</v>
          </cell>
          <cell r="C67">
            <v>730.58818181818185</v>
          </cell>
          <cell r="D67">
            <v>82.479090909090914</v>
          </cell>
          <cell r="E67">
            <v>2.8054545454545456</v>
          </cell>
          <cell r="F67">
            <v>1510.5454545454543</v>
          </cell>
        </row>
        <row r="68">
          <cell r="A68">
            <v>43556</v>
          </cell>
          <cell r="B68">
            <v>701.16454545454553</v>
          </cell>
          <cell r="C68">
            <v>730.58818181818185</v>
          </cell>
          <cell r="D68">
            <v>82.479090909090914</v>
          </cell>
          <cell r="E68">
            <v>2.8881818181818182</v>
          </cell>
          <cell r="F68">
            <v>1517.12</v>
          </cell>
        </row>
        <row r="69">
          <cell r="A69">
            <v>43586</v>
          </cell>
          <cell r="B69">
            <v>706.86636363636364</v>
          </cell>
          <cell r="C69">
            <v>764.69909090909096</v>
          </cell>
          <cell r="D69">
            <v>82.479090909090914</v>
          </cell>
          <cell r="E69">
            <v>2.8881818181818182</v>
          </cell>
          <cell r="F69">
            <v>1556.9327272727271</v>
          </cell>
        </row>
        <row r="70">
          <cell r="A70">
            <v>43617</v>
          </cell>
          <cell r="B70">
            <v>711.38727272727272</v>
          </cell>
          <cell r="C70">
            <v>764.69909090909096</v>
          </cell>
          <cell r="D70">
            <v>83.569090909090903</v>
          </cell>
          <cell r="E70">
            <v>2.8881818181818182</v>
          </cell>
          <cell r="F70">
            <v>1562.5436363636363</v>
          </cell>
        </row>
        <row r="71">
          <cell r="A71">
            <v>43647</v>
          </cell>
          <cell r="B71">
            <v>713.18818181818176</v>
          </cell>
          <cell r="C71">
            <v>764.69909090909096</v>
          </cell>
          <cell r="D71">
            <v>83.569090909090903</v>
          </cell>
          <cell r="E71">
            <v>2.8881818181818182</v>
          </cell>
          <cell r="F71">
            <v>1564.3445454545456</v>
          </cell>
        </row>
        <row r="72">
          <cell r="A72">
            <v>43678</v>
          </cell>
          <cell r="B72">
            <v>718.45090909090902</v>
          </cell>
          <cell r="C72">
            <v>764.69909090909096</v>
          </cell>
          <cell r="D72">
            <v>83.569090909090903</v>
          </cell>
          <cell r="E72">
            <v>2.9481818181818182</v>
          </cell>
          <cell r="F72">
            <v>1569.667272727273</v>
          </cell>
        </row>
        <row r="73">
          <cell r="A73">
            <v>43709</v>
          </cell>
          <cell r="B73">
            <v>719.68363636363642</v>
          </cell>
          <cell r="C73">
            <v>773.40272727272725</v>
          </cell>
          <cell r="D73">
            <v>83.569090909090903</v>
          </cell>
          <cell r="E73">
            <v>2.9481818181818182</v>
          </cell>
          <cell r="F73">
            <v>1579.6036363636363</v>
          </cell>
        </row>
        <row r="74">
          <cell r="A74">
            <v>43739</v>
          </cell>
          <cell r="B74">
            <v>720.28545454545463</v>
          </cell>
          <cell r="C74">
            <v>773.38454545454545</v>
          </cell>
          <cell r="D74">
            <v>83.807272727272732</v>
          </cell>
          <cell r="E74">
            <v>2.9481818181818182</v>
          </cell>
          <cell r="F74">
            <v>1581.3536363636363</v>
          </cell>
        </row>
        <row r="75">
          <cell r="A75">
            <v>43770</v>
          </cell>
          <cell r="B75">
            <v>724.85363636363627</v>
          </cell>
          <cell r="C75">
            <v>773.40272727272725</v>
          </cell>
          <cell r="D75">
            <v>83.807272727272732</v>
          </cell>
          <cell r="E75">
            <v>2.9481818181818182</v>
          </cell>
          <cell r="F75">
            <v>1585.0027272727275</v>
          </cell>
        </row>
        <row r="76">
          <cell r="A76">
            <v>43800</v>
          </cell>
          <cell r="B76">
            <v>726.13636363636363</v>
          </cell>
          <cell r="C76">
            <v>773.40272727272725</v>
          </cell>
          <cell r="D76">
            <v>83.807272727272732</v>
          </cell>
          <cell r="E76">
            <v>2.9481818181818182</v>
          </cell>
          <cell r="F76">
            <v>1586.2945454545456</v>
          </cell>
        </row>
        <row r="77">
          <cell r="A77">
            <v>43831</v>
          </cell>
          <cell r="B77">
            <v>731.73545454545456</v>
          </cell>
          <cell r="C77">
            <v>773.40272727272725</v>
          </cell>
          <cell r="D77">
            <v>83.807272727272732</v>
          </cell>
          <cell r="E77">
            <v>2.9481818181818182</v>
          </cell>
          <cell r="F77">
            <v>1591.8936363636365</v>
          </cell>
        </row>
        <row r="78">
          <cell r="A78">
            <v>43862</v>
          </cell>
          <cell r="B78">
            <v>738.9909090909091</v>
          </cell>
          <cell r="C78">
            <v>773.40272727272725</v>
          </cell>
          <cell r="D78">
            <v>83.807272727272732</v>
          </cell>
          <cell r="E78">
            <v>2.8881818181818182</v>
          </cell>
          <cell r="F78">
            <v>1599.0890909090913</v>
          </cell>
        </row>
        <row r="79">
          <cell r="A79">
            <v>43891</v>
          </cell>
          <cell r="B79">
            <v>739.47727272727275</v>
          </cell>
          <cell r="C79">
            <v>773.40272727272725</v>
          </cell>
          <cell r="D79">
            <v>83.807272727272732</v>
          </cell>
          <cell r="E79">
            <v>2.8054545454545456</v>
          </cell>
          <cell r="F79">
            <v>1599.4927272727271</v>
          </cell>
        </row>
        <row r="80">
          <cell r="A80">
            <v>43922</v>
          </cell>
          <cell r="B80">
            <v>740.75818181818181</v>
          </cell>
          <cell r="C80">
            <v>773.40272727272725</v>
          </cell>
          <cell r="D80">
            <v>83.807272727272732</v>
          </cell>
          <cell r="E80">
            <v>2.8054545454545456</v>
          </cell>
          <cell r="F80">
            <v>1600.7736363636366</v>
          </cell>
        </row>
        <row r="81">
          <cell r="A81">
            <v>43952</v>
          </cell>
          <cell r="B81">
            <v>741.38090909090909</v>
          </cell>
          <cell r="C81">
            <v>798.96818181818173</v>
          </cell>
          <cell r="D81">
            <v>83.807272727272732</v>
          </cell>
          <cell r="E81">
            <v>2.8054545454545456</v>
          </cell>
          <cell r="F81">
            <v>1626.961818181818</v>
          </cell>
        </row>
        <row r="82">
          <cell r="A82">
            <v>43983</v>
          </cell>
          <cell r="B82">
            <v>741.95818181818174</v>
          </cell>
          <cell r="C82">
            <v>798.96818181818173</v>
          </cell>
          <cell r="D82">
            <v>83.807272727272732</v>
          </cell>
          <cell r="E82">
            <v>2.8054545454545456</v>
          </cell>
          <cell r="F82">
            <v>1627.5390909090909</v>
          </cell>
        </row>
        <row r="83">
          <cell r="A83">
            <v>44013</v>
          </cell>
          <cell r="B83">
            <v>749.50272727272738</v>
          </cell>
          <cell r="C83">
            <v>798.96818181818173</v>
          </cell>
          <cell r="D83">
            <v>83.807272727272732</v>
          </cell>
          <cell r="E83">
            <v>2.8881818181818182</v>
          </cell>
          <cell r="F83">
            <v>1635.1663636363637</v>
          </cell>
        </row>
        <row r="84">
          <cell r="A84">
            <v>44044</v>
          </cell>
          <cell r="B84">
            <v>769.27272727272725</v>
          </cell>
          <cell r="C84">
            <v>798.96818181818173</v>
          </cell>
          <cell r="D84">
            <v>83.807272727272732</v>
          </cell>
          <cell r="E84">
            <v>2.8881818181818182</v>
          </cell>
          <cell r="F84">
            <v>1654.9363636363635</v>
          </cell>
        </row>
        <row r="85">
          <cell r="A85">
            <v>44075</v>
          </cell>
          <cell r="B85">
            <v>802.15181818181816</v>
          </cell>
          <cell r="C85">
            <v>798.96818181818173</v>
          </cell>
          <cell r="D85">
            <v>83.807272727272732</v>
          </cell>
          <cell r="E85">
            <v>2.8054545454545456</v>
          </cell>
          <cell r="F85">
            <v>1687.7327272727271</v>
          </cell>
        </row>
        <row r="86">
          <cell r="A86">
            <v>44105</v>
          </cell>
          <cell r="B86">
            <v>817.33545454545447</v>
          </cell>
          <cell r="C86">
            <v>798.96818181818173</v>
          </cell>
          <cell r="D86">
            <v>83.807272727272732</v>
          </cell>
          <cell r="E86">
            <v>2.9481818181818182</v>
          </cell>
          <cell r="F86">
            <v>1703.0590909090911</v>
          </cell>
        </row>
        <row r="87">
          <cell r="A87">
            <v>44136</v>
          </cell>
          <cell r="B87">
            <v>831.54909090909086</v>
          </cell>
          <cell r="C87">
            <v>798.96818181818173</v>
          </cell>
          <cell r="D87">
            <v>83.807272727272732</v>
          </cell>
          <cell r="E87">
            <v>2.9481818181818182</v>
          </cell>
          <cell r="F87">
            <v>1717.2727272727273</v>
          </cell>
        </row>
        <row r="88">
          <cell r="A88">
            <v>44166</v>
          </cell>
          <cell r="B88">
            <v>850.55909090909086</v>
          </cell>
          <cell r="C88">
            <v>798.96818181818173</v>
          </cell>
          <cell r="D88">
            <v>83.807272727272732</v>
          </cell>
          <cell r="E88">
            <v>3.05</v>
          </cell>
          <cell r="F88">
            <v>1736.3845454545458</v>
          </cell>
        </row>
        <row r="89">
          <cell r="A89">
            <v>44197</v>
          </cell>
          <cell r="B89">
            <v>865.31090909090915</v>
          </cell>
          <cell r="C89">
            <v>798.96818181818173</v>
          </cell>
          <cell r="D89">
            <v>83.807272727272732</v>
          </cell>
          <cell r="E89">
            <v>3.1090909090909093</v>
          </cell>
          <cell r="F89">
            <v>1751.1954545454546</v>
          </cell>
        </row>
        <row r="90">
          <cell r="A90">
            <v>44228</v>
          </cell>
          <cell r="B90">
            <v>880.66545454545451</v>
          </cell>
          <cell r="C90">
            <v>798.96818181818173</v>
          </cell>
          <cell r="D90">
            <v>83.807272727272732</v>
          </cell>
          <cell r="E90">
            <v>3.208181818181818</v>
          </cell>
          <cell r="F90">
            <v>1766.6490909090912</v>
          </cell>
        </row>
        <row r="91">
          <cell r="A91">
            <v>44256</v>
          </cell>
          <cell r="B91">
            <v>919.78909090909099</v>
          </cell>
          <cell r="C91">
            <v>798.96818181818173</v>
          </cell>
          <cell r="D91">
            <v>83.807272727272732</v>
          </cell>
          <cell r="E91">
            <v>3.2436363636363641</v>
          </cell>
          <cell r="F91">
            <v>1805.808181818182</v>
          </cell>
        </row>
        <row r="92">
          <cell r="A92">
            <v>44287</v>
          </cell>
          <cell r="B92">
            <v>948.25272727272738</v>
          </cell>
          <cell r="C92">
            <v>798.96818181818173</v>
          </cell>
          <cell r="D92">
            <v>83.807272727272732</v>
          </cell>
          <cell r="E92">
            <v>3.2672727272727271</v>
          </cell>
          <cell r="F92">
            <v>1834.2954545454545</v>
          </cell>
        </row>
        <row r="93">
          <cell r="A93">
            <v>44317</v>
          </cell>
          <cell r="B93">
            <v>969.66818181818189</v>
          </cell>
          <cell r="C93">
            <v>854.32636363636368</v>
          </cell>
          <cell r="D93">
            <v>83.807272727272732</v>
          </cell>
          <cell r="E93">
            <v>3.2818181818181813</v>
          </cell>
          <cell r="F93">
            <v>1911.0836363636363</v>
          </cell>
        </row>
        <row r="94">
          <cell r="A94">
            <v>44348</v>
          </cell>
          <cell r="B94">
            <v>996.85818181818172</v>
          </cell>
          <cell r="C94">
            <v>854.32636363636368</v>
          </cell>
          <cell r="D94">
            <v>84.237272727272725</v>
          </cell>
          <cell r="E94">
            <v>3.3</v>
          </cell>
          <cell r="F94">
            <v>1938.7309090909091</v>
          </cell>
        </row>
        <row r="95">
          <cell r="A95">
            <v>44378</v>
          </cell>
          <cell r="B95">
            <v>1026.2500000000002</v>
          </cell>
          <cell r="C95">
            <v>850.81090909090892</v>
          </cell>
          <cell r="D95">
            <v>84.237272727272725</v>
          </cell>
          <cell r="E95">
            <v>3.3681818181818177</v>
          </cell>
          <cell r="F95">
            <v>1964.6681818181821</v>
          </cell>
        </row>
        <row r="96">
          <cell r="A96">
            <v>44409</v>
          </cell>
          <cell r="B96">
            <v>1051.18</v>
          </cell>
          <cell r="C96">
            <v>850.84727272727275</v>
          </cell>
          <cell r="D96">
            <v>84.237272727272725</v>
          </cell>
          <cell r="E96">
            <v>3.4454545454545453</v>
          </cell>
          <cell r="F96">
            <v>1989.7099999999998</v>
          </cell>
        </row>
        <row r="97">
          <cell r="A97">
            <v>44440</v>
          </cell>
          <cell r="B97">
            <v>1075.6281818181817</v>
          </cell>
          <cell r="C97">
            <v>850.81090909090892</v>
          </cell>
          <cell r="D97">
            <v>84.237272727272725</v>
          </cell>
          <cell r="E97">
            <v>3.4454545454545453</v>
          </cell>
          <cell r="F97">
            <v>2014.1218181818183</v>
          </cell>
        </row>
        <row r="98">
          <cell r="A98">
            <v>44470</v>
          </cell>
          <cell r="B98">
            <v>1080.0436363636363</v>
          </cell>
          <cell r="C98">
            <v>850.81090909090892</v>
          </cell>
          <cell r="D98">
            <v>84.237272727272725</v>
          </cell>
          <cell r="E98">
            <v>3.5263636363636364</v>
          </cell>
          <cell r="F98">
            <v>2018.6181818181822</v>
          </cell>
        </row>
        <row r="99">
          <cell r="A99">
            <v>44501</v>
          </cell>
          <cell r="B99">
            <v>1100.2463636363634</v>
          </cell>
          <cell r="C99">
            <v>850.81090909090892</v>
          </cell>
          <cell r="D99">
            <v>84.237272727272725</v>
          </cell>
          <cell r="E99">
            <v>3.5263636363636364</v>
          </cell>
          <cell r="F99">
            <v>2038.820909090909</v>
          </cell>
        </row>
        <row r="100">
          <cell r="A100">
            <v>44531</v>
          </cell>
          <cell r="B100">
            <v>1110.8172727272729</v>
          </cell>
          <cell r="C100">
            <v>850.81090909090892</v>
          </cell>
          <cell r="D100">
            <v>84.928181818181827</v>
          </cell>
          <cell r="E100">
            <v>3.6118181818181814</v>
          </cell>
          <cell r="F100">
            <v>2050.1681818181814</v>
          </cell>
        </row>
        <row r="101">
          <cell r="A101">
            <v>44562</v>
          </cell>
          <cell r="B101">
            <v>1117.8000000000002</v>
          </cell>
          <cell r="C101">
            <v>850.81090909090892</v>
          </cell>
          <cell r="D101">
            <v>85.513636363636351</v>
          </cell>
          <cell r="E101">
            <v>3.7018181818181817</v>
          </cell>
          <cell r="F101">
            <v>2057.8263636363636</v>
          </cell>
        </row>
        <row r="102">
          <cell r="A102">
            <v>44593</v>
          </cell>
          <cell r="B102">
            <v>1134.8781818181817</v>
          </cell>
          <cell r="C102">
            <v>850.81090909090892</v>
          </cell>
          <cell r="D102">
            <v>85.513636363636351</v>
          </cell>
          <cell r="E102">
            <v>3.7018181818181817</v>
          </cell>
          <cell r="F102">
            <v>2074.9045454545453</v>
          </cell>
        </row>
        <row r="103">
          <cell r="A103">
            <v>44621</v>
          </cell>
          <cell r="B103">
            <v>1152.4436363636364</v>
          </cell>
          <cell r="C103">
            <v>850.81090909090892</v>
          </cell>
          <cell r="D103">
            <v>85.788181818181798</v>
          </cell>
          <cell r="E103">
            <v>3.8272727272727267</v>
          </cell>
          <cell r="F103">
            <v>2092.5972727272729</v>
          </cell>
        </row>
        <row r="104">
          <cell r="A104">
            <v>44652</v>
          </cell>
          <cell r="B104">
            <v>1164.9354545454544</v>
          </cell>
          <cell r="C104">
            <v>850.81090909090892</v>
          </cell>
          <cell r="D104">
            <v>85.515454545454531</v>
          </cell>
          <cell r="E104">
            <v>3.8272727272727267</v>
          </cell>
          <cell r="F104">
            <v>2105.0890909090913</v>
          </cell>
        </row>
        <row r="105">
          <cell r="A105">
            <v>44682</v>
          </cell>
          <cell r="B105">
            <v>1175.7472727272727</v>
          </cell>
          <cell r="C105">
            <v>953.57</v>
          </cell>
          <cell r="D105">
            <v>86.36181818181818</v>
          </cell>
          <cell r="E105">
            <v>3.8390909090909089</v>
          </cell>
          <cell r="F105">
            <v>2219.5181818181818</v>
          </cell>
        </row>
        <row r="106">
          <cell r="A106">
            <v>44713</v>
          </cell>
          <cell r="B106">
            <v>1180.6172727272728</v>
          </cell>
          <cell r="C106">
            <v>953.57</v>
          </cell>
          <cell r="D106">
            <v>86.36181818181818</v>
          </cell>
          <cell r="E106">
            <v>3.9254545454545453</v>
          </cell>
          <cell r="F106">
            <v>2224.4745454545455</v>
          </cell>
        </row>
        <row r="107">
          <cell r="A107">
            <v>44743</v>
          </cell>
          <cell r="B107">
            <v>1181.7163636363637</v>
          </cell>
          <cell r="C107">
            <v>953.57</v>
          </cell>
          <cell r="D107">
            <v>86.36181818181818</v>
          </cell>
          <cell r="E107">
            <v>3.8390909090909089</v>
          </cell>
          <cell r="F107">
            <v>2227.3054545454543</v>
          </cell>
        </row>
        <row r="108">
          <cell r="A108">
            <v>44774</v>
          </cell>
          <cell r="B108">
            <v>1206.3972727272728</v>
          </cell>
          <cell r="C108">
            <v>929.82181818181823</v>
          </cell>
          <cell r="D108">
            <v>86.36181818181818</v>
          </cell>
          <cell r="E108">
            <v>3.8390909090909089</v>
          </cell>
          <cell r="F108">
            <v>2226.42</v>
          </cell>
        </row>
        <row r="109">
          <cell r="A109">
            <v>44805</v>
          </cell>
          <cell r="B109">
            <v>1208.43</v>
          </cell>
          <cell r="C109">
            <v>929.82181818181823</v>
          </cell>
          <cell r="D109">
            <v>86.36181818181818</v>
          </cell>
          <cell r="E109">
            <v>3.8390909090909089</v>
          </cell>
          <cell r="F109">
            <v>2228.4527272727273</v>
          </cell>
        </row>
        <row r="110">
          <cell r="A110">
            <v>44835</v>
          </cell>
          <cell r="B110">
            <v>1208.9699999999998</v>
          </cell>
          <cell r="C110">
            <v>929.82181818181823</v>
          </cell>
          <cell r="D110">
            <v>86.36181818181818</v>
          </cell>
          <cell r="E110">
            <v>3.8390909090909089</v>
          </cell>
          <cell r="F110">
            <v>2228.9927272727273</v>
          </cell>
        </row>
        <row r="111">
          <cell r="A111">
            <v>44866</v>
          </cell>
          <cell r="B111">
            <v>1209.77</v>
          </cell>
          <cell r="C111">
            <v>929.82181818181823</v>
          </cell>
          <cell r="D111">
            <v>86.36181818181818</v>
          </cell>
          <cell r="E111">
            <v>3.8390909090909089</v>
          </cell>
          <cell r="F111">
            <v>2229.792727272727</v>
          </cell>
        </row>
        <row r="112">
          <cell r="A112">
            <v>44896</v>
          </cell>
          <cell r="B112">
            <v>1214.5645454545456</v>
          </cell>
          <cell r="C112">
            <v>929.82181818181823</v>
          </cell>
          <cell r="D112">
            <v>86.36181818181818</v>
          </cell>
          <cell r="E112">
            <v>3.8390909090909089</v>
          </cell>
          <cell r="F112">
            <v>2234.5872727272726</v>
          </cell>
        </row>
        <row r="113">
          <cell r="A113">
            <v>44927</v>
          </cell>
          <cell r="B113">
            <v>1215.7690909090909</v>
          </cell>
          <cell r="C113">
            <v>929.82181818181823</v>
          </cell>
          <cell r="D113">
            <v>86.36181818181818</v>
          </cell>
          <cell r="E113">
            <v>3.8390909090909089</v>
          </cell>
          <cell r="F113">
            <v>2235.7918181818177</v>
          </cell>
        </row>
        <row r="114">
          <cell r="A114">
            <v>44958</v>
          </cell>
          <cell r="B114">
            <v>1217.3245454545456</v>
          </cell>
          <cell r="C114">
            <v>929.82181818181823</v>
          </cell>
          <cell r="D114">
            <v>86.36181818181818</v>
          </cell>
          <cell r="E114">
            <v>4.0127272727272727</v>
          </cell>
          <cell r="F114">
            <v>2237.5209090909088</v>
          </cell>
        </row>
        <row r="115">
          <cell r="A115">
            <v>44986</v>
          </cell>
          <cell r="B115">
            <v>1223.921818181818</v>
          </cell>
          <cell r="C115">
            <v>1035.1836363636364</v>
          </cell>
          <cell r="D115">
            <v>86.36181818181818</v>
          </cell>
          <cell r="E115">
            <v>4.0127272727272727</v>
          </cell>
          <cell r="F115">
            <v>2349.4799999999996</v>
          </cell>
        </row>
        <row r="116">
          <cell r="A116">
            <v>45017</v>
          </cell>
          <cell r="B116">
            <v>1225.9499999999998</v>
          </cell>
          <cell r="C116">
            <v>929.82181818181823</v>
          </cell>
          <cell r="D116">
            <v>86.36181818181818</v>
          </cell>
          <cell r="E116">
            <v>4.1572727272727272</v>
          </cell>
          <cell r="F116">
            <v>2246.2909090909093</v>
          </cell>
        </row>
        <row r="117">
          <cell r="A117">
            <v>45047</v>
          </cell>
          <cell r="B117">
            <v>1214.8763636363637</v>
          </cell>
          <cell r="C117">
            <v>990.26090909090897</v>
          </cell>
          <cell r="D117">
            <v>86.36181818181818</v>
          </cell>
          <cell r="E117">
            <v>4.1572727272727272</v>
          </cell>
          <cell r="F117">
            <v>2295.6563636363635</v>
          </cell>
        </row>
        <row r="118">
          <cell r="A118">
            <v>45078</v>
          </cell>
          <cell r="B118">
            <v>1215.5190909090909</v>
          </cell>
          <cell r="C118">
            <v>990.26090909090897</v>
          </cell>
          <cell r="D118">
            <v>87.12909090909092</v>
          </cell>
          <cell r="E118">
            <v>4.1572727272727272</v>
          </cell>
          <cell r="F118">
            <v>2297.0663636363633</v>
          </cell>
        </row>
        <row r="119">
          <cell r="A119">
            <v>45108</v>
          </cell>
          <cell r="B119">
            <v>1220.0745454545456</v>
          </cell>
          <cell r="C119">
            <v>990.26090909090897</v>
          </cell>
          <cell r="D119">
            <v>89.820909090909083</v>
          </cell>
          <cell r="E119">
            <v>4.5127272727272736</v>
          </cell>
          <cell r="F119">
            <v>2304.6690909090912</v>
          </cell>
        </row>
        <row r="120">
          <cell r="A120">
            <v>45139</v>
          </cell>
          <cell r="B120">
            <v>1217.3800000000001</v>
          </cell>
          <cell r="C120">
            <v>1020.2127272727271</v>
          </cell>
          <cell r="D120">
            <v>89.820909090909083</v>
          </cell>
          <cell r="E120">
            <v>4.5127272727272736</v>
          </cell>
          <cell r="F120">
            <v>2331.9263636363635</v>
          </cell>
        </row>
        <row r="121">
          <cell r="A121">
            <v>45170</v>
          </cell>
          <cell r="B121">
            <v>1223.7236363636364</v>
          </cell>
          <cell r="C121">
            <v>1020.2272727272729</v>
          </cell>
          <cell r="D121">
            <v>89.820909090909083</v>
          </cell>
          <cell r="E121">
            <v>4.5127272727272736</v>
          </cell>
          <cell r="F121">
            <v>2338.2845454545454</v>
          </cell>
        </row>
        <row r="122">
          <cell r="A122">
            <v>45200</v>
          </cell>
          <cell r="B122">
            <v>1231.3945454545456</v>
          </cell>
          <cell r="C122">
            <v>1020.2127272727271</v>
          </cell>
          <cell r="D122">
            <v>89.820909090909083</v>
          </cell>
          <cell r="E122">
            <v>4.5127272727272736</v>
          </cell>
          <cell r="F122">
            <v>2345.9409090909094</v>
          </cell>
        </row>
        <row r="123">
          <cell r="A123">
            <v>45231</v>
          </cell>
          <cell r="B123">
            <v>1232.5627272727272</v>
          </cell>
          <cell r="C123">
            <v>1020.2127272727271</v>
          </cell>
          <cell r="D123">
            <v>89.820909090909083</v>
          </cell>
          <cell r="E123">
            <v>4.5127272727272736</v>
          </cell>
          <cell r="F123">
            <v>2347.1090909090908</v>
          </cell>
        </row>
        <row r="124">
          <cell r="A124">
            <v>45261</v>
          </cell>
          <cell r="B124">
            <v>1234.2290909090907</v>
          </cell>
          <cell r="C124">
            <v>1020.2127272727271</v>
          </cell>
          <cell r="D124">
            <v>89.820909090909083</v>
          </cell>
          <cell r="E124">
            <v>4.5127272727272736</v>
          </cell>
          <cell r="F124">
            <v>2348.7754545454545</v>
          </cell>
        </row>
        <row r="125">
          <cell r="A125">
            <v>45292</v>
          </cell>
          <cell r="B125">
            <v>1234.5536363636363</v>
          </cell>
          <cell r="C125">
            <v>1020.2127272727271</v>
          </cell>
          <cell r="D125">
            <v>91.74909090909091</v>
          </cell>
          <cell r="E125">
            <v>4.5127272727272736</v>
          </cell>
          <cell r="F125">
            <v>2351.028181818182</v>
          </cell>
        </row>
        <row r="126">
          <cell r="A126">
            <v>45323</v>
          </cell>
          <cell r="B126">
            <v>1235.9427272727271</v>
          </cell>
          <cell r="C126">
            <v>1020.2127272727271</v>
          </cell>
          <cell r="D126">
            <v>91.74909090909091</v>
          </cell>
          <cell r="E126">
            <v>4.5127272727272736</v>
          </cell>
          <cell r="F126">
            <v>2352.4172727272726</v>
          </cell>
        </row>
        <row r="127">
          <cell r="A127">
            <v>45352</v>
          </cell>
          <cell r="B127">
            <v>1237.8936363636362</v>
          </cell>
          <cell r="C127">
            <v>1020.2127272727271</v>
          </cell>
          <cell r="D127">
            <v>91.74909090909091</v>
          </cell>
          <cell r="E127">
            <v>4.5127272727272736</v>
          </cell>
          <cell r="F127">
            <v>2354.3681818181822</v>
          </cell>
        </row>
        <row r="128">
          <cell r="A128">
            <v>45383</v>
          </cell>
          <cell r="B128">
            <v>1240.5572727272727</v>
          </cell>
          <cell r="C128">
            <v>1020.2127272727271</v>
          </cell>
          <cell r="D128">
            <v>91.74909090909091</v>
          </cell>
          <cell r="E128">
            <v>4.5127272727272736</v>
          </cell>
          <cell r="F128">
            <v>2357.0318181818179</v>
          </cell>
        </row>
        <row r="129">
          <cell r="A129">
            <v>45413</v>
          </cell>
          <cell r="B129">
            <v>1239.1281818181817</v>
          </cell>
          <cell r="C129">
            <v>1054.9000000000001</v>
          </cell>
          <cell r="D129">
            <v>91.74909090909091</v>
          </cell>
          <cell r="E129">
            <v>4.5127272727272736</v>
          </cell>
          <cell r="F129">
            <v>2390.2900000000004</v>
          </cell>
        </row>
        <row r="130">
          <cell r="A130">
            <v>45444</v>
          </cell>
          <cell r="B130">
            <v>1227.8154545454545</v>
          </cell>
          <cell r="C130">
            <v>1087.5454545454545</v>
          </cell>
          <cell r="D130">
            <v>89.820909090909083</v>
          </cell>
          <cell r="E130">
            <v>4.5127272727272736</v>
          </cell>
          <cell r="F130">
            <v>2409.6945454545453</v>
          </cell>
        </row>
        <row r="131">
          <cell r="A131">
            <v>45474</v>
          </cell>
          <cell r="B131">
            <v>1233.830909090909</v>
          </cell>
          <cell r="C131">
            <v>1093.8090909090911</v>
          </cell>
          <cell r="D131">
            <v>90.788181818181798</v>
          </cell>
          <cell r="E131">
            <v>4.5127272727272736</v>
          </cell>
          <cell r="F131">
            <v>2422.9409090909089</v>
          </cell>
        </row>
        <row r="132">
          <cell r="A132">
            <v>45505</v>
          </cell>
          <cell r="B132">
            <v>1236.2918181818184</v>
          </cell>
          <cell r="C132">
            <v>1093.8090909090911</v>
          </cell>
          <cell r="D132">
            <v>90.788181818181798</v>
          </cell>
          <cell r="E132">
            <v>4.5127272727272736</v>
          </cell>
          <cell r="F132">
            <v>2425.4018181818178</v>
          </cell>
        </row>
        <row r="133">
          <cell r="A133">
            <v>45536</v>
          </cell>
          <cell r="B133">
            <v>1239.3545454545456</v>
          </cell>
          <cell r="C133">
            <v>1093.8090909090911</v>
          </cell>
          <cell r="D133">
            <v>90.788181818181798</v>
          </cell>
          <cell r="E133">
            <v>4.5127272727272736</v>
          </cell>
          <cell r="F133">
            <v>2428.4645454545453</v>
          </cell>
        </row>
        <row r="134">
          <cell r="A134">
            <v>45566</v>
          </cell>
          <cell r="B134">
            <v>1247.57</v>
          </cell>
          <cell r="C134">
            <v>1093.8090909090911</v>
          </cell>
          <cell r="D134">
            <v>90.788181818181798</v>
          </cell>
          <cell r="E134">
            <v>4.5427272727272729</v>
          </cell>
          <cell r="F134">
            <v>2436.7099999999996</v>
          </cell>
        </row>
        <row r="135">
          <cell r="A135">
            <v>45597</v>
          </cell>
          <cell r="B135">
            <v>1254.9690909090912</v>
          </cell>
          <cell r="C135">
            <v>1239.7299999999998</v>
          </cell>
          <cell r="D135">
            <v>90.788181818181798</v>
          </cell>
          <cell r="E135">
            <v>4.5427272727272729</v>
          </cell>
          <cell r="F135">
            <v>2590.0299999999997</v>
          </cell>
        </row>
        <row r="136">
          <cell r="A136">
            <v>45627</v>
          </cell>
          <cell r="B136">
            <v>1256.840909090909</v>
          </cell>
          <cell r="C136">
            <v>1122.5245454545454</v>
          </cell>
          <cell r="D136">
            <v>90.788181818181798</v>
          </cell>
          <cell r="E136">
            <v>4.5572727272727267</v>
          </cell>
          <cell r="F136">
            <v>2474.7109090909089</v>
          </cell>
        </row>
      </sheetData>
      <sheetData sheetId="3">
        <row r="3">
          <cell r="B3">
            <v>3.6764908225321857E-3</v>
          </cell>
          <cell r="C3">
            <v>-0.11757459421496641</v>
          </cell>
          <cell r="D3">
            <v>-6.1043539304408423E-3</v>
          </cell>
          <cell r="E3">
            <v>-1.0077258985556004E-2</v>
          </cell>
          <cell r="F3">
            <v>-5.721351267200192E-2</v>
          </cell>
        </row>
        <row r="4">
          <cell r="B4">
            <v>3.911612187413871E-3</v>
          </cell>
          <cell r="C4">
            <v>1.0671556488708989E-2</v>
          </cell>
          <cell r="D4">
            <v>0</v>
          </cell>
          <cell r="E4">
            <v>0</v>
          </cell>
          <cell r="F4">
            <v>6.858398663766696E-3</v>
          </cell>
        </row>
        <row r="5">
          <cell r="B5">
            <v>7.3794355359966257E-3</v>
          </cell>
          <cell r="C5">
            <v>1.0569839506533674E-2</v>
          </cell>
          <cell r="D5">
            <v>0</v>
          </cell>
          <cell r="E5">
            <v>0</v>
          </cell>
          <cell r="F5">
            <v>8.4422604169438475E-3</v>
          </cell>
        </row>
        <row r="6">
          <cell r="B6">
            <v>3.1557144457980968E-3</v>
          </cell>
          <cell r="C6">
            <v>1.0450246520953943E-2</v>
          </cell>
          <cell r="D6">
            <v>0</v>
          </cell>
          <cell r="E6">
            <v>0</v>
          </cell>
          <cell r="F6">
            <v>6.4132201568567471E-3</v>
          </cell>
        </row>
        <row r="7">
          <cell r="B7">
            <v>4.4754498872128234E-3</v>
          </cell>
          <cell r="C7">
            <v>1.0258071096144628E-2</v>
          </cell>
          <cell r="D7">
            <v>0</v>
          </cell>
          <cell r="E7">
            <v>0</v>
          </cell>
          <cell r="F7">
            <v>7.0195713805889515E-3</v>
          </cell>
        </row>
        <row r="8">
          <cell r="B8">
            <v>2.2833589232160723E-3</v>
          </cell>
          <cell r="C8">
            <v>1.0286746603850316E-2</v>
          </cell>
          <cell r="D8">
            <v>0</v>
          </cell>
          <cell r="E8">
            <v>0</v>
          </cell>
          <cell r="F8">
            <v>5.8843396248609015E-3</v>
          </cell>
        </row>
        <row r="9">
          <cell r="B9">
            <v>1.3690417602476579E-3</v>
          </cell>
          <cell r="C9">
            <v>0.10477579599521736</v>
          </cell>
          <cell r="D9">
            <v>0</v>
          </cell>
          <cell r="E9">
            <v>0</v>
          </cell>
          <cell r="F9">
            <v>5.0603784237965632E-2</v>
          </cell>
        </row>
        <row r="10">
          <cell r="B10">
            <v>8.7570369046541252E-4</v>
          </cell>
          <cell r="C10">
            <v>0</v>
          </cell>
          <cell r="D10">
            <v>0</v>
          </cell>
          <cell r="E10">
            <v>0</v>
          </cell>
          <cell r="F10">
            <v>3.9113770988885577E-4</v>
          </cell>
        </row>
        <row r="11">
          <cell r="B11">
            <v>9.2279122919793899E-3</v>
          </cell>
          <cell r="C11">
            <v>0</v>
          </cell>
          <cell r="D11">
            <v>0</v>
          </cell>
          <cell r="E11">
            <v>0</v>
          </cell>
          <cell r="F11">
            <v>4.0576591296139775E-3</v>
          </cell>
        </row>
        <row r="12">
          <cell r="B12">
            <v>7.5335097875470769E-3</v>
          </cell>
          <cell r="C12">
            <v>3.1736762597933676E-6</v>
          </cell>
          <cell r="D12">
            <v>0</v>
          </cell>
          <cell r="E12">
            <v>0</v>
          </cell>
          <cell r="F12">
            <v>3.3716749230490173E-3</v>
          </cell>
        </row>
        <row r="13">
          <cell r="B13">
            <v>5.844071463441125E-3</v>
          </cell>
          <cell r="C13">
            <v>0</v>
          </cell>
          <cell r="D13">
            <v>0</v>
          </cell>
          <cell r="E13">
            <v>0</v>
          </cell>
          <cell r="F13">
            <v>2.6251708766951154E-3</v>
          </cell>
        </row>
        <row r="14">
          <cell r="B14">
            <v>6.5643145703342398E-4</v>
          </cell>
          <cell r="C14">
            <v>7.9357523017011822E-3</v>
          </cell>
          <cell r="D14">
            <v>8.0212507869239946E-2</v>
          </cell>
          <cell r="E14">
            <v>0</v>
          </cell>
          <cell r="F14">
            <v>8.3387422259459942E-3</v>
          </cell>
        </row>
        <row r="15">
          <cell r="B15">
            <v>3.0723869009194882E-3</v>
          </cell>
          <cell r="C15">
            <v>0</v>
          </cell>
          <cell r="D15">
            <v>8.6708078065700356E-4</v>
          </cell>
          <cell r="E15">
            <v>0</v>
          </cell>
          <cell r="F15">
            <v>1.421600525570943E-3</v>
          </cell>
        </row>
        <row r="16">
          <cell r="B16">
            <v>9.7055124875855547E-4</v>
          </cell>
          <cell r="C16">
            <v>0</v>
          </cell>
          <cell r="D16">
            <v>5.484860535136038E-2</v>
          </cell>
          <cell r="E16">
            <v>0</v>
          </cell>
          <cell r="F16">
            <v>3.446110406427616E-3</v>
          </cell>
        </row>
        <row r="17">
          <cell r="B17">
            <v>3.344981398428315E-3</v>
          </cell>
          <cell r="C17">
            <v>0</v>
          </cell>
          <cell r="D17">
            <v>0</v>
          </cell>
          <cell r="E17">
            <v>0</v>
          </cell>
          <cell r="F17">
            <v>1.4923530494239667E-3</v>
          </cell>
        </row>
        <row r="18">
          <cell r="B18">
            <v>5.0656894360026072E-3</v>
          </cell>
          <cell r="C18">
            <v>0</v>
          </cell>
          <cell r="D18">
            <v>7.5396504833480371E-4</v>
          </cell>
          <cell r="E18">
            <v>0</v>
          </cell>
          <cell r="F18">
            <v>2.3111734108842708E-3</v>
          </cell>
        </row>
        <row r="19">
          <cell r="B19">
            <v>9.123977537266903E-3</v>
          </cell>
          <cell r="C19">
            <v>0</v>
          </cell>
          <cell r="D19">
            <v>5.3814072380031774E-5</v>
          </cell>
          <cell r="E19">
            <v>0</v>
          </cell>
          <cell r="F19">
            <v>4.1003958842886767E-3</v>
          </cell>
        </row>
        <row r="20">
          <cell r="B20">
            <v>5.7937209929750377E-3</v>
          </cell>
          <cell r="C20">
            <v>0</v>
          </cell>
          <cell r="D20">
            <v>-2.6905588290881965E-5</v>
          </cell>
          <cell r="E20">
            <v>0</v>
          </cell>
          <cell r="F20">
            <v>2.6145845129390555E-3</v>
          </cell>
        </row>
        <row r="21">
          <cell r="B21">
            <v>1.0676929920020672E-2</v>
          </cell>
          <cell r="C21">
            <v>8.4137427245834839E-2</v>
          </cell>
          <cell r="D21">
            <v>2.6906312221131046E-5</v>
          </cell>
          <cell r="E21">
            <v>0</v>
          </cell>
          <cell r="F21">
            <v>4.5891769247259351E-2</v>
          </cell>
        </row>
        <row r="22">
          <cell r="B22">
            <v>9.0153800670569328E-3</v>
          </cell>
          <cell r="C22">
            <v>1.0070720125466393E-2</v>
          </cell>
          <cell r="D22">
            <v>1.2026797965937419E-2</v>
          </cell>
          <cell r="E22">
            <v>0</v>
          </cell>
          <cell r="F22">
            <v>9.6971477896747871E-3</v>
          </cell>
        </row>
        <row r="23">
          <cell r="B23">
            <v>4.4915537812790784E-3</v>
          </cell>
          <cell r="C23">
            <v>0</v>
          </cell>
          <cell r="D23">
            <v>2.5642048173552423E-2</v>
          </cell>
          <cell r="E23">
            <v>0</v>
          </cell>
          <cell r="F23">
            <v>3.3650435636720655E-3</v>
          </cell>
        </row>
        <row r="24">
          <cell r="B24">
            <v>3.7223578468659202E-3</v>
          </cell>
          <cell r="C24">
            <v>0</v>
          </cell>
          <cell r="D24">
            <v>0</v>
          </cell>
          <cell r="E24">
            <v>0</v>
          </cell>
          <cell r="F24">
            <v>1.6301076828251215E-3</v>
          </cell>
        </row>
        <row r="25">
          <cell r="B25">
            <v>4.3128856540410876E-3</v>
          </cell>
          <cell r="C25">
            <v>0</v>
          </cell>
          <cell r="D25">
            <v>0</v>
          </cell>
          <cell r="E25">
            <v>0</v>
          </cell>
          <cell r="F25">
            <v>1.8895270969767619E-3</v>
          </cell>
        </row>
        <row r="26">
          <cell r="B26">
            <v>2.3882059519366727E-2</v>
          </cell>
          <cell r="C26">
            <v>0</v>
          </cell>
          <cell r="D26">
            <v>6.6876628173724306E-3</v>
          </cell>
          <cell r="E26">
            <v>0</v>
          </cell>
          <cell r="F26">
            <v>1.0869219630206706E-2</v>
          </cell>
        </row>
        <row r="27">
          <cell r="B27">
            <v>5.7084132859104297E-3</v>
          </cell>
          <cell r="C27">
            <v>5.399926678312017E-3</v>
          </cell>
          <cell r="D27">
            <v>3.3602410103898972E-3</v>
          </cell>
          <cell r="E27">
            <v>0</v>
          </cell>
          <cell r="F27">
            <v>5.4126309017479279E-3</v>
          </cell>
        </row>
        <row r="28">
          <cell r="B28">
            <v>2.190573508749516E-3</v>
          </cell>
          <cell r="C28">
            <v>0</v>
          </cell>
          <cell r="D28">
            <v>2.5662740267407003E-4</v>
          </cell>
          <cell r="E28">
            <v>0</v>
          </cell>
          <cell r="F28">
            <v>9.7545576962176916E-4</v>
          </cell>
        </row>
        <row r="29">
          <cell r="B29">
            <v>7.9003715197898394E-3</v>
          </cell>
          <cell r="C29">
            <v>0</v>
          </cell>
          <cell r="D29">
            <v>-2.5656156194675539E-4</v>
          </cell>
          <cell r="E29">
            <v>0</v>
          </cell>
          <cell r="F29">
            <v>3.5151794098133848E-3</v>
          </cell>
        </row>
        <row r="30">
          <cell r="B30">
            <v>5.0201453882154912E-3</v>
          </cell>
          <cell r="C30">
            <v>0</v>
          </cell>
          <cell r="D30">
            <v>0</v>
          </cell>
          <cell r="E30">
            <v>0</v>
          </cell>
          <cell r="F30">
            <v>2.2550276286894544E-3</v>
          </cell>
        </row>
        <row r="31">
          <cell r="B31">
            <v>1.4639202172918031E-2</v>
          </cell>
          <cell r="C31">
            <v>0</v>
          </cell>
          <cell r="D31">
            <v>0</v>
          </cell>
          <cell r="E31">
            <v>0</v>
          </cell>
          <cell r="F31">
            <v>6.5733117047741541E-3</v>
          </cell>
        </row>
        <row r="32">
          <cell r="B32">
            <v>5.1059080657536171E-3</v>
          </cell>
          <cell r="C32">
            <v>0</v>
          </cell>
          <cell r="D32">
            <v>0</v>
          </cell>
          <cell r="E32">
            <v>7.4652188666439745E-3</v>
          </cell>
          <cell r="F32">
            <v>2.3264673547378489E-3</v>
          </cell>
        </row>
        <row r="33">
          <cell r="B33">
            <v>1.0861636354944082E-2</v>
          </cell>
          <cell r="C33">
            <v>0</v>
          </cell>
          <cell r="D33">
            <v>3.3233248646289404E-3</v>
          </cell>
          <cell r="E33">
            <v>7.4099023240150608E-3</v>
          </cell>
          <cell r="F33">
            <v>5.1265072764345998E-3</v>
          </cell>
        </row>
        <row r="34">
          <cell r="B34">
            <v>6.7279761759464485E-3</v>
          </cell>
          <cell r="C34">
            <v>0</v>
          </cell>
          <cell r="D34">
            <v>0</v>
          </cell>
          <cell r="E34">
            <v>0</v>
          </cell>
          <cell r="F34">
            <v>3.0710798292730157E-3</v>
          </cell>
        </row>
        <row r="35">
          <cell r="B35">
            <v>5.9086321493841965E-3</v>
          </cell>
          <cell r="C35">
            <v>4.7217229283833761E-2</v>
          </cell>
          <cell r="D35">
            <v>0</v>
          </cell>
          <cell r="E35">
            <v>0</v>
          </cell>
          <cell r="F35">
            <v>2.5631306030948542E-2</v>
          </cell>
        </row>
        <row r="36">
          <cell r="B36">
            <v>7.1574811571890606E-3</v>
          </cell>
          <cell r="C36">
            <v>5.9047629451307593E-2</v>
          </cell>
          <cell r="D36">
            <v>1.5960507973859839E-2</v>
          </cell>
          <cell r="E36">
            <v>-2.0394516883985303E-2</v>
          </cell>
          <cell r="F36">
            <v>3.3291004030309157E-2</v>
          </cell>
        </row>
        <row r="37">
          <cell r="B37">
            <v>1.3101841048745566E-2</v>
          </cell>
          <cell r="C37">
            <v>-5.3795591451087255E-2</v>
          </cell>
          <cell r="D37">
            <v>6.7823919638474006E-2</v>
          </cell>
          <cell r="E37">
            <v>0</v>
          </cell>
          <cell r="F37">
            <v>-1.8019151162112723E-2</v>
          </cell>
        </row>
        <row r="38">
          <cell r="B38">
            <v>1.1144397312233378E-2</v>
          </cell>
          <cell r="C38">
            <v>0</v>
          </cell>
          <cell r="D38">
            <v>0</v>
          </cell>
          <cell r="E38">
            <v>0</v>
          </cell>
          <cell r="F38">
            <v>4.9887223387088397E-3</v>
          </cell>
        </row>
        <row r="39">
          <cell r="B39">
            <v>2.9116332451861737E-3</v>
          </cell>
          <cell r="C39">
            <v>2.9579170987421355E-2</v>
          </cell>
          <cell r="D39">
            <v>0</v>
          </cell>
          <cell r="E39">
            <v>5.8020477815698968E-3</v>
          </cell>
          <cell r="F39">
            <v>1.574420545132682E-2</v>
          </cell>
        </row>
        <row r="40">
          <cell r="B40">
            <v>2.3368125876304102E-3</v>
          </cell>
          <cell r="C40">
            <v>0</v>
          </cell>
          <cell r="D40">
            <v>2.4402032323851186E-2</v>
          </cell>
          <cell r="E40">
            <v>0</v>
          </cell>
          <cell r="F40">
            <v>2.4016829425614894E-3</v>
          </cell>
        </row>
        <row r="41">
          <cell r="B41">
            <v>5.8494737361973748E-3</v>
          </cell>
          <cell r="C41">
            <v>0</v>
          </cell>
          <cell r="D41">
            <v>1.1898871103234843E-2</v>
          </cell>
          <cell r="E41">
            <v>0</v>
          </cell>
          <cell r="F41">
            <v>3.2995360699727971E-3</v>
          </cell>
        </row>
        <row r="42">
          <cell r="B42">
            <v>2.3250272576951225E-3</v>
          </cell>
          <cell r="C42">
            <v>0</v>
          </cell>
          <cell r="D42">
            <v>0</v>
          </cell>
          <cell r="E42">
            <v>-5.7685782151338794E-3</v>
          </cell>
          <cell r="F42">
            <v>1.0351462363369368E-3</v>
          </cell>
        </row>
        <row r="43">
          <cell r="B43">
            <v>2.1179267370241561E-4</v>
          </cell>
          <cell r="C43">
            <v>0</v>
          </cell>
          <cell r="D43">
            <v>5.8794764195466698E-3</v>
          </cell>
          <cell r="E43">
            <v>0</v>
          </cell>
          <cell r="F43">
            <v>4.31027207943524E-4</v>
          </cell>
        </row>
        <row r="44">
          <cell r="B44">
            <v>1.5081630948021729E-3</v>
          </cell>
          <cell r="C44">
            <v>0</v>
          </cell>
          <cell r="D44">
            <v>0</v>
          </cell>
          <cell r="E44">
            <v>3.4129692832762792E-3</v>
          </cell>
          <cell r="F44">
            <v>6.858425741480545E-4</v>
          </cell>
        </row>
        <row r="45">
          <cell r="B45">
            <v>2.6680320854233219E-3</v>
          </cell>
          <cell r="C45">
            <v>0</v>
          </cell>
          <cell r="D45">
            <v>0</v>
          </cell>
          <cell r="E45">
            <v>0</v>
          </cell>
          <cell r="F45">
            <v>1.1639012933892801E-3</v>
          </cell>
        </row>
        <row r="46">
          <cell r="B46">
            <v>4.7064797654363666E-3</v>
          </cell>
          <cell r="C46">
            <v>4.0396099358363413E-2</v>
          </cell>
          <cell r="D46">
            <v>0</v>
          </cell>
          <cell r="E46">
            <v>3.4013605442195782E-4</v>
          </cell>
          <cell r="F46">
            <v>2.1931682320588619E-2</v>
          </cell>
        </row>
        <row r="47">
          <cell r="B47">
            <v>3.4051727214969851E-3</v>
          </cell>
          <cell r="C47">
            <v>0</v>
          </cell>
          <cell r="D47">
            <v>2.2837761447147553E-3</v>
          </cell>
          <cell r="E47">
            <v>-3.4002040122427246E-4</v>
          </cell>
          <cell r="F47">
            <v>1.6395364681203173E-3</v>
          </cell>
        </row>
        <row r="48">
          <cell r="B48">
            <v>-3.0179712289591931E-3</v>
          </cell>
          <cell r="C48">
            <v>0</v>
          </cell>
          <cell r="D48">
            <v>0</v>
          </cell>
          <cell r="E48">
            <v>0</v>
          </cell>
          <cell r="F48">
            <v>1.8216077222501514E-3</v>
          </cell>
        </row>
        <row r="49">
          <cell r="B49">
            <v>1.344286674592432E-2</v>
          </cell>
          <cell r="C49">
            <v>7.2141866707375879E-3</v>
          </cell>
          <cell r="D49">
            <v>0</v>
          </cell>
          <cell r="E49">
            <v>2.3809523809523725E-3</v>
          </cell>
          <cell r="F49">
            <v>6.3769814778906753E-3</v>
          </cell>
        </row>
        <row r="50">
          <cell r="B50">
            <v>2.7658543729791596E-3</v>
          </cell>
          <cell r="C50">
            <v>0</v>
          </cell>
          <cell r="D50">
            <v>0</v>
          </cell>
          <cell r="E50">
            <v>0</v>
          </cell>
          <cell r="F50">
            <v>1.2325472811163252E-3</v>
          </cell>
        </row>
        <row r="51">
          <cell r="B51">
            <v>5.3858426070003684E-3</v>
          </cell>
          <cell r="C51">
            <v>0</v>
          </cell>
          <cell r="D51">
            <v>1.7596895727109985E-3</v>
          </cell>
          <cell r="E51">
            <v>0</v>
          </cell>
          <cell r="F51">
            <v>2.501548189433489E-3</v>
          </cell>
        </row>
        <row r="52">
          <cell r="B52">
            <v>3.0270140399253354E-3</v>
          </cell>
          <cell r="C52">
            <v>0</v>
          </cell>
          <cell r="D52">
            <v>0</v>
          </cell>
          <cell r="E52">
            <v>2.7146250424161522E-3</v>
          </cell>
          <cell r="F52">
            <v>1.354880539801151E-3</v>
          </cell>
        </row>
        <row r="53">
          <cell r="B53">
            <v>9.3460937478238026E-3</v>
          </cell>
          <cell r="C53">
            <v>1.2630073974342348E-3</v>
          </cell>
          <cell r="D53">
            <v>1.8692009728853431E-3</v>
          </cell>
          <cell r="E53">
            <v>-2.707275803722653E-3</v>
          </cell>
          <cell r="F53">
            <v>4.2939115992433052E-3</v>
          </cell>
        </row>
        <row r="54">
          <cell r="B54">
            <v>2.1386242437206882E-3</v>
          </cell>
          <cell r="C54">
            <v>-1.2614142219407043E-3</v>
          </cell>
          <cell r="D54">
            <v>0</v>
          </cell>
          <cell r="E54">
            <v>2.4092297251442352E-2</v>
          </cell>
          <cell r="F54">
            <v>1.0078044225267924E-3</v>
          </cell>
        </row>
        <row r="55">
          <cell r="B55">
            <v>1.4773204463625067E-3</v>
          </cell>
          <cell r="C55">
            <v>0</v>
          </cell>
          <cell r="D55">
            <v>0</v>
          </cell>
          <cell r="E55">
            <v>4.3074884029159488E-3</v>
          </cell>
          <cell r="F55">
            <v>6.7450567305238351E-4</v>
          </cell>
        </row>
        <row r="56">
          <cell r="B56">
            <v>2.9681545475044313E-3</v>
          </cell>
          <cell r="C56">
            <v>0</v>
          </cell>
          <cell r="D56">
            <v>0</v>
          </cell>
          <cell r="E56">
            <v>0</v>
          </cell>
          <cell r="F56">
            <v>1.3400332929067726E-3</v>
          </cell>
        </row>
        <row r="57">
          <cell r="B57">
            <v>2.0355097067081829E-3</v>
          </cell>
          <cell r="C57">
            <v>1.5012105925904295E-2</v>
          </cell>
          <cell r="D57">
            <v>0</v>
          </cell>
          <cell r="E57">
            <v>0</v>
          </cell>
          <cell r="F57">
            <v>8.2879143724743365E-3</v>
          </cell>
        </row>
        <row r="58">
          <cell r="B58">
            <v>5.6468116306809257E-3</v>
          </cell>
          <cell r="C58">
            <v>0</v>
          </cell>
          <cell r="D58">
            <v>1.1576415582079669E-3</v>
          </cell>
          <cell r="E58">
            <v>0</v>
          </cell>
          <cell r="F58">
            <v>2.6624716294008088E-3</v>
          </cell>
        </row>
        <row r="59">
          <cell r="B59">
            <v>2.9449371565373195E-3</v>
          </cell>
          <cell r="C59">
            <v>0</v>
          </cell>
          <cell r="D59">
            <v>8.6778854249693893E-3</v>
          </cell>
          <cell r="E59">
            <v>0</v>
          </cell>
          <cell r="F59">
            <v>1.7400207846034466E-3</v>
          </cell>
        </row>
        <row r="60">
          <cell r="B60">
            <v>4.8106330315669243E-3</v>
          </cell>
          <cell r="C60">
            <v>0</v>
          </cell>
          <cell r="D60">
            <v>0</v>
          </cell>
          <cell r="E60">
            <v>0</v>
          </cell>
          <cell r="F60">
            <v>2.1709419390847362E-3</v>
          </cell>
        </row>
        <row r="61">
          <cell r="B61">
            <v>2.0435378850869323E-3</v>
          </cell>
          <cell r="C61">
            <v>0</v>
          </cell>
          <cell r="D61">
            <v>0</v>
          </cell>
          <cell r="E61">
            <v>0</v>
          </cell>
          <cell r="F61">
            <v>2.7568095761574263E-3</v>
          </cell>
        </row>
        <row r="62">
          <cell r="B62">
            <v>6.7242647355956198E-3</v>
          </cell>
          <cell r="C62">
            <v>0</v>
          </cell>
          <cell r="D62">
            <v>0</v>
          </cell>
          <cell r="E62">
            <v>0</v>
          </cell>
          <cell r="F62">
            <v>1.2132182318929097E-3</v>
          </cell>
        </row>
        <row r="63">
          <cell r="B63">
            <v>1.0199658004383494E-2</v>
          </cell>
          <cell r="C63">
            <v>0</v>
          </cell>
          <cell r="D63">
            <v>0</v>
          </cell>
          <cell r="E63">
            <v>0</v>
          </cell>
          <cell r="F63">
            <v>4.6371264537024004E-3</v>
          </cell>
        </row>
        <row r="64">
          <cell r="B64">
            <v>3.8741670540833884E-3</v>
          </cell>
          <cell r="C64">
            <v>0</v>
          </cell>
          <cell r="D64">
            <v>9.7607122982747985E-3</v>
          </cell>
          <cell r="E64">
            <v>1.3196964698119151E-2</v>
          </cell>
          <cell r="F64">
            <v>2.9318286266846183E-3</v>
          </cell>
        </row>
        <row r="65">
          <cell r="B65">
            <v>2.8287722020357009E-3</v>
          </cell>
          <cell r="C65">
            <v>0</v>
          </cell>
          <cell r="D65">
            <v>-3.3066231661993406E-5</v>
          </cell>
          <cell r="E65">
            <v>0</v>
          </cell>
          <cell r="F65">
            <v>6.9066652338167778E-4</v>
          </cell>
        </row>
        <row r="66">
          <cell r="B66">
            <v>4.0956753983185656E-3</v>
          </cell>
          <cell r="C66">
            <v>1.1198946801238563E-5</v>
          </cell>
          <cell r="D66">
            <v>3.306732507390997E-5</v>
          </cell>
          <cell r="E66">
            <v>0</v>
          </cell>
          <cell r="F66">
            <v>1.8835425320431476E-3</v>
          </cell>
        </row>
        <row r="67">
          <cell r="B67">
            <v>1.2539587490811854E-3</v>
          </cell>
          <cell r="C67">
            <v>-1.1198821386226854E-5</v>
          </cell>
          <cell r="D67">
            <v>0</v>
          </cell>
          <cell r="E67">
            <v>4.8844024747640713E-3</v>
          </cell>
          <cell r="F67">
            <v>5.798979548208294E-4</v>
          </cell>
        </row>
        <row r="68">
          <cell r="B68">
            <v>9.3451461774021194E-3</v>
          </cell>
          <cell r="C68">
            <v>0</v>
          </cell>
          <cell r="D68">
            <v>0</v>
          </cell>
          <cell r="E68">
            <v>2.9488010369410178E-2</v>
          </cell>
          <cell r="F68">
            <v>4.352431391430045E-3</v>
          </cell>
        </row>
        <row r="69">
          <cell r="B69">
            <v>8.1319259776915231E-3</v>
          </cell>
          <cell r="C69">
            <v>4.6689653541915899E-2</v>
          </cell>
          <cell r="D69">
            <v>0</v>
          </cell>
          <cell r="E69">
            <v>0</v>
          </cell>
          <cell r="F69">
            <v>2.6242305996049931E-2</v>
          </cell>
        </row>
        <row r="70">
          <cell r="B70">
            <v>6.3957055017471731E-3</v>
          </cell>
          <cell r="C70">
            <v>0</v>
          </cell>
          <cell r="D70">
            <v>1.3215470587586875E-2</v>
          </cell>
          <cell r="E70">
            <v>0</v>
          </cell>
          <cell r="F70">
            <v>3.6038224340866343E-3</v>
          </cell>
        </row>
        <row r="71">
          <cell r="B71">
            <v>2.5315452777288083E-3</v>
          </cell>
          <cell r="C71">
            <v>0</v>
          </cell>
          <cell r="D71">
            <v>0</v>
          </cell>
          <cell r="E71">
            <v>0</v>
          </cell>
          <cell r="F71">
            <v>1.1525496306141747E-3</v>
          </cell>
        </row>
        <row r="72">
          <cell r="B72">
            <v>7.3791565913370327E-3</v>
          </cell>
          <cell r="C72">
            <v>0</v>
          </cell>
          <cell r="D72">
            <v>0</v>
          </cell>
          <cell r="E72">
            <v>2.0774315391879128E-2</v>
          </cell>
          <cell r="F72">
            <v>3.4025287384378267E-3</v>
          </cell>
        </row>
        <row r="73">
          <cell r="B73">
            <v>1.7158128093779368E-3</v>
          </cell>
          <cell r="C73">
            <v>1.1381779404614267E-2</v>
          </cell>
          <cell r="D73">
            <v>0</v>
          </cell>
          <cell r="E73">
            <v>0</v>
          </cell>
          <cell r="F73">
            <v>6.3302355913295028E-3</v>
          </cell>
        </row>
        <row r="74">
          <cell r="B74">
            <v>8.3622601850308342E-4</v>
          </cell>
          <cell r="C74">
            <v>-2.350886225332971E-5</v>
          </cell>
          <cell r="D74">
            <v>2.850118573635374E-3</v>
          </cell>
          <cell r="E74">
            <v>0</v>
          </cell>
          <cell r="F74">
            <v>1.1078728610860455E-3</v>
          </cell>
        </row>
        <row r="75">
          <cell r="B75">
            <v>6.3421825185467906E-3</v>
          </cell>
          <cell r="C75">
            <v>2.3509414933009509E-5</v>
          </cell>
          <cell r="D75">
            <v>0</v>
          </cell>
          <cell r="E75">
            <v>0</v>
          </cell>
          <cell r="F75">
            <v>2.307574235882015E-3</v>
          </cell>
        </row>
        <row r="76">
          <cell r="B76">
            <v>1.7696362525851939E-3</v>
          </cell>
          <cell r="C76">
            <v>0</v>
          </cell>
          <cell r="D76">
            <v>0</v>
          </cell>
          <cell r="E76">
            <v>0</v>
          </cell>
          <cell r="F76">
            <v>8.1502584165327185E-4</v>
          </cell>
        </row>
        <row r="77">
          <cell r="B77">
            <v>7.7107981220656541E-3</v>
          </cell>
          <cell r="C77">
            <v>0</v>
          </cell>
          <cell r="D77">
            <v>0</v>
          </cell>
          <cell r="E77">
            <v>0</v>
          </cell>
          <cell r="F77">
            <v>3.5296666215833827E-3</v>
          </cell>
        </row>
        <row r="78">
          <cell r="B78">
            <v>9.9154065863344965E-3</v>
          </cell>
          <cell r="C78">
            <v>0</v>
          </cell>
          <cell r="D78">
            <v>0</v>
          </cell>
          <cell r="E78">
            <v>-2.0351526364477346E-2</v>
          </cell>
          <cell r="F78">
            <v>4.5200598715195994E-3</v>
          </cell>
        </row>
        <row r="79">
          <cell r="B79">
            <v>6.581456285599252E-4</v>
          </cell>
          <cell r="C79">
            <v>0</v>
          </cell>
          <cell r="D79">
            <v>0</v>
          </cell>
          <cell r="E79">
            <v>-2.8643374252439346E-2</v>
          </cell>
          <cell r="F79">
            <v>2.5241643253681723E-4</v>
          </cell>
        </row>
        <row r="80">
          <cell r="B80">
            <v>1.7321818237698849E-3</v>
          </cell>
          <cell r="C80">
            <v>0</v>
          </cell>
          <cell r="D80">
            <v>0</v>
          </cell>
          <cell r="E80">
            <v>0</v>
          </cell>
          <cell r="F80">
            <v>8.008220788184861E-4</v>
          </cell>
        </row>
        <row r="81">
          <cell r="B81">
            <v>8.4066202441235305E-4</v>
          </cell>
          <cell r="C81">
            <v>3.3055811214432573E-2</v>
          </cell>
          <cell r="D81">
            <v>0</v>
          </cell>
          <cell r="E81">
            <v>0</v>
          </cell>
          <cell r="F81">
            <v>1.6359703347983201E-2</v>
          </cell>
        </row>
        <row r="82">
          <cell r="B82">
            <v>7.7864525535265017E-4</v>
          </cell>
          <cell r="C82">
            <v>0</v>
          </cell>
          <cell r="D82">
            <v>0</v>
          </cell>
          <cell r="E82">
            <v>0</v>
          </cell>
          <cell r="F82">
            <v>3.5481639508794238E-4</v>
          </cell>
        </row>
        <row r="83">
          <cell r="B83">
            <v>1.0168424096433037E-2</v>
          </cell>
          <cell r="C83">
            <v>0</v>
          </cell>
          <cell r="D83">
            <v>0</v>
          </cell>
          <cell r="E83">
            <v>2.9488010369410178E-2</v>
          </cell>
          <cell r="F83">
            <v>4.6863837371873274E-3</v>
          </cell>
        </row>
        <row r="84">
          <cell r="B84">
            <v>2.6377489074574045E-2</v>
          </cell>
          <cell r="C84">
            <v>0</v>
          </cell>
          <cell r="D84">
            <v>0</v>
          </cell>
          <cell r="E84">
            <v>0</v>
          </cell>
          <cell r="F84">
            <v>1.2090512891932415E-2</v>
          </cell>
        </row>
        <row r="85">
          <cell r="B85">
            <v>4.2740486882533624E-2</v>
          </cell>
          <cell r="C85">
            <v>0</v>
          </cell>
          <cell r="D85">
            <v>0</v>
          </cell>
          <cell r="E85">
            <v>-2.8643374252439346E-2</v>
          </cell>
          <cell r="F85">
            <v>1.9817295913602706E-2</v>
          </cell>
        </row>
        <row r="86">
          <cell r="B86">
            <v>1.8928631737134216E-2</v>
          </cell>
          <cell r="C86">
            <v>0</v>
          </cell>
          <cell r="D86">
            <v>0</v>
          </cell>
          <cell r="E86">
            <v>5.0874918988982554E-2</v>
          </cell>
          <cell r="F86">
            <v>9.0810371741327778E-3</v>
          </cell>
        </row>
        <row r="87">
          <cell r="B87">
            <v>1.7390211429823665E-2</v>
          </cell>
          <cell r="C87">
            <v>0</v>
          </cell>
          <cell r="D87">
            <v>0</v>
          </cell>
          <cell r="E87">
            <v>0</v>
          </cell>
          <cell r="F87">
            <v>8.3459443301223679E-3</v>
          </cell>
        </row>
        <row r="88">
          <cell r="B88">
            <v>2.2860947366579731E-2</v>
          </cell>
          <cell r="C88">
            <v>0</v>
          </cell>
          <cell r="D88">
            <v>0</v>
          </cell>
          <cell r="E88">
            <v>3.4535923527597934E-2</v>
          </cell>
          <cell r="F88">
            <v>1.1129168872419548E-2</v>
          </cell>
        </row>
        <row r="89">
          <cell r="B89">
            <v>1.7343672343859584E-2</v>
          </cell>
          <cell r="C89">
            <v>0</v>
          </cell>
          <cell r="D89">
            <v>0</v>
          </cell>
          <cell r="E89">
            <v>1.9374068554396606E-2</v>
          </cell>
          <cell r="F89">
            <v>8.5297402177877402E-3</v>
          </cell>
        </row>
        <row r="90">
          <cell r="B90">
            <v>1.7744541636111721E-2</v>
          </cell>
          <cell r="C90">
            <v>0</v>
          </cell>
          <cell r="D90">
            <v>0</v>
          </cell>
          <cell r="E90">
            <v>3.1871345029239606E-2</v>
          </cell>
          <cell r="F90">
            <v>8.8246211029869848E-3</v>
          </cell>
        </row>
        <row r="91">
          <cell r="B91">
            <v>4.4425083511229202E-2</v>
          </cell>
          <cell r="C91">
            <v>0</v>
          </cell>
          <cell r="D91">
            <v>0</v>
          </cell>
          <cell r="E91">
            <v>1.1051289317087098E-2</v>
          </cell>
          <cell r="F91">
            <v>2.2165743672921456E-2</v>
          </cell>
        </row>
        <row r="92">
          <cell r="B92">
            <v>3.0945829478694842E-2</v>
          </cell>
          <cell r="C92">
            <v>0</v>
          </cell>
          <cell r="D92">
            <v>0</v>
          </cell>
          <cell r="E92">
            <v>7.286995515694894E-3</v>
          </cell>
          <cell r="F92">
            <v>1.5775359207083728E-2</v>
          </cell>
        </row>
        <row r="93">
          <cell r="B93">
            <v>2.2584121225833531E-2</v>
          </cell>
          <cell r="C93">
            <v>6.9287091874178808E-2</v>
          </cell>
          <cell r="D93">
            <v>0</v>
          </cell>
          <cell r="E93">
            <v>4.4518642181412549E-3</v>
          </cell>
          <cell r="F93">
            <v>4.18624936500267E-2</v>
          </cell>
        </row>
        <row r="94">
          <cell r="B94">
            <v>2.8040519952935883E-2</v>
          </cell>
          <cell r="C94">
            <v>0</v>
          </cell>
          <cell r="D94">
            <v>5.1308196294528319E-3</v>
          </cell>
          <cell r="E94">
            <v>5.5401662049863187E-3</v>
          </cell>
          <cell r="F94">
            <v>1.4466804173928871E-2</v>
          </cell>
        </row>
        <row r="95">
          <cell r="B95">
            <v>2.9484452972247777E-2</v>
          </cell>
          <cell r="C95">
            <v>-4.1148847736496297E-3</v>
          </cell>
          <cell r="D95">
            <v>0</v>
          </cell>
          <cell r="E95">
            <v>2.0661157024793209E-2</v>
          </cell>
          <cell r="F95">
            <v>1.3378480017856242E-2</v>
          </cell>
        </row>
        <row r="96">
          <cell r="B96">
            <v>2.4292326431181399E-2</v>
          </cell>
          <cell r="C96">
            <v>4.2739974270844527E-5</v>
          </cell>
          <cell r="D96">
            <v>0</v>
          </cell>
          <cell r="E96">
            <v>2.2941970310391469E-2</v>
          </cell>
          <cell r="F96">
            <v>1.2746080184717457E-2</v>
          </cell>
        </row>
        <row r="97">
          <cell r="B97">
            <v>2.3257845295935553E-2</v>
          </cell>
          <cell r="C97">
            <v>-4.2738147643439639E-5</v>
          </cell>
          <cell r="D97">
            <v>0</v>
          </cell>
          <cell r="E97">
            <v>0</v>
          </cell>
          <cell r="F97">
            <v>1.2269033267068297E-2</v>
          </cell>
        </row>
        <row r="98">
          <cell r="B98">
            <v>4.1050007986875858E-3</v>
          </cell>
          <cell r="C98">
            <v>0</v>
          </cell>
          <cell r="D98">
            <v>0</v>
          </cell>
          <cell r="E98">
            <v>2.3482849604221645E-2</v>
          </cell>
          <cell r="F98">
            <v>2.232418911197076E-3</v>
          </cell>
        </row>
        <row r="99">
          <cell r="B99">
            <v>1.8705473179534637E-2</v>
          </cell>
          <cell r="C99">
            <v>0</v>
          </cell>
          <cell r="D99">
            <v>0</v>
          </cell>
          <cell r="E99">
            <v>0</v>
          </cell>
          <cell r="F99">
            <v>1.0008196425997706E-2</v>
          </cell>
        </row>
        <row r="100">
          <cell r="B100">
            <v>9.6077655335047307E-3</v>
          </cell>
          <cell r="C100">
            <v>0</v>
          </cell>
          <cell r="D100">
            <v>8.2019404064279655E-3</v>
          </cell>
          <cell r="E100">
            <v>2.4233049755091329E-2</v>
          </cell>
          <cell r="F100">
            <v>5.5656054323731663E-3</v>
          </cell>
        </row>
        <row r="101">
          <cell r="B101">
            <v>6.2861169376520198E-3</v>
          </cell>
          <cell r="C101">
            <v>0</v>
          </cell>
          <cell r="D101">
            <v>6.8935250104362744E-3</v>
          </cell>
          <cell r="E101">
            <v>2.4918197835388955E-2</v>
          </cell>
          <cell r="F101">
            <v>3.7353919966656157E-3</v>
          </cell>
        </row>
        <row r="102">
          <cell r="B102">
            <v>1.5278387742155619E-2</v>
          </cell>
          <cell r="C102">
            <v>0</v>
          </cell>
          <cell r="D102">
            <v>0</v>
          </cell>
          <cell r="E102">
            <v>0</v>
          </cell>
          <cell r="F102">
            <v>8.299136467472934E-3</v>
          </cell>
        </row>
        <row r="103">
          <cell r="B103">
            <v>1.5477832622804666E-2</v>
          </cell>
          <cell r="C103">
            <v>0</v>
          </cell>
          <cell r="D103">
            <v>3.2105458991122937E-3</v>
          </cell>
          <cell r="E103">
            <v>3.3889980353634552E-2</v>
          </cell>
          <cell r="F103">
            <v>8.5270078141601591E-3</v>
          </cell>
        </row>
        <row r="104">
          <cell r="B104">
            <v>1.0839417900934345E-2</v>
          </cell>
          <cell r="C104">
            <v>0</v>
          </cell>
          <cell r="D104">
            <v>-3.1790774317291826E-3</v>
          </cell>
          <cell r="E104">
            <v>0</v>
          </cell>
          <cell r="F104">
            <v>5.9695280810234674E-3</v>
          </cell>
        </row>
        <row r="105">
          <cell r="B105">
            <v>9.2810448335414186E-3</v>
          </cell>
          <cell r="C105">
            <v>0.1207778247917497</v>
          </cell>
          <cell r="D105">
            <v>9.8972009312512377E-3</v>
          </cell>
          <cell r="E105">
            <v>3.0878859857483842E-3</v>
          </cell>
          <cell r="F105">
            <v>5.4358312625939265E-2</v>
          </cell>
        </row>
        <row r="106">
          <cell r="B106">
            <v>4.1420466055630545E-3</v>
          </cell>
          <cell r="C106">
            <v>0</v>
          </cell>
          <cell r="D106">
            <v>0</v>
          </cell>
          <cell r="E106">
            <v>2.2495856026521377E-2</v>
          </cell>
          <cell r="F106">
            <v>2.2330808897919052E-3</v>
          </cell>
        </row>
        <row r="107">
          <cell r="B107">
            <v>9.3094598434251274E-4</v>
          </cell>
          <cell r="C107">
            <v>0</v>
          </cell>
          <cell r="D107">
            <v>0</v>
          </cell>
          <cell r="E107">
            <v>-2.2000926354793893E-2</v>
          </cell>
          <cell r="F107">
            <v>1.2726192334695519E-3</v>
          </cell>
        </row>
        <row r="108">
          <cell r="B108">
            <v>2.0885645532538133E-2</v>
          </cell>
          <cell r="C108">
            <v>-2.4904497643782664E-2</v>
          </cell>
          <cell r="D108">
            <v>0</v>
          </cell>
          <cell r="E108">
            <v>0</v>
          </cell>
          <cell r="F108">
            <v>-3.9754517892787167E-4</v>
          </cell>
        </row>
        <row r="109">
          <cell r="B109">
            <v>1.6849567871883853E-3</v>
          </cell>
          <cell r="C109">
            <v>0</v>
          </cell>
          <cell r="D109">
            <v>0</v>
          </cell>
          <cell r="E109">
            <v>0</v>
          </cell>
          <cell r="F109">
            <v>9.1300261079552136E-4</v>
          </cell>
        </row>
        <row r="110">
          <cell r="B110">
            <v>4.468608028596055E-4</v>
          </cell>
          <cell r="C110">
            <v>0</v>
          </cell>
          <cell r="D110">
            <v>0</v>
          </cell>
          <cell r="E110">
            <v>0</v>
          </cell>
          <cell r="F110">
            <v>2.4232059912754345E-4</v>
          </cell>
        </row>
        <row r="111">
          <cell r="B111">
            <v>6.6172030736932896E-4</v>
          </cell>
          <cell r="C111">
            <v>0</v>
          </cell>
          <cell r="D111">
            <v>0</v>
          </cell>
          <cell r="E111">
            <v>0</v>
          </cell>
          <cell r="F111">
            <v>3.5890650974823579E-4</v>
          </cell>
        </row>
        <row r="112">
          <cell r="B112">
            <v>3.9631875931338545E-3</v>
          </cell>
          <cell r="C112">
            <v>0</v>
          </cell>
          <cell r="D112">
            <v>0</v>
          </cell>
          <cell r="E112">
            <v>0</v>
          </cell>
          <cell r="F112">
            <v>2.1502202406094018E-3</v>
          </cell>
        </row>
        <row r="113">
          <cell r="B113">
            <v>9.9175087816716356E-4</v>
          </cell>
          <cell r="C113">
            <v>0</v>
          </cell>
          <cell r="D113">
            <v>0</v>
          </cell>
          <cell r="E113">
            <v>0</v>
          </cell>
          <cell r="F113">
            <v>5.3904605528121152E-4</v>
          </cell>
        </row>
        <row r="114">
          <cell r="B114">
            <v>1.2793996467632684E-3</v>
          </cell>
          <cell r="C114">
            <v>0</v>
          </cell>
          <cell r="D114">
            <v>0</v>
          </cell>
          <cell r="E114">
            <v>4.5228510537532518E-2</v>
          </cell>
          <cell r="F114">
            <v>7.7336847511011442E-4</v>
          </cell>
        </row>
        <row r="115">
          <cell r="B115">
            <v>5.419485503604049E-3</v>
          </cell>
          <cell r="C115">
            <v>0.11331398782171376</v>
          </cell>
          <cell r="D115">
            <v>0</v>
          </cell>
          <cell r="E115">
            <v>0</v>
          </cell>
          <cell r="F115">
            <v>5.0037114940114202E-2</v>
          </cell>
        </row>
        <row r="116">
          <cell r="B116">
            <v>1.6571171361212667E-3</v>
          </cell>
          <cell r="C116">
            <v>-0.10178079954193464</v>
          </cell>
          <cell r="D116">
            <v>0</v>
          </cell>
          <cell r="E116">
            <v>3.6021748980516577E-2</v>
          </cell>
          <cell r="F116">
            <v>-4.3919969912104118E-2</v>
          </cell>
        </row>
        <row r="117">
          <cell r="B117">
            <v>-9.0326982043608117E-3</v>
          </cell>
          <cell r="C117">
            <v>6.5000723501276614E-2</v>
          </cell>
          <cell r="D117">
            <v>0</v>
          </cell>
          <cell r="E117">
            <v>0</v>
          </cell>
          <cell r="F117">
            <v>2.1976429831803479E-2</v>
          </cell>
        </row>
        <row r="118">
          <cell r="B118">
            <v>5.2904747508897287E-4</v>
          </cell>
          <cell r="C118">
            <v>0</v>
          </cell>
          <cell r="D118">
            <v>8.8843975662646901E-3</v>
          </cell>
          <cell r="E118">
            <v>0</v>
          </cell>
          <cell r="F118">
            <v>6.1420342449092225E-4</v>
          </cell>
        </row>
        <row r="119">
          <cell r="B119">
            <v>3.7477441362501196E-3</v>
          </cell>
          <cell r="C119">
            <v>0</v>
          </cell>
          <cell r="D119">
            <v>3.089459735815181E-2</v>
          </cell>
          <cell r="E119">
            <v>8.5501858736059644E-2</v>
          </cell>
          <cell r="F119">
            <v>3.3097551699343697E-3</v>
          </cell>
        </row>
        <row r="120">
          <cell r="B120">
            <v>-2.2085088690557697E-3</v>
          </cell>
          <cell r="C120">
            <v>3.0246390528850364E-2</v>
          </cell>
          <cell r="D120">
            <v>0</v>
          </cell>
          <cell r="E120">
            <v>0</v>
          </cell>
          <cell r="F120">
            <v>1.1826978907640173E-2</v>
          </cell>
        </row>
        <row r="121">
          <cell r="B121">
            <v>5.2108925427034603E-3</v>
          </cell>
          <cell r="C121">
            <v>1.4257276112150663E-5</v>
          </cell>
          <cell r="D121">
            <v>0</v>
          </cell>
          <cell r="E121">
            <v>0</v>
          </cell>
          <cell r="F121">
            <v>2.7265791567565589E-3</v>
          </cell>
        </row>
        <row r="122">
          <cell r="B122">
            <v>6.2684979377400918E-3</v>
          </cell>
          <cell r="C122">
            <v>-1.425707284508082E-5</v>
          </cell>
          <cell r="D122">
            <v>0</v>
          </cell>
          <cell r="E122">
            <v>0</v>
          </cell>
          <cell r="F122">
            <v>3.2743506992112259E-3</v>
          </cell>
        </row>
        <row r="123">
          <cell r="B123">
            <v>9.486657403947607E-4</v>
          </cell>
          <cell r="C123">
            <v>0</v>
          </cell>
          <cell r="D123">
            <v>0</v>
          </cell>
          <cell r="E123">
            <v>0</v>
          </cell>
          <cell r="F123">
            <v>4.9795875661429179E-4</v>
          </cell>
        </row>
        <row r="124">
          <cell r="B124">
            <v>1.3519503709564784E-3</v>
          </cell>
          <cell r="C124">
            <v>0</v>
          </cell>
          <cell r="D124">
            <v>0</v>
          </cell>
          <cell r="E124">
            <v>0</v>
          </cell>
          <cell r="F124">
            <v>7.0996428875758077E-4</v>
          </cell>
        </row>
      </sheetData>
      <sheetData sheetId="4"/>
      <sheetData sheetId="5">
        <row r="3">
          <cell r="B3" t="str">
            <v>-</v>
          </cell>
          <cell r="C3" t="str">
            <v>-</v>
          </cell>
          <cell r="D3" t="str">
            <v>-</v>
          </cell>
          <cell r="E3" t="str">
            <v>-</v>
          </cell>
          <cell r="F3" t="str">
            <v>-</v>
          </cell>
        </row>
        <row r="4">
          <cell r="B4" t="str">
            <v>-</v>
          </cell>
          <cell r="C4" t="str">
            <v>-</v>
          </cell>
          <cell r="D4" t="str">
            <v>-</v>
          </cell>
          <cell r="E4" t="str">
            <v>-</v>
          </cell>
          <cell r="F4" t="str">
            <v>-</v>
          </cell>
        </row>
        <row r="5">
          <cell r="B5" t="str">
            <v>-</v>
          </cell>
          <cell r="C5" t="str">
            <v>-</v>
          </cell>
          <cell r="D5" t="str">
            <v>-</v>
          </cell>
          <cell r="E5" t="str">
            <v>-</v>
          </cell>
          <cell r="F5" t="str">
            <v>-</v>
          </cell>
        </row>
        <row r="6">
          <cell r="B6" t="str">
            <v>-</v>
          </cell>
          <cell r="C6" t="str">
            <v>-</v>
          </cell>
          <cell r="D6" t="str">
            <v>-</v>
          </cell>
          <cell r="E6" t="str">
            <v>-</v>
          </cell>
          <cell r="F6" t="str">
            <v>-</v>
          </cell>
        </row>
        <row r="7"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</row>
        <row r="8"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</row>
        <row r="9"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</row>
        <row r="10"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</row>
        <row r="11">
          <cell r="B11" t="str">
            <v>-</v>
          </cell>
          <cell r="C11" t="str">
            <v>-</v>
          </cell>
          <cell r="D11" t="str">
            <v>-</v>
          </cell>
          <cell r="E11" t="str">
            <v>-</v>
          </cell>
          <cell r="F11" t="str">
            <v>-</v>
          </cell>
        </row>
        <row r="12"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</row>
        <row r="13"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 t="str">
            <v>-</v>
          </cell>
        </row>
        <row r="14"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tória"/>
      <sheetName val="Vila Velha"/>
      <sheetName val="BR"/>
    </sheetNames>
    <sheetDataSet>
      <sheetData sheetId="0">
        <row r="3">
          <cell r="B3" t="str">
            <v>-</v>
          </cell>
          <cell r="C3" t="str">
            <v>-</v>
          </cell>
          <cell r="D3" t="str">
            <v>-</v>
          </cell>
          <cell r="E3" t="str">
            <v>-</v>
          </cell>
          <cell r="F3" t="str">
            <v>-</v>
          </cell>
        </row>
        <row r="4">
          <cell r="B4">
            <v>-1E-3</v>
          </cell>
          <cell r="C4">
            <v>0.08</v>
          </cell>
          <cell r="D4">
            <v>-2.8999999999999998E-2</v>
          </cell>
          <cell r="E4">
            <v>5.0000000000000001E-3</v>
          </cell>
          <cell r="F4">
            <v>3.0000000000000001E-3</v>
          </cell>
        </row>
        <row r="5">
          <cell r="B5">
            <v>-2E-3</v>
          </cell>
          <cell r="C5">
            <v>7.8E-2</v>
          </cell>
          <cell r="D5">
            <v>-3.5000000000000003E-2</v>
          </cell>
          <cell r="E5">
            <v>5.0000000000000001E-3</v>
          </cell>
          <cell r="F5">
            <v>6.0000000000000001E-3</v>
          </cell>
        </row>
        <row r="6">
          <cell r="B6">
            <v>2E-3</v>
          </cell>
          <cell r="C6">
            <v>1.1000000000000001E-2</v>
          </cell>
          <cell r="D6">
            <v>-1.8000000000000002E-2</v>
          </cell>
          <cell r="E6">
            <v>1.4999999999999999E-2</v>
          </cell>
          <cell r="F6">
            <v>4.0000000000000001E-3</v>
          </cell>
        </row>
        <row r="7">
          <cell r="B7">
            <v>6.9999999999999993E-3</v>
          </cell>
          <cell r="C7">
            <v>1E-3</v>
          </cell>
          <cell r="D7">
            <v>-3.0000000000000001E-3</v>
          </cell>
          <cell r="E7">
            <v>1.6E-2</v>
          </cell>
          <cell r="F7">
            <v>9.0000000000000011E-3</v>
          </cell>
        </row>
        <row r="8">
          <cell r="B8">
            <v>9.0000000000000011E-3</v>
          </cell>
          <cell r="C8">
            <v>-2E-3</v>
          </cell>
          <cell r="D8">
            <v>4.0000000000000001E-3</v>
          </cell>
          <cell r="E8">
            <v>1.7000000000000001E-2</v>
          </cell>
          <cell r="F8">
            <v>6.9999999999999993E-3</v>
          </cell>
        </row>
        <row r="9">
          <cell r="B9">
            <v>6.9999999999999993E-3</v>
          </cell>
          <cell r="C9">
            <v>1E-3</v>
          </cell>
          <cell r="D9">
            <v>4.0000000000000001E-3</v>
          </cell>
          <cell r="E9">
            <v>1.2E-2</v>
          </cell>
          <cell r="F9">
            <v>6.9999999999999993E-3</v>
          </cell>
        </row>
        <row r="10">
          <cell r="B10">
            <v>9.0000000000000011E-3</v>
          </cell>
          <cell r="C10">
            <v>1.3000000000000001E-2</v>
          </cell>
          <cell r="D10">
            <v>4.0000000000000001E-3</v>
          </cell>
          <cell r="E10">
            <v>1.6E-2</v>
          </cell>
          <cell r="F10">
            <v>0</v>
          </cell>
        </row>
        <row r="11">
          <cell r="B11">
            <v>6.0000000000000001E-3</v>
          </cell>
          <cell r="C11">
            <v>6.0000000000000001E-3</v>
          </cell>
          <cell r="D11">
            <v>1.2E-2</v>
          </cell>
          <cell r="E11">
            <v>4.0000000000000001E-3</v>
          </cell>
          <cell r="F11">
            <v>1E-3</v>
          </cell>
        </row>
        <row r="12">
          <cell r="B12">
            <v>0.01</v>
          </cell>
          <cell r="C12">
            <v>2.7000000000000003E-2</v>
          </cell>
          <cell r="D12">
            <v>1.2E-2</v>
          </cell>
          <cell r="E12">
            <v>4.0000000000000001E-3</v>
          </cell>
          <cell r="F12">
            <v>1E-3</v>
          </cell>
        </row>
        <row r="13">
          <cell r="B13">
            <v>1.2E-2</v>
          </cell>
          <cell r="C13">
            <v>6.9999999999999993E-3</v>
          </cell>
          <cell r="D13">
            <v>1.4999999999999999E-2</v>
          </cell>
          <cell r="E13">
            <v>1.2E-2</v>
          </cell>
          <cell r="F13">
            <v>1.1000000000000001E-2</v>
          </cell>
        </row>
        <row r="14">
          <cell r="B14">
            <v>1.9E-2</v>
          </cell>
          <cell r="C14">
            <v>3.7999999999999999E-2</v>
          </cell>
          <cell r="D14">
            <v>0.02</v>
          </cell>
          <cell r="E14">
            <v>1.3000000000000001E-2</v>
          </cell>
          <cell r="F14">
            <v>1.2E-2</v>
          </cell>
        </row>
        <row r="15">
          <cell r="B15">
            <v>1.6E-2</v>
          </cell>
          <cell r="C15">
            <v>2.7000000000000003E-2</v>
          </cell>
          <cell r="D15">
            <v>2.5000000000000001E-2</v>
          </cell>
          <cell r="E15">
            <v>6.0000000000000001E-3</v>
          </cell>
          <cell r="F15">
            <v>9.0000000000000011E-3</v>
          </cell>
        </row>
        <row r="16">
          <cell r="B16">
            <v>2.4E-2</v>
          </cell>
          <cell r="C16">
            <v>7.2999999999999995E-2</v>
          </cell>
          <cell r="D16">
            <v>2.6000000000000002E-2</v>
          </cell>
          <cell r="E16">
            <v>6.9999999999999993E-3</v>
          </cell>
          <cell r="F16">
            <v>0.01</v>
          </cell>
        </row>
        <row r="17">
          <cell r="B17">
            <v>8.0000000000000002E-3</v>
          </cell>
          <cell r="C17">
            <v>3.0000000000000001E-3</v>
          </cell>
          <cell r="D17">
            <v>1.3999999999999999E-2</v>
          </cell>
          <cell r="E17">
            <v>6.0000000000000001E-3</v>
          </cell>
          <cell r="F17">
            <v>4.0000000000000001E-3</v>
          </cell>
        </row>
        <row r="18">
          <cell r="B18">
            <v>1.4999999999999999E-2</v>
          </cell>
          <cell r="C18">
            <v>1.9E-2</v>
          </cell>
          <cell r="D18">
            <v>1.9E-2</v>
          </cell>
          <cell r="E18">
            <v>9.0000000000000011E-3</v>
          </cell>
          <cell r="F18">
            <v>1.3000000000000001E-2</v>
          </cell>
        </row>
        <row r="19">
          <cell r="B19">
            <v>1E-3</v>
          </cell>
          <cell r="C19">
            <v>-4.4000000000000004E-2</v>
          </cell>
          <cell r="D19">
            <v>2.4E-2</v>
          </cell>
          <cell r="E19">
            <v>0</v>
          </cell>
          <cell r="F19">
            <v>5.0000000000000001E-3</v>
          </cell>
        </row>
        <row r="20">
          <cell r="B20">
            <v>2.1000000000000001E-2</v>
          </cell>
          <cell r="C20">
            <v>1.9E-2</v>
          </cell>
          <cell r="D20">
            <v>3.7999999999999999E-2</v>
          </cell>
          <cell r="E20">
            <v>9.0000000000000011E-3</v>
          </cell>
          <cell r="F20">
            <v>1.3999999999999999E-2</v>
          </cell>
        </row>
        <row r="21">
          <cell r="B21">
            <v>1.6E-2</v>
          </cell>
          <cell r="C21">
            <v>2.6000000000000002E-2</v>
          </cell>
          <cell r="D21">
            <v>2.7999999999999997E-2</v>
          </cell>
          <cell r="E21">
            <v>5.0000000000000001E-3</v>
          </cell>
          <cell r="F21">
            <v>5.0000000000000001E-3</v>
          </cell>
        </row>
        <row r="22">
          <cell r="B22">
            <v>1.3999999999999999E-2</v>
          </cell>
          <cell r="C22">
            <v>4.2000000000000003E-2</v>
          </cell>
          <cell r="D22">
            <v>1.3999999999999999E-2</v>
          </cell>
          <cell r="E22">
            <v>3.0000000000000001E-3</v>
          </cell>
          <cell r="F22">
            <v>6.9999999999999993E-3</v>
          </cell>
        </row>
        <row r="23">
          <cell r="B23">
            <v>4.0000000000000001E-3</v>
          </cell>
          <cell r="C23">
            <v>2.3E-2</v>
          </cell>
          <cell r="D23">
            <v>1E-3</v>
          </cell>
          <cell r="E23">
            <v>-5.0000000000000001E-3</v>
          </cell>
          <cell r="F23">
            <v>6.9999999999999993E-3</v>
          </cell>
        </row>
        <row r="24">
          <cell r="B24">
            <v>5.0000000000000001E-3</v>
          </cell>
          <cell r="C24">
            <v>1.4999999999999999E-2</v>
          </cell>
          <cell r="D24">
            <v>2E-3</v>
          </cell>
          <cell r="E24">
            <v>2E-3</v>
          </cell>
          <cell r="F24">
            <v>1.1000000000000001E-2</v>
          </cell>
        </row>
        <row r="25">
          <cell r="B25">
            <v>8.0000000000000002E-3</v>
          </cell>
          <cell r="C25">
            <v>9.0000000000000011E-3</v>
          </cell>
          <cell r="D25">
            <v>4.0000000000000001E-3</v>
          </cell>
          <cell r="E25">
            <v>6.9999999999999993E-3</v>
          </cell>
          <cell r="F25">
            <v>1.7000000000000001E-2</v>
          </cell>
        </row>
        <row r="26">
          <cell r="B26">
            <v>1.2E-2</v>
          </cell>
          <cell r="C26">
            <v>6.0000000000000001E-3</v>
          </cell>
          <cell r="D26">
            <v>1.1000000000000001E-2</v>
          </cell>
          <cell r="E26">
            <v>1.3000000000000001E-2</v>
          </cell>
          <cell r="F26">
            <v>1.4999999999999999E-2</v>
          </cell>
        </row>
        <row r="27">
          <cell r="B27">
            <v>1.4E-2</v>
          </cell>
          <cell r="C27">
            <v>4.0000000000000001E-3</v>
          </cell>
          <cell r="D27">
            <v>1.4E-2</v>
          </cell>
          <cell r="E27">
            <v>1.7000000000000001E-2</v>
          </cell>
          <cell r="F27">
            <v>1.7000000000000001E-2</v>
          </cell>
        </row>
        <row r="28">
          <cell r="B28">
            <v>1.3999999999999999E-2</v>
          </cell>
          <cell r="C28">
            <v>8.0000000000000002E-3</v>
          </cell>
          <cell r="D28">
            <v>1.4E-2</v>
          </cell>
          <cell r="E28">
            <v>1.6E-2</v>
          </cell>
          <cell r="F28">
            <v>1.3999999999999999E-2</v>
          </cell>
        </row>
        <row r="29">
          <cell r="B29">
            <v>1.0999999999999999E-2</v>
          </cell>
          <cell r="C29">
            <v>-2E-3</v>
          </cell>
          <cell r="D29">
            <v>8.0000000000000002E-3</v>
          </cell>
          <cell r="E29">
            <v>1.7999999999999999E-2</v>
          </cell>
          <cell r="F29">
            <v>1.6E-2</v>
          </cell>
        </row>
        <row r="30">
          <cell r="B30">
            <v>8.0000000000000002E-3</v>
          </cell>
          <cell r="C30">
            <v>-0.01</v>
          </cell>
          <cell r="D30">
            <v>6.0000000000000001E-3</v>
          </cell>
          <cell r="E30">
            <v>1.3000000000000001E-2</v>
          </cell>
          <cell r="F30">
            <v>2.3E-2</v>
          </cell>
        </row>
        <row r="31">
          <cell r="B31">
            <v>6.0000000000000001E-3</v>
          </cell>
          <cell r="C31">
            <v>-0.01</v>
          </cell>
          <cell r="D31">
            <v>3.0000000000000001E-3</v>
          </cell>
          <cell r="E31">
            <v>0.01</v>
          </cell>
          <cell r="F31">
            <v>2.1000000000000001E-2</v>
          </cell>
        </row>
        <row r="32">
          <cell r="B32">
            <v>0.01</v>
          </cell>
          <cell r="C32">
            <v>-1.2E-2</v>
          </cell>
          <cell r="D32">
            <v>1.2E-2</v>
          </cell>
          <cell r="E32">
            <v>1.6E-2</v>
          </cell>
          <cell r="F32">
            <v>1.2E-2</v>
          </cell>
        </row>
        <row r="33">
          <cell r="B33">
            <v>8.0000000000000002E-3</v>
          </cell>
          <cell r="C33">
            <v>2.3E-2</v>
          </cell>
          <cell r="D33">
            <v>1E-3</v>
          </cell>
          <cell r="E33">
            <v>8.9999999999999993E-3</v>
          </cell>
          <cell r="F33">
            <v>6.0000000000000001E-3</v>
          </cell>
        </row>
        <row r="34">
          <cell r="B34">
            <v>8.9999999999999993E-3</v>
          </cell>
          <cell r="C34">
            <v>2.5000000000000001E-2</v>
          </cell>
          <cell r="D34">
            <v>-2E-3</v>
          </cell>
          <cell r="E34">
            <v>1.0999999999999999E-2</v>
          </cell>
          <cell r="F34">
            <v>1.0999999999999999E-2</v>
          </cell>
        </row>
        <row r="35">
          <cell r="B35">
            <v>1.1000000000000001E-2</v>
          </cell>
          <cell r="C35">
            <v>4.2000000000000003E-2</v>
          </cell>
          <cell r="D35">
            <v>0</v>
          </cell>
          <cell r="E35">
            <v>8.9999999999999993E-3</v>
          </cell>
          <cell r="F35">
            <v>3.0000000000000001E-3</v>
          </cell>
        </row>
        <row r="36">
          <cell r="B36">
            <v>7.0000000000000001E-3</v>
          </cell>
          <cell r="C36">
            <v>3.0000000000000001E-3</v>
          </cell>
          <cell r="D36">
            <v>4.0000000000000001E-3</v>
          </cell>
          <cell r="E36">
            <v>1.2999999999999999E-2</v>
          </cell>
          <cell r="F36">
            <v>3.0000000000000001E-3</v>
          </cell>
        </row>
        <row r="37">
          <cell r="B37">
            <v>-3.0000000000000001E-3</v>
          </cell>
          <cell r="C37">
            <v>-8.9999999999999993E-3</v>
          </cell>
          <cell r="D37">
            <v>4.0000000000000001E-3</v>
          </cell>
          <cell r="E37">
            <v>-8.0000000000000002E-3</v>
          </cell>
          <cell r="F37">
            <v>3.0000000000000001E-3</v>
          </cell>
        </row>
        <row r="38">
          <cell r="B38">
            <v>8.0000000000000002E-3</v>
          </cell>
          <cell r="C38">
            <v>8.9999999999999993E-3</v>
          </cell>
          <cell r="D38">
            <v>1.4999999999999999E-2</v>
          </cell>
          <cell r="E38">
            <v>7.0000000000000001E-3</v>
          </cell>
          <cell r="F38">
            <v>-7.0000000000000001E-3</v>
          </cell>
        </row>
        <row r="39">
          <cell r="B39">
            <v>1E-3</v>
          </cell>
          <cell r="C39">
            <v>-8.9999999999999993E-3</v>
          </cell>
          <cell r="D39">
            <v>7.0000000000000001E-3</v>
          </cell>
          <cell r="E39">
            <v>-1E-3</v>
          </cell>
          <cell r="F39">
            <v>8.0000000000000002E-3</v>
          </cell>
        </row>
        <row r="40">
          <cell r="B40">
            <v>8.0000000000000002E-3</v>
          </cell>
          <cell r="C40">
            <v>1E-3</v>
          </cell>
          <cell r="D40">
            <v>1.2E-2</v>
          </cell>
          <cell r="E40">
            <v>8.0000000000000002E-3</v>
          </cell>
          <cell r="F40">
            <v>7.0000000000000001E-3</v>
          </cell>
        </row>
        <row r="41">
          <cell r="B41">
            <v>4.0000000000000001E-3</v>
          </cell>
          <cell r="C41">
            <v>-1.4E-2</v>
          </cell>
          <cell r="D41">
            <v>1.2999999999999999E-2</v>
          </cell>
          <cell r="E41">
            <v>8.0000000000000002E-3</v>
          </cell>
          <cell r="F41">
            <v>2E-3</v>
          </cell>
        </row>
        <row r="42">
          <cell r="B42">
            <v>6.0000000000000001E-3</v>
          </cell>
          <cell r="C42">
            <v>-8.9999999999999993E-3</v>
          </cell>
          <cell r="D42">
            <v>1.4999999999999999E-2</v>
          </cell>
          <cell r="E42">
            <v>8.9999999999999993E-3</v>
          </cell>
          <cell r="F42">
            <v>-1E-3</v>
          </cell>
        </row>
        <row r="43">
          <cell r="B43">
            <v>1.3000000000000001E-2</v>
          </cell>
          <cell r="C43">
            <v>3.4000000000000002E-2</v>
          </cell>
          <cell r="D43">
            <v>0.01</v>
          </cell>
          <cell r="E43">
            <v>0.01</v>
          </cell>
          <cell r="F43">
            <v>-1E-3</v>
          </cell>
        </row>
        <row r="44">
          <cell r="B44">
            <v>1.3000000000000001E-2</v>
          </cell>
          <cell r="C44">
            <v>3.4000000000000002E-2</v>
          </cell>
          <cell r="D44">
            <v>0.01</v>
          </cell>
          <cell r="E44">
            <v>0.01</v>
          </cell>
          <cell r="F44">
            <v>-1E-3</v>
          </cell>
        </row>
        <row r="45">
          <cell r="B45">
            <v>-2E-3</v>
          </cell>
          <cell r="C45">
            <v>-1E-3</v>
          </cell>
          <cell r="D45">
            <v>-7.0000000000000001E-3</v>
          </cell>
          <cell r="E45">
            <v>1E-3</v>
          </cell>
          <cell r="F45">
            <v>1E-3</v>
          </cell>
        </row>
        <row r="46">
          <cell r="B46">
            <v>-4.0000000000000001E-3</v>
          </cell>
          <cell r="C46">
            <v>-2.1000000000000001E-2</v>
          </cell>
          <cell r="D46">
            <v>-3.0000000000000001E-3</v>
          </cell>
          <cell r="E46">
            <v>3.0000000000000001E-3</v>
          </cell>
          <cell r="F46">
            <v>3.0000000000000001E-3</v>
          </cell>
        </row>
        <row r="47">
          <cell r="B47">
            <v>-1E-3</v>
          </cell>
          <cell r="C47">
            <v>-1.2E-2</v>
          </cell>
          <cell r="D47">
            <v>-3.0000000000000001E-3</v>
          </cell>
          <cell r="E47">
            <v>5.0000000000000001E-3</v>
          </cell>
          <cell r="F47">
            <v>3.0000000000000001E-3</v>
          </cell>
        </row>
        <row r="48">
          <cell r="B48">
            <v>5.0000000000000001E-3</v>
          </cell>
          <cell r="C48">
            <v>1.9E-2</v>
          </cell>
          <cell r="D48">
            <v>-2E-3</v>
          </cell>
          <cell r="E48">
            <v>6.0000000000000001E-3</v>
          </cell>
          <cell r="F48">
            <v>1E-3</v>
          </cell>
        </row>
        <row r="49">
          <cell r="B49">
            <v>8.0000000000000002E-3</v>
          </cell>
          <cell r="C49">
            <v>0.03</v>
          </cell>
          <cell r="D49">
            <v>0</v>
          </cell>
          <cell r="E49">
            <v>6.0000000000000001E-3</v>
          </cell>
          <cell r="F49">
            <v>1E-3</v>
          </cell>
        </row>
        <row r="50">
          <cell r="B50">
            <v>1.2999999999999999E-2</v>
          </cell>
          <cell r="C50">
            <v>3.2000000000000001E-2</v>
          </cell>
          <cell r="D50">
            <v>8.0000000000000002E-3</v>
          </cell>
          <cell r="E50">
            <v>1.1000000000000001E-2</v>
          </cell>
          <cell r="F50">
            <v>5.0000000000000001E-3</v>
          </cell>
        </row>
        <row r="51">
          <cell r="B51">
            <v>5.0000000000000001E-3</v>
          </cell>
          <cell r="C51">
            <v>1E-3</v>
          </cell>
          <cell r="D51">
            <v>6.0000000000000001E-3</v>
          </cell>
          <cell r="E51">
            <v>6.0000000000000001E-3</v>
          </cell>
          <cell r="F51">
            <v>8.0000000000000002E-3</v>
          </cell>
        </row>
        <row r="52">
          <cell r="B52">
            <v>6.0000000000000001E-3</v>
          </cell>
          <cell r="C52">
            <v>-1E-3</v>
          </cell>
          <cell r="D52">
            <v>8.9999999999999993E-3</v>
          </cell>
          <cell r="E52">
            <v>5.0000000000000001E-3</v>
          </cell>
          <cell r="F52">
            <v>0.01</v>
          </cell>
        </row>
        <row r="53">
          <cell r="B53">
            <v>0</v>
          </cell>
          <cell r="C53">
            <v>-2E-3</v>
          </cell>
          <cell r="D53">
            <v>-1E-3</v>
          </cell>
          <cell r="E53">
            <v>1E-3</v>
          </cell>
          <cell r="F53">
            <v>5.0000000000000001E-3</v>
          </cell>
        </row>
        <row r="54">
          <cell r="B54">
            <v>1E-3</v>
          </cell>
          <cell r="C54">
            <v>-4.0000000000000001E-3</v>
          </cell>
          <cell r="D54">
            <v>1E-3</v>
          </cell>
          <cell r="E54">
            <v>-1E-3</v>
          </cell>
          <cell r="F54">
            <v>6.0000000000000001E-3</v>
          </cell>
        </row>
        <row r="55">
          <cell r="B55">
            <v>-1E-3</v>
          </cell>
          <cell r="C55">
            <v>-3.0000000000000001E-3</v>
          </cell>
          <cell r="D55">
            <v>-3.0000000000000001E-3</v>
          </cell>
          <cell r="E55">
            <v>-1E-3</v>
          </cell>
          <cell r="F55">
            <v>5.0000000000000001E-3</v>
          </cell>
        </row>
        <row r="56">
          <cell r="B56">
            <v>0</v>
          </cell>
          <cell r="C56">
            <v>-1.06E-2</v>
          </cell>
          <cell r="D56">
            <v>4.1000000000000003E-3</v>
          </cell>
          <cell r="E56">
            <v>-2.0000000000000001E-4</v>
          </cell>
          <cell r="F56">
            <v>4.8999999999999998E-3</v>
          </cell>
        </row>
        <row r="57">
          <cell r="B57">
            <v>-8.9999999999999998E-4</v>
          </cell>
          <cell r="C57">
            <v>-1.12E-2</v>
          </cell>
          <cell r="D57">
            <v>2.3E-3</v>
          </cell>
          <cell r="E57">
            <v>-8.0000000000000004E-4</v>
          </cell>
          <cell r="F57">
            <v>5.1000000000000004E-3</v>
          </cell>
        </row>
        <row r="58">
          <cell r="B58">
            <v>-2.8E-3</v>
          </cell>
          <cell r="C58">
            <v>-2.5899999999999999E-2</v>
          </cell>
          <cell r="D58">
            <v>1.9E-3</v>
          </cell>
          <cell r="E58">
            <v>2.5999999999999999E-3</v>
          </cell>
          <cell r="F58">
            <v>6.3E-3</v>
          </cell>
        </row>
        <row r="59">
          <cell r="B59">
            <v>-2.7000000000000001E-3</v>
          </cell>
          <cell r="C59">
            <v>-1.23E-2</v>
          </cell>
          <cell r="D59">
            <v>-7.3000000000000001E-3</v>
          </cell>
          <cell r="E59">
            <v>2.8E-3</v>
          </cell>
          <cell r="F59">
            <v>8.0999999999999996E-3</v>
          </cell>
        </row>
        <row r="60">
          <cell r="B60">
            <v>-1.9E-3</v>
          </cell>
          <cell r="C60">
            <v>-1.34E-2</v>
          </cell>
          <cell r="D60">
            <v>-1.2999999999999999E-3</v>
          </cell>
          <cell r="E60">
            <v>5.0000000000000001E-4</v>
          </cell>
          <cell r="F60">
            <v>6.1999999999999998E-3</v>
          </cell>
        </row>
        <row r="61">
          <cell r="B61">
            <v>-2.2000000000000001E-3</v>
          </cell>
          <cell r="C61">
            <v>-4.0000000000000001E-3</v>
          </cell>
          <cell r="D61">
            <v>-3.5000000000000001E-3</v>
          </cell>
          <cell r="E61">
            <v>-1.5E-3</v>
          </cell>
          <cell r="F61">
            <v>1.6000000000000001E-3</v>
          </cell>
        </row>
        <row r="62">
          <cell r="B62">
            <v>-3.5000000000000001E-3</v>
          </cell>
          <cell r="C62">
            <v>-9.1999999999999998E-3</v>
          </cell>
          <cell r="D62">
            <v>-1E-3</v>
          </cell>
          <cell r="E62">
            <v>-5.8999999999999999E-3</v>
          </cell>
          <cell r="F62">
            <v>4.1999999999999997E-3</v>
          </cell>
        </row>
        <row r="63">
          <cell r="B63">
            <v>-4.0000000000000002E-4</v>
          </cell>
          <cell r="C63">
            <v>-1.8E-3</v>
          </cell>
          <cell r="D63">
            <v>-5.0000000000000001E-4</v>
          </cell>
          <cell r="E63">
            <v>-1.6999999999999999E-3</v>
          </cell>
          <cell r="F63">
            <v>4.3E-3</v>
          </cell>
        </row>
        <row r="64">
          <cell r="B64">
            <v>1.9E-3</v>
          </cell>
          <cell r="C64">
            <v>2E-3</v>
          </cell>
          <cell r="D64">
            <v>6.9999999999999999E-4</v>
          </cell>
          <cell r="E64">
            <v>1.1999999999999999E-3</v>
          </cell>
          <cell r="F64">
            <v>6.1000000000000004E-3</v>
          </cell>
        </row>
        <row r="65">
          <cell r="B65">
            <v>2.9999999999999997E-4</v>
          </cell>
          <cell r="C65">
            <v>-2.3E-3</v>
          </cell>
          <cell r="D65">
            <v>0</v>
          </cell>
          <cell r="E65">
            <v>1.1000000000000001E-3</v>
          </cell>
          <cell r="F65">
            <v>2.5000000000000001E-3</v>
          </cell>
        </row>
        <row r="66">
          <cell r="B66">
            <v>-1.2999999999999999E-3</v>
          </cell>
          <cell r="C66">
            <v>-3.5999999999999999E-3</v>
          </cell>
          <cell r="D66">
            <v>-1.6000000000000001E-3</v>
          </cell>
          <cell r="E66">
            <v>-8.9999999999999998E-4</v>
          </cell>
          <cell r="F66">
            <v>1.4E-3</v>
          </cell>
        </row>
        <row r="67">
          <cell r="B67">
            <v>3.3999999999999998E-3</v>
          </cell>
          <cell r="C67">
            <v>8.8000000000000005E-3</v>
          </cell>
          <cell r="D67">
            <v>4.4999999999999997E-3</v>
          </cell>
          <cell r="E67">
            <v>2.0000000000000001E-4</v>
          </cell>
          <cell r="F67">
            <v>1.4E-3</v>
          </cell>
        </row>
        <row r="68">
          <cell r="B68">
            <v>4.1999999999999997E-3</v>
          </cell>
          <cell r="C68">
            <v>8.5000000000000006E-3</v>
          </cell>
          <cell r="D68">
            <v>5.0000000000000001E-4</v>
          </cell>
          <cell r="E68">
            <v>6.0000000000000001E-3</v>
          </cell>
          <cell r="F68">
            <v>3.2000000000000002E-3</v>
          </cell>
        </row>
        <row r="69">
          <cell r="B69">
            <v>6.1000000000000004E-3</v>
          </cell>
          <cell r="C69">
            <v>6.3E-3</v>
          </cell>
          <cell r="D69">
            <v>5.3E-3</v>
          </cell>
          <cell r="E69">
            <v>9.9000000000000008E-3</v>
          </cell>
          <cell r="F69">
            <v>-1E-3</v>
          </cell>
        </row>
        <row r="70">
          <cell r="B70">
            <v>2.3999999999999998E-3</v>
          </cell>
          <cell r="C70">
            <v>3.7000000000000002E-3</v>
          </cell>
          <cell r="D70">
            <v>1.8E-3</v>
          </cell>
          <cell r="E70">
            <v>2.8999999999999998E-3</v>
          </cell>
          <cell r="F70">
            <v>8.9999999999999998E-4</v>
          </cell>
        </row>
        <row r="71">
          <cell r="B71">
            <v>1.6000000000000001E-3</v>
          </cell>
          <cell r="C71">
            <v>8.3000000000000001E-3</v>
          </cell>
          <cell r="D71">
            <v>1.9E-3</v>
          </cell>
          <cell r="E71">
            <v>-8.0000000000000004E-4</v>
          </cell>
          <cell r="F71">
            <v>-2.7000000000000001E-3</v>
          </cell>
        </row>
        <row r="72">
          <cell r="B72">
            <v>1.6999999999999999E-3</v>
          </cell>
          <cell r="C72">
            <v>4.1999999999999997E-3</v>
          </cell>
          <cell r="D72">
            <v>2.2000000000000001E-3</v>
          </cell>
          <cell r="E72">
            <v>-5.9999999999999995E-4</v>
          </cell>
          <cell r="F72">
            <v>3.7000000000000002E-3</v>
          </cell>
        </row>
        <row r="73">
          <cell r="B73">
            <v>-4.0000000000000002E-4</v>
          </cell>
          <cell r="C73">
            <v>-1.6999999999999999E-3</v>
          </cell>
          <cell r="D73">
            <v>-3.5000000000000001E-3</v>
          </cell>
          <cell r="E73">
            <v>-6.9999999999999999E-4</v>
          </cell>
          <cell r="F73">
            <v>8.8000000000000005E-3</v>
          </cell>
        </row>
        <row r="74">
          <cell r="B74">
            <v>2.7000000000000001E-3</v>
          </cell>
          <cell r="C74">
            <v>-5.9999999999999995E-4</v>
          </cell>
          <cell r="D74">
            <v>3.3E-3</v>
          </cell>
          <cell r="E74">
            <v>1.5E-3</v>
          </cell>
          <cell r="F74">
            <v>8.3000000000000001E-3</v>
          </cell>
        </row>
        <row r="75">
          <cell r="B75">
            <v>-8.9999999999999998E-4</v>
          </cell>
          <cell r="C75">
            <v>1.04E-2</v>
          </cell>
          <cell r="D75">
            <v>-5.1000000000000004E-3</v>
          </cell>
          <cell r="E75">
            <v>-8.2000000000000007E-3</v>
          </cell>
          <cell r="F75">
            <v>1.12E-2</v>
          </cell>
        </row>
        <row r="76">
          <cell r="B76">
            <v>2.5999999999999999E-3</v>
          </cell>
          <cell r="C76">
            <v>1.15E-2</v>
          </cell>
          <cell r="D76">
            <v>8.0000000000000004E-4</v>
          </cell>
          <cell r="E76">
            <v>-1.5E-3</v>
          </cell>
          <cell r="F76">
            <v>4.4999999999999997E-3</v>
          </cell>
        </row>
        <row r="77">
          <cell r="B77">
            <v>1.2999999999999999E-3</v>
          </cell>
          <cell r="C77">
            <v>1.6299999999999999E-2</v>
          </cell>
          <cell r="D77">
            <v>2.9999999999999997E-4</v>
          </cell>
          <cell r="E77">
            <v>-5.3E-3</v>
          </cell>
          <cell r="F77">
            <v>-1.1000000000000001E-3</v>
          </cell>
        </row>
      </sheetData>
      <sheetData sheetId="1">
        <row r="4">
          <cell r="B4">
            <v>-0.01</v>
          </cell>
          <cell r="C4">
            <v>-2.3E-2</v>
          </cell>
          <cell r="D4">
            <v>-4.0000000000000001E-3</v>
          </cell>
          <cell r="E4">
            <v>-1.3000000000000001E-2</v>
          </cell>
          <cell r="F4">
            <v>-6.9999999999999993E-3</v>
          </cell>
        </row>
        <row r="5">
          <cell r="B5">
            <v>-1.1000000000000001E-2</v>
          </cell>
          <cell r="C5">
            <v>2.3E-2</v>
          </cell>
          <cell r="D5">
            <v>-0.01</v>
          </cell>
          <cell r="E5">
            <v>-2.2000000000000002E-2</v>
          </cell>
          <cell r="F5">
            <v>-0.02</v>
          </cell>
        </row>
        <row r="6">
          <cell r="B6">
            <v>1E-3</v>
          </cell>
          <cell r="C6">
            <v>4.0999999999999995E-2</v>
          </cell>
          <cell r="D6">
            <v>-6.0000000000000001E-3</v>
          </cell>
          <cell r="E6">
            <v>-9.0000000000000011E-3</v>
          </cell>
          <cell r="F6">
            <v>1E-3</v>
          </cell>
        </row>
        <row r="7">
          <cell r="B7">
            <v>6.9999999999999993E-3</v>
          </cell>
          <cell r="C7">
            <v>4.5999999999999999E-2</v>
          </cell>
          <cell r="D7">
            <v>-6.0000000000000001E-3</v>
          </cell>
          <cell r="E7">
            <v>3.0000000000000001E-3</v>
          </cell>
          <cell r="F7">
            <v>8.0000000000000002E-3</v>
          </cell>
        </row>
        <row r="8">
          <cell r="B8">
            <v>6.0000000000000001E-3</v>
          </cell>
          <cell r="C8">
            <v>2.3E-2</v>
          </cell>
          <cell r="D8">
            <v>3.0000000000000001E-3</v>
          </cell>
          <cell r="E8">
            <v>3.0000000000000001E-3</v>
          </cell>
          <cell r="F8">
            <v>5.0000000000000001E-3</v>
          </cell>
        </row>
        <row r="9">
          <cell r="B9">
            <v>5.0000000000000001E-3</v>
          </cell>
          <cell r="C9">
            <v>6.9999999999999993E-3</v>
          </cell>
          <cell r="D9">
            <v>6.9999999999999993E-3</v>
          </cell>
          <cell r="E9">
            <v>4.0000000000000001E-3</v>
          </cell>
          <cell r="F9">
            <v>3.0000000000000001E-3</v>
          </cell>
        </row>
        <row r="10">
          <cell r="B10">
            <v>1.1000000000000001E-2</v>
          </cell>
          <cell r="C10">
            <v>0.01</v>
          </cell>
          <cell r="D10">
            <v>1.4999999999999999E-2</v>
          </cell>
          <cell r="E10">
            <v>6.9999999999999993E-3</v>
          </cell>
          <cell r="F10">
            <v>8.0000000000000002E-3</v>
          </cell>
        </row>
        <row r="11">
          <cell r="B11">
            <v>0.01</v>
          </cell>
          <cell r="C11">
            <v>1.8000000000000002E-2</v>
          </cell>
          <cell r="D11">
            <v>1.2E-2</v>
          </cell>
          <cell r="E11">
            <v>8.0000000000000002E-3</v>
          </cell>
          <cell r="F11">
            <v>3.0000000000000001E-3</v>
          </cell>
        </row>
        <row r="12">
          <cell r="B12">
            <v>5.0000000000000001E-3</v>
          </cell>
          <cell r="C12">
            <v>1E-3</v>
          </cell>
          <cell r="D12">
            <v>6.0000000000000001E-3</v>
          </cell>
          <cell r="E12">
            <v>6.0000000000000001E-3</v>
          </cell>
          <cell r="F12">
            <v>6.9999999999999993E-3</v>
          </cell>
        </row>
        <row r="13">
          <cell r="B13">
            <v>4.0000000000000001E-3</v>
          </cell>
          <cell r="C13">
            <v>-2E-3</v>
          </cell>
          <cell r="D13">
            <v>2E-3</v>
          </cell>
          <cell r="E13">
            <v>8.0000000000000002E-3</v>
          </cell>
          <cell r="F13">
            <v>8.0000000000000002E-3</v>
          </cell>
        </row>
        <row r="14">
          <cell r="B14">
            <v>0.01</v>
          </cell>
          <cell r="C14">
            <v>6.0000000000000001E-3</v>
          </cell>
          <cell r="D14">
            <v>4.0000000000000001E-3</v>
          </cell>
          <cell r="E14">
            <v>1.3999999999999999E-2</v>
          </cell>
          <cell r="F14">
            <v>1.9E-2</v>
          </cell>
        </row>
        <row r="15">
          <cell r="B15">
            <v>1.2E-2</v>
          </cell>
          <cell r="C15">
            <v>6.0000000000000001E-3</v>
          </cell>
          <cell r="D15">
            <v>9.0000000000000011E-3</v>
          </cell>
          <cell r="E15">
            <v>1.4999999999999999E-2</v>
          </cell>
          <cell r="F15">
            <v>1.7000000000000001E-2</v>
          </cell>
        </row>
        <row r="16">
          <cell r="B16">
            <v>1.7000000000000001E-2</v>
          </cell>
          <cell r="C16">
            <v>8.0000000000000002E-3</v>
          </cell>
          <cell r="D16">
            <v>1.3999999999999999E-2</v>
          </cell>
          <cell r="E16">
            <v>2.2000000000000002E-2</v>
          </cell>
          <cell r="F16">
            <v>2.6000000000000002E-2</v>
          </cell>
        </row>
        <row r="17">
          <cell r="B17">
            <v>1.3999999999999999E-2</v>
          </cell>
          <cell r="C17">
            <v>-6.9999999999999993E-3</v>
          </cell>
          <cell r="D17">
            <v>1.3999999999999999E-2</v>
          </cell>
          <cell r="E17">
            <v>2.2000000000000002E-2</v>
          </cell>
          <cell r="F17">
            <v>1.6E-2</v>
          </cell>
        </row>
        <row r="18">
          <cell r="B18">
            <v>1.1000000000000001E-2</v>
          </cell>
          <cell r="C18">
            <v>-0.01</v>
          </cell>
          <cell r="D18">
            <v>1.1000000000000001E-2</v>
          </cell>
          <cell r="E18">
            <v>1.9E-2</v>
          </cell>
          <cell r="F18">
            <v>1.7000000000000001E-2</v>
          </cell>
        </row>
        <row r="19">
          <cell r="B19">
            <v>6.9999999999999993E-3</v>
          </cell>
          <cell r="C19">
            <v>2E-3</v>
          </cell>
          <cell r="D19">
            <v>1.3000000000000001E-2</v>
          </cell>
          <cell r="E19">
            <v>3.0000000000000001E-3</v>
          </cell>
          <cell r="F19">
            <v>6.0000000000000001E-3</v>
          </cell>
        </row>
        <row r="20">
          <cell r="B20">
            <v>9.0000000000000011E-3</v>
          </cell>
          <cell r="C20">
            <v>1.2E-2</v>
          </cell>
          <cell r="D20">
            <v>1.3999999999999999E-2</v>
          </cell>
          <cell r="E20">
            <v>1E-3</v>
          </cell>
          <cell r="F20">
            <v>1.4999999999999999E-2</v>
          </cell>
        </row>
        <row r="21">
          <cell r="B21">
            <v>6.0000000000000001E-3</v>
          </cell>
          <cell r="C21">
            <v>1.1000000000000001E-2</v>
          </cell>
          <cell r="D21">
            <v>9.0000000000000011E-3</v>
          </cell>
          <cell r="E21">
            <v>1E-3</v>
          </cell>
          <cell r="F21">
            <v>8.0000000000000002E-3</v>
          </cell>
        </row>
        <row r="22">
          <cell r="B22">
            <v>9.0000000000000011E-3</v>
          </cell>
          <cell r="C22">
            <v>1E-3</v>
          </cell>
          <cell r="D22">
            <v>1.1000000000000001E-2</v>
          </cell>
          <cell r="E22">
            <v>0.01</v>
          </cell>
          <cell r="F22">
            <v>6.9999999999999993E-3</v>
          </cell>
        </row>
        <row r="23">
          <cell r="B23">
            <v>6.0000000000000001E-3</v>
          </cell>
          <cell r="C23">
            <v>-6.0000000000000001E-3</v>
          </cell>
          <cell r="D23">
            <v>1.1000000000000001E-2</v>
          </cell>
          <cell r="E23">
            <v>6.9999999999999993E-3</v>
          </cell>
          <cell r="F23">
            <v>0</v>
          </cell>
        </row>
        <row r="24">
          <cell r="B24">
            <v>1.8000000000000002E-2</v>
          </cell>
          <cell r="C24">
            <v>0.02</v>
          </cell>
          <cell r="D24">
            <v>2.5000000000000001E-2</v>
          </cell>
          <cell r="E24">
            <v>1.3000000000000001E-2</v>
          </cell>
          <cell r="F24">
            <v>6.9999999999999993E-3</v>
          </cell>
        </row>
        <row r="25">
          <cell r="B25">
            <v>5.0000000000000001E-3</v>
          </cell>
          <cell r="C25">
            <v>1E-3</v>
          </cell>
          <cell r="D25">
            <v>0.01</v>
          </cell>
          <cell r="E25">
            <v>2E-3</v>
          </cell>
          <cell r="F25">
            <v>3.0000000000000001E-3</v>
          </cell>
        </row>
        <row r="26">
          <cell r="B26">
            <v>1E-3</v>
          </cell>
          <cell r="C26">
            <v>-1.6E-2</v>
          </cell>
          <cell r="D26">
            <v>3.0000000000000001E-3</v>
          </cell>
          <cell r="E26">
            <v>5.0000000000000001E-3</v>
          </cell>
          <cell r="F26">
            <v>4.0000000000000001E-3</v>
          </cell>
        </row>
        <row r="27">
          <cell r="B27">
            <v>-2E-3</v>
          </cell>
          <cell r="C27">
            <v>-2.8000000000000001E-2</v>
          </cell>
          <cell r="D27">
            <v>-1E-3</v>
          </cell>
          <cell r="E27">
            <v>6.0000000000000001E-3</v>
          </cell>
          <cell r="F27">
            <v>0</v>
          </cell>
        </row>
        <row r="28">
          <cell r="B28">
            <v>4.0000000000000001E-3</v>
          </cell>
          <cell r="C28">
            <v>-0.01</v>
          </cell>
          <cell r="D28">
            <v>3.0000000000000001E-3</v>
          </cell>
          <cell r="E28">
            <v>0.01</v>
          </cell>
          <cell r="F28">
            <v>5.0000000000000001E-3</v>
          </cell>
        </row>
        <row r="29">
          <cell r="B29">
            <v>1.2E-2</v>
          </cell>
          <cell r="C29">
            <v>1.2999999999999999E-2</v>
          </cell>
          <cell r="D29">
            <v>8.0000000000000002E-3</v>
          </cell>
          <cell r="E29">
            <v>1.7000000000000001E-2</v>
          </cell>
          <cell r="F29">
            <v>1.2E-2</v>
          </cell>
        </row>
        <row r="30">
          <cell r="B30">
            <v>6.0000000000000001E-3</v>
          </cell>
          <cell r="C30">
            <v>1.4999999999999999E-2</v>
          </cell>
          <cell r="D30">
            <v>3.0000000000000001E-3</v>
          </cell>
          <cell r="E30">
            <v>7.0000000000000001E-3</v>
          </cell>
          <cell r="F30">
            <v>7.0000000000000001E-3</v>
          </cell>
        </row>
        <row r="31">
          <cell r="B31">
            <v>1.0999999999999999E-2</v>
          </cell>
          <cell r="C31">
            <v>1.9E-2</v>
          </cell>
          <cell r="D31">
            <v>8.0000000000000002E-3</v>
          </cell>
          <cell r="E31">
            <v>0.01</v>
          </cell>
          <cell r="F31">
            <v>8.9999999999999993E-3</v>
          </cell>
        </row>
        <row r="32">
          <cell r="B32">
            <v>7.0000000000000001E-3</v>
          </cell>
          <cell r="C32">
            <v>1.3000000000000001E-2</v>
          </cell>
          <cell r="D32">
            <v>3.0000000000000001E-3</v>
          </cell>
          <cell r="E32">
            <v>6.0000000000000001E-3</v>
          </cell>
          <cell r="F32">
            <v>1.3999999999999999E-2</v>
          </cell>
        </row>
        <row r="33">
          <cell r="B33">
            <v>8.0000000000000002E-3</v>
          </cell>
          <cell r="C33">
            <v>6.0000000000000001E-3</v>
          </cell>
          <cell r="D33">
            <v>8.0000000000000002E-3</v>
          </cell>
          <cell r="E33">
            <v>6.0000000000000001E-3</v>
          </cell>
          <cell r="F33">
            <v>1.2999999999999999E-2</v>
          </cell>
        </row>
        <row r="34">
          <cell r="B34">
            <v>8.0000000000000002E-3</v>
          </cell>
          <cell r="C34">
            <v>-2E-3</v>
          </cell>
          <cell r="D34">
            <v>7.0000000000000001E-3</v>
          </cell>
          <cell r="E34">
            <v>0.01</v>
          </cell>
          <cell r="F34">
            <v>1.4E-2</v>
          </cell>
        </row>
        <row r="35">
          <cell r="B35">
            <v>4.0000000000000001E-3</v>
          </cell>
          <cell r="C35">
            <v>6.0000000000000001E-3</v>
          </cell>
          <cell r="D35">
            <v>5.0000000000000001E-3</v>
          </cell>
          <cell r="E35">
            <v>6.0000000000000001E-3</v>
          </cell>
          <cell r="F35">
            <v>-2E-3</v>
          </cell>
        </row>
        <row r="36">
          <cell r="B36">
            <v>1E-3</v>
          </cell>
          <cell r="C36">
            <v>1.0999999999999999E-2</v>
          </cell>
          <cell r="D36">
            <v>-5.0000000000000001E-3</v>
          </cell>
          <cell r="E36">
            <v>7.0000000000000001E-3</v>
          </cell>
          <cell r="F36">
            <v>-8.0000000000000002E-3</v>
          </cell>
        </row>
        <row r="37">
          <cell r="B37">
            <v>8.0000000000000002E-3</v>
          </cell>
          <cell r="C37">
            <v>8.9999999999999993E-3</v>
          </cell>
          <cell r="D37">
            <v>0.01</v>
          </cell>
          <cell r="E37">
            <v>7.0000000000000001E-3</v>
          </cell>
          <cell r="F37">
            <v>5.0000000000000001E-3</v>
          </cell>
        </row>
        <row r="38">
          <cell r="B38">
            <v>4.0000000000000001E-3</v>
          </cell>
          <cell r="C38">
            <v>-1E-3</v>
          </cell>
          <cell r="D38">
            <v>6.0000000000000001E-3</v>
          </cell>
          <cell r="E38">
            <v>3.0000000000000001E-3</v>
          </cell>
          <cell r="F38">
            <v>5.0000000000000001E-3</v>
          </cell>
        </row>
        <row r="39">
          <cell r="B39">
            <v>-8.0000000000000002E-3</v>
          </cell>
          <cell r="C39">
            <v>-7.0000000000000001E-3</v>
          </cell>
          <cell r="D39">
            <v>-0.01</v>
          </cell>
          <cell r="E39">
            <v>-7.0000000000000001E-3</v>
          </cell>
          <cell r="F39">
            <v>-3.0000000000000001E-3</v>
          </cell>
        </row>
        <row r="40">
          <cell r="B40">
            <v>-6.0000000000000001E-3</v>
          </cell>
          <cell r="C40">
            <v>-6.0000000000000001E-3</v>
          </cell>
          <cell r="D40">
            <v>-1E-3</v>
          </cell>
          <cell r="E40">
            <v>-6.0000000000000001E-3</v>
          </cell>
          <cell r="F40">
            <v>-6.0000000000000001E-3</v>
          </cell>
        </row>
        <row r="41">
          <cell r="B41">
            <v>7.0000000000000001E-3</v>
          </cell>
          <cell r="C41">
            <v>1.7000000000000001E-2</v>
          </cell>
          <cell r="D41">
            <v>6.0000000000000001E-3</v>
          </cell>
          <cell r="E41">
            <v>6.0000000000000001E-3</v>
          </cell>
          <cell r="F41">
            <v>6.0000000000000001E-3</v>
          </cell>
        </row>
        <row r="42">
          <cell r="B42">
            <v>1.0999999999999999E-2</v>
          </cell>
          <cell r="C42">
            <v>2.5000000000000001E-2</v>
          </cell>
          <cell r="D42">
            <v>7.0000000000000001E-3</v>
          </cell>
          <cell r="E42">
            <v>8.0000000000000002E-3</v>
          </cell>
          <cell r="F42">
            <v>1.4E-2</v>
          </cell>
        </row>
        <row r="43">
          <cell r="B43">
            <v>6.0000000000000001E-3</v>
          </cell>
          <cell r="C43">
            <v>1.9E-2</v>
          </cell>
          <cell r="D43">
            <v>4.0000000000000001E-3</v>
          </cell>
          <cell r="E43">
            <v>2E-3</v>
          </cell>
          <cell r="F43">
            <v>8.0000000000000002E-3</v>
          </cell>
        </row>
        <row r="44">
          <cell r="B44">
            <v>6.0000000000000001E-3</v>
          </cell>
          <cell r="C44">
            <v>1.9E-2</v>
          </cell>
          <cell r="D44">
            <v>4.0000000000000001E-3</v>
          </cell>
          <cell r="E44">
            <v>2E-3</v>
          </cell>
          <cell r="F44">
            <v>8.0000000000000002E-3</v>
          </cell>
        </row>
        <row r="45">
          <cell r="B45">
            <v>2E-3</v>
          </cell>
          <cell r="C45">
            <v>1E-3</v>
          </cell>
          <cell r="D45">
            <v>2E-3</v>
          </cell>
          <cell r="E45">
            <v>2E-3</v>
          </cell>
          <cell r="F45">
            <v>8.0000000000000002E-3</v>
          </cell>
        </row>
        <row r="46">
          <cell r="B46">
            <v>5.0000000000000001E-3</v>
          </cell>
          <cell r="C46">
            <v>6.0000000000000001E-3</v>
          </cell>
          <cell r="D46">
            <v>1E-3</v>
          </cell>
          <cell r="E46">
            <v>7.0000000000000001E-3</v>
          </cell>
          <cell r="F46">
            <v>1.3000000000000001E-2</v>
          </cell>
        </row>
        <row r="47">
          <cell r="B47">
            <v>4.0000000000000001E-3</v>
          </cell>
          <cell r="C47">
            <v>6.0000000000000001E-3</v>
          </cell>
          <cell r="D47">
            <v>0</v>
          </cell>
          <cell r="E47">
            <v>5.0000000000000001E-3</v>
          </cell>
          <cell r="F47">
            <v>1.1000000000000001E-2</v>
          </cell>
        </row>
        <row r="48">
          <cell r="B48">
            <v>1E-3</v>
          </cell>
          <cell r="C48">
            <v>-3.0000000000000001E-3</v>
          </cell>
          <cell r="D48">
            <v>2E-3</v>
          </cell>
          <cell r="E48">
            <v>3.0000000000000001E-3</v>
          </cell>
          <cell r="F48">
            <v>3.0000000000000001E-3</v>
          </cell>
        </row>
        <row r="49">
          <cell r="B49">
            <v>1E-3</v>
          </cell>
          <cell r="C49">
            <v>3.0000000000000001E-3</v>
          </cell>
          <cell r="D49">
            <v>3.0000000000000001E-3</v>
          </cell>
          <cell r="E49">
            <v>-1E-3</v>
          </cell>
          <cell r="F49">
            <v>-1E-3</v>
          </cell>
        </row>
        <row r="50">
          <cell r="B50">
            <v>0</v>
          </cell>
          <cell r="C50">
            <v>-5.0000000000000001E-3</v>
          </cell>
          <cell r="D50">
            <v>3.0000000000000001E-3</v>
          </cell>
          <cell r="E50">
            <v>0</v>
          </cell>
          <cell r="F50">
            <v>-1E-3</v>
          </cell>
        </row>
        <row r="51">
          <cell r="B51">
            <v>1E-3</v>
          </cell>
          <cell r="C51">
            <v>-0.01</v>
          </cell>
          <cell r="D51">
            <v>2E-3</v>
          </cell>
          <cell r="E51">
            <v>4.0000000000000001E-3</v>
          </cell>
          <cell r="F51">
            <v>1E-3</v>
          </cell>
        </row>
        <row r="52">
          <cell r="B52">
            <v>1E-3</v>
          </cell>
          <cell r="C52">
            <v>-1.0999999999999999E-2</v>
          </cell>
          <cell r="D52">
            <v>1E-3</v>
          </cell>
          <cell r="E52">
            <v>6.0000000000000001E-3</v>
          </cell>
          <cell r="F52">
            <v>1E-3</v>
          </cell>
        </row>
        <row r="53">
          <cell r="B53">
            <v>1E-3</v>
          </cell>
          <cell r="C53">
            <v>-6.0000000000000001E-3</v>
          </cell>
          <cell r="D53">
            <v>0</v>
          </cell>
          <cell r="E53">
            <v>6.0000000000000001E-3</v>
          </cell>
          <cell r="F53">
            <v>2E-3</v>
          </cell>
        </row>
        <row r="54">
          <cell r="B54">
            <v>2E-3</v>
          </cell>
          <cell r="C54">
            <v>3.0000000000000001E-3</v>
          </cell>
          <cell r="D54">
            <v>-3.0000000000000001E-3</v>
          </cell>
          <cell r="E54">
            <v>5.0000000000000001E-3</v>
          </cell>
          <cell r="F54">
            <v>4.0000000000000001E-3</v>
          </cell>
        </row>
        <row r="55">
          <cell r="B55">
            <v>2E-3</v>
          </cell>
          <cell r="C55">
            <v>-2E-3</v>
          </cell>
          <cell r="D55">
            <v>-1E-3</v>
          </cell>
          <cell r="E55">
            <v>5.0000000000000001E-3</v>
          </cell>
          <cell r="F55">
            <v>6.0000000000000001E-3</v>
          </cell>
        </row>
        <row r="56">
          <cell r="B56">
            <v>2.3999999999999998E-3</v>
          </cell>
          <cell r="C56">
            <v>5.0000000000000001E-3</v>
          </cell>
          <cell r="D56">
            <v>-2E-3</v>
          </cell>
          <cell r="E56">
            <v>5.4000000000000003E-3</v>
          </cell>
          <cell r="F56">
            <v>3.3E-3</v>
          </cell>
        </row>
        <row r="57">
          <cell r="B57">
            <v>2.2000000000000001E-3</v>
          </cell>
          <cell r="C57">
            <v>8.5000000000000006E-3</v>
          </cell>
          <cell r="D57">
            <v>-6.9999999999999999E-4</v>
          </cell>
          <cell r="E57">
            <v>2.5999999999999999E-3</v>
          </cell>
          <cell r="F57">
            <v>2.8999999999999998E-3</v>
          </cell>
        </row>
        <row r="58">
          <cell r="B58">
            <v>2.3999999999999998E-3</v>
          </cell>
          <cell r="C58">
            <v>7.7999999999999996E-3</v>
          </cell>
          <cell r="D58">
            <v>4.0000000000000002E-4</v>
          </cell>
          <cell r="E58">
            <v>2.3999999999999998E-3</v>
          </cell>
          <cell r="F58">
            <v>2.0999999999999999E-3</v>
          </cell>
        </row>
        <row r="59">
          <cell r="B59">
            <v>3.0000000000000001E-3</v>
          </cell>
          <cell r="C59">
            <v>8.0000000000000002E-3</v>
          </cell>
          <cell r="D59">
            <v>1.5E-3</v>
          </cell>
          <cell r="E59">
            <v>2.2000000000000001E-3</v>
          </cell>
          <cell r="F59">
            <v>4.4999999999999997E-3</v>
          </cell>
        </row>
        <row r="60">
          <cell r="B60">
            <v>2.7000000000000001E-3</v>
          </cell>
          <cell r="C60">
            <v>1.2500000000000001E-2</v>
          </cell>
          <cell r="D60">
            <v>2.3999999999999998E-3</v>
          </cell>
          <cell r="E60">
            <v>-2.9999999999999997E-4</v>
          </cell>
          <cell r="F60">
            <v>2E-3</v>
          </cell>
        </row>
        <row r="61">
          <cell r="B61">
            <v>4.0000000000000001E-3</v>
          </cell>
          <cell r="C61">
            <v>1.8200000000000001E-2</v>
          </cell>
          <cell r="D61">
            <v>3.8E-3</v>
          </cell>
          <cell r="E61">
            <v>2.9999999999999997E-4</v>
          </cell>
          <cell r="F61">
            <v>2.0000000000000001E-4</v>
          </cell>
        </row>
        <row r="62">
          <cell r="B62">
            <v>2.7000000000000001E-3</v>
          </cell>
          <cell r="C62">
            <v>1.9699999999999999E-2</v>
          </cell>
          <cell r="D62">
            <v>1.8E-3</v>
          </cell>
          <cell r="E62">
            <v>-1.2999999999999999E-3</v>
          </cell>
          <cell r="F62">
            <v>-1.1999999999999999E-3</v>
          </cell>
        </row>
        <row r="63">
          <cell r="B63">
            <v>2.0999999999999999E-3</v>
          </cell>
          <cell r="C63">
            <v>7.4000000000000003E-3</v>
          </cell>
          <cell r="D63">
            <v>1.9E-3</v>
          </cell>
          <cell r="E63">
            <v>1E-3</v>
          </cell>
          <cell r="F63">
            <v>1E-4</v>
          </cell>
        </row>
        <row r="64">
          <cell r="B64">
            <v>-5.9999999999999995E-4</v>
          </cell>
          <cell r="C64">
            <v>-1.0500000000000001E-2</v>
          </cell>
          <cell r="D64">
            <v>-5.0000000000000001E-4</v>
          </cell>
          <cell r="E64">
            <v>1E-4</v>
          </cell>
          <cell r="F64">
            <v>7.4999999999999997E-3</v>
          </cell>
        </row>
        <row r="65">
          <cell r="B65">
            <v>-2E-3</v>
          </cell>
          <cell r="C65">
            <v>-2.4899999999999999E-2</v>
          </cell>
          <cell r="D65">
            <v>-4.0000000000000002E-4</v>
          </cell>
          <cell r="E65">
            <v>2.0999999999999999E-3</v>
          </cell>
          <cell r="F65">
            <v>6.3E-3</v>
          </cell>
        </row>
        <row r="66">
          <cell r="B66">
            <v>-2.5999999999999999E-3</v>
          </cell>
          <cell r="C66">
            <v>-1.9400000000000001E-2</v>
          </cell>
          <cell r="D66">
            <v>-8.0000000000000004E-4</v>
          </cell>
          <cell r="E66">
            <v>-4.0000000000000002E-4</v>
          </cell>
          <cell r="F66">
            <v>3.8999999999999998E-3</v>
          </cell>
        </row>
        <row r="67">
          <cell r="B67">
            <v>-2.9999999999999997E-4</v>
          </cell>
          <cell r="C67">
            <v>-1.4800000000000001E-2</v>
          </cell>
          <cell r="D67">
            <v>2.9999999999999997E-4</v>
          </cell>
          <cell r="E67">
            <v>2.8999999999999998E-3</v>
          </cell>
          <cell r="F67">
            <v>3.3E-3</v>
          </cell>
        </row>
        <row r="68">
          <cell r="B68">
            <v>2.9999999999999997E-4</v>
          </cell>
          <cell r="C68">
            <v>-5.9999999999999995E-4</v>
          </cell>
          <cell r="D68">
            <v>-1.1999999999999999E-3</v>
          </cell>
          <cell r="E68">
            <v>1.1999999999999999E-3</v>
          </cell>
          <cell r="F68">
            <v>3.0999999999999999E-3</v>
          </cell>
        </row>
        <row r="69">
          <cell r="B69">
            <v>1.9E-3</v>
          </cell>
          <cell r="C69">
            <v>-3.3999999999999998E-3</v>
          </cell>
          <cell r="D69">
            <v>1.8E-3</v>
          </cell>
          <cell r="E69">
            <v>2.3E-3</v>
          </cell>
          <cell r="F69">
            <v>6.4000000000000003E-3</v>
          </cell>
        </row>
        <row r="70">
          <cell r="B70">
            <v>2.5999999999999999E-3</v>
          </cell>
          <cell r="C70">
            <v>6.7999999999999996E-3</v>
          </cell>
          <cell r="D70">
            <v>2.7000000000000001E-3</v>
          </cell>
          <cell r="E70">
            <v>1.6000000000000001E-3</v>
          </cell>
          <cell r="F70">
            <v>8.0000000000000004E-4</v>
          </cell>
        </row>
        <row r="71">
          <cell r="B71">
            <v>5.0000000000000001E-3</v>
          </cell>
          <cell r="C71">
            <v>9.9000000000000008E-3</v>
          </cell>
          <cell r="D71">
            <v>5.4000000000000003E-3</v>
          </cell>
          <cell r="E71">
            <v>4.4999999999999997E-3</v>
          </cell>
          <cell r="F71">
            <v>1.5E-3</v>
          </cell>
        </row>
        <row r="72">
          <cell r="B72">
            <v>5.5999999999999999E-3</v>
          </cell>
          <cell r="C72">
            <v>1.38E-2</v>
          </cell>
          <cell r="D72">
            <v>2.3E-3</v>
          </cell>
          <cell r="E72">
            <v>8.0999999999999996E-3</v>
          </cell>
          <cell r="F72">
            <v>-2.0999999999999999E-3</v>
          </cell>
        </row>
        <row r="73">
          <cell r="B73">
            <v>3.0000000000000001E-3</v>
          </cell>
          <cell r="C73">
            <v>6.8999999999999999E-3</v>
          </cell>
          <cell r="D73">
            <v>1E-4</v>
          </cell>
          <cell r="E73">
            <v>6.6E-3</v>
          </cell>
          <cell r="F73">
            <v>-3.2000000000000002E-3</v>
          </cell>
        </row>
        <row r="74">
          <cell r="B74">
            <v>1E-4</v>
          </cell>
          <cell r="C74">
            <v>5.0000000000000001E-4</v>
          </cell>
          <cell r="D74">
            <v>4.0000000000000002E-4</v>
          </cell>
          <cell r="E74">
            <v>-2.0000000000000001E-4</v>
          </cell>
          <cell r="F74">
            <v>-1E-4</v>
          </cell>
        </row>
        <row r="75">
          <cell r="B75">
            <v>-1.4E-3</v>
          </cell>
          <cell r="C75">
            <v>-2.7000000000000001E-3</v>
          </cell>
          <cell r="D75">
            <v>-8.9999999999999998E-4</v>
          </cell>
          <cell r="E75">
            <v>-3.0999999999999999E-3</v>
          </cell>
          <cell r="F75">
            <v>3.3E-3</v>
          </cell>
        </row>
        <row r="76">
          <cell r="B76">
            <v>-8.9999999999999998E-4</v>
          </cell>
          <cell r="C76">
            <v>-9.1999999999999998E-3</v>
          </cell>
          <cell r="D76">
            <v>6.9999999999999999E-4</v>
          </cell>
          <cell r="E76">
            <v>-2.0000000000000001E-4</v>
          </cell>
          <cell r="F76">
            <v>8.0000000000000004E-4</v>
          </cell>
        </row>
        <row r="77">
          <cell r="B77">
            <v>-2.5000000000000001E-3</v>
          </cell>
          <cell r="C77">
            <v>-2E-3</v>
          </cell>
          <cell r="D77">
            <v>-1.8E-3</v>
          </cell>
          <cell r="E77">
            <v>-3.0999999999999999E-3</v>
          </cell>
          <cell r="F77">
            <v>-2.8999999999999998E-3</v>
          </cell>
        </row>
      </sheetData>
      <sheetData sheetId="2">
        <row r="4">
          <cell r="B4">
            <v>7.0000000000000001E-3</v>
          </cell>
          <cell r="C4">
            <v>1.2E-2</v>
          </cell>
          <cell r="D4">
            <v>4.0000000000000001E-3</v>
          </cell>
          <cell r="E4">
            <v>7.0000000000000001E-3</v>
          </cell>
          <cell r="F4">
            <v>7.0000000000000001E-3</v>
          </cell>
        </row>
        <row r="5">
          <cell r="B5">
            <v>8.9999999999999993E-3</v>
          </cell>
          <cell r="C5">
            <v>1.2E-2</v>
          </cell>
          <cell r="D5">
            <v>7.0000000000000001E-3</v>
          </cell>
          <cell r="E5">
            <v>8.9999999999999993E-3</v>
          </cell>
          <cell r="F5">
            <v>8.9999999999999993E-3</v>
          </cell>
        </row>
        <row r="6">
          <cell r="B6">
            <v>8.0000000000000002E-3</v>
          </cell>
          <cell r="C6">
            <v>8.0000000000000002E-3</v>
          </cell>
          <cell r="D6">
            <v>0.01</v>
          </cell>
          <cell r="E6">
            <v>6.0000000000000001E-3</v>
          </cell>
          <cell r="F6">
            <v>3.0000000000000001E-3</v>
          </cell>
        </row>
        <row r="7">
          <cell r="B7">
            <v>7.0000000000000001E-3</v>
          </cell>
          <cell r="C7">
            <v>1.0999999999999999E-2</v>
          </cell>
          <cell r="D7">
            <v>8.0000000000000002E-3</v>
          </cell>
          <cell r="E7">
            <v>6.0000000000000001E-3</v>
          </cell>
          <cell r="F7">
            <v>-1E-3</v>
          </cell>
        </row>
        <row r="8">
          <cell r="B8">
            <v>8.9999999999999993E-3</v>
          </cell>
          <cell r="C8">
            <v>1.7000000000000001E-2</v>
          </cell>
          <cell r="D8">
            <v>0.01</v>
          </cell>
          <cell r="E8">
            <v>8.0000000000000002E-3</v>
          </cell>
          <cell r="F8">
            <v>0</v>
          </cell>
        </row>
        <row r="9">
          <cell r="B9">
            <v>0.01</v>
          </cell>
          <cell r="C9">
            <v>1.9E-2</v>
          </cell>
          <cell r="D9">
            <v>7.0000000000000001E-3</v>
          </cell>
          <cell r="E9">
            <v>0.01</v>
          </cell>
          <cell r="F9">
            <v>1.0999999999999999E-2</v>
          </cell>
        </row>
        <row r="10">
          <cell r="B10">
            <v>8.9999999999999993E-3</v>
          </cell>
          <cell r="C10">
            <v>1.0999999999999999E-2</v>
          </cell>
          <cell r="D10">
            <v>8.9999999999999993E-3</v>
          </cell>
          <cell r="E10">
            <v>1.0999999999999999E-2</v>
          </cell>
          <cell r="F10">
            <v>7.0000000000000001E-3</v>
          </cell>
        </row>
        <row r="11">
          <cell r="B11">
            <v>8.9999999999999993E-3</v>
          </cell>
          <cell r="C11">
            <v>1.2E-2</v>
          </cell>
          <cell r="D11">
            <v>8.9999999999999993E-3</v>
          </cell>
          <cell r="E11">
            <v>8.9999999999999993E-3</v>
          </cell>
          <cell r="F11">
            <v>7.0000000000000001E-3</v>
          </cell>
        </row>
        <row r="12">
          <cell r="B12">
            <v>8.9999999999999993E-3</v>
          </cell>
          <cell r="C12">
            <v>8.0000000000000002E-3</v>
          </cell>
          <cell r="D12">
            <v>0.01</v>
          </cell>
          <cell r="E12">
            <v>6.0000000000000001E-3</v>
          </cell>
          <cell r="F12">
            <v>0.01</v>
          </cell>
        </row>
        <row r="13">
          <cell r="B13">
            <v>1.0999999999999999E-2</v>
          </cell>
          <cell r="C13">
            <v>8.9999999999999993E-3</v>
          </cell>
          <cell r="D13">
            <v>1.0999999999999999E-2</v>
          </cell>
          <cell r="E13">
            <v>0.01</v>
          </cell>
          <cell r="F13">
            <v>1.2E-2</v>
          </cell>
        </row>
        <row r="14">
          <cell r="B14">
            <v>0.01</v>
          </cell>
          <cell r="C14">
            <v>7.0000000000000001E-3</v>
          </cell>
          <cell r="D14">
            <v>1.2E-2</v>
          </cell>
          <cell r="E14">
            <v>0.01</v>
          </cell>
          <cell r="F14">
            <v>0.01</v>
          </cell>
        </row>
        <row r="15">
          <cell r="B15">
            <v>1.0999999999999999E-2</v>
          </cell>
          <cell r="C15">
            <v>1.4E-2</v>
          </cell>
          <cell r="D15">
            <v>1.0999999999999999E-2</v>
          </cell>
          <cell r="E15">
            <v>1.0999999999999999E-2</v>
          </cell>
          <cell r="F15">
            <v>6.0000000000000001E-3</v>
          </cell>
        </row>
        <row r="16">
          <cell r="B16">
            <v>1.0999999999999999E-2</v>
          </cell>
          <cell r="C16">
            <v>1.6E-2</v>
          </cell>
          <cell r="D16">
            <v>1.0999999999999999E-2</v>
          </cell>
          <cell r="E16">
            <v>8.9999999999999993E-3</v>
          </cell>
          <cell r="F16">
            <v>7.0000000000000001E-3</v>
          </cell>
        </row>
        <row r="17">
          <cell r="B17">
            <v>1.2E-2</v>
          </cell>
          <cell r="C17">
            <v>1.2E-2</v>
          </cell>
          <cell r="D17">
            <v>1.0999999999999999E-2</v>
          </cell>
          <cell r="E17">
            <v>1.2E-2</v>
          </cell>
          <cell r="F17">
            <v>1.2999999999999999E-2</v>
          </cell>
        </row>
        <row r="18">
          <cell r="B18">
            <v>1.2E-2</v>
          </cell>
          <cell r="C18">
            <v>1.0999999999999999E-2</v>
          </cell>
          <cell r="D18">
            <v>1.2E-2</v>
          </cell>
          <cell r="E18">
            <v>1.2999999999999999E-2</v>
          </cell>
          <cell r="F18">
            <v>1.2E-2</v>
          </cell>
        </row>
        <row r="19">
          <cell r="B19">
            <v>1.2999999999999999E-2</v>
          </cell>
          <cell r="C19">
            <v>8.9999999999999993E-3</v>
          </cell>
          <cell r="D19">
            <v>1.4E-2</v>
          </cell>
          <cell r="E19">
            <v>1.4999999999999999E-2</v>
          </cell>
          <cell r="F19">
            <v>1.0999999999999999E-2</v>
          </cell>
        </row>
        <row r="20">
          <cell r="B20">
            <v>1.2999999999999999E-2</v>
          </cell>
          <cell r="C20">
            <v>1.2999999999999999E-2</v>
          </cell>
          <cell r="D20">
            <v>1.2999999999999999E-2</v>
          </cell>
          <cell r="E20">
            <v>1.2E-2</v>
          </cell>
          <cell r="F20">
            <v>8.0000000000000002E-3</v>
          </cell>
        </row>
        <row r="21">
          <cell r="B21">
            <v>0.01</v>
          </cell>
          <cell r="C21">
            <v>1.0999999999999999E-2</v>
          </cell>
          <cell r="D21">
            <v>0.01</v>
          </cell>
          <cell r="E21">
            <v>8.0000000000000002E-3</v>
          </cell>
          <cell r="F21">
            <v>6.0000000000000001E-3</v>
          </cell>
        </row>
        <row r="22">
          <cell r="B22">
            <v>8.0000000000000002E-3</v>
          </cell>
          <cell r="C22">
            <v>8.9999999999999993E-3</v>
          </cell>
          <cell r="D22">
            <v>8.9999999999999993E-3</v>
          </cell>
          <cell r="E22">
            <v>6.0000000000000001E-3</v>
          </cell>
          <cell r="F22">
            <v>6.0000000000000001E-3</v>
          </cell>
        </row>
        <row r="23">
          <cell r="B23">
            <v>6.0000000000000001E-3</v>
          </cell>
          <cell r="C23">
            <v>6.0000000000000001E-3</v>
          </cell>
          <cell r="D23">
            <v>6.0000000000000001E-3</v>
          </cell>
          <cell r="E23">
            <v>5.0000000000000001E-3</v>
          </cell>
          <cell r="F23">
            <v>6.0000000000000001E-3</v>
          </cell>
        </row>
        <row r="24">
          <cell r="B24">
            <v>6.0000000000000001E-3</v>
          </cell>
          <cell r="C24">
            <v>7.0000000000000001E-3</v>
          </cell>
          <cell r="D24">
            <v>6.0000000000000001E-3</v>
          </cell>
          <cell r="E24">
            <v>6.0000000000000001E-3</v>
          </cell>
          <cell r="F24">
            <v>8.0000000000000002E-3</v>
          </cell>
        </row>
        <row r="25">
          <cell r="B25">
            <v>5.0000000000000001E-3</v>
          </cell>
          <cell r="C25">
            <v>5.0000000000000001E-3</v>
          </cell>
          <cell r="D25">
            <v>5.0000000000000001E-3</v>
          </cell>
          <cell r="E25">
            <v>4.0000000000000001E-3</v>
          </cell>
          <cell r="F25">
            <v>7.0000000000000001E-3</v>
          </cell>
        </row>
        <row r="26">
          <cell r="B26">
            <v>5.0000000000000001E-3</v>
          </cell>
          <cell r="C26">
            <v>5.0000000000000001E-3</v>
          </cell>
          <cell r="D26">
            <v>5.0000000000000001E-3</v>
          </cell>
          <cell r="E26">
            <v>4.0000000000000001E-3</v>
          </cell>
          <cell r="F26">
            <v>7.0000000000000001E-3</v>
          </cell>
        </row>
        <row r="27">
          <cell r="B27">
            <v>5.0000000000000001E-3</v>
          </cell>
          <cell r="C27">
            <v>5.0000000000000001E-3</v>
          </cell>
          <cell r="D27">
            <v>5.0000000000000001E-3</v>
          </cell>
          <cell r="E27">
            <v>5.0000000000000001E-3</v>
          </cell>
          <cell r="F27">
            <v>7.0000000000000001E-3</v>
          </cell>
        </row>
        <row r="28">
          <cell r="B28">
            <v>6.0000000000000001E-3</v>
          </cell>
          <cell r="C28">
            <v>7.0000000000000001E-3</v>
          </cell>
          <cell r="D28">
            <v>6.0000000000000001E-3</v>
          </cell>
          <cell r="E28">
            <v>6.0000000000000001E-3</v>
          </cell>
          <cell r="F28">
            <v>6.0000000000000001E-3</v>
          </cell>
        </row>
        <row r="29">
          <cell r="B29">
            <v>7.0000000000000001E-3</v>
          </cell>
          <cell r="C29">
            <v>8.9999999999999993E-3</v>
          </cell>
          <cell r="D29">
            <v>6.0000000000000001E-3</v>
          </cell>
          <cell r="E29">
            <v>6.0000000000000001E-3</v>
          </cell>
          <cell r="F29">
            <v>6.0000000000000001E-3</v>
          </cell>
        </row>
        <row r="30">
          <cell r="B30">
            <v>6.0000000000000001E-3</v>
          </cell>
          <cell r="C30">
            <v>7.0000000000000001E-3</v>
          </cell>
          <cell r="D30">
            <v>6.0000000000000001E-3</v>
          </cell>
          <cell r="E30">
            <v>5.0000000000000001E-3</v>
          </cell>
          <cell r="F30">
            <v>3.0000000000000001E-3</v>
          </cell>
        </row>
        <row r="31">
          <cell r="B31">
            <v>5.0000000000000001E-3</v>
          </cell>
          <cell r="C31">
            <v>4.0000000000000001E-3</v>
          </cell>
          <cell r="D31">
            <v>5.0000000000000001E-3</v>
          </cell>
          <cell r="E31">
            <v>5.0000000000000001E-3</v>
          </cell>
          <cell r="F31">
            <v>3.0000000000000001E-3</v>
          </cell>
        </row>
        <row r="32">
          <cell r="B32">
            <v>5.0000000000000001E-3</v>
          </cell>
          <cell r="C32">
            <v>3.0000000000000001E-3</v>
          </cell>
          <cell r="D32">
            <v>6.0000000000000001E-3</v>
          </cell>
          <cell r="E32">
            <v>5.0000000000000001E-3</v>
          </cell>
          <cell r="F32">
            <v>3.0000000000000001E-3</v>
          </cell>
        </row>
        <row r="33">
          <cell r="B33">
            <v>3.0000000000000001E-3</v>
          </cell>
          <cell r="C33">
            <v>4.0000000000000001E-3</v>
          </cell>
          <cell r="D33">
            <v>3.0000000000000001E-3</v>
          </cell>
          <cell r="E33">
            <v>3.0000000000000001E-3</v>
          </cell>
          <cell r="F33">
            <v>4.0000000000000001E-3</v>
          </cell>
        </row>
        <row r="34">
          <cell r="B34">
            <v>4.0000000000000001E-3</v>
          </cell>
          <cell r="C34">
            <v>5.0000000000000001E-3</v>
          </cell>
          <cell r="D34">
            <v>3.0000000000000001E-3</v>
          </cell>
          <cell r="E34">
            <v>3.0000000000000001E-3</v>
          </cell>
          <cell r="F34">
            <v>5.0000000000000001E-3</v>
          </cell>
        </row>
        <row r="35">
          <cell r="B35">
            <v>2E-3</v>
          </cell>
          <cell r="C35">
            <v>1E-3</v>
          </cell>
          <cell r="D35">
            <v>0</v>
          </cell>
          <cell r="E35">
            <v>3.0000000000000001E-3</v>
          </cell>
          <cell r="F35">
            <v>5.0000000000000001E-3</v>
          </cell>
        </row>
        <row r="36">
          <cell r="B36">
            <v>1E-3</v>
          </cell>
          <cell r="C36">
            <v>-3.0000000000000001E-3</v>
          </cell>
          <cell r="D36">
            <v>1E-3</v>
          </cell>
          <cell r="E36">
            <v>4.0000000000000001E-3</v>
          </cell>
          <cell r="F36">
            <v>4.0000000000000001E-3</v>
          </cell>
        </row>
        <row r="37">
          <cell r="B37">
            <v>4.0000000000000001E-3</v>
          </cell>
          <cell r="C37">
            <v>3.0000000000000001E-3</v>
          </cell>
          <cell r="D37">
            <v>4.0000000000000001E-3</v>
          </cell>
          <cell r="E37">
            <v>5.0000000000000001E-3</v>
          </cell>
          <cell r="F37">
            <v>4.0000000000000001E-3</v>
          </cell>
        </row>
        <row r="38">
          <cell r="B38">
            <v>2E-3</v>
          </cell>
          <cell r="C38">
            <v>0</v>
          </cell>
          <cell r="D38">
            <v>2E-3</v>
          </cell>
          <cell r="E38">
            <v>3.0000000000000001E-3</v>
          </cell>
          <cell r="F38">
            <v>3.0000000000000001E-3</v>
          </cell>
        </row>
        <row r="39">
          <cell r="B39">
            <v>1E-3</v>
          </cell>
          <cell r="C39">
            <v>1E-3</v>
          </cell>
          <cell r="D39">
            <v>1E-3</v>
          </cell>
          <cell r="E39">
            <v>2E-3</v>
          </cell>
          <cell r="F39">
            <v>3.0000000000000001E-3</v>
          </cell>
        </row>
        <row r="40">
          <cell r="B40">
            <v>1E-3</v>
          </cell>
          <cell r="C40">
            <v>0</v>
          </cell>
          <cell r="D40">
            <v>1E-3</v>
          </cell>
          <cell r="E40">
            <v>1E-3</v>
          </cell>
          <cell r="F40">
            <v>4.0000000000000001E-3</v>
          </cell>
        </row>
        <row r="41">
          <cell r="B41">
            <v>0</v>
          </cell>
          <cell r="C41">
            <v>-3.0000000000000001E-3</v>
          </cell>
          <cell r="D41">
            <v>0</v>
          </cell>
          <cell r="E41">
            <v>1E-3</v>
          </cell>
          <cell r="F41">
            <v>3.0000000000000001E-3</v>
          </cell>
        </row>
        <row r="42">
          <cell r="B42">
            <v>-1E-3</v>
          </cell>
          <cell r="C42">
            <v>-5.0000000000000001E-3</v>
          </cell>
          <cell r="D42">
            <v>0</v>
          </cell>
          <cell r="E42">
            <v>0</v>
          </cell>
          <cell r="F42">
            <v>2E-3</v>
          </cell>
        </row>
        <row r="43">
          <cell r="B43">
            <v>0</v>
          </cell>
          <cell r="C43">
            <v>-2E-3</v>
          </cell>
          <cell r="D43">
            <v>0</v>
          </cell>
          <cell r="E43">
            <v>1E-3</v>
          </cell>
          <cell r="F43">
            <v>1E-3</v>
          </cell>
        </row>
        <row r="44">
          <cell r="B44">
            <v>0</v>
          </cell>
          <cell r="C44">
            <v>-2E-3</v>
          </cell>
          <cell r="D44">
            <v>0</v>
          </cell>
          <cell r="E44">
            <v>1E-3</v>
          </cell>
          <cell r="F44">
            <v>1E-3</v>
          </cell>
        </row>
        <row r="45">
          <cell r="B45">
            <v>0</v>
          </cell>
          <cell r="C45">
            <v>0</v>
          </cell>
          <cell r="D45">
            <v>-1E-3</v>
          </cell>
          <cell r="E45">
            <v>0</v>
          </cell>
          <cell r="F45">
            <v>-2E-3</v>
          </cell>
        </row>
        <row r="46">
          <cell r="B46">
            <v>-1E-3</v>
          </cell>
          <cell r="C46">
            <v>1E-3</v>
          </cell>
          <cell r="D46">
            <v>-2E-3</v>
          </cell>
          <cell r="E46">
            <v>-1E-3</v>
          </cell>
          <cell r="F46">
            <v>-2E-3</v>
          </cell>
        </row>
        <row r="47">
          <cell r="B47">
            <v>-1E-3</v>
          </cell>
          <cell r="C47">
            <v>1E-3</v>
          </cell>
          <cell r="D47">
            <v>-1E-3</v>
          </cell>
          <cell r="E47">
            <v>-1E-3</v>
          </cell>
          <cell r="F47">
            <v>-3.0000000000000001E-3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1E-3</v>
          </cell>
        </row>
        <row r="49">
          <cell r="B49">
            <v>1E-3</v>
          </cell>
          <cell r="C49">
            <v>0</v>
          </cell>
          <cell r="D49">
            <v>1E-3</v>
          </cell>
          <cell r="E49">
            <v>1E-3</v>
          </cell>
          <cell r="F49">
            <v>3.0000000000000001E-3</v>
          </cell>
        </row>
        <row r="50">
          <cell r="B50">
            <v>1E-3</v>
          </cell>
          <cell r="C50">
            <v>1E-3</v>
          </cell>
          <cell r="D50">
            <v>-1E-3</v>
          </cell>
          <cell r="E50">
            <v>1E-3</v>
          </cell>
          <cell r="F50">
            <v>2E-3</v>
          </cell>
        </row>
        <row r="51">
          <cell r="B51">
            <v>0</v>
          </cell>
          <cell r="C51">
            <v>-2E-3</v>
          </cell>
          <cell r="D51">
            <v>1E-3</v>
          </cell>
          <cell r="E51">
            <v>1E-3</v>
          </cell>
          <cell r="F51">
            <v>1E-3</v>
          </cell>
        </row>
        <row r="52">
          <cell r="B52">
            <v>1E-3</v>
          </cell>
          <cell r="C52">
            <v>-1E-3</v>
          </cell>
          <cell r="D52">
            <v>1E-3</v>
          </cell>
          <cell r="E52">
            <v>1E-3</v>
          </cell>
          <cell r="F52">
            <v>1E-3</v>
          </cell>
        </row>
        <row r="53">
          <cell r="B53">
            <v>1E-3</v>
          </cell>
          <cell r="C53">
            <v>-1E-3</v>
          </cell>
          <cell r="D53">
            <v>1E-3</v>
          </cell>
          <cell r="E53">
            <v>1E-3</v>
          </cell>
          <cell r="F53">
            <v>1E-3</v>
          </cell>
        </row>
        <row r="54">
          <cell r="B54">
            <v>1E-3</v>
          </cell>
          <cell r="C54">
            <v>-1E-3</v>
          </cell>
          <cell r="D54">
            <v>1E-3</v>
          </cell>
          <cell r="E54">
            <v>1E-3</v>
          </cell>
          <cell r="F54">
            <v>1E-3</v>
          </cell>
        </row>
        <row r="55">
          <cell r="B55">
            <v>1E-3</v>
          </cell>
          <cell r="C55">
            <v>-1E-3</v>
          </cell>
          <cell r="D55">
            <v>1E-3</v>
          </cell>
          <cell r="E55">
            <v>1E-3</v>
          </cell>
          <cell r="F55">
            <v>1E-3</v>
          </cell>
        </row>
        <row r="56">
          <cell r="B56">
            <v>6.9999999999999999E-4</v>
          </cell>
          <cell r="C56">
            <v>5.9999999999999995E-4</v>
          </cell>
          <cell r="D56">
            <v>6.9999999999999999E-4</v>
          </cell>
          <cell r="E56">
            <v>2.0000000000000001E-4</v>
          </cell>
          <cell r="F56">
            <v>2.3999999999999998E-3</v>
          </cell>
        </row>
        <row r="57">
          <cell r="B57">
            <v>1.2999999999999999E-3</v>
          </cell>
          <cell r="C57">
            <v>3.8999999999999998E-3</v>
          </cell>
          <cell r="D57">
            <v>8.0000000000000004E-4</v>
          </cell>
          <cell r="E57">
            <v>4.0000000000000002E-4</v>
          </cell>
          <cell r="F57">
            <v>1.4E-3</v>
          </cell>
        </row>
        <row r="58">
          <cell r="B58">
            <v>0</v>
          </cell>
          <cell r="C58">
            <v>8.9999999999999998E-4</v>
          </cell>
          <cell r="D58">
            <v>-5.0000000000000001E-4</v>
          </cell>
          <cell r="E58">
            <v>-2.9999999999999997E-4</v>
          </cell>
          <cell r="F58">
            <v>4.0000000000000002E-4</v>
          </cell>
        </row>
        <row r="59">
          <cell r="B59">
            <v>1.2999999999999999E-3</v>
          </cell>
          <cell r="C59">
            <v>3.0999999999999999E-3</v>
          </cell>
          <cell r="D59">
            <v>8.9999999999999998E-4</v>
          </cell>
          <cell r="E59">
            <v>1.2999999999999999E-3</v>
          </cell>
          <cell r="F59">
            <v>6.9999999999999999E-4</v>
          </cell>
        </row>
        <row r="60">
          <cell r="B60">
            <v>-4.0000000000000002E-4</v>
          </cell>
          <cell r="C60">
            <v>-2E-3</v>
          </cell>
          <cell r="D60">
            <v>-2.9999999999999997E-4</v>
          </cell>
          <cell r="E60">
            <v>4.0000000000000002E-4</v>
          </cell>
          <cell r="F60">
            <v>8.0000000000000004E-4</v>
          </cell>
        </row>
        <row r="61">
          <cell r="B61">
            <v>-1E-4</v>
          </cell>
          <cell r="C61">
            <v>-1.2999999999999999E-3</v>
          </cell>
          <cell r="D61">
            <v>-5.0000000000000001E-4</v>
          </cell>
          <cell r="E61">
            <v>8.9999999999999998E-4</v>
          </cell>
          <cell r="F61">
            <v>1.6000000000000001E-3</v>
          </cell>
        </row>
        <row r="62">
          <cell r="B62">
            <v>-1.6000000000000001E-3</v>
          </cell>
          <cell r="C62">
            <v>-3.5000000000000001E-3</v>
          </cell>
          <cell r="D62">
            <v>-2E-3</v>
          </cell>
          <cell r="E62">
            <v>-4.0000000000000002E-4</v>
          </cell>
          <cell r="F62">
            <v>1.1999999999999999E-3</v>
          </cell>
        </row>
        <row r="63">
          <cell r="B63">
            <v>-1.5E-3</v>
          </cell>
          <cell r="C63">
            <v>-3.7000000000000002E-3</v>
          </cell>
          <cell r="D63">
            <v>-1.5E-3</v>
          </cell>
          <cell r="E63">
            <v>-4.0000000000000002E-4</v>
          </cell>
          <cell r="F63">
            <v>1.6999999999999999E-3</v>
          </cell>
        </row>
        <row r="64">
          <cell r="B64">
            <v>-1.5E-3</v>
          </cell>
          <cell r="C64">
            <v>-4.1999999999999997E-3</v>
          </cell>
          <cell r="D64">
            <v>-1E-3</v>
          </cell>
          <cell r="E64">
            <v>-2.0000000000000001E-4</v>
          </cell>
          <cell r="F64">
            <v>6.9999999999999999E-4</v>
          </cell>
        </row>
        <row r="65">
          <cell r="B65">
            <v>-1.1999999999999999E-3</v>
          </cell>
          <cell r="C65">
            <v>-3.3E-3</v>
          </cell>
          <cell r="D65">
            <v>-1.1999999999999999E-3</v>
          </cell>
          <cell r="E65">
            <v>-4.0000000000000002E-4</v>
          </cell>
          <cell r="F65">
            <v>1.4E-3</v>
          </cell>
        </row>
        <row r="66">
          <cell r="B66">
            <v>-6.9999999999999999E-4</v>
          </cell>
          <cell r="C66">
            <v>-1.1000000000000001E-3</v>
          </cell>
          <cell r="D66">
            <v>-1.1000000000000001E-3</v>
          </cell>
          <cell r="E66">
            <v>-5.9999999999999995E-4</v>
          </cell>
          <cell r="F66">
            <v>1.8E-3</v>
          </cell>
        </row>
        <row r="67">
          <cell r="B67">
            <v>0</v>
          </cell>
          <cell r="C67">
            <v>2.9999999999999997E-4</v>
          </cell>
          <cell r="D67">
            <v>-2.9999999999999997E-4</v>
          </cell>
          <cell r="E67">
            <v>-4.0000000000000002E-4</v>
          </cell>
          <cell r="F67">
            <v>1.8E-3</v>
          </cell>
        </row>
        <row r="68">
          <cell r="B68">
            <v>2.9999999999999997E-4</v>
          </cell>
          <cell r="C68">
            <v>5.9999999999999995E-4</v>
          </cell>
          <cell r="D68">
            <v>5.9999999999999995E-4</v>
          </cell>
          <cell r="E68">
            <v>-2.0000000000000001E-4</v>
          </cell>
          <cell r="F68">
            <v>1.1000000000000001E-3</v>
          </cell>
        </row>
        <row r="69">
          <cell r="B69">
            <v>1E-4</v>
          </cell>
          <cell r="C69">
            <v>-5.0000000000000001E-4</v>
          </cell>
          <cell r="D69">
            <v>2.9999999999999997E-4</v>
          </cell>
          <cell r="E69">
            <v>2.0000000000000001E-4</v>
          </cell>
          <cell r="F69">
            <v>6.9999999999999999E-4</v>
          </cell>
        </row>
        <row r="70">
          <cell r="B70">
            <v>-1E-4</v>
          </cell>
          <cell r="C70">
            <v>0</v>
          </cell>
          <cell r="D70">
            <v>-2.0000000000000001E-4</v>
          </cell>
          <cell r="E70">
            <v>0</v>
          </cell>
          <cell r="F70">
            <v>2.0000000000000001E-4</v>
          </cell>
        </row>
        <row r="71">
          <cell r="B71">
            <v>-6.9999999999999999E-4</v>
          </cell>
          <cell r="C71">
            <v>-1.8E-3</v>
          </cell>
          <cell r="D71">
            <v>-1E-3</v>
          </cell>
          <cell r="E71">
            <v>5.9999999999999995E-4</v>
          </cell>
          <cell r="F71">
            <v>-5.0000000000000001E-4</v>
          </cell>
        </row>
        <row r="72">
          <cell r="B72">
            <v>0</v>
          </cell>
          <cell r="C72">
            <v>-6.9999999999999999E-4</v>
          </cell>
          <cell r="D72">
            <v>-1E-4</v>
          </cell>
          <cell r="E72">
            <v>5.9999999999999995E-4</v>
          </cell>
          <cell r="F72">
            <v>2.9999999999999997E-4</v>
          </cell>
        </row>
        <row r="73">
          <cell r="B73">
            <v>-1E-4</v>
          </cell>
          <cell r="C73">
            <v>-5.9999999999999995E-4</v>
          </cell>
          <cell r="D73">
            <v>-2.9999999999999997E-4</v>
          </cell>
          <cell r="E73">
            <v>6.9999999999999999E-4</v>
          </cell>
          <cell r="F73">
            <v>1E-4</v>
          </cell>
        </row>
        <row r="74">
          <cell r="B74">
            <v>-1E-4</v>
          </cell>
          <cell r="C74">
            <v>-4.0000000000000002E-4</v>
          </cell>
          <cell r="D74">
            <v>-5.0000000000000001E-4</v>
          </cell>
          <cell r="E74">
            <v>2.9999999999999997E-4</v>
          </cell>
          <cell r="F74">
            <v>6.9999999999999999E-4</v>
          </cell>
        </row>
        <row r="75">
          <cell r="B75">
            <v>-5.9999999999999995E-4</v>
          </cell>
          <cell r="C75">
            <v>-2.0000000000000001E-4</v>
          </cell>
          <cell r="D75">
            <v>-6.9999999999999999E-4</v>
          </cell>
          <cell r="E75">
            <v>-1E-3</v>
          </cell>
          <cell r="F75">
            <v>-2.0000000000000001E-4</v>
          </cell>
        </row>
        <row r="76">
          <cell r="B76">
            <v>-6.9999999999999999E-4</v>
          </cell>
          <cell r="C76">
            <v>-8.0000000000000004E-4</v>
          </cell>
          <cell r="D76">
            <v>-5.9999999999999995E-4</v>
          </cell>
          <cell r="E76">
            <v>-8.0000000000000004E-4</v>
          </cell>
          <cell r="F76">
            <v>-6.9999999999999999E-4</v>
          </cell>
        </row>
        <row r="77">
          <cell r="B77">
            <v>-5.9999999999999995E-4</v>
          </cell>
          <cell r="C77">
            <v>-1E-4</v>
          </cell>
          <cell r="D77">
            <v>-5.0000000000000001E-4</v>
          </cell>
          <cell r="E77">
            <v>-5.9999999999999995E-4</v>
          </cell>
          <cell r="F77">
            <v>-1.6999999999999999E-3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6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3:N18"/>
  <sheetViews>
    <sheetView showGridLines="0" zoomScaleNormal="100" workbookViewId="0">
      <selection activeCell="B16" sqref="B16:N18"/>
    </sheetView>
  </sheetViews>
  <sheetFormatPr defaultRowHeight="15" x14ac:dyDescent="0.25"/>
  <cols>
    <col min="2" max="2" width="8.140625" customWidth="1"/>
  </cols>
  <sheetData>
    <row r="3" spans="2:14" ht="23.25" x14ac:dyDescent="0.35">
      <c r="B3" s="12" t="s">
        <v>135</v>
      </c>
    </row>
    <row r="4" spans="2:14" ht="15.75" thickBot="1" x14ac:dyDescent="0.3">
      <c r="B4" s="2" t="s">
        <v>150</v>
      </c>
      <c r="C4" s="2"/>
    </row>
    <row r="5" spans="2:14" ht="21" x14ac:dyDescent="0.35">
      <c r="B5" s="48" t="s">
        <v>133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2:14" x14ac:dyDescent="0.25">
      <c r="B6" s="43">
        <v>1</v>
      </c>
      <c r="C6" s="187" t="str">
        <f>CONCATENATE('G1'!A12," - ",'G1'!A13)</f>
        <v>Custo por metro quadrado - Moeda corrente (R$) - Dezembro 2024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44"/>
    </row>
    <row r="7" spans="2:14" x14ac:dyDescent="0.25">
      <c r="B7" s="43">
        <v>2</v>
      </c>
      <c r="C7" s="187" t="str">
        <f>CONCATENATE('G6'!A12," - ",'G6'!A13)</f>
        <v>Evolução do custo por metro quadrado e seus componentes na construção civil - Número índice, base: dezembro/23=100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44"/>
    </row>
    <row r="8" spans="2:14" x14ac:dyDescent="0.25">
      <c r="B8" s="43">
        <v>3</v>
      </c>
      <c r="C8" s="187" t="str">
        <f>CONCATENATE('G2-3'!A11," - ",'G2-3'!A12)</f>
        <v>Custo médio por metro quadrado - Variação % em 12 meses - Brasil, Sudeste e Espírito Santo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44"/>
    </row>
    <row r="9" spans="2:14" x14ac:dyDescent="0.25">
      <c r="B9" s="43">
        <v>4</v>
      </c>
      <c r="C9" s="187" t="str">
        <f>'G4'!A2</f>
        <v>Índices de valorização imobiliária e de custos na construção civil – Espírito Santo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44"/>
    </row>
    <row r="10" spans="2:14" x14ac:dyDescent="0.25">
      <c r="B10" s="43">
        <v>5</v>
      </c>
      <c r="C10" s="187" t="str">
        <f>'G5'!B7</f>
        <v>Ranking da variação do Custo da Construção Civil segundo Unidade da Federação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44"/>
    </row>
    <row r="11" spans="2:14" x14ac:dyDescent="0.25">
      <c r="B11" s="4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44"/>
    </row>
    <row r="12" spans="2:14" ht="21" x14ac:dyDescent="0.35">
      <c r="B12" s="49" t="s">
        <v>134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44"/>
    </row>
    <row r="13" spans="2:14" x14ac:dyDescent="0.25">
      <c r="B13" s="43">
        <v>1</v>
      </c>
      <c r="C13" s="187" t="str">
        <f>'Tab1'!B3</f>
        <v>Resultados para o Índice de custo da construção civil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44"/>
    </row>
    <row r="14" spans="2:14" x14ac:dyDescent="0.25">
      <c r="B14" s="43">
        <v>2</v>
      </c>
      <c r="C14" s="187" t="str">
        <f>'Tab2'!B4</f>
        <v>Custos e Variações dos Componentes da Construção Civil no Espírito Santo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44"/>
    </row>
    <row r="15" spans="2:14" ht="15.75" thickBot="1" x14ac:dyDescent="0.3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</row>
    <row r="16" spans="2:14" x14ac:dyDescent="0.25">
      <c r="B16" s="185" t="s">
        <v>136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2:14" x14ac:dyDescent="0.25"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2:14" x14ac:dyDescent="0.25"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</row>
  </sheetData>
  <mergeCells count="8">
    <mergeCell ref="B16:N18"/>
    <mergeCell ref="C6:M6"/>
    <mergeCell ref="C7:M7"/>
    <mergeCell ref="C8:M8"/>
    <mergeCell ref="C9:M9"/>
    <mergeCell ref="C10:M10"/>
    <mergeCell ref="C13:M13"/>
    <mergeCell ref="C14:M14"/>
  </mergeCells>
  <hyperlinks>
    <hyperlink ref="C6" location="'G1'!A1" display="'G1'!A1"/>
    <hyperlink ref="C7" location="'G2'!A1" display="'G2'!A1"/>
    <hyperlink ref="C8" location="'G3'!A1" display="'G3'!A1"/>
    <hyperlink ref="C9" location="'G4'!A1" display="'G4'!A1"/>
    <hyperlink ref="C10" location="'G5'!A1" display="'G5'!A1"/>
    <hyperlink ref="C13" location="'Tab1'!A1" display="'Tab1'!A1"/>
    <hyperlink ref="C14" location="'Tab2'!A1" display="'Tab2'!A1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C1:J34"/>
  <sheetViews>
    <sheetView topLeftCell="H1" workbookViewId="0">
      <selection activeCell="J24" sqref="J24"/>
    </sheetView>
  </sheetViews>
  <sheetFormatPr defaultRowHeight="15" x14ac:dyDescent="0.25"/>
  <cols>
    <col min="3" max="3" width="21" bestFit="1" customWidth="1"/>
    <col min="5" max="5" width="21" bestFit="1" customWidth="1"/>
    <col min="7" max="7" width="71.140625" bestFit="1" customWidth="1"/>
    <col min="9" max="9" width="55.7109375" bestFit="1" customWidth="1"/>
    <col min="10" max="10" width="12.5703125" bestFit="1" customWidth="1"/>
  </cols>
  <sheetData>
    <row r="1" spans="3:10" x14ac:dyDescent="0.25">
      <c r="C1" t="s">
        <v>44</v>
      </c>
      <c r="D1" t="s">
        <v>46</v>
      </c>
      <c r="E1" t="s">
        <v>44</v>
      </c>
      <c r="G1" t="s">
        <v>45</v>
      </c>
      <c r="H1" t="s">
        <v>46</v>
      </c>
      <c r="I1" t="s">
        <v>45</v>
      </c>
      <c r="J1" t="s">
        <v>64</v>
      </c>
    </row>
    <row r="2" spans="3:10" x14ac:dyDescent="0.25">
      <c r="C2" t="s">
        <v>10</v>
      </c>
      <c r="D2">
        <v>1</v>
      </c>
      <c r="E2" t="s">
        <v>10</v>
      </c>
      <c r="F2">
        <v>1</v>
      </c>
      <c r="G2" t="s">
        <v>1</v>
      </c>
      <c r="H2" t="s">
        <v>140</v>
      </c>
      <c r="I2" t="s">
        <v>52</v>
      </c>
      <c r="J2" t="s">
        <v>61</v>
      </c>
    </row>
    <row r="3" spans="3:10" x14ac:dyDescent="0.25">
      <c r="C3" t="s">
        <v>11</v>
      </c>
      <c r="D3">
        <v>2</v>
      </c>
      <c r="E3" t="s">
        <v>11</v>
      </c>
      <c r="F3">
        <v>2</v>
      </c>
      <c r="G3" t="s">
        <v>2</v>
      </c>
      <c r="H3" t="s">
        <v>141</v>
      </c>
      <c r="I3" t="s">
        <v>53</v>
      </c>
      <c r="J3" t="s">
        <v>62</v>
      </c>
    </row>
    <row r="4" spans="3:10" x14ac:dyDescent="0.25">
      <c r="C4" t="s">
        <v>12</v>
      </c>
      <c r="D4">
        <v>3</v>
      </c>
      <c r="E4" t="s">
        <v>12</v>
      </c>
      <c r="F4">
        <v>3</v>
      </c>
      <c r="G4" t="s">
        <v>3</v>
      </c>
      <c r="H4" t="s">
        <v>142</v>
      </c>
      <c r="I4" t="s">
        <v>54</v>
      </c>
      <c r="J4" t="s">
        <v>63</v>
      </c>
    </row>
    <row r="5" spans="3:10" x14ac:dyDescent="0.25">
      <c r="C5" t="s">
        <v>13</v>
      </c>
      <c r="D5">
        <v>4</v>
      </c>
      <c r="E5" t="s">
        <v>13</v>
      </c>
      <c r="F5">
        <v>4</v>
      </c>
      <c r="G5" t="s">
        <v>4</v>
      </c>
      <c r="H5" t="s">
        <v>143</v>
      </c>
      <c r="I5" t="s">
        <v>55</v>
      </c>
      <c r="J5" t="s">
        <v>61</v>
      </c>
    </row>
    <row r="6" spans="3:10" x14ac:dyDescent="0.25">
      <c r="C6" t="s">
        <v>14</v>
      </c>
      <c r="D6">
        <v>5</v>
      </c>
      <c r="E6" t="s">
        <v>14</v>
      </c>
      <c r="F6">
        <v>5</v>
      </c>
      <c r="G6" t="s">
        <v>5</v>
      </c>
      <c r="H6" t="s">
        <v>144</v>
      </c>
      <c r="I6" t="s">
        <v>56</v>
      </c>
      <c r="J6" t="s">
        <v>62</v>
      </c>
    </row>
    <row r="7" spans="3:10" x14ac:dyDescent="0.25">
      <c r="C7" t="s">
        <v>15</v>
      </c>
      <c r="D7">
        <v>6</v>
      </c>
      <c r="E7" t="s">
        <v>15</v>
      </c>
      <c r="F7">
        <v>6</v>
      </c>
      <c r="G7" t="s">
        <v>6</v>
      </c>
      <c r="H7" t="s">
        <v>145</v>
      </c>
      <c r="I7" t="s">
        <v>57</v>
      </c>
      <c r="J7" t="s">
        <v>63</v>
      </c>
    </row>
    <row r="8" spans="3:10" x14ac:dyDescent="0.25">
      <c r="C8" t="s">
        <v>16</v>
      </c>
      <c r="D8">
        <v>7</v>
      </c>
      <c r="E8" t="s">
        <v>16</v>
      </c>
      <c r="F8">
        <v>7</v>
      </c>
      <c r="G8" t="s">
        <v>7</v>
      </c>
      <c r="H8" t="s">
        <v>146</v>
      </c>
      <c r="I8" t="s">
        <v>58</v>
      </c>
      <c r="J8" t="s">
        <v>104</v>
      </c>
    </row>
    <row r="9" spans="3:10" x14ac:dyDescent="0.25">
      <c r="C9" t="s">
        <v>17</v>
      </c>
      <c r="D9">
        <v>8</v>
      </c>
      <c r="E9" t="s">
        <v>17</v>
      </c>
      <c r="F9">
        <v>8</v>
      </c>
      <c r="G9" t="s">
        <v>8</v>
      </c>
      <c r="H9" t="s">
        <v>147</v>
      </c>
      <c r="I9" t="s">
        <v>59</v>
      </c>
      <c r="J9" t="s">
        <v>105</v>
      </c>
    </row>
    <row r="10" spans="3:10" x14ac:dyDescent="0.25">
      <c r="C10" t="s">
        <v>18</v>
      </c>
      <c r="D10">
        <v>9</v>
      </c>
      <c r="E10" t="s">
        <v>18</v>
      </c>
      <c r="F10">
        <v>9</v>
      </c>
      <c r="G10" t="s">
        <v>9</v>
      </c>
      <c r="H10" t="s">
        <v>148</v>
      </c>
      <c r="I10" t="s">
        <v>60</v>
      </c>
      <c r="J10" t="s">
        <v>106</v>
      </c>
    </row>
    <row r="11" spans="3:10" x14ac:dyDescent="0.25">
      <c r="C11" t="s">
        <v>19</v>
      </c>
      <c r="D11">
        <v>10</v>
      </c>
      <c r="E11" t="s">
        <v>19</v>
      </c>
    </row>
    <row r="12" spans="3:10" x14ac:dyDescent="0.25">
      <c r="C12" t="s">
        <v>20</v>
      </c>
      <c r="D12">
        <v>11</v>
      </c>
      <c r="E12" t="s">
        <v>20</v>
      </c>
    </row>
    <row r="13" spans="3:10" x14ac:dyDescent="0.25">
      <c r="C13" t="s">
        <v>21</v>
      </c>
      <c r="D13">
        <v>12</v>
      </c>
      <c r="E13" t="s">
        <v>21</v>
      </c>
    </row>
    <row r="14" spans="3:10" x14ac:dyDescent="0.25">
      <c r="C14" t="s">
        <v>22</v>
      </c>
      <c r="D14">
        <v>13</v>
      </c>
      <c r="E14" t="s">
        <v>22</v>
      </c>
    </row>
    <row r="15" spans="3:10" x14ac:dyDescent="0.25">
      <c r="C15" t="s">
        <v>23</v>
      </c>
      <c r="D15">
        <v>14</v>
      </c>
      <c r="E15" t="s">
        <v>23</v>
      </c>
    </row>
    <row r="16" spans="3:10" x14ac:dyDescent="0.25">
      <c r="C16" t="s">
        <v>24</v>
      </c>
      <c r="D16">
        <v>15</v>
      </c>
      <c r="E16" t="s">
        <v>24</v>
      </c>
    </row>
    <row r="17" spans="3:5" x14ac:dyDescent="0.25">
      <c r="C17" t="s">
        <v>25</v>
      </c>
      <c r="D17">
        <v>16</v>
      </c>
      <c r="E17" t="s">
        <v>25</v>
      </c>
    </row>
    <row r="18" spans="3:5" x14ac:dyDescent="0.25">
      <c r="C18" t="s">
        <v>26</v>
      </c>
      <c r="D18">
        <v>17</v>
      </c>
      <c r="E18" t="s">
        <v>26</v>
      </c>
    </row>
    <row r="19" spans="3:5" x14ac:dyDescent="0.25">
      <c r="C19" t="s">
        <v>27</v>
      </c>
      <c r="D19">
        <v>18</v>
      </c>
      <c r="E19" t="s">
        <v>27</v>
      </c>
    </row>
    <row r="20" spans="3:5" x14ac:dyDescent="0.25">
      <c r="C20" t="s">
        <v>28</v>
      </c>
      <c r="D20">
        <v>19</v>
      </c>
      <c r="E20" t="s">
        <v>28</v>
      </c>
    </row>
    <row r="21" spans="3:5" x14ac:dyDescent="0.25">
      <c r="C21" t="s">
        <v>29</v>
      </c>
      <c r="D21">
        <v>20</v>
      </c>
      <c r="E21" t="s">
        <v>29</v>
      </c>
    </row>
    <row r="22" spans="3:5" x14ac:dyDescent="0.25">
      <c r="C22" t="s">
        <v>30</v>
      </c>
      <c r="D22">
        <v>21</v>
      </c>
      <c r="E22" t="s">
        <v>30</v>
      </c>
    </row>
    <row r="23" spans="3:5" x14ac:dyDescent="0.25">
      <c r="C23" t="s">
        <v>31</v>
      </c>
      <c r="D23">
        <v>22</v>
      </c>
      <c r="E23" t="s">
        <v>31</v>
      </c>
    </row>
    <row r="24" spans="3:5" x14ac:dyDescent="0.25">
      <c r="C24" t="s">
        <v>32</v>
      </c>
      <c r="D24">
        <v>23</v>
      </c>
      <c r="E24" t="s">
        <v>32</v>
      </c>
    </row>
    <row r="25" spans="3:5" x14ac:dyDescent="0.25">
      <c r="C25" t="s">
        <v>33</v>
      </c>
      <c r="D25">
        <v>24</v>
      </c>
      <c r="E25" t="s">
        <v>33</v>
      </c>
    </row>
    <row r="26" spans="3:5" x14ac:dyDescent="0.25">
      <c r="C26" t="s">
        <v>34</v>
      </c>
      <c r="D26">
        <v>25</v>
      </c>
      <c r="E26" t="s">
        <v>34</v>
      </c>
    </row>
    <row r="27" spans="3:5" x14ac:dyDescent="0.25">
      <c r="C27" t="s">
        <v>35</v>
      </c>
      <c r="D27">
        <v>26</v>
      </c>
      <c r="E27" t="s">
        <v>35</v>
      </c>
    </row>
    <row r="28" spans="3:5" x14ac:dyDescent="0.25">
      <c r="C28" t="s">
        <v>36</v>
      </c>
      <c r="D28">
        <v>27</v>
      </c>
      <c r="E28" t="s">
        <v>36</v>
      </c>
    </row>
    <row r="29" spans="3:5" x14ac:dyDescent="0.25">
      <c r="C29" t="s">
        <v>37</v>
      </c>
      <c r="D29">
        <v>28</v>
      </c>
      <c r="E29" t="s">
        <v>37</v>
      </c>
    </row>
    <row r="30" spans="3:5" x14ac:dyDescent="0.25">
      <c r="C30" t="s">
        <v>38</v>
      </c>
      <c r="D30">
        <v>29</v>
      </c>
      <c r="E30" t="s">
        <v>38</v>
      </c>
    </row>
    <row r="31" spans="3:5" x14ac:dyDescent="0.25">
      <c r="C31" t="s">
        <v>39</v>
      </c>
      <c r="D31">
        <v>30</v>
      </c>
      <c r="E31" t="s">
        <v>39</v>
      </c>
    </row>
    <row r="32" spans="3:5" x14ac:dyDescent="0.25">
      <c r="C32" t="s">
        <v>40</v>
      </c>
      <c r="D32">
        <v>31</v>
      </c>
      <c r="E32" t="s">
        <v>40</v>
      </c>
    </row>
    <row r="33" spans="3:5" x14ac:dyDescent="0.25">
      <c r="C33" t="s">
        <v>41</v>
      </c>
      <c r="D33">
        <v>32</v>
      </c>
      <c r="E33" t="s">
        <v>41</v>
      </c>
    </row>
    <row r="34" spans="3:5" x14ac:dyDescent="0.25">
      <c r="C34" t="s">
        <v>42</v>
      </c>
      <c r="D34">
        <v>33</v>
      </c>
      <c r="E34" t="s">
        <v>42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F173"/>
  <sheetViews>
    <sheetView topLeftCell="A4" workbookViewId="0">
      <pane xSplit="2" ySplit="2" topLeftCell="AQ153" activePane="bottomRight" state="frozen"/>
      <selection activeCell="C147" sqref="C147:KM173"/>
      <selection pane="topRight" activeCell="C147" sqref="C147:KM173"/>
      <selection pane="bottomLeft" activeCell="C147" sqref="C147:KM173"/>
      <selection pane="bottomRight" activeCell="C147" sqref="C147:KM173"/>
    </sheetView>
  </sheetViews>
  <sheetFormatPr defaultRowHeight="15" x14ac:dyDescent="0.25"/>
  <cols>
    <col min="1" max="1" width="4" bestFit="1" customWidth="1"/>
    <col min="2" max="2" width="29.28515625" customWidth="1"/>
    <col min="3" max="35" width="38.28515625" bestFit="1" customWidth="1"/>
    <col min="36" max="68" width="59.7109375" bestFit="1" customWidth="1"/>
    <col min="69" max="101" width="64" bestFit="1" customWidth="1"/>
    <col min="102" max="134" width="45.28515625" bestFit="1" customWidth="1"/>
    <col min="135" max="167" width="66.7109375" bestFit="1" customWidth="1"/>
    <col min="168" max="200" width="71.140625" bestFit="1" customWidth="1"/>
    <col min="201" max="233" width="53.5703125" bestFit="1" customWidth="1"/>
    <col min="234" max="266" width="53.140625" bestFit="1" customWidth="1"/>
    <col min="267" max="285" width="61.140625" bestFit="1" customWidth="1"/>
    <col min="286" max="286" width="61.140625" style="167" bestFit="1" customWidth="1"/>
    <col min="287" max="287" width="61.140625" bestFit="1" customWidth="1"/>
    <col min="288" max="288" width="61.140625" style="167" bestFit="1" customWidth="1"/>
    <col min="289" max="299" width="61.140625" bestFit="1" customWidth="1"/>
  </cols>
  <sheetData>
    <row r="1" spans="1:299" x14ac:dyDescent="0.25">
      <c r="B1" t="s">
        <v>0</v>
      </c>
      <c r="H1" s="1"/>
    </row>
    <row r="2" spans="1:299" x14ac:dyDescent="0.25">
      <c r="HZ2">
        <f>(CX29/CX$17-1)*100</f>
        <v>-99.999894330016545</v>
      </c>
    </row>
    <row r="3" spans="1:299" x14ac:dyDescent="0.25">
      <c r="A3">
        <v>1</v>
      </c>
      <c r="B3" t="s">
        <v>47</v>
      </c>
      <c r="C3" t="str">
        <f>CONCATENATE(VLOOKUP(C$4,Nomes!$G$2:$H$10,2,FALSE),VLOOKUP(C$5,Nomes!$C$1:$D$34,2,FALSE))</f>
        <v>A1</v>
      </c>
      <c r="D3" t="str">
        <f>CONCATENATE(VLOOKUP(D$4,Nomes!$G$2:$H$10,2,FALSE),VLOOKUP(D$5,Nomes!$C$1:$D$34,2,FALSE))</f>
        <v>A2</v>
      </c>
      <c r="E3" t="str">
        <f>CONCATENATE(VLOOKUP(E$4,Nomes!$G$2:$H$10,2,FALSE),VLOOKUP(E$5,Nomes!$C$1:$D$34,2,FALSE))</f>
        <v>A3</v>
      </c>
      <c r="F3" t="str">
        <f>CONCATENATE(VLOOKUP(F$4,Nomes!$G$2:$H$10,2,FALSE),VLOOKUP(F$5,Nomes!$C$1:$D$34,2,FALSE))</f>
        <v>A4</v>
      </c>
      <c r="G3" t="str">
        <f>CONCATENATE(VLOOKUP(G$4,Nomes!$G$2:$H$10,2,FALSE),VLOOKUP(G$5,Nomes!$C$1:$D$34,2,FALSE))</f>
        <v>A5</v>
      </c>
      <c r="H3" t="str">
        <f>CONCATENATE(VLOOKUP(H$4,Nomes!$G$2:$H$10,2,FALSE),VLOOKUP(H$5,Nomes!$C$1:$D$34,2,FALSE))</f>
        <v>A6</v>
      </c>
      <c r="I3" t="str">
        <f>CONCATENATE(VLOOKUP(I$4,Nomes!$G$2:$H$10,2,FALSE),VLOOKUP(I$5,Nomes!$C$1:$D$34,2,FALSE))</f>
        <v>A7</v>
      </c>
      <c r="J3" t="str">
        <f>CONCATENATE(VLOOKUP(J$4,Nomes!$G$2:$H$10,2,FALSE),VLOOKUP(J$5,Nomes!$C$1:$D$34,2,FALSE))</f>
        <v>A8</v>
      </c>
      <c r="K3" t="str">
        <f>CONCATENATE(VLOOKUP(K$4,Nomes!$G$2:$H$10,2,FALSE),VLOOKUP(K$5,Nomes!$C$1:$D$34,2,FALSE))</f>
        <v>A9</v>
      </c>
      <c r="L3" t="str">
        <f>CONCATENATE(VLOOKUP(L$4,Nomes!$G$2:$H$10,2,FALSE),VLOOKUP(L$5,Nomes!$C$1:$D$34,2,FALSE))</f>
        <v>A10</v>
      </c>
      <c r="M3" t="str">
        <f>CONCATENATE(VLOOKUP(M$4,Nomes!$G$2:$H$10,2,FALSE),VLOOKUP(M$5,Nomes!$C$1:$D$34,2,FALSE))</f>
        <v>A11</v>
      </c>
      <c r="N3" t="str">
        <f>CONCATENATE(VLOOKUP(N$4,Nomes!$G$2:$H$10,2,FALSE),VLOOKUP(N$5,Nomes!$C$1:$D$34,2,FALSE))</f>
        <v>A12</v>
      </c>
      <c r="O3" t="str">
        <f>CONCATENATE(VLOOKUP(O$4,Nomes!$G$2:$H$10,2,FALSE),VLOOKUP(O$5,Nomes!$C$1:$D$34,2,FALSE))</f>
        <v>A13</v>
      </c>
      <c r="P3" t="str">
        <f>CONCATENATE(VLOOKUP(P$4,Nomes!$G$2:$H$10,2,FALSE),VLOOKUP(P$5,Nomes!$C$1:$D$34,2,FALSE))</f>
        <v>A14</v>
      </c>
      <c r="Q3" t="str">
        <f>CONCATENATE(VLOOKUP(Q$4,Nomes!$G$2:$H$10,2,FALSE),VLOOKUP(Q$5,Nomes!$C$1:$D$34,2,FALSE))</f>
        <v>A15</v>
      </c>
      <c r="R3" t="str">
        <f>CONCATENATE(VLOOKUP(R$4,Nomes!$G$2:$H$10,2,FALSE),VLOOKUP(R$5,Nomes!$C$1:$D$34,2,FALSE))</f>
        <v>A16</v>
      </c>
      <c r="S3" t="str">
        <f>CONCATENATE(VLOOKUP(S$4,Nomes!$G$2:$H$10,2,FALSE),VLOOKUP(S$5,Nomes!$C$1:$D$34,2,FALSE))</f>
        <v>A17</v>
      </c>
      <c r="T3" t="str">
        <f>CONCATENATE(VLOOKUP(T$4,Nomes!$G$2:$H$10,2,FALSE),VLOOKUP(T$5,Nomes!$C$1:$D$34,2,FALSE))</f>
        <v>A18</v>
      </c>
      <c r="U3" t="str">
        <f>CONCATENATE(VLOOKUP(U$4,Nomes!$G$2:$H$10,2,FALSE),VLOOKUP(U$5,Nomes!$C$1:$D$34,2,FALSE))</f>
        <v>A19</v>
      </c>
      <c r="V3" t="str">
        <f>CONCATENATE(VLOOKUP(V$4,Nomes!$G$2:$H$10,2,FALSE),VLOOKUP(V$5,Nomes!$C$1:$D$34,2,FALSE))</f>
        <v>A20</v>
      </c>
      <c r="W3" t="str">
        <f>CONCATENATE(VLOOKUP(W$4,Nomes!$G$2:$H$10,2,FALSE),VLOOKUP(W$5,Nomes!$C$1:$D$34,2,FALSE))</f>
        <v>A21</v>
      </c>
      <c r="X3" t="str">
        <f>CONCATENATE(VLOOKUP(X$4,Nomes!$G$2:$H$10,2,FALSE),VLOOKUP(X$5,Nomes!$C$1:$D$34,2,FALSE))</f>
        <v>A22</v>
      </c>
      <c r="Y3" t="str">
        <f>CONCATENATE(VLOOKUP(Y$4,Nomes!$G$2:$H$10,2,FALSE),VLOOKUP(Y$5,Nomes!$C$1:$D$34,2,FALSE))</f>
        <v>A23</v>
      </c>
      <c r="Z3" t="str">
        <f>CONCATENATE(VLOOKUP(Z$4,Nomes!$G$2:$H$10,2,FALSE),VLOOKUP(Z$5,Nomes!$C$1:$D$34,2,FALSE))</f>
        <v>A24</v>
      </c>
      <c r="AA3" t="str">
        <f>CONCATENATE(VLOOKUP(AA$4,Nomes!$G$2:$H$10,2,FALSE),VLOOKUP(AA$5,Nomes!$C$1:$D$34,2,FALSE))</f>
        <v>A25</v>
      </c>
      <c r="AB3" t="str">
        <f>CONCATENATE(VLOOKUP(AB$4,Nomes!$G$2:$H$10,2,FALSE),VLOOKUP(AB$5,Nomes!$C$1:$D$34,2,FALSE))</f>
        <v>A26</v>
      </c>
      <c r="AC3" t="str">
        <f>CONCATENATE(VLOOKUP(AC$4,Nomes!$G$2:$H$10,2,FALSE),VLOOKUP(AC$5,Nomes!$C$1:$D$34,2,FALSE))</f>
        <v>A27</v>
      </c>
      <c r="AD3" t="str">
        <f>CONCATENATE(VLOOKUP(AD$4,Nomes!$G$2:$H$10,2,FALSE),VLOOKUP(AD$5,Nomes!$C$1:$D$34,2,FALSE))</f>
        <v>A28</v>
      </c>
      <c r="AE3" t="str">
        <f>CONCATENATE(VLOOKUP(AE$4,Nomes!$G$2:$H$10,2,FALSE),VLOOKUP(AE$5,Nomes!$C$1:$D$34,2,FALSE))</f>
        <v>A29</v>
      </c>
      <c r="AF3" t="str">
        <f>CONCATENATE(VLOOKUP(AF$4,Nomes!$G$2:$H$10,2,FALSE),VLOOKUP(AF$5,Nomes!$C$1:$D$34,2,FALSE))</f>
        <v>A30</v>
      </c>
      <c r="AG3" t="str">
        <f>CONCATENATE(VLOOKUP(AG$4,Nomes!$G$2:$H$10,2,FALSE),VLOOKUP(AG$5,Nomes!$C$1:$D$34,2,FALSE))</f>
        <v>A31</v>
      </c>
      <c r="AH3" t="str">
        <f>CONCATENATE(VLOOKUP(AH$4,Nomes!$G$2:$H$10,2,FALSE),VLOOKUP(AH$5,Nomes!$C$1:$D$34,2,FALSE))</f>
        <v>A32</v>
      </c>
      <c r="AI3" t="str">
        <f>CONCATENATE(VLOOKUP(AI$4,Nomes!$G$2:$H$10,2,FALSE),VLOOKUP(AI$5,Nomes!$C$1:$D$34,2,FALSE))</f>
        <v>A33</v>
      </c>
      <c r="AJ3" t="str">
        <f>CONCATENATE(VLOOKUP(AJ$4,Nomes!$G$2:$H$10,2,FALSE),VLOOKUP(AJ$5,Nomes!$C$1:$D$34,2,FALSE))</f>
        <v>B1</v>
      </c>
      <c r="AK3" t="str">
        <f>CONCATENATE(VLOOKUP(AK$4,Nomes!$G$2:$H$10,2,FALSE),VLOOKUP(AK$5,Nomes!$C$1:$D$34,2,FALSE))</f>
        <v>B2</v>
      </c>
      <c r="AL3" t="str">
        <f>CONCATENATE(VLOOKUP(AL$4,Nomes!$G$2:$H$10,2,FALSE),VLOOKUP(AL$5,Nomes!$C$1:$D$34,2,FALSE))</f>
        <v>B3</v>
      </c>
      <c r="AM3" t="str">
        <f>CONCATENATE(VLOOKUP(AM$4,Nomes!$G$2:$H$10,2,FALSE),VLOOKUP(AM$5,Nomes!$C$1:$D$34,2,FALSE))</f>
        <v>B4</v>
      </c>
      <c r="AN3" t="str">
        <f>CONCATENATE(VLOOKUP(AN$4,Nomes!$G$2:$H$10,2,FALSE),VLOOKUP(AN$5,Nomes!$C$1:$D$34,2,FALSE))</f>
        <v>B5</v>
      </c>
      <c r="AO3" t="str">
        <f>CONCATENATE(VLOOKUP(AO$4,Nomes!$G$2:$H$10,2,FALSE),VLOOKUP(AO$5,Nomes!$C$1:$D$34,2,FALSE))</f>
        <v>B6</v>
      </c>
      <c r="AP3" t="str">
        <f>CONCATENATE(VLOOKUP(AP$4,Nomes!$G$2:$H$10,2,FALSE),VLOOKUP(AP$5,Nomes!$C$1:$D$34,2,FALSE))</f>
        <v>B7</v>
      </c>
      <c r="AQ3" t="str">
        <f>CONCATENATE(VLOOKUP(AQ$4,Nomes!$G$2:$H$10,2,FALSE),VLOOKUP(AQ$5,Nomes!$C$1:$D$34,2,FALSE))</f>
        <v>B8</v>
      </c>
      <c r="AR3" t="str">
        <f>CONCATENATE(VLOOKUP(AR$4,Nomes!$G$2:$H$10,2,FALSE),VLOOKUP(AR$5,Nomes!$C$1:$D$34,2,FALSE))</f>
        <v>B9</v>
      </c>
      <c r="AS3" t="str">
        <f>CONCATENATE(VLOOKUP(AS$4,Nomes!$G$2:$H$10,2,FALSE),VLOOKUP(AS$5,Nomes!$C$1:$D$34,2,FALSE))</f>
        <v>B10</v>
      </c>
      <c r="AT3" t="str">
        <f>CONCATENATE(VLOOKUP(AT$4,Nomes!$G$2:$H$10,2,FALSE),VLOOKUP(AT$5,Nomes!$C$1:$D$34,2,FALSE))</f>
        <v>B11</v>
      </c>
      <c r="AU3" t="str">
        <f>CONCATENATE(VLOOKUP(AU$4,Nomes!$G$2:$H$10,2,FALSE),VLOOKUP(AU$5,Nomes!$C$1:$D$34,2,FALSE))</f>
        <v>B12</v>
      </c>
      <c r="AV3" t="str">
        <f>CONCATENATE(VLOOKUP(AV$4,Nomes!$G$2:$H$10,2,FALSE),VLOOKUP(AV$5,Nomes!$C$1:$D$34,2,FALSE))</f>
        <v>B13</v>
      </c>
      <c r="AW3" t="str">
        <f>CONCATENATE(VLOOKUP(AW$4,Nomes!$G$2:$H$10,2,FALSE),VLOOKUP(AW$5,Nomes!$C$1:$D$34,2,FALSE))</f>
        <v>B14</v>
      </c>
      <c r="AX3" t="str">
        <f>CONCATENATE(VLOOKUP(AX$4,Nomes!$G$2:$H$10,2,FALSE),VLOOKUP(AX$5,Nomes!$C$1:$D$34,2,FALSE))</f>
        <v>B15</v>
      </c>
      <c r="AY3" t="str">
        <f>CONCATENATE(VLOOKUP(AY$4,Nomes!$G$2:$H$10,2,FALSE),VLOOKUP(AY$5,Nomes!$C$1:$D$34,2,FALSE))</f>
        <v>B16</v>
      </c>
      <c r="AZ3" t="str">
        <f>CONCATENATE(VLOOKUP(AZ$4,Nomes!$G$2:$H$10,2,FALSE),VLOOKUP(AZ$5,Nomes!$C$1:$D$34,2,FALSE))</f>
        <v>B17</v>
      </c>
      <c r="BA3" t="str">
        <f>CONCATENATE(VLOOKUP(BA$4,Nomes!$G$2:$H$10,2,FALSE),VLOOKUP(BA$5,Nomes!$C$1:$D$34,2,FALSE))</f>
        <v>B18</v>
      </c>
      <c r="BB3" t="str">
        <f>CONCATENATE(VLOOKUP(BB$4,Nomes!$G$2:$H$10,2,FALSE),VLOOKUP(BB$5,Nomes!$C$1:$D$34,2,FALSE))</f>
        <v>B19</v>
      </c>
      <c r="BC3" t="str">
        <f>CONCATENATE(VLOOKUP(BC$4,Nomes!$G$2:$H$10,2,FALSE),VLOOKUP(BC$5,Nomes!$C$1:$D$34,2,FALSE))</f>
        <v>B20</v>
      </c>
      <c r="BD3" t="str">
        <f>CONCATENATE(VLOOKUP(BD$4,Nomes!$G$2:$H$10,2,FALSE),VLOOKUP(BD$5,Nomes!$C$1:$D$34,2,FALSE))</f>
        <v>B21</v>
      </c>
      <c r="BE3" t="str">
        <f>CONCATENATE(VLOOKUP(BE$4,Nomes!$G$2:$H$10,2,FALSE),VLOOKUP(BE$5,Nomes!$C$1:$D$34,2,FALSE))</f>
        <v>B22</v>
      </c>
      <c r="BF3" t="str">
        <f>CONCATENATE(VLOOKUP(BF$4,Nomes!$G$2:$H$10,2,FALSE),VLOOKUP(BF$5,Nomes!$C$1:$D$34,2,FALSE))</f>
        <v>B23</v>
      </c>
      <c r="BG3" t="str">
        <f>CONCATENATE(VLOOKUP(BG$4,Nomes!$G$2:$H$10,2,FALSE),VLOOKUP(BG$5,Nomes!$C$1:$D$34,2,FALSE))</f>
        <v>B24</v>
      </c>
      <c r="BH3" t="str">
        <f>CONCATENATE(VLOOKUP(BH$4,Nomes!$G$2:$H$10,2,FALSE),VLOOKUP(BH$5,Nomes!$C$1:$D$34,2,FALSE))</f>
        <v>B25</v>
      </c>
      <c r="BI3" t="str">
        <f>CONCATENATE(VLOOKUP(BI$4,Nomes!$G$2:$H$10,2,FALSE),VLOOKUP(BI$5,Nomes!$C$1:$D$34,2,FALSE))</f>
        <v>B26</v>
      </c>
      <c r="BJ3" t="str">
        <f>CONCATENATE(VLOOKUP(BJ$4,Nomes!$G$2:$H$10,2,FALSE),VLOOKUP(BJ$5,Nomes!$C$1:$D$34,2,FALSE))</f>
        <v>B27</v>
      </c>
      <c r="BK3" t="str">
        <f>CONCATENATE(VLOOKUP(BK$4,Nomes!$G$2:$H$10,2,FALSE),VLOOKUP(BK$5,Nomes!$C$1:$D$34,2,FALSE))</f>
        <v>B28</v>
      </c>
      <c r="BL3" t="str">
        <f>CONCATENATE(VLOOKUP(BL$4,Nomes!$G$2:$H$10,2,FALSE),VLOOKUP(BL$5,Nomes!$C$1:$D$34,2,FALSE))</f>
        <v>B29</v>
      </c>
      <c r="BM3" t="str">
        <f>CONCATENATE(VLOOKUP(BM$4,Nomes!$G$2:$H$10,2,FALSE),VLOOKUP(BM$5,Nomes!$C$1:$D$34,2,FALSE))</f>
        <v>B30</v>
      </c>
      <c r="BN3" t="str">
        <f>CONCATENATE(VLOOKUP(BN$4,Nomes!$G$2:$H$10,2,FALSE),VLOOKUP(BN$5,Nomes!$C$1:$D$34,2,FALSE))</f>
        <v>B31</v>
      </c>
      <c r="BO3" t="str">
        <f>CONCATENATE(VLOOKUP(BO$4,Nomes!$G$2:$H$10,2,FALSE),VLOOKUP(BO$5,Nomes!$C$1:$D$34,2,FALSE))</f>
        <v>B32</v>
      </c>
      <c r="BP3" t="str">
        <f>CONCATENATE(VLOOKUP(BP$4,Nomes!$G$2:$H$10,2,FALSE),VLOOKUP(BP$5,Nomes!$C$1:$D$34,2,FALSE))</f>
        <v>B33</v>
      </c>
      <c r="BQ3" t="str">
        <f>CONCATENATE(VLOOKUP(BQ$4,Nomes!$G$2:$H$10,2,FALSE),VLOOKUP(BQ$5,Nomes!$C$1:$D$34,2,FALSE))</f>
        <v>C1</v>
      </c>
      <c r="BR3" t="str">
        <f>CONCATENATE(VLOOKUP(BR$4,Nomes!$G$2:$H$10,2,FALSE),VLOOKUP(BR$5,Nomes!$C$1:$D$34,2,FALSE))</f>
        <v>C2</v>
      </c>
      <c r="BS3" t="str">
        <f>CONCATENATE(VLOOKUP(BS$4,Nomes!$G$2:$H$10,2,FALSE),VLOOKUP(BS$5,Nomes!$C$1:$D$34,2,FALSE))</f>
        <v>C3</v>
      </c>
      <c r="BT3" t="str">
        <f>CONCATENATE(VLOOKUP(BT$4,Nomes!$G$2:$H$10,2,FALSE),VLOOKUP(BT$5,Nomes!$C$1:$D$34,2,FALSE))</f>
        <v>C4</v>
      </c>
      <c r="BU3" t="str">
        <f>CONCATENATE(VLOOKUP(BU$4,Nomes!$G$2:$H$10,2,FALSE),VLOOKUP(BU$5,Nomes!$C$1:$D$34,2,FALSE))</f>
        <v>C5</v>
      </c>
      <c r="BV3" t="str">
        <f>CONCATENATE(VLOOKUP(BV$4,Nomes!$G$2:$H$10,2,FALSE),VLOOKUP(BV$5,Nomes!$C$1:$D$34,2,FALSE))</f>
        <v>C6</v>
      </c>
      <c r="BW3" t="str">
        <f>CONCATENATE(VLOOKUP(BW$4,Nomes!$G$2:$H$10,2,FALSE),VLOOKUP(BW$5,Nomes!$C$1:$D$34,2,FALSE))</f>
        <v>C7</v>
      </c>
      <c r="BX3" t="str">
        <f>CONCATENATE(VLOOKUP(BX$4,Nomes!$G$2:$H$10,2,FALSE),VLOOKUP(BX$5,Nomes!$C$1:$D$34,2,FALSE))</f>
        <v>C8</v>
      </c>
      <c r="BY3" t="str">
        <f>CONCATENATE(VLOOKUP(BY$4,Nomes!$G$2:$H$10,2,FALSE),VLOOKUP(BY$5,Nomes!$C$1:$D$34,2,FALSE))</f>
        <v>C9</v>
      </c>
      <c r="BZ3" t="str">
        <f>CONCATENATE(VLOOKUP(BZ$4,Nomes!$G$2:$H$10,2,FALSE),VLOOKUP(BZ$5,Nomes!$C$1:$D$34,2,FALSE))</f>
        <v>C10</v>
      </c>
      <c r="CA3" t="str">
        <f>CONCATENATE(VLOOKUP(CA$4,Nomes!$G$2:$H$10,2,FALSE),VLOOKUP(CA$5,Nomes!$C$1:$D$34,2,FALSE))</f>
        <v>C11</v>
      </c>
      <c r="CB3" t="str">
        <f>CONCATENATE(VLOOKUP(CB$4,Nomes!$G$2:$H$10,2,FALSE),VLOOKUP(CB$5,Nomes!$C$1:$D$34,2,FALSE))</f>
        <v>C12</v>
      </c>
      <c r="CC3" t="str">
        <f>CONCATENATE(VLOOKUP(CC$4,Nomes!$G$2:$H$10,2,FALSE),VLOOKUP(CC$5,Nomes!$C$1:$D$34,2,FALSE))</f>
        <v>C13</v>
      </c>
      <c r="CD3" t="str">
        <f>CONCATENATE(VLOOKUP(CD$4,Nomes!$G$2:$H$10,2,FALSE),VLOOKUP(CD$5,Nomes!$C$1:$D$34,2,FALSE))</f>
        <v>C14</v>
      </c>
      <c r="CE3" t="str">
        <f>CONCATENATE(VLOOKUP(CE$4,Nomes!$G$2:$H$10,2,FALSE),VLOOKUP(CE$5,Nomes!$C$1:$D$34,2,FALSE))</f>
        <v>C15</v>
      </c>
      <c r="CF3" t="str">
        <f>CONCATENATE(VLOOKUP(CF$4,Nomes!$G$2:$H$10,2,FALSE),VLOOKUP(CF$5,Nomes!$C$1:$D$34,2,FALSE))</f>
        <v>C16</v>
      </c>
      <c r="CG3" t="str">
        <f>CONCATENATE(VLOOKUP(CG$4,Nomes!$G$2:$H$10,2,FALSE),VLOOKUP(CG$5,Nomes!$C$1:$D$34,2,FALSE))</f>
        <v>C17</v>
      </c>
      <c r="CH3" t="str">
        <f>CONCATENATE(VLOOKUP(CH$4,Nomes!$G$2:$H$10,2,FALSE),VLOOKUP(CH$5,Nomes!$C$1:$D$34,2,FALSE))</f>
        <v>C18</v>
      </c>
      <c r="CI3" t="str">
        <f>CONCATENATE(VLOOKUP(CI$4,Nomes!$G$2:$H$10,2,FALSE),VLOOKUP(CI$5,Nomes!$C$1:$D$34,2,FALSE))</f>
        <v>C19</v>
      </c>
      <c r="CJ3" t="str">
        <f>CONCATENATE(VLOOKUP(CJ$4,Nomes!$G$2:$H$10,2,FALSE),VLOOKUP(CJ$5,Nomes!$C$1:$D$34,2,FALSE))</f>
        <v>C20</v>
      </c>
      <c r="CK3" t="str">
        <f>CONCATENATE(VLOOKUP(CK$4,Nomes!$G$2:$H$10,2,FALSE),VLOOKUP(CK$5,Nomes!$C$1:$D$34,2,FALSE))</f>
        <v>C21</v>
      </c>
      <c r="CL3" t="str">
        <f>CONCATENATE(VLOOKUP(CL$4,Nomes!$G$2:$H$10,2,FALSE),VLOOKUP(CL$5,Nomes!$C$1:$D$34,2,FALSE))</f>
        <v>C22</v>
      </c>
      <c r="CM3" t="str">
        <f>CONCATENATE(VLOOKUP(CM$4,Nomes!$G$2:$H$10,2,FALSE),VLOOKUP(CM$5,Nomes!$C$1:$D$34,2,FALSE))</f>
        <v>C23</v>
      </c>
      <c r="CN3" t="str">
        <f>CONCATENATE(VLOOKUP(CN$4,Nomes!$G$2:$H$10,2,FALSE),VLOOKUP(CN$5,Nomes!$C$1:$D$34,2,FALSE))</f>
        <v>C24</v>
      </c>
      <c r="CO3" t="str">
        <f>CONCATENATE(VLOOKUP(CO$4,Nomes!$G$2:$H$10,2,FALSE),VLOOKUP(CO$5,Nomes!$C$1:$D$34,2,FALSE))</f>
        <v>C25</v>
      </c>
      <c r="CP3" t="str">
        <f>CONCATENATE(VLOOKUP(CP$4,Nomes!$G$2:$H$10,2,FALSE),VLOOKUP(CP$5,Nomes!$C$1:$D$34,2,FALSE))</f>
        <v>C26</v>
      </c>
      <c r="CQ3" t="str">
        <f>CONCATENATE(VLOOKUP(CQ$4,Nomes!$G$2:$H$10,2,FALSE),VLOOKUP(CQ$5,Nomes!$C$1:$D$34,2,FALSE))</f>
        <v>C27</v>
      </c>
      <c r="CR3" t="str">
        <f>CONCATENATE(VLOOKUP(CR$4,Nomes!$G$2:$H$10,2,FALSE),VLOOKUP(CR$5,Nomes!$C$1:$D$34,2,FALSE))</f>
        <v>C28</v>
      </c>
      <c r="CS3" t="str">
        <f>CONCATENATE(VLOOKUP(CS$4,Nomes!$G$2:$H$10,2,FALSE),VLOOKUP(CS$5,Nomes!$C$1:$D$34,2,FALSE))</f>
        <v>C29</v>
      </c>
      <c r="CT3" t="str">
        <f>CONCATENATE(VLOOKUP(CT$4,Nomes!$G$2:$H$10,2,FALSE),VLOOKUP(CT$5,Nomes!$C$1:$D$34,2,FALSE))</f>
        <v>C30</v>
      </c>
      <c r="CU3" t="str">
        <f>CONCATENATE(VLOOKUP(CU$4,Nomes!$G$2:$H$10,2,FALSE),VLOOKUP(CU$5,Nomes!$C$1:$D$34,2,FALSE))</f>
        <v>C31</v>
      </c>
      <c r="CV3" t="str">
        <f>CONCATENATE(VLOOKUP(CV$4,Nomes!$G$2:$H$10,2,FALSE),VLOOKUP(CV$5,Nomes!$C$1:$D$34,2,FALSE))</f>
        <v>C32</v>
      </c>
      <c r="CW3" t="str">
        <f>CONCATENATE(VLOOKUP(CW$4,Nomes!$G$2:$H$10,2,FALSE),VLOOKUP(CW$5,Nomes!$C$1:$D$34,2,FALSE))</f>
        <v>C33</v>
      </c>
      <c r="CX3" t="str">
        <f>CONCATENATE(VLOOKUP(CX$4,Nomes!$G$2:$H$10,2,FALSE),VLOOKUP(CX$5,Nomes!$C$1:$D$34,2,FALSE))</f>
        <v>D1</v>
      </c>
      <c r="CY3" t="str">
        <f>CONCATENATE(VLOOKUP(CY$4,Nomes!$G$2:$H$10,2,FALSE),VLOOKUP(CY$5,Nomes!$C$1:$D$34,2,FALSE))</f>
        <v>D2</v>
      </c>
      <c r="CZ3" t="str">
        <f>CONCATENATE(VLOOKUP(CZ$4,Nomes!$G$2:$H$10,2,FALSE),VLOOKUP(CZ$5,Nomes!$C$1:$D$34,2,FALSE))</f>
        <v>D3</v>
      </c>
      <c r="DA3" t="str">
        <f>CONCATENATE(VLOOKUP(DA$4,Nomes!$G$2:$H$10,2,FALSE),VLOOKUP(DA$5,Nomes!$C$1:$D$34,2,FALSE))</f>
        <v>D4</v>
      </c>
      <c r="DB3" t="str">
        <f>CONCATENATE(VLOOKUP(DB$4,Nomes!$G$2:$H$10,2,FALSE),VLOOKUP(DB$5,Nomes!$C$1:$D$34,2,FALSE))</f>
        <v>D5</v>
      </c>
      <c r="DC3" t="str">
        <f>CONCATENATE(VLOOKUP(DC$4,Nomes!$G$2:$H$10,2,FALSE),VLOOKUP(DC$5,Nomes!$C$1:$D$34,2,FALSE))</f>
        <v>D6</v>
      </c>
      <c r="DD3" t="str">
        <f>CONCATENATE(VLOOKUP(DD$4,Nomes!$G$2:$H$10,2,FALSE),VLOOKUP(DD$5,Nomes!$C$1:$D$34,2,FALSE))</f>
        <v>D7</v>
      </c>
      <c r="DE3" t="str">
        <f>CONCATENATE(VLOOKUP(DE$4,Nomes!$G$2:$H$10,2,FALSE),VLOOKUP(DE$5,Nomes!$C$1:$D$34,2,FALSE))</f>
        <v>D8</v>
      </c>
      <c r="DF3" t="str">
        <f>CONCATENATE(VLOOKUP(DF$4,Nomes!$G$2:$H$10,2,FALSE),VLOOKUP(DF$5,Nomes!$C$1:$D$34,2,FALSE))</f>
        <v>D9</v>
      </c>
      <c r="DG3" t="str">
        <f>CONCATENATE(VLOOKUP(DG$4,Nomes!$G$2:$H$10,2,FALSE),VLOOKUP(DG$5,Nomes!$C$1:$D$34,2,FALSE))</f>
        <v>D10</v>
      </c>
      <c r="DH3" t="str">
        <f>CONCATENATE(VLOOKUP(DH$4,Nomes!$G$2:$H$10,2,FALSE),VLOOKUP(DH$5,Nomes!$C$1:$D$34,2,FALSE))</f>
        <v>D11</v>
      </c>
      <c r="DI3" t="str">
        <f>CONCATENATE(VLOOKUP(DI$4,Nomes!$G$2:$H$10,2,FALSE),VLOOKUP(DI$5,Nomes!$C$1:$D$34,2,FALSE))</f>
        <v>D12</v>
      </c>
      <c r="DJ3" t="str">
        <f>CONCATENATE(VLOOKUP(DJ$4,Nomes!$G$2:$H$10,2,FALSE),VLOOKUP(DJ$5,Nomes!$C$1:$D$34,2,FALSE))</f>
        <v>D13</v>
      </c>
      <c r="DK3" t="str">
        <f>CONCATENATE(VLOOKUP(DK$4,Nomes!$G$2:$H$10,2,FALSE),VLOOKUP(DK$5,Nomes!$C$1:$D$34,2,FALSE))</f>
        <v>D14</v>
      </c>
      <c r="DL3" t="str">
        <f>CONCATENATE(VLOOKUP(DL$4,Nomes!$G$2:$H$10,2,FALSE),VLOOKUP(DL$5,Nomes!$C$1:$D$34,2,FALSE))</f>
        <v>D15</v>
      </c>
      <c r="DM3" t="str">
        <f>CONCATENATE(VLOOKUP(DM$4,Nomes!$G$2:$H$10,2,FALSE),VLOOKUP(DM$5,Nomes!$C$1:$D$34,2,FALSE))</f>
        <v>D16</v>
      </c>
      <c r="DN3" t="str">
        <f>CONCATENATE(VLOOKUP(DN$4,Nomes!$G$2:$H$10,2,FALSE),VLOOKUP(DN$5,Nomes!$C$1:$D$34,2,FALSE))</f>
        <v>D17</v>
      </c>
      <c r="DO3" t="str">
        <f>CONCATENATE(VLOOKUP(DO$4,Nomes!$G$2:$H$10,2,FALSE),VLOOKUP(DO$5,Nomes!$C$1:$D$34,2,FALSE))</f>
        <v>D18</v>
      </c>
      <c r="DP3" t="str">
        <f>CONCATENATE(VLOOKUP(DP$4,Nomes!$G$2:$H$10,2,FALSE),VLOOKUP(DP$5,Nomes!$C$1:$D$34,2,FALSE))</f>
        <v>D19</v>
      </c>
      <c r="DQ3" t="str">
        <f>CONCATENATE(VLOOKUP(DQ$4,Nomes!$G$2:$H$10,2,FALSE),VLOOKUP(DQ$5,Nomes!$C$1:$D$34,2,FALSE))</f>
        <v>D20</v>
      </c>
      <c r="DR3" t="str">
        <f>CONCATENATE(VLOOKUP(DR$4,Nomes!$G$2:$H$10,2,FALSE),VLOOKUP(DR$5,Nomes!$C$1:$D$34,2,FALSE))</f>
        <v>D21</v>
      </c>
      <c r="DS3" t="str">
        <f>CONCATENATE(VLOOKUP(DS$4,Nomes!$G$2:$H$10,2,FALSE),VLOOKUP(DS$5,Nomes!$C$1:$D$34,2,FALSE))</f>
        <v>D22</v>
      </c>
      <c r="DT3" t="str">
        <f>CONCATENATE(VLOOKUP(DT$4,Nomes!$G$2:$H$10,2,FALSE),VLOOKUP(DT$5,Nomes!$C$1:$D$34,2,FALSE))</f>
        <v>D23</v>
      </c>
      <c r="DU3" t="str">
        <f>CONCATENATE(VLOOKUP(DU$4,Nomes!$G$2:$H$10,2,FALSE),VLOOKUP(DU$5,Nomes!$C$1:$D$34,2,FALSE))</f>
        <v>D24</v>
      </c>
      <c r="DV3" t="str">
        <f>CONCATENATE(VLOOKUP(DV$4,Nomes!$G$2:$H$10,2,FALSE),VLOOKUP(DV$5,Nomes!$C$1:$D$34,2,FALSE))</f>
        <v>D25</v>
      </c>
      <c r="DW3" t="str">
        <f>CONCATENATE(VLOOKUP(DW$4,Nomes!$G$2:$H$10,2,FALSE),VLOOKUP(DW$5,Nomes!$C$1:$D$34,2,FALSE))</f>
        <v>D26</v>
      </c>
      <c r="DX3" t="str">
        <f>CONCATENATE(VLOOKUP(DX$4,Nomes!$G$2:$H$10,2,FALSE),VLOOKUP(DX$5,Nomes!$C$1:$D$34,2,FALSE))</f>
        <v>D27</v>
      </c>
      <c r="DY3" t="str">
        <f>CONCATENATE(VLOOKUP(DY$4,Nomes!$G$2:$H$10,2,FALSE),VLOOKUP(DY$5,Nomes!$C$1:$D$34,2,FALSE))</f>
        <v>D28</v>
      </c>
      <c r="DZ3" t="str">
        <f>CONCATENATE(VLOOKUP(DZ$4,Nomes!$G$2:$H$10,2,FALSE),VLOOKUP(DZ$5,Nomes!$C$1:$D$34,2,FALSE))</f>
        <v>D29</v>
      </c>
      <c r="EA3" t="str">
        <f>CONCATENATE(VLOOKUP(EA$4,Nomes!$G$2:$H$10,2,FALSE),VLOOKUP(EA$5,Nomes!$C$1:$D$34,2,FALSE))</f>
        <v>D30</v>
      </c>
      <c r="EB3" t="str">
        <f>CONCATENATE(VLOOKUP(EB$4,Nomes!$G$2:$H$10,2,FALSE),VLOOKUP(EB$5,Nomes!$C$1:$D$34,2,FALSE))</f>
        <v>D31</v>
      </c>
      <c r="EC3" t="str">
        <f>CONCATENATE(VLOOKUP(EC$4,Nomes!$G$2:$H$10,2,FALSE),VLOOKUP(EC$5,Nomes!$C$1:$D$34,2,FALSE))</f>
        <v>D32</v>
      </c>
      <c r="ED3" t="str">
        <f>CONCATENATE(VLOOKUP(ED$4,Nomes!$G$2:$H$10,2,FALSE),VLOOKUP(ED$5,Nomes!$C$1:$D$34,2,FALSE))</f>
        <v>D33</v>
      </c>
      <c r="EE3" t="str">
        <f>CONCATENATE(VLOOKUP(EE$4,Nomes!$G$2:$H$10,2,FALSE),VLOOKUP(EE$5,Nomes!$C$1:$D$34,2,FALSE))</f>
        <v>E1</v>
      </c>
      <c r="EF3" t="str">
        <f>CONCATENATE(VLOOKUP(EF$4,Nomes!$G$2:$H$10,2,FALSE),VLOOKUP(EF$5,Nomes!$C$1:$D$34,2,FALSE))</f>
        <v>E2</v>
      </c>
      <c r="EG3" t="str">
        <f>CONCATENATE(VLOOKUP(EG$4,Nomes!$G$2:$H$10,2,FALSE),VLOOKUP(EG$5,Nomes!$C$1:$D$34,2,FALSE))</f>
        <v>E3</v>
      </c>
      <c r="EH3" t="str">
        <f>CONCATENATE(VLOOKUP(EH$4,Nomes!$G$2:$H$10,2,FALSE),VLOOKUP(EH$5,Nomes!$C$1:$D$34,2,FALSE))</f>
        <v>E4</v>
      </c>
      <c r="EI3" t="str">
        <f>CONCATENATE(VLOOKUP(EI$4,Nomes!$G$2:$H$10,2,FALSE),VLOOKUP(EI$5,Nomes!$C$1:$D$34,2,FALSE))</f>
        <v>E5</v>
      </c>
      <c r="EJ3" t="str">
        <f>CONCATENATE(VLOOKUP(EJ$4,Nomes!$G$2:$H$10,2,FALSE),VLOOKUP(EJ$5,Nomes!$C$1:$D$34,2,FALSE))</f>
        <v>E6</v>
      </c>
      <c r="EK3" t="str">
        <f>CONCATENATE(VLOOKUP(EK$4,Nomes!$G$2:$H$10,2,FALSE),VLOOKUP(EK$5,Nomes!$C$1:$D$34,2,FALSE))</f>
        <v>E7</v>
      </c>
      <c r="EL3" t="str">
        <f>CONCATENATE(VLOOKUP(EL$4,Nomes!$G$2:$H$10,2,FALSE),VLOOKUP(EL$5,Nomes!$C$1:$D$34,2,FALSE))</f>
        <v>E8</v>
      </c>
      <c r="EM3" t="str">
        <f>CONCATENATE(VLOOKUP(EM$4,Nomes!$G$2:$H$10,2,FALSE),VLOOKUP(EM$5,Nomes!$C$1:$D$34,2,FALSE))</f>
        <v>E9</v>
      </c>
      <c r="EN3" t="str">
        <f>CONCATENATE(VLOOKUP(EN$4,Nomes!$G$2:$H$10,2,FALSE),VLOOKUP(EN$5,Nomes!$C$1:$D$34,2,FALSE))</f>
        <v>E10</v>
      </c>
      <c r="EO3" t="str">
        <f>CONCATENATE(VLOOKUP(EO$4,Nomes!$G$2:$H$10,2,FALSE),VLOOKUP(EO$5,Nomes!$C$1:$D$34,2,FALSE))</f>
        <v>E11</v>
      </c>
      <c r="EP3" t="str">
        <f>CONCATENATE(VLOOKUP(EP$4,Nomes!$G$2:$H$10,2,FALSE),VLOOKUP(EP$5,Nomes!$C$1:$D$34,2,FALSE))</f>
        <v>E12</v>
      </c>
      <c r="EQ3" t="str">
        <f>CONCATENATE(VLOOKUP(EQ$4,Nomes!$G$2:$H$10,2,FALSE),VLOOKUP(EQ$5,Nomes!$C$1:$D$34,2,FALSE))</f>
        <v>E13</v>
      </c>
      <c r="ER3" t="str">
        <f>CONCATENATE(VLOOKUP(ER$4,Nomes!$G$2:$H$10,2,FALSE),VLOOKUP(ER$5,Nomes!$C$1:$D$34,2,FALSE))</f>
        <v>E14</v>
      </c>
      <c r="ES3" t="str">
        <f>CONCATENATE(VLOOKUP(ES$4,Nomes!$G$2:$H$10,2,FALSE),VLOOKUP(ES$5,Nomes!$C$1:$D$34,2,FALSE))</f>
        <v>E15</v>
      </c>
      <c r="ET3" t="str">
        <f>CONCATENATE(VLOOKUP(ET$4,Nomes!$G$2:$H$10,2,FALSE),VLOOKUP(ET$5,Nomes!$C$1:$D$34,2,FALSE))</f>
        <v>E16</v>
      </c>
      <c r="EU3" t="str">
        <f>CONCATENATE(VLOOKUP(EU$4,Nomes!$G$2:$H$10,2,FALSE),VLOOKUP(EU$5,Nomes!$C$1:$D$34,2,FALSE))</f>
        <v>E17</v>
      </c>
      <c r="EV3" t="str">
        <f>CONCATENATE(VLOOKUP(EV$4,Nomes!$G$2:$H$10,2,FALSE),VLOOKUP(EV$5,Nomes!$C$1:$D$34,2,FALSE))</f>
        <v>E18</v>
      </c>
      <c r="EW3" t="str">
        <f>CONCATENATE(VLOOKUP(EW$4,Nomes!$G$2:$H$10,2,FALSE),VLOOKUP(EW$5,Nomes!$C$1:$D$34,2,FALSE))</f>
        <v>E19</v>
      </c>
      <c r="EX3" t="str">
        <f>CONCATENATE(VLOOKUP(EX$4,Nomes!$G$2:$H$10,2,FALSE),VLOOKUP(EX$5,Nomes!$C$1:$D$34,2,FALSE))</f>
        <v>E20</v>
      </c>
      <c r="EY3" t="str">
        <f>CONCATENATE(VLOOKUP(EY$4,Nomes!$G$2:$H$10,2,FALSE),VLOOKUP(EY$5,Nomes!$C$1:$D$34,2,FALSE))</f>
        <v>E21</v>
      </c>
      <c r="EZ3" t="str">
        <f>CONCATENATE(VLOOKUP(EZ$4,Nomes!$G$2:$H$10,2,FALSE),VLOOKUP(EZ$5,Nomes!$C$1:$D$34,2,FALSE))</f>
        <v>E22</v>
      </c>
      <c r="FA3" t="str">
        <f>CONCATENATE(VLOOKUP(FA$4,Nomes!$G$2:$H$10,2,FALSE),VLOOKUP(FA$5,Nomes!$C$1:$D$34,2,FALSE))</f>
        <v>E23</v>
      </c>
      <c r="FB3" t="str">
        <f>CONCATENATE(VLOOKUP(FB$4,Nomes!$G$2:$H$10,2,FALSE),VLOOKUP(FB$5,Nomes!$C$1:$D$34,2,FALSE))</f>
        <v>E24</v>
      </c>
      <c r="FC3" t="str">
        <f>CONCATENATE(VLOOKUP(FC$4,Nomes!$G$2:$H$10,2,FALSE),VLOOKUP(FC$5,Nomes!$C$1:$D$34,2,FALSE))</f>
        <v>E25</v>
      </c>
      <c r="FD3" t="str">
        <f>CONCATENATE(VLOOKUP(FD$4,Nomes!$G$2:$H$10,2,FALSE),VLOOKUP(FD$5,Nomes!$C$1:$D$34,2,FALSE))</f>
        <v>E26</v>
      </c>
      <c r="FE3" t="str">
        <f>CONCATENATE(VLOOKUP(FE$4,Nomes!$G$2:$H$10,2,FALSE),VLOOKUP(FE$5,Nomes!$C$1:$D$34,2,FALSE))</f>
        <v>E27</v>
      </c>
      <c r="FF3" t="str">
        <f>CONCATENATE(VLOOKUP(FF$4,Nomes!$G$2:$H$10,2,FALSE),VLOOKUP(FF$5,Nomes!$C$1:$D$34,2,FALSE))</f>
        <v>E28</v>
      </c>
      <c r="FG3" t="str">
        <f>CONCATENATE(VLOOKUP(FG$4,Nomes!$G$2:$H$10,2,FALSE),VLOOKUP(FG$5,Nomes!$C$1:$D$34,2,FALSE))</f>
        <v>E29</v>
      </c>
      <c r="FH3" t="str">
        <f>CONCATENATE(VLOOKUP(FH$4,Nomes!$G$2:$H$10,2,FALSE),VLOOKUP(FH$5,Nomes!$C$1:$D$34,2,FALSE))</f>
        <v>E30</v>
      </c>
      <c r="FI3" t="str">
        <f>CONCATENATE(VLOOKUP(FI$4,Nomes!$G$2:$H$10,2,FALSE),VLOOKUP(FI$5,Nomes!$C$1:$D$34,2,FALSE))</f>
        <v>E31</v>
      </c>
      <c r="FJ3" t="str">
        <f>CONCATENATE(VLOOKUP(FJ$4,Nomes!$G$2:$H$10,2,FALSE),VLOOKUP(FJ$5,Nomes!$C$1:$D$34,2,FALSE))</f>
        <v>E32</v>
      </c>
      <c r="FK3" t="str">
        <f>CONCATENATE(VLOOKUP(FK$4,Nomes!$G$2:$H$10,2,FALSE),VLOOKUP(FK$5,Nomes!$C$1:$D$34,2,FALSE))</f>
        <v>E33</v>
      </c>
      <c r="FL3" t="str">
        <f>CONCATENATE(VLOOKUP(FL$4,Nomes!$G$2:$H$10,2,FALSE),VLOOKUP(FL$5,Nomes!$C$1:$D$34,2,FALSE))</f>
        <v>F1</v>
      </c>
      <c r="FM3" t="str">
        <f>CONCATENATE(VLOOKUP(FM$4,Nomes!$G$2:$H$10,2,FALSE),VLOOKUP(FM$5,Nomes!$C$1:$D$34,2,FALSE))</f>
        <v>F2</v>
      </c>
      <c r="FN3" t="str">
        <f>CONCATENATE(VLOOKUP(FN$4,Nomes!$G$2:$H$10,2,FALSE),VLOOKUP(FN$5,Nomes!$C$1:$D$34,2,FALSE))</f>
        <v>F3</v>
      </c>
      <c r="FO3" t="str">
        <f>CONCATENATE(VLOOKUP(FO$4,Nomes!$G$2:$H$10,2,FALSE),VLOOKUP(FO$5,Nomes!$C$1:$D$34,2,FALSE))</f>
        <v>F4</v>
      </c>
      <c r="FP3" t="str">
        <f>CONCATENATE(VLOOKUP(FP$4,Nomes!$G$2:$H$10,2,FALSE),VLOOKUP(FP$5,Nomes!$C$1:$D$34,2,FALSE))</f>
        <v>F5</v>
      </c>
      <c r="FQ3" t="str">
        <f>CONCATENATE(VLOOKUP(FQ$4,Nomes!$G$2:$H$10,2,FALSE),VLOOKUP(FQ$5,Nomes!$C$1:$D$34,2,FALSE))</f>
        <v>F6</v>
      </c>
      <c r="FR3" t="str">
        <f>CONCATENATE(VLOOKUP(FR$4,Nomes!$G$2:$H$10,2,FALSE),VLOOKUP(FR$5,Nomes!$C$1:$D$34,2,FALSE))</f>
        <v>F7</v>
      </c>
      <c r="FS3" t="str">
        <f>CONCATENATE(VLOOKUP(FS$4,Nomes!$G$2:$H$10,2,FALSE),VLOOKUP(FS$5,Nomes!$C$1:$D$34,2,FALSE))</f>
        <v>F8</v>
      </c>
      <c r="FT3" t="str">
        <f>CONCATENATE(VLOOKUP(FT$4,Nomes!$G$2:$H$10,2,FALSE),VLOOKUP(FT$5,Nomes!$C$1:$D$34,2,FALSE))</f>
        <v>F9</v>
      </c>
      <c r="FU3" t="str">
        <f>CONCATENATE(VLOOKUP(FU$4,Nomes!$G$2:$H$10,2,FALSE),VLOOKUP(FU$5,Nomes!$C$1:$D$34,2,FALSE))</f>
        <v>F10</v>
      </c>
      <c r="FV3" t="str">
        <f>CONCATENATE(VLOOKUP(FV$4,Nomes!$G$2:$H$10,2,FALSE),VLOOKUP(FV$5,Nomes!$C$1:$D$34,2,FALSE))</f>
        <v>F11</v>
      </c>
      <c r="FW3" t="str">
        <f>CONCATENATE(VLOOKUP(FW$4,Nomes!$G$2:$H$10,2,FALSE),VLOOKUP(FW$5,Nomes!$C$1:$D$34,2,FALSE))</f>
        <v>F12</v>
      </c>
      <c r="FX3" t="str">
        <f>CONCATENATE(VLOOKUP(FX$4,Nomes!$G$2:$H$10,2,FALSE),VLOOKUP(FX$5,Nomes!$C$1:$D$34,2,FALSE))</f>
        <v>F13</v>
      </c>
      <c r="FY3" t="str">
        <f>CONCATENATE(VLOOKUP(FY$4,Nomes!$G$2:$H$10,2,FALSE),VLOOKUP(FY$5,Nomes!$C$1:$D$34,2,FALSE))</f>
        <v>F14</v>
      </c>
      <c r="FZ3" t="str">
        <f>CONCATENATE(VLOOKUP(FZ$4,Nomes!$G$2:$H$10,2,FALSE),VLOOKUP(FZ$5,Nomes!$C$1:$D$34,2,FALSE))</f>
        <v>F15</v>
      </c>
      <c r="GA3" t="str">
        <f>CONCATENATE(VLOOKUP(GA$4,Nomes!$G$2:$H$10,2,FALSE),VLOOKUP(GA$5,Nomes!$C$1:$D$34,2,FALSE))</f>
        <v>F16</v>
      </c>
      <c r="GB3" t="str">
        <f>CONCATENATE(VLOOKUP(GB$4,Nomes!$G$2:$H$10,2,FALSE),VLOOKUP(GB$5,Nomes!$C$1:$D$34,2,FALSE))</f>
        <v>F17</v>
      </c>
      <c r="GC3" t="str">
        <f>CONCATENATE(VLOOKUP(GC$4,Nomes!$G$2:$H$10,2,FALSE),VLOOKUP(GC$5,Nomes!$C$1:$D$34,2,FALSE))</f>
        <v>F18</v>
      </c>
      <c r="GD3" t="str">
        <f>CONCATENATE(VLOOKUP(GD$4,Nomes!$G$2:$H$10,2,FALSE),VLOOKUP(GD$5,Nomes!$C$1:$D$34,2,FALSE))</f>
        <v>F19</v>
      </c>
      <c r="GE3" t="str">
        <f>CONCATENATE(VLOOKUP(GE$4,Nomes!$G$2:$H$10,2,FALSE),VLOOKUP(GE$5,Nomes!$C$1:$D$34,2,FALSE))</f>
        <v>F20</v>
      </c>
      <c r="GF3" t="str">
        <f>CONCATENATE(VLOOKUP(GF$4,Nomes!$G$2:$H$10,2,FALSE),VLOOKUP(GF$5,Nomes!$C$1:$D$34,2,FALSE))</f>
        <v>F21</v>
      </c>
      <c r="GG3" t="str">
        <f>CONCATENATE(VLOOKUP(GG$4,Nomes!$G$2:$H$10,2,FALSE),VLOOKUP(GG$5,Nomes!$C$1:$D$34,2,FALSE))</f>
        <v>F22</v>
      </c>
      <c r="GH3" t="str">
        <f>CONCATENATE(VLOOKUP(GH$4,Nomes!$G$2:$H$10,2,FALSE),VLOOKUP(GH$5,Nomes!$C$1:$D$34,2,FALSE))</f>
        <v>F23</v>
      </c>
      <c r="GI3" t="str">
        <f>CONCATENATE(VLOOKUP(GI$4,Nomes!$G$2:$H$10,2,FALSE),VLOOKUP(GI$5,Nomes!$C$1:$D$34,2,FALSE))</f>
        <v>F24</v>
      </c>
      <c r="GJ3" t="str">
        <f>CONCATENATE(VLOOKUP(GJ$4,Nomes!$G$2:$H$10,2,FALSE),VLOOKUP(GJ$5,Nomes!$C$1:$D$34,2,FALSE))</f>
        <v>F25</v>
      </c>
      <c r="GK3" t="str">
        <f>CONCATENATE(VLOOKUP(GK$4,Nomes!$G$2:$H$10,2,FALSE),VLOOKUP(GK$5,Nomes!$C$1:$D$34,2,FALSE))</f>
        <v>F26</v>
      </c>
      <c r="GL3" t="str">
        <f>CONCATENATE(VLOOKUP(GL$4,Nomes!$G$2:$H$10,2,FALSE),VLOOKUP(GL$5,Nomes!$C$1:$D$34,2,FALSE))</f>
        <v>F27</v>
      </c>
      <c r="GM3" t="str">
        <f>CONCATENATE(VLOOKUP(GM$4,Nomes!$G$2:$H$10,2,FALSE),VLOOKUP(GM$5,Nomes!$C$1:$D$34,2,FALSE))</f>
        <v>F28</v>
      </c>
      <c r="GN3" t="str">
        <f>CONCATENATE(VLOOKUP(GN$4,Nomes!$G$2:$H$10,2,FALSE),VLOOKUP(GN$5,Nomes!$C$1:$D$34,2,FALSE))</f>
        <v>F29</v>
      </c>
      <c r="GO3" t="str">
        <f>CONCATENATE(VLOOKUP(GO$4,Nomes!$G$2:$H$10,2,FALSE),VLOOKUP(GO$5,Nomes!$C$1:$D$34,2,FALSE))</f>
        <v>F30</v>
      </c>
      <c r="GP3" t="str">
        <f>CONCATENATE(VLOOKUP(GP$4,Nomes!$G$2:$H$10,2,FALSE),VLOOKUP(GP$5,Nomes!$C$1:$D$34,2,FALSE))</f>
        <v>F31</v>
      </c>
      <c r="GQ3" t="str">
        <f>CONCATENATE(VLOOKUP(GQ$4,Nomes!$G$2:$H$10,2,FALSE),VLOOKUP(GQ$5,Nomes!$C$1:$D$34,2,FALSE))</f>
        <v>F32</v>
      </c>
      <c r="GR3" t="str">
        <f>CONCATENATE(VLOOKUP(GR$4,Nomes!$G$2:$H$10,2,FALSE),VLOOKUP(GR$5,Nomes!$C$1:$D$34,2,FALSE))</f>
        <v>F33</v>
      </c>
      <c r="GS3" t="str">
        <f>CONCATENATE(VLOOKUP(GS$4,Nomes!$G$2:$H$10,2,FALSE),VLOOKUP(GS$5,Nomes!$C$1:$D$34,2,FALSE))</f>
        <v>G1</v>
      </c>
      <c r="GT3" t="str">
        <f>CONCATENATE(VLOOKUP(GT$4,Nomes!$G$2:$H$10,2,FALSE),VLOOKUP(GT$5,Nomes!$C$1:$D$34,2,FALSE))</f>
        <v>G2</v>
      </c>
      <c r="GU3" t="str">
        <f>CONCATENATE(VLOOKUP(GU$4,Nomes!$G$2:$H$10,2,FALSE),VLOOKUP(GU$5,Nomes!$C$1:$D$34,2,FALSE))</f>
        <v>G3</v>
      </c>
      <c r="GV3" t="str">
        <f>CONCATENATE(VLOOKUP(GV$4,Nomes!$G$2:$H$10,2,FALSE),VLOOKUP(GV$5,Nomes!$C$1:$D$34,2,FALSE))</f>
        <v>G4</v>
      </c>
      <c r="GW3" t="str">
        <f>CONCATENATE(VLOOKUP(GW$4,Nomes!$G$2:$H$10,2,FALSE),VLOOKUP(GW$5,Nomes!$C$1:$D$34,2,FALSE))</f>
        <v>G5</v>
      </c>
      <c r="GX3" t="str">
        <f>CONCATENATE(VLOOKUP(GX$4,Nomes!$G$2:$H$10,2,FALSE),VLOOKUP(GX$5,Nomes!$C$1:$D$34,2,FALSE))</f>
        <v>G6</v>
      </c>
      <c r="GY3" t="str">
        <f>CONCATENATE(VLOOKUP(GY$4,Nomes!$G$2:$H$10,2,FALSE),VLOOKUP(GY$5,Nomes!$C$1:$D$34,2,FALSE))</f>
        <v>G7</v>
      </c>
      <c r="GZ3" t="str">
        <f>CONCATENATE(VLOOKUP(GZ$4,Nomes!$G$2:$H$10,2,FALSE),VLOOKUP(GZ$5,Nomes!$C$1:$D$34,2,FALSE))</f>
        <v>G8</v>
      </c>
      <c r="HA3" t="str">
        <f>CONCATENATE(VLOOKUP(HA$4,Nomes!$G$2:$H$10,2,FALSE),VLOOKUP(HA$5,Nomes!$C$1:$D$34,2,FALSE))</f>
        <v>G9</v>
      </c>
      <c r="HB3" t="str">
        <f>CONCATENATE(VLOOKUP(HB$4,Nomes!$G$2:$H$10,2,FALSE),VLOOKUP(HB$5,Nomes!$C$1:$D$34,2,FALSE))</f>
        <v>G10</v>
      </c>
      <c r="HC3" t="str">
        <f>CONCATENATE(VLOOKUP(HC$4,Nomes!$G$2:$H$10,2,FALSE),VLOOKUP(HC$5,Nomes!$C$1:$D$34,2,FALSE))</f>
        <v>G11</v>
      </c>
      <c r="HD3" t="str">
        <f>CONCATENATE(VLOOKUP(HD$4,Nomes!$G$2:$H$10,2,FALSE),VLOOKUP(HD$5,Nomes!$C$1:$D$34,2,FALSE))</f>
        <v>G12</v>
      </c>
      <c r="HE3" t="str">
        <f>CONCATENATE(VLOOKUP(HE$4,Nomes!$G$2:$H$10,2,FALSE),VLOOKUP(HE$5,Nomes!$C$1:$D$34,2,FALSE))</f>
        <v>G13</v>
      </c>
      <c r="HF3" t="str">
        <f>CONCATENATE(VLOOKUP(HF$4,Nomes!$G$2:$H$10,2,FALSE),VLOOKUP(HF$5,Nomes!$C$1:$D$34,2,FALSE))</f>
        <v>G14</v>
      </c>
      <c r="HG3" t="str">
        <f>CONCATENATE(VLOOKUP(HG$4,Nomes!$G$2:$H$10,2,FALSE),VLOOKUP(HG$5,Nomes!$C$1:$D$34,2,FALSE))</f>
        <v>G15</v>
      </c>
      <c r="HH3" t="str">
        <f>CONCATENATE(VLOOKUP(HH$4,Nomes!$G$2:$H$10,2,FALSE),VLOOKUP(HH$5,Nomes!$C$1:$D$34,2,FALSE))</f>
        <v>G16</v>
      </c>
      <c r="HI3" t="str">
        <f>CONCATENATE(VLOOKUP(HI$4,Nomes!$G$2:$H$10,2,FALSE),VLOOKUP(HI$5,Nomes!$C$1:$D$34,2,FALSE))</f>
        <v>G17</v>
      </c>
      <c r="HJ3" t="str">
        <f>CONCATENATE(VLOOKUP(HJ$4,Nomes!$G$2:$H$10,2,FALSE),VLOOKUP(HJ$5,Nomes!$C$1:$D$34,2,FALSE))</f>
        <v>G18</v>
      </c>
      <c r="HK3" t="str">
        <f>CONCATENATE(VLOOKUP(HK$4,Nomes!$G$2:$H$10,2,FALSE),VLOOKUP(HK$5,Nomes!$C$1:$D$34,2,FALSE))</f>
        <v>G19</v>
      </c>
      <c r="HL3" t="str">
        <f>CONCATENATE(VLOOKUP(HL$4,Nomes!$G$2:$H$10,2,FALSE),VLOOKUP(HL$5,Nomes!$C$1:$D$34,2,FALSE))</f>
        <v>G20</v>
      </c>
      <c r="HM3" t="str">
        <f>CONCATENATE(VLOOKUP(HM$4,Nomes!$G$2:$H$10,2,FALSE),VLOOKUP(HM$5,Nomes!$C$1:$D$34,2,FALSE))</f>
        <v>G21</v>
      </c>
      <c r="HN3" t="str">
        <f>CONCATENATE(VLOOKUP(HN$4,Nomes!$G$2:$H$10,2,FALSE),VLOOKUP(HN$5,Nomes!$C$1:$D$34,2,FALSE))</f>
        <v>G22</v>
      </c>
      <c r="HO3" t="str">
        <f>CONCATENATE(VLOOKUP(HO$4,Nomes!$G$2:$H$10,2,FALSE),VLOOKUP(HO$5,Nomes!$C$1:$D$34,2,FALSE))</f>
        <v>G23</v>
      </c>
      <c r="HP3" t="str">
        <f>CONCATENATE(VLOOKUP(HP$4,Nomes!$G$2:$H$10,2,FALSE),VLOOKUP(HP$5,Nomes!$C$1:$D$34,2,FALSE))</f>
        <v>G24</v>
      </c>
      <c r="HQ3" t="str">
        <f>CONCATENATE(VLOOKUP(HQ$4,Nomes!$G$2:$H$10,2,FALSE),VLOOKUP(HQ$5,Nomes!$C$1:$D$34,2,FALSE))</f>
        <v>G25</v>
      </c>
      <c r="HR3" t="str">
        <f>CONCATENATE(VLOOKUP(HR$4,Nomes!$G$2:$H$10,2,FALSE),VLOOKUP(HR$5,Nomes!$C$1:$D$34,2,FALSE))</f>
        <v>G26</v>
      </c>
      <c r="HS3" t="str">
        <f>CONCATENATE(VLOOKUP(HS$4,Nomes!$G$2:$H$10,2,FALSE),VLOOKUP(HS$5,Nomes!$C$1:$D$34,2,FALSE))</f>
        <v>G27</v>
      </c>
      <c r="HT3" t="str">
        <f>CONCATENATE(VLOOKUP(HT$4,Nomes!$G$2:$H$10,2,FALSE),VLOOKUP(HT$5,Nomes!$C$1:$D$34,2,FALSE))</f>
        <v>G28</v>
      </c>
      <c r="HU3" t="str">
        <f>CONCATENATE(VLOOKUP(HU$4,Nomes!$G$2:$H$10,2,FALSE),VLOOKUP(HU$5,Nomes!$C$1:$D$34,2,FALSE))</f>
        <v>G29</v>
      </c>
      <c r="HV3" t="str">
        <f>CONCATENATE(VLOOKUP(HV$4,Nomes!$G$2:$H$10,2,FALSE),VLOOKUP(HV$5,Nomes!$C$1:$D$34,2,FALSE))</f>
        <v>G30</v>
      </c>
      <c r="HW3" t="str">
        <f>CONCATENATE(VLOOKUP(HW$4,Nomes!$G$2:$H$10,2,FALSE),VLOOKUP(HW$5,Nomes!$C$1:$D$34,2,FALSE))</f>
        <v>G31</v>
      </c>
      <c r="HX3" t="str">
        <f>CONCATENATE(VLOOKUP(HX$4,Nomes!$G$2:$H$10,2,FALSE),VLOOKUP(HX$5,Nomes!$C$1:$D$34,2,FALSE))</f>
        <v>G32</v>
      </c>
      <c r="HY3" t="str">
        <f>CONCATENATE(VLOOKUP(HY$4,Nomes!$G$2:$H$10,2,FALSE),VLOOKUP(HY$5,Nomes!$C$1:$D$34,2,FALSE))</f>
        <v>G33</v>
      </c>
      <c r="HZ3" t="str">
        <f>CONCATENATE(VLOOKUP(HZ$4,Nomes!$G$2:$H$10,2,FALSE),VLOOKUP(HZ$5,Nomes!$C$1:$D$34,2,FALSE))</f>
        <v>H1</v>
      </c>
      <c r="IA3" t="str">
        <f>CONCATENATE(VLOOKUP(IA$4,Nomes!$G$2:$H$10,2,FALSE),VLOOKUP(IA$5,Nomes!$C$1:$D$34,2,FALSE))</f>
        <v>H2</v>
      </c>
      <c r="IB3" t="str">
        <f>CONCATENATE(VLOOKUP(IB$4,Nomes!$G$2:$H$10,2,FALSE),VLOOKUP(IB$5,Nomes!$C$1:$D$34,2,FALSE))</f>
        <v>H3</v>
      </c>
      <c r="IC3" t="str">
        <f>CONCATENATE(VLOOKUP(IC$4,Nomes!$G$2:$H$10,2,FALSE),VLOOKUP(IC$5,Nomes!$C$1:$D$34,2,FALSE))</f>
        <v>H4</v>
      </c>
      <c r="ID3" t="str">
        <f>CONCATENATE(VLOOKUP(ID$4,Nomes!$G$2:$H$10,2,FALSE),VLOOKUP(ID$5,Nomes!$C$1:$D$34,2,FALSE))</f>
        <v>H5</v>
      </c>
      <c r="IE3" t="str">
        <f>CONCATENATE(VLOOKUP(IE$4,Nomes!$G$2:$H$10,2,FALSE),VLOOKUP(IE$5,Nomes!$C$1:$D$34,2,FALSE))</f>
        <v>H6</v>
      </c>
      <c r="IF3" t="str">
        <f>CONCATENATE(VLOOKUP(IF$4,Nomes!$G$2:$H$10,2,FALSE),VLOOKUP(IF$5,Nomes!$C$1:$D$34,2,FALSE))</f>
        <v>H7</v>
      </c>
      <c r="IG3" t="str">
        <f>CONCATENATE(VLOOKUP(IG$4,Nomes!$G$2:$H$10,2,FALSE),VLOOKUP(IG$5,Nomes!$C$1:$D$34,2,FALSE))</f>
        <v>H8</v>
      </c>
      <c r="IH3" t="str">
        <f>CONCATENATE(VLOOKUP(IH$4,Nomes!$G$2:$H$10,2,FALSE),VLOOKUP(IH$5,Nomes!$C$1:$D$34,2,FALSE))</f>
        <v>H9</v>
      </c>
      <c r="II3" t="str">
        <f>CONCATENATE(VLOOKUP(II$4,Nomes!$G$2:$H$10,2,FALSE),VLOOKUP(II$5,Nomes!$C$1:$D$34,2,FALSE))</f>
        <v>H10</v>
      </c>
      <c r="IJ3" t="str">
        <f>CONCATENATE(VLOOKUP(IJ$4,Nomes!$G$2:$H$10,2,FALSE),VLOOKUP(IJ$5,Nomes!$C$1:$D$34,2,FALSE))</f>
        <v>H11</v>
      </c>
      <c r="IK3" t="str">
        <f>CONCATENATE(VLOOKUP(IK$4,Nomes!$G$2:$H$10,2,FALSE),VLOOKUP(IK$5,Nomes!$C$1:$D$34,2,FALSE))</f>
        <v>H12</v>
      </c>
      <c r="IL3" t="str">
        <f>CONCATENATE(VLOOKUP(IL$4,Nomes!$G$2:$H$10,2,FALSE),VLOOKUP(IL$5,Nomes!$C$1:$D$34,2,FALSE))</f>
        <v>H13</v>
      </c>
      <c r="IM3" t="str">
        <f>CONCATENATE(VLOOKUP(IM$4,Nomes!$G$2:$H$10,2,FALSE),VLOOKUP(IM$5,Nomes!$C$1:$D$34,2,FALSE))</f>
        <v>H14</v>
      </c>
      <c r="IN3" t="str">
        <f>CONCATENATE(VLOOKUP(IN$4,Nomes!$G$2:$H$10,2,FALSE),VLOOKUP(IN$5,Nomes!$C$1:$D$34,2,FALSE))</f>
        <v>H15</v>
      </c>
      <c r="IO3" t="str">
        <f>CONCATENATE(VLOOKUP(IO$4,Nomes!$G$2:$H$10,2,FALSE),VLOOKUP(IO$5,Nomes!$C$1:$D$34,2,FALSE))</f>
        <v>H16</v>
      </c>
      <c r="IP3" t="str">
        <f>CONCATENATE(VLOOKUP(IP$4,Nomes!$G$2:$H$10,2,FALSE),VLOOKUP(IP$5,Nomes!$C$1:$D$34,2,FALSE))</f>
        <v>H17</v>
      </c>
      <c r="IQ3" t="str">
        <f>CONCATENATE(VLOOKUP(IQ$4,Nomes!$G$2:$H$10,2,FALSE),VLOOKUP(IQ$5,Nomes!$C$1:$D$34,2,FALSE))</f>
        <v>H18</v>
      </c>
      <c r="IR3" t="str">
        <f>CONCATENATE(VLOOKUP(IR$4,Nomes!$G$2:$H$10,2,FALSE),VLOOKUP(IR$5,Nomes!$C$1:$D$34,2,FALSE))</f>
        <v>H19</v>
      </c>
      <c r="IS3" t="str">
        <f>CONCATENATE(VLOOKUP(IS$4,Nomes!$G$2:$H$10,2,FALSE),VLOOKUP(IS$5,Nomes!$C$1:$D$34,2,FALSE))</f>
        <v>H20</v>
      </c>
      <c r="IT3" t="str">
        <f>CONCATENATE(VLOOKUP(IT$4,Nomes!$G$2:$H$10,2,FALSE),VLOOKUP(IT$5,Nomes!$C$1:$D$34,2,FALSE))</f>
        <v>H21</v>
      </c>
      <c r="IU3" t="str">
        <f>CONCATENATE(VLOOKUP(IU$4,Nomes!$G$2:$H$10,2,FALSE),VLOOKUP(IU$5,Nomes!$C$1:$D$34,2,FALSE))</f>
        <v>H22</v>
      </c>
      <c r="IV3" t="str">
        <f>CONCATENATE(VLOOKUP(IV$4,Nomes!$G$2:$H$10,2,FALSE),VLOOKUP(IV$5,Nomes!$C$1:$D$34,2,FALSE))</f>
        <v>H23</v>
      </c>
      <c r="IW3" t="str">
        <f>CONCATENATE(VLOOKUP(IW$4,Nomes!$G$2:$H$10,2,FALSE),VLOOKUP(IW$5,Nomes!$C$1:$D$34,2,FALSE))</f>
        <v>H24</v>
      </c>
      <c r="IX3" t="str">
        <f>CONCATENATE(VLOOKUP(IX$4,Nomes!$G$2:$H$10,2,FALSE),VLOOKUP(IX$5,Nomes!$C$1:$D$34,2,FALSE))</f>
        <v>H25</v>
      </c>
      <c r="IY3" t="str">
        <f>CONCATENATE(VLOOKUP(IY$4,Nomes!$G$2:$H$10,2,FALSE),VLOOKUP(IY$5,Nomes!$C$1:$D$34,2,FALSE))</f>
        <v>H26</v>
      </c>
      <c r="IZ3" t="str">
        <f>CONCATENATE(VLOOKUP(IZ$4,Nomes!$G$2:$H$10,2,FALSE),VLOOKUP(IZ$5,Nomes!$C$1:$D$34,2,FALSE))</f>
        <v>H27</v>
      </c>
      <c r="JA3" t="str">
        <f>CONCATENATE(VLOOKUP(JA$4,Nomes!$G$2:$H$10,2,FALSE),VLOOKUP(JA$5,Nomes!$C$1:$D$34,2,FALSE))</f>
        <v>H28</v>
      </c>
      <c r="JB3" t="str">
        <f>CONCATENATE(VLOOKUP(JB$4,Nomes!$G$2:$H$10,2,FALSE),VLOOKUP(JB$5,Nomes!$C$1:$D$34,2,FALSE))</f>
        <v>H29</v>
      </c>
      <c r="JC3" t="str">
        <f>CONCATENATE(VLOOKUP(JC$4,Nomes!$G$2:$H$10,2,FALSE),VLOOKUP(JC$5,Nomes!$C$1:$D$34,2,FALSE))</f>
        <v>H30</v>
      </c>
      <c r="JD3" t="str">
        <f>CONCATENATE(VLOOKUP(JD$4,Nomes!$G$2:$H$10,2,FALSE),VLOOKUP(JD$5,Nomes!$C$1:$D$34,2,FALSE))</f>
        <v>H31</v>
      </c>
      <c r="JE3" t="str">
        <f>CONCATENATE(VLOOKUP(JE$4,Nomes!$G$2:$H$10,2,FALSE),VLOOKUP(JE$5,Nomes!$C$1:$D$34,2,FALSE))</f>
        <v>H32</v>
      </c>
      <c r="JF3" t="str">
        <f>CONCATENATE(VLOOKUP(JF$4,Nomes!$G$2:$H$10,2,FALSE),VLOOKUP(JF$5,Nomes!$C$1:$D$34,2,FALSE))</f>
        <v>H33</v>
      </c>
      <c r="JG3" t="str">
        <f>CONCATENATE(VLOOKUP(JG$4,Nomes!$G$2:$H$10,2,FALSE),VLOOKUP(JG$5,Nomes!$C$1:$D$34,2,FALSE))</f>
        <v>I1</v>
      </c>
      <c r="JH3" t="str">
        <f>CONCATENATE(VLOOKUP(JH$4,Nomes!$G$2:$H$10,2,FALSE),VLOOKUP(JH$5,Nomes!$C$1:$D$34,2,FALSE))</f>
        <v>I2</v>
      </c>
      <c r="JI3" t="str">
        <f>CONCATENATE(VLOOKUP(JI$4,Nomes!$G$2:$H$10,2,FALSE),VLOOKUP(JI$5,Nomes!$C$1:$D$34,2,FALSE))</f>
        <v>I3</v>
      </c>
      <c r="JJ3" t="str">
        <f>CONCATENATE(VLOOKUP(JJ$4,Nomes!$G$2:$H$10,2,FALSE),VLOOKUP(JJ$5,Nomes!$C$1:$D$34,2,FALSE))</f>
        <v>I4</v>
      </c>
      <c r="JK3" t="str">
        <f>CONCATENATE(VLOOKUP(JK$4,Nomes!$G$2:$H$10,2,FALSE),VLOOKUP(JK$5,Nomes!$C$1:$D$34,2,FALSE))</f>
        <v>I5</v>
      </c>
      <c r="JL3" t="str">
        <f>CONCATENATE(VLOOKUP(JL$4,Nomes!$G$2:$H$10,2,FALSE),VLOOKUP(JL$5,Nomes!$C$1:$D$34,2,FALSE))</f>
        <v>I6</v>
      </c>
      <c r="JM3" t="str">
        <f>CONCATENATE(VLOOKUP(JM$4,Nomes!$G$2:$H$10,2,FALSE),VLOOKUP(JM$5,Nomes!$C$1:$D$34,2,FALSE))</f>
        <v>I7</v>
      </c>
      <c r="JN3" t="str">
        <f>CONCATENATE(VLOOKUP(JN$4,Nomes!$G$2:$H$10,2,FALSE),VLOOKUP(JN$5,Nomes!$C$1:$D$34,2,FALSE))</f>
        <v>I8</v>
      </c>
      <c r="JO3" t="str">
        <f>CONCATENATE(VLOOKUP(JO$4,Nomes!$G$2:$H$10,2,FALSE),VLOOKUP(JO$5,Nomes!$C$1:$D$34,2,FALSE))</f>
        <v>I9</v>
      </c>
      <c r="JP3" t="str">
        <f>CONCATENATE(VLOOKUP(JP$4,Nomes!$G$2:$H$10,2,FALSE),VLOOKUP(JP$5,Nomes!$C$1:$D$34,2,FALSE))</f>
        <v>I10</v>
      </c>
      <c r="JQ3" t="str">
        <f>CONCATENATE(VLOOKUP(JQ$4,Nomes!$G$2:$H$10,2,FALSE),VLOOKUP(JQ$5,Nomes!$C$1:$D$34,2,FALSE))</f>
        <v>I11</v>
      </c>
      <c r="JR3" t="str">
        <f>CONCATENATE(VLOOKUP(JR$4,Nomes!$G$2:$H$10,2,FALSE),VLOOKUP(JR$5,Nomes!$C$1:$D$34,2,FALSE))</f>
        <v>I12</v>
      </c>
      <c r="JS3" t="str">
        <f>CONCATENATE(VLOOKUP(JS$4,Nomes!$G$2:$H$10,2,FALSE),VLOOKUP(JS$5,Nomes!$C$1:$D$34,2,FALSE))</f>
        <v>I13</v>
      </c>
      <c r="JT3" t="str">
        <f>CONCATENATE(VLOOKUP(JT$4,Nomes!$G$2:$H$10,2,FALSE),VLOOKUP(JT$5,Nomes!$C$1:$D$34,2,FALSE))</f>
        <v>I14</v>
      </c>
      <c r="JU3" t="str">
        <f>CONCATENATE(VLOOKUP(JU$4,Nomes!$G$2:$H$10,2,FALSE),VLOOKUP(JU$5,Nomes!$C$1:$D$34,2,FALSE))</f>
        <v>I15</v>
      </c>
      <c r="JV3" t="str">
        <f>CONCATENATE(VLOOKUP(JV$4,Nomes!$G$2:$H$10,2,FALSE),VLOOKUP(JV$5,Nomes!$C$1:$D$34,2,FALSE))</f>
        <v>I16</v>
      </c>
      <c r="JW3" t="str">
        <f>CONCATENATE(VLOOKUP(JW$4,Nomes!$G$2:$H$10,2,FALSE),VLOOKUP(JW$5,Nomes!$C$1:$D$34,2,FALSE))</f>
        <v>I17</v>
      </c>
      <c r="JX3" t="str">
        <f>CONCATENATE(VLOOKUP(JX$4,Nomes!$G$2:$H$10,2,FALSE),VLOOKUP(JX$5,Nomes!$C$1:$D$34,2,FALSE))</f>
        <v>I18</v>
      </c>
      <c r="JY3" t="str">
        <f>CONCATENATE(VLOOKUP(JY$4,Nomes!$G$2:$H$10,2,FALSE),VLOOKUP(JY$5,Nomes!$C$1:$D$34,2,FALSE))</f>
        <v>I19</v>
      </c>
      <c r="JZ3" s="167" t="str">
        <f>CONCATENATE(VLOOKUP(JZ$4,Nomes!$G$2:$H$10,2,FALSE),VLOOKUP(JZ$5,Nomes!$C$1:$D$34,2,FALSE))</f>
        <v>I20</v>
      </c>
      <c r="KA3" t="str">
        <f>CONCATENATE(VLOOKUP(KA$4,Nomes!$G$2:$H$10,2,FALSE),VLOOKUP(KA$5,Nomes!$C$1:$D$34,2,FALSE))</f>
        <v>I21</v>
      </c>
      <c r="KB3" s="167" t="str">
        <f>CONCATENATE(VLOOKUP(KB$4,Nomes!$G$2:$H$10,2,FALSE),VLOOKUP(KB$5,Nomes!$C$1:$D$34,2,FALSE))</f>
        <v>I22</v>
      </c>
      <c r="KC3" t="str">
        <f>CONCATENATE(VLOOKUP(KC$4,Nomes!$G$2:$H$10,2,FALSE),VLOOKUP(KC$5,Nomes!$C$1:$D$34,2,FALSE))</f>
        <v>I23</v>
      </c>
      <c r="KD3" t="str">
        <f>CONCATENATE(VLOOKUP(KD$4,Nomes!$G$2:$H$10,2,FALSE),VLOOKUP(KD$5,Nomes!$C$1:$D$34,2,FALSE))</f>
        <v>I24</v>
      </c>
      <c r="KE3" t="str">
        <f>CONCATENATE(VLOOKUP(KE$4,Nomes!$G$2:$H$10,2,FALSE),VLOOKUP(KE$5,Nomes!$C$1:$D$34,2,FALSE))</f>
        <v>I25</v>
      </c>
      <c r="KF3" t="str">
        <f>CONCATENATE(VLOOKUP(KF$4,Nomes!$G$2:$H$10,2,FALSE),VLOOKUP(KF$5,Nomes!$C$1:$D$34,2,FALSE))</f>
        <v>I26</v>
      </c>
      <c r="KG3" t="str">
        <f>CONCATENATE(VLOOKUP(KG$4,Nomes!$G$2:$H$10,2,FALSE),VLOOKUP(KG$5,Nomes!$C$1:$D$34,2,FALSE))</f>
        <v>I27</v>
      </c>
      <c r="KH3" t="str">
        <f>CONCATENATE(VLOOKUP(KH$4,Nomes!$G$2:$H$10,2,FALSE),VLOOKUP(KH$5,Nomes!$C$1:$D$34,2,FALSE))</f>
        <v>I28</v>
      </c>
      <c r="KI3" t="str">
        <f>CONCATENATE(VLOOKUP(KI$4,Nomes!$G$2:$H$10,2,FALSE),VLOOKUP(KI$5,Nomes!$C$1:$D$34,2,FALSE))</f>
        <v>I29</v>
      </c>
      <c r="KJ3" t="str">
        <f>CONCATENATE(VLOOKUP(KJ$4,Nomes!$G$2:$H$10,2,FALSE),VLOOKUP(KJ$5,Nomes!$C$1:$D$34,2,FALSE))</f>
        <v>I30</v>
      </c>
      <c r="KK3" t="str">
        <f>CONCATENATE(VLOOKUP(KK$4,Nomes!$G$2:$H$10,2,FALSE),VLOOKUP(KK$5,Nomes!$C$1:$D$34,2,FALSE))</f>
        <v>I31</v>
      </c>
      <c r="KL3" t="str">
        <f>CONCATENATE(VLOOKUP(KL$4,Nomes!$G$2:$H$10,2,FALSE),VLOOKUP(KL$5,Nomes!$C$1:$D$34,2,FALSE))</f>
        <v>I32</v>
      </c>
      <c r="KM3" t="str">
        <f>CONCATENATE(VLOOKUP(KM$4,Nomes!$G$2:$H$10,2,FALSE),VLOOKUP(KM$5,Nomes!$C$1:$D$34,2,FALSE))</f>
        <v>I33</v>
      </c>
    </row>
    <row r="4" spans="1:299" x14ac:dyDescent="0.25">
      <c r="A4">
        <v>2</v>
      </c>
      <c r="B4" t="s">
        <v>45</v>
      </c>
      <c r="C4" t="s">
        <v>1</v>
      </c>
      <c r="D4" t="s">
        <v>1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1</v>
      </c>
      <c r="M4" t="s">
        <v>1</v>
      </c>
      <c r="N4" t="s">
        <v>1</v>
      </c>
      <c r="O4" t="s">
        <v>1</v>
      </c>
      <c r="P4" t="s">
        <v>1</v>
      </c>
      <c r="Q4" t="s">
        <v>1</v>
      </c>
      <c r="R4" t="s">
        <v>1</v>
      </c>
      <c r="S4" t="s">
        <v>1</v>
      </c>
      <c r="T4" t="s">
        <v>1</v>
      </c>
      <c r="U4" t="s">
        <v>1</v>
      </c>
      <c r="V4" t="s">
        <v>1</v>
      </c>
      <c r="W4" t="s">
        <v>1</v>
      </c>
      <c r="X4" t="s">
        <v>1</v>
      </c>
      <c r="Y4" t="s">
        <v>1</v>
      </c>
      <c r="Z4" t="s">
        <v>1</v>
      </c>
      <c r="AA4" t="s">
        <v>1</v>
      </c>
      <c r="AB4" t="s">
        <v>1</v>
      </c>
      <c r="AC4" t="s">
        <v>1</v>
      </c>
      <c r="AD4" t="s">
        <v>1</v>
      </c>
      <c r="AE4" t="s">
        <v>1</v>
      </c>
      <c r="AF4" t="s">
        <v>1</v>
      </c>
      <c r="AG4" t="s">
        <v>1</v>
      </c>
      <c r="AH4" t="s">
        <v>1</v>
      </c>
      <c r="AI4" t="s">
        <v>1</v>
      </c>
      <c r="AJ4" t="s">
        <v>2</v>
      </c>
      <c r="AK4" t="s">
        <v>2</v>
      </c>
      <c r="AL4" t="s">
        <v>2</v>
      </c>
      <c r="AM4" t="s">
        <v>2</v>
      </c>
      <c r="AN4" t="s">
        <v>2</v>
      </c>
      <c r="AO4" t="s">
        <v>2</v>
      </c>
      <c r="AP4" t="s">
        <v>2</v>
      </c>
      <c r="AQ4" t="s">
        <v>2</v>
      </c>
      <c r="AR4" t="s">
        <v>2</v>
      </c>
      <c r="AS4" t="s">
        <v>2</v>
      </c>
      <c r="AT4" t="s">
        <v>2</v>
      </c>
      <c r="AU4" t="s">
        <v>2</v>
      </c>
      <c r="AV4" t="s">
        <v>2</v>
      </c>
      <c r="AW4" t="s">
        <v>2</v>
      </c>
      <c r="AX4" t="s">
        <v>2</v>
      </c>
      <c r="AY4" t="s">
        <v>2</v>
      </c>
      <c r="AZ4" t="s">
        <v>2</v>
      </c>
      <c r="BA4" t="s">
        <v>2</v>
      </c>
      <c r="BB4" t="s">
        <v>2</v>
      </c>
      <c r="BC4" t="s">
        <v>2</v>
      </c>
      <c r="BD4" t="s">
        <v>2</v>
      </c>
      <c r="BE4" t="s">
        <v>2</v>
      </c>
      <c r="BF4" t="s">
        <v>2</v>
      </c>
      <c r="BG4" t="s">
        <v>2</v>
      </c>
      <c r="BH4" t="s">
        <v>2</v>
      </c>
      <c r="BI4" t="s">
        <v>2</v>
      </c>
      <c r="BJ4" t="s">
        <v>2</v>
      </c>
      <c r="BK4" t="s">
        <v>2</v>
      </c>
      <c r="BL4" t="s">
        <v>2</v>
      </c>
      <c r="BM4" t="s">
        <v>2</v>
      </c>
      <c r="BN4" t="s">
        <v>2</v>
      </c>
      <c r="BO4" t="s">
        <v>2</v>
      </c>
      <c r="BP4" t="s">
        <v>2</v>
      </c>
      <c r="BQ4" t="s">
        <v>3</v>
      </c>
      <c r="BR4" t="s">
        <v>3</v>
      </c>
      <c r="BS4" t="s">
        <v>3</v>
      </c>
      <c r="BT4" t="s">
        <v>3</v>
      </c>
      <c r="BU4" t="s">
        <v>3</v>
      </c>
      <c r="BV4" t="s">
        <v>3</v>
      </c>
      <c r="BW4" t="s">
        <v>3</v>
      </c>
      <c r="BX4" t="s">
        <v>3</v>
      </c>
      <c r="BY4" t="s">
        <v>3</v>
      </c>
      <c r="BZ4" t="s">
        <v>3</v>
      </c>
      <c r="CA4" t="s">
        <v>3</v>
      </c>
      <c r="CB4" t="s">
        <v>3</v>
      </c>
      <c r="CC4" t="s">
        <v>3</v>
      </c>
      <c r="CD4" t="s">
        <v>3</v>
      </c>
      <c r="CE4" t="s">
        <v>3</v>
      </c>
      <c r="CF4" t="s">
        <v>3</v>
      </c>
      <c r="CG4" t="s">
        <v>3</v>
      </c>
      <c r="CH4" t="s">
        <v>3</v>
      </c>
      <c r="CI4" t="s">
        <v>3</v>
      </c>
      <c r="CJ4" t="s">
        <v>3</v>
      </c>
      <c r="CK4" t="s">
        <v>3</v>
      </c>
      <c r="CL4" t="s">
        <v>3</v>
      </c>
      <c r="CM4" t="s">
        <v>3</v>
      </c>
      <c r="CN4" t="s">
        <v>3</v>
      </c>
      <c r="CO4" t="s">
        <v>3</v>
      </c>
      <c r="CP4" t="s">
        <v>3</v>
      </c>
      <c r="CQ4" t="s">
        <v>3</v>
      </c>
      <c r="CR4" t="s">
        <v>3</v>
      </c>
      <c r="CS4" t="s">
        <v>3</v>
      </c>
      <c r="CT4" t="s">
        <v>3</v>
      </c>
      <c r="CU4" t="s">
        <v>3</v>
      </c>
      <c r="CV4" t="s">
        <v>3</v>
      </c>
      <c r="CW4" t="s">
        <v>3</v>
      </c>
      <c r="CX4" t="s">
        <v>4</v>
      </c>
      <c r="CY4" t="s">
        <v>4</v>
      </c>
      <c r="CZ4" t="s">
        <v>4</v>
      </c>
      <c r="DA4" t="s">
        <v>4</v>
      </c>
      <c r="DB4" t="s">
        <v>4</v>
      </c>
      <c r="DC4" t="s">
        <v>4</v>
      </c>
      <c r="DD4" t="s">
        <v>4</v>
      </c>
      <c r="DE4" t="s">
        <v>4</v>
      </c>
      <c r="DF4" t="s">
        <v>4</v>
      </c>
      <c r="DG4" t="s">
        <v>4</v>
      </c>
      <c r="DH4" t="s">
        <v>4</v>
      </c>
      <c r="DI4" t="s">
        <v>4</v>
      </c>
      <c r="DJ4" t="s">
        <v>4</v>
      </c>
      <c r="DK4" t="s">
        <v>4</v>
      </c>
      <c r="DL4" t="s">
        <v>4</v>
      </c>
      <c r="DM4" t="s">
        <v>4</v>
      </c>
      <c r="DN4" t="s">
        <v>4</v>
      </c>
      <c r="DO4" t="s">
        <v>4</v>
      </c>
      <c r="DP4" t="s">
        <v>4</v>
      </c>
      <c r="DQ4" t="s">
        <v>4</v>
      </c>
      <c r="DR4" t="s">
        <v>4</v>
      </c>
      <c r="DS4" t="s">
        <v>4</v>
      </c>
      <c r="DT4" t="s">
        <v>4</v>
      </c>
      <c r="DU4" t="s">
        <v>4</v>
      </c>
      <c r="DV4" t="s">
        <v>4</v>
      </c>
      <c r="DW4" t="s">
        <v>4</v>
      </c>
      <c r="DX4" t="s">
        <v>4</v>
      </c>
      <c r="DY4" t="s">
        <v>4</v>
      </c>
      <c r="DZ4" t="s">
        <v>4</v>
      </c>
      <c r="EA4" t="s">
        <v>4</v>
      </c>
      <c r="EB4" t="s">
        <v>4</v>
      </c>
      <c r="EC4" t="s">
        <v>4</v>
      </c>
      <c r="ED4" t="s">
        <v>4</v>
      </c>
      <c r="EE4" t="s">
        <v>5</v>
      </c>
      <c r="EF4" t="s">
        <v>5</v>
      </c>
      <c r="EG4" t="s">
        <v>5</v>
      </c>
      <c r="EH4" t="s">
        <v>5</v>
      </c>
      <c r="EI4" t="s">
        <v>5</v>
      </c>
      <c r="EJ4" t="s">
        <v>5</v>
      </c>
      <c r="EK4" t="s">
        <v>5</v>
      </c>
      <c r="EL4" t="s">
        <v>5</v>
      </c>
      <c r="EM4" t="s">
        <v>5</v>
      </c>
      <c r="EN4" t="s">
        <v>5</v>
      </c>
      <c r="EO4" t="s">
        <v>5</v>
      </c>
      <c r="EP4" t="s">
        <v>5</v>
      </c>
      <c r="EQ4" t="s">
        <v>5</v>
      </c>
      <c r="ER4" t="s">
        <v>5</v>
      </c>
      <c r="ES4" t="s">
        <v>5</v>
      </c>
      <c r="ET4" t="s">
        <v>5</v>
      </c>
      <c r="EU4" t="s">
        <v>5</v>
      </c>
      <c r="EV4" t="s">
        <v>5</v>
      </c>
      <c r="EW4" t="s">
        <v>5</v>
      </c>
      <c r="EX4" t="s">
        <v>5</v>
      </c>
      <c r="EY4" t="s">
        <v>5</v>
      </c>
      <c r="EZ4" t="s">
        <v>5</v>
      </c>
      <c r="FA4" t="s">
        <v>5</v>
      </c>
      <c r="FB4" t="s">
        <v>5</v>
      </c>
      <c r="FC4" t="s">
        <v>5</v>
      </c>
      <c r="FD4" t="s">
        <v>5</v>
      </c>
      <c r="FE4" t="s">
        <v>5</v>
      </c>
      <c r="FF4" t="s">
        <v>5</v>
      </c>
      <c r="FG4" t="s">
        <v>5</v>
      </c>
      <c r="FH4" t="s">
        <v>5</v>
      </c>
      <c r="FI4" t="s">
        <v>5</v>
      </c>
      <c r="FJ4" t="s">
        <v>5</v>
      </c>
      <c r="FK4" t="s">
        <v>5</v>
      </c>
      <c r="FL4" t="s">
        <v>6</v>
      </c>
      <c r="FM4" t="s">
        <v>6</v>
      </c>
      <c r="FN4" t="s">
        <v>6</v>
      </c>
      <c r="FO4" t="s">
        <v>6</v>
      </c>
      <c r="FP4" t="s">
        <v>6</v>
      </c>
      <c r="FQ4" t="s">
        <v>6</v>
      </c>
      <c r="FR4" t="s">
        <v>6</v>
      </c>
      <c r="FS4" t="s">
        <v>6</v>
      </c>
      <c r="FT4" t="s">
        <v>6</v>
      </c>
      <c r="FU4" t="s">
        <v>6</v>
      </c>
      <c r="FV4" t="s">
        <v>6</v>
      </c>
      <c r="FW4" t="s">
        <v>6</v>
      </c>
      <c r="FX4" t="s">
        <v>6</v>
      </c>
      <c r="FY4" t="s">
        <v>6</v>
      </c>
      <c r="FZ4" t="s">
        <v>6</v>
      </c>
      <c r="GA4" t="s">
        <v>6</v>
      </c>
      <c r="GB4" t="s">
        <v>6</v>
      </c>
      <c r="GC4" t="s">
        <v>6</v>
      </c>
      <c r="GD4" t="s">
        <v>6</v>
      </c>
      <c r="GE4" t="s">
        <v>6</v>
      </c>
      <c r="GF4" t="s">
        <v>6</v>
      </c>
      <c r="GG4" t="s">
        <v>6</v>
      </c>
      <c r="GH4" t="s">
        <v>6</v>
      </c>
      <c r="GI4" t="s">
        <v>6</v>
      </c>
      <c r="GJ4" t="s">
        <v>6</v>
      </c>
      <c r="GK4" t="s">
        <v>6</v>
      </c>
      <c r="GL4" t="s">
        <v>6</v>
      </c>
      <c r="GM4" t="s">
        <v>6</v>
      </c>
      <c r="GN4" t="s">
        <v>6</v>
      </c>
      <c r="GO4" t="s">
        <v>6</v>
      </c>
      <c r="GP4" t="s">
        <v>6</v>
      </c>
      <c r="GQ4" t="s">
        <v>6</v>
      </c>
      <c r="GR4" t="s">
        <v>6</v>
      </c>
      <c r="GS4" t="s">
        <v>7</v>
      </c>
      <c r="GT4" t="s">
        <v>7</v>
      </c>
      <c r="GU4" t="s">
        <v>7</v>
      </c>
      <c r="GV4" t="s">
        <v>7</v>
      </c>
      <c r="GW4" t="s">
        <v>7</v>
      </c>
      <c r="GX4" t="s">
        <v>7</v>
      </c>
      <c r="GY4" t="s">
        <v>7</v>
      </c>
      <c r="GZ4" t="s">
        <v>7</v>
      </c>
      <c r="HA4" t="s">
        <v>7</v>
      </c>
      <c r="HB4" t="s">
        <v>7</v>
      </c>
      <c r="HC4" t="s">
        <v>7</v>
      </c>
      <c r="HD4" t="s">
        <v>7</v>
      </c>
      <c r="HE4" t="s">
        <v>7</v>
      </c>
      <c r="HF4" t="s">
        <v>7</v>
      </c>
      <c r="HG4" t="s">
        <v>7</v>
      </c>
      <c r="HH4" t="s">
        <v>7</v>
      </c>
      <c r="HI4" t="s">
        <v>7</v>
      </c>
      <c r="HJ4" t="s">
        <v>7</v>
      </c>
      <c r="HK4" t="s">
        <v>7</v>
      </c>
      <c r="HL4" t="s">
        <v>7</v>
      </c>
      <c r="HM4" t="s">
        <v>7</v>
      </c>
      <c r="HN4" t="s">
        <v>7</v>
      </c>
      <c r="HO4" t="s">
        <v>7</v>
      </c>
      <c r="HP4" t="s">
        <v>7</v>
      </c>
      <c r="HQ4" t="s">
        <v>7</v>
      </c>
      <c r="HR4" t="s">
        <v>7</v>
      </c>
      <c r="HS4" t="s">
        <v>7</v>
      </c>
      <c r="HT4" t="s">
        <v>7</v>
      </c>
      <c r="HU4" t="s">
        <v>7</v>
      </c>
      <c r="HV4" t="s">
        <v>7</v>
      </c>
      <c r="HW4" t="s">
        <v>7</v>
      </c>
      <c r="HX4" t="s">
        <v>7</v>
      </c>
      <c r="HY4" t="s">
        <v>7</v>
      </c>
      <c r="HZ4" t="s">
        <v>8</v>
      </c>
      <c r="IA4" t="s">
        <v>8</v>
      </c>
      <c r="IB4" t="s">
        <v>8</v>
      </c>
      <c r="IC4" t="s">
        <v>8</v>
      </c>
      <c r="ID4" t="s">
        <v>8</v>
      </c>
      <c r="IE4" t="s">
        <v>8</v>
      </c>
      <c r="IF4" t="s">
        <v>8</v>
      </c>
      <c r="IG4" t="s">
        <v>8</v>
      </c>
      <c r="IH4" t="s">
        <v>8</v>
      </c>
      <c r="II4" t="s">
        <v>8</v>
      </c>
      <c r="IJ4" t="s">
        <v>8</v>
      </c>
      <c r="IK4" t="s">
        <v>8</v>
      </c>
      <c r="IL4" t="s">
        <v>8</v>
      </c>
      <c r="IM4" t="s">
        <v>8</v>
      </c>
      <c r="IN4" t="s">
        <v>8</v>
      </c>
      <c r="IO4" t="s">
        <v>8</v>
      </c>
      <c r="IP4" t="s">
        <v>8</v>
      </c>
      <c r="IQ4" t="s">
        <v>8</v>
      </c>
      <c r="IR4" t="s">
        <v>8</v>
      </c>
      <c r="IS4" t="s">
        <v>8</v>
      </c>
      <c r="IT4" t="s">
        <v>8</v>
      </c>
      <c r="IU4" t="s">
        <v>8</v>
      </c>
      <c r="IV4" t="s">
        <v>8</v>
      </c>
      <c r="IW4" t="s">
        <v>8</v>
      </c>
      <c r="IX4" t="s">
        <v>8</v>
      </c>
      <c r="IY4" t="s">
        <v>8</v>
      </c>
      <c r="IZ4" t="s">
        <v>8</v>
      </c>
      <c r="JA4" t="s">
        <v>8</v>
      </c>
      <c r="JB4" t="s">
        <v>8</v>
      </c>
      <c r="JC4" t="s">
        <v>8</v>
      </c>
      <c r="JD4" t="s">
        <v>8</v>
      </c>
      <c r="JE4" t="s">
        <v>8</v>
      </c>
      <c r="JF4" t="s">
        <v>8</v>
      </c>
      <c r="JG4" t="s">
        <v>9</v>
      </c>
      <c r="JH4" t="s">
        <v>9</v>
      </c>
      <c r="JI4" t="s">
        <v>9</v>
      </c>
      <c r="JJ4" t="s">
        <v>9</v>
      </c>
      <c r="JK4" t="s">
        <v>9</v>
      </c>
      <c r="JL4" t="s">
        <v>9</v>
      </c>
      <c r="JM4" t="s">
        <v>9</v>
      </c>
      <c r="JN4" t="s">
        <v>9</v>
      </c>
      <c r="JO4" t="s">
        <v>9</v>
      </c>
      <c r="JP4" t="s">
        <v>9</v>
      </c>
      <c r="JQ4" t="s">
        <v>9</v>
      </c>
      <c r="JR4" t="s">
        <v>9</v>
      </c>
      <c r="JS4" t="s">
        <v>9</v>
      </c>
      <c r="JT4" t="s">
        <v>9</v>
      </c>
      <c r="JU4" t="s">
        <v>9</v>
      </c>
      <c r="JV4" t="s">
        <v>9</v>
      </c>
      <c r="JW4" t="s">
        <v>9</v>
      </c>
      <c r="JX4" t="s">
        <v>9</v>
      </c>
      <c r="JY4" t="s">
        <v>9</v>
      </c>
      <c r="JZ4" s="167" t="s">
        <v>9</v>
      </c>
      <c r="KA4" t="s">
        <v>9</v>
      </c>
      <c r="KB4" s="167" t="s">
        <v>9</v>
      </c>
      <c r="KC4" t="s">
        <v>9</v>
      </c>
      <c r="KD4" t="s">
        <v>9</v>
      </c>
      <c r="KE4" t="s">
        <v>9</v>
      </c>
      <c r="KF4" t="s">
        <v>9</v>
      </c>
      <c r="KG4" t="s">
        <v>9</v>
      </c>
      <c r="KH4" t="s">
        <v>9</v>
      </c>
      <c r="KI4" t="s">
        <v>9</v>
      </c>
      <c r="KJ4" t="s">
        <v>9</v>
      </c>
      <c r="KK4" t="s">
        <v>9</v>
      </c>
      <c r="KL4" t="s">
        <v>9</v>
      </c>
      <c r="KM4" t="s">
        <v>9</v>
      </c>
    </row>
    <row r="5" spans="1:299" x14ac:dyDescent="0.25">
      <c r="A5">
        <v>3</v>
      </c>
      <c r="B5" t="s">
        <v>44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  <c r="Y5" t="s">
        <v>32</v>
      </c>
      <c r="Z5" t="s">
        <v>33</v>
      </c>
      <c r="AA5" t="s">
        <v>34</v>
      </c>
      <c r="AB5" t="s">
        <v>35</v>
      </c>
      <c r="AC5" t="s">
        <v>36</v>
      </c>
      <c r="AD5" t="s">
        <v>37</v>
      </c>
      <c r="AE5" t="s">
        <v>38</v>
      </c>
      <c r="AF5" t="s">
        <v>39</v>
      </c>
      <c r="AG5" t="s">
        <v>40</v>
      </c>
      <c r="AH5" t="s">
        <v>41</v>
      </c>
      <c r="AI5" t="s">
        <v>42</v>
      </c>
      <c r="AJ5" t="s">
        <v>10</v>
      </c>
      <c r="AK5" t="s">
        <v>11</v>
      </c>
      <c r="AL5" t="s">
        <v>12</v>
      </c>
      <c r="AM5" t="s">
        <v>13</v>
      </c>
      <c r="AN5" t="s">
        <v>14</v>
      </c>
      <c r="AO5" t="s">
        <v>15</v>
      </c>
      <c r="AP5" t="s">
        <v>16</v>
      </c>
      <c r="AQ5" t="s">
        <v>17</v>
      </c>
      <c r="AR5" t="s">
        <v>18</v>
      </c>
      <c r="AS5" t="s">
        <v>19</v>
      </c>
      <c r="AT5" t="s">
        <v>20</v>
      </c>
      <c r="AU5" t="s">
        <v>21</v>
      </c>
      <c r="AV5" t="s">
        <v>22</v>
      </c>
      <c r="AW5" t="s">
        <v>23</v>
      </c>
      <c r="AX5" t="s">
        <v>24</v>
      </c>
      <c r="AY5" t="s">
        <v>25</v>
      </c>
      <c r="AZ5" t="s">
        <v>26</v>
      </c>
      <c r="BA5" t="s">
        <v>27</v>
      </c>
      <c r="BB5" t="s">
        <v>28</v>
      </c>
      <c r="BC5" t="s">
        <v>29</v>
      </c>
      <c r="BD5" t="s">
        <v>30</v>
      </c>
      <c r="BE5" t="s">
        <v>31</v>
      </c>
      <c r="BF5" t="s">
        <v>32</v>
      </c>
      <c r="BG5" t="s">
        <v>33</v>
      </c>
      <c r="BH5" t="s">
        <v>34</v>
      </c>
      <c r="BI5" t="s">
        <v>35</v>
      </c>
      <c r="BJ5" t="s">
        <v>36</v>
      </c>
      <c r="BK5" t="s">
        <v>37</v>
      </c>
      <c r="BL5" t="s">
        <v>38</v>
      </c>
      <c r="BM5" t="s">
        <v>39</v>
      </c>
      <c r="BN5" t="s">
        <v>40</v>
      </c>
      <c r="BO5" t="s">
        <v>41</v>
      </c>
      <c r="BP5" t="s">
        <v>42</v>
      </c>
      <c r="BQ5" t="s">
        <v>10</v>
      </c>
      <c r="BR5" t="s">
        <v>11</v>
      </c>
      <c r="BS5" t="s">
        <v>12</v>
      </c>
      <c r="BT5" t="s">
        <v>13</v>
      </c>
      <c r="BU5" t="s">
        <v>14</v>
      </c>
      <c r="BV5" t="s">
        <v>15</v>
      </c>
      <c r="BW5" t="s">
        <v>16</v>
      </c>
      <c r="BX5" t="s">
        <v>17</v>
      </c>
      <c r="BY5" t="s">
        <v>18</v>
      </c>
      <c r="BZ5" t="s">
        <v>19</v>
      </c>
      <c r="CA5" t="s">
        <v>20</v>
      </c>
      <c r="CB5" t="s">
        <v>21</v>
      </c>
      <c r="CC5" t="s">
        <v>22</v>
      </c>
      <c r="CD5" t="s">
        <v>23</v>
      </c>
      <c r="CE5" t="s">
        <v>24</v>
      </c>
      <c r="CF5" t="s">
        <v>25</v>
      </c>
      <c r="CG5" t="s">
        <v>26</v>
      </c>
      <c r="CH5" t="s">
        <v>27</v>
      </c>
      <c r="CI5" t="s">
        <v>28</v>
      </c>
      <c r="CJ5" t="s">
        <v>29</v>
      </c>
      <c r="CK5" t="s">
        <v>30</v>
      </c>
      <c r="CL5" t="s">
        <v>31</v>
      </c>
      <c r="CM5" t="s">
        <v>32</v>
      </c>
      <c r="CN5" t="s">
        <v>33</v>
      </c>
      <c r="CO5" t="s">
        <v>34</v>
      </c>
      <c r="CP5" t="s">
        <v>35</v>
      </c>
      <c r="CQ5" t="s">
        <v>36</v>
      </c>
      <c r="CR5" t="s">
        <v>37</v>
      </c>
      <c r="CS5" t="s">
        <v>38</v>
      </c>
      <c r="CT5" t="s">
        <v>39</v>
      </c>
      <c r="CU5" t="s">
        <v>40</v>
      </c>
      <c r="CV5" t="s">
        <v>41</v>
      </c>
      <c r="CW5" t="s">
        <v>42</v>
      </c>
      <c r="CX5" t="s">
        <v>10</v>
      </c>
      <c r="CY5" t="s">
        <v>11</v>
      </c>
      <c r="CZ5" t="s">
        <v>12</v>
      </c>
      <c r="DA5" t="s">
        <v>13</v>
      </c>
      <c r="DB5" t="s">
        <v>14</v>
      </c>
      <c r="DC5" t="s">
        <v>15</v>
      </c>
      <c r="DD5" t="s">
        <v>16</v>
      </c>
      <c r="DE5" t="s">
        <v>17</v>
      </c>
      <c r="DF5" t="s">
        <v>18</v>
      </c>
      <c r="DG5" t="s">
        <v>19</v>
      </c>
      <c r="DH5" t="s">
        <v>20</v>
      </c>
      <c r="DI5" t="s">
        <v>21</v>
      </c>
      <c r="DJ5" t="s">
        <v>22</v>
      </c>
      <c r="DK5" t="s">
        <v>23</v>
      </c>
      <c r="DL5" t="s">
        <v>24</v>
      </c>
      <c r="DM5" t="s">
        <v>25</v>
      </c>
      <c r="DN5" t="s">
        <v>26</v>
      </c>
      <c r="DO5" t="s">
        <v>27</v>
      </c>
      <c r="DP5" t="s">
        <v>28</v>
      </c>
      <c r="DQ5" t="s">
        <v>29</v>
      </c>
      <c r="DR5" t="s">
        <v>30</v>
      </c>
      <c r="DS5" t="s">
        <v>31</v>
      </c>
      <c r="DT5" t="s">
        <v>32</v>
      </c>
      <c r="DU5" t="s">
        <v>33</v>
      </c>
      <c r="DV5" t="s">
        <v>34</v>
      </c>
      <c r="DW5" t="s">
        <v>35</v>
      </c>
      <c r="DX5" t="s">
        <v>36</v>
      </c>
      <c r="DY5" t="s">
        <v>37</v>
      </c>
      <c r="DZ5" t="s">
        <v>38</v>
      </c>
      <c r="EA5" t="s">
        <v>39</v>
      </c>
      <c r="EB5" t="s">
        <v>40</v>
      </c>
      <c r="EC5" t="s">
        <v>41</v>
      </c>
      <c r="ED5" t="s">
        <v>42</v>
      </c>
      <c r="EE5" t="s">
        <v>10</v>
      </c>
      <c r="EF5" t="s">
        <v>11</v>
      </c>
      <c r="EG5" t="s">
        <v>12</v>
      </c>
      <c r="EH5" t="s">
        <v>13</v>
      </c>
      <c r="EI5" t="s">
        <v>14</v>
      </c>
      <c r="EJ5" t="s">
        <v>15</v>
      </c>
      <c r="EK5" t="s">
        <v>16</v>
      </c>
      <c r="EL5" t="s">
        <v>17</v>
      </c>
      <c r="EM5" t="s">
        <v>18</v>
      </c>
      <c r="EN5" t="s">
        <v>19</v>
      </c>
      <c r="EO5" t="s">
        <v>20</v>
      </c>
      <c r="EP5" t="s">
        <v>21</v>
      </c>
      <c r="EQ5" t="s">
        <v>22</v>
      </c>
      <c r="ER5" t="s">
        <v>23</v>
      </c>
      <c r="ES5" t="s">
        <v>24</v>
      </c>
      <c r="ET5" t="s">
        <v>25</v>
      </c>
      <c r="EU5" t="s">
        <v>26</v>
      </c>
      <c r="EV5" t="s">
        <v>27</v>
      </c>
      <c r="EW5" t="s">
        <v>28</v>
      </c>
      <c r="EX5" t="s">
        <v>29</v>
      </c>
      <c r="EY5" t="s">
        <v>30</v>
      </c>
      <c r="EZ5" t="s">
        <v>31</v>
      </c>
      <c r="FA5" t="s">
        <v>32</v>
      </c>
      <c r="FB5" t="s">
        <v>33</v>
      </c>
      <c r="FC5" t="s">
        <v>34</v>
      </c>
      <c r="FD5" t="s">
        <v>35</v>
      </c>
      <c r="FE5" t="s">
        <v>36</v>
      </c>
      <c r="FF5" t="s">
        <v>37</v>
      </c>
      <c r="FG5" t="s">
        <v>38</v>
      </c>
      <c r="FH5" t="s">
        <v>39</v>
      </c>
      <c r="FI5" t="s">
        <v>40</v>
      </c>
      <c r="FJ5" t="s">
        <v>41</v>
      </c>
      <c r="FK5" t="s">
        <v>42</v>
      </c>
      <c r="FL5" t="s">
        <v>10</v>
      </c>
      <c r="FM5" t="s">
        <v>11</v>
      </c>
      <c r="FN5" t="s">
        <v>12</v>
      </c>
      <c r="FO5" t="s">
        <v>13</v>
      </c>
      <c r="FP5" t="s">
        <v>14</v>
      </c>
      <c r="FQ5" t="s">
        <v>15</v>
      </c>
      <c r="FR5" t="s">
        <v>16</v>
      </c>
      <c r="FS5" t="s">
        <v>17</v>
      </c>
      <c r="FT5" t="s">
        <v>18</v>
      </c>
      <c r="FU5" t="s">
        <v>19</v>
      </c>
      <c r="FV5" t="s">
        <v>20</v>
      </c>
      <c r="FW5" t="s">
        <v>21</v>
      </c>
      <c r="FX5" t="s">
        <v>22</v>
      </c>
      <c r="FY5" t="s">
        <v>23</v>
      </c>
      <c r="FZ5" t="s">
        <v>24</v>
      </c>
      <c r="GA5" t="s">
        <v>25</v>
      </c>
      <c r="GB5" t="s">
        <v>26</v>
      </c>
      <c r="GC5" t="s">
        <v>27</v>
      </c>
      <c r="GD5" t="s">
        <v>28</v>
      </c>
      <c r="GE5" t="s">
        <v>29</v>
      </c>
      <c r="GF5" t="s">
        <v>30</v>
      </c>
      <c r="GG5" t="s">
        <v>31</v>
      </c>
      <c r="GH5" t="s">
        <v>32</v>
      </c>
      <c r="GI5" t="s">
        <v>33</v>
      </c>
      <c r="GJ5" t="s">
        <v>34</v>
      </c>
      <c r="GK5" t="s">
        <v>35</v>
      </c>
      <c r="GL5" t="s">
        <v>36</v>
      </c>
      <c r="GM5" t="s">
        <v>37</v>
      </c>
      <c r="GN5" t="s">
        <v>38</v>
      </c>
      <c r="GO5" t="s">
        <v>39</v>
      </c>
      <c r="GP5" t="s">
        <v>40</v>
      </c>
      <c r="GQ5" t="s">
        <v>41</v>
      </c>
      <c r="GR5" t="s">
        <v>42</v>
      </c>
      <c r="GS5" t="s">
        <v>10</v>
      </c>
      <c r="GT5" t="s">
        <v>11</v>
      </c>
      <c r="GU5" t="s">
        <v>12</v>
      </c>
      <c r="GV5" t="s">
        <v>13</v>
      </c>
      <c r="GW5" t="s">
        <v>14</v>
      </c>
      <c r="GX5" t="s">
        <v>15</v>
      </c>
      <c r="GY5" t="s">
        <v>16</v>
      </c>
      <c r="GZ5" t="s">
        <v>17</v>
      </c>
      <c r="HA5" t="s">
        <v>18</v>
      </c>
      <c r="HB5" t="s">
        <v>19</v>
      </c>
      <c r="HC5" t="s">
        <v>20</v>
      </c>
      <c r="HD5" t="s">
        <v>21</v>
      </c>
      <c r="HE5" t="s">
        <v>22</v>
      </c>
      <c r="HF5" t="s">
        <v>23</v>
      </c>
      <c r="HG5" t="s">
        <v>24</v>
      </c>
      <c r="HH5" t="s">
        <v>25</v>
      </c>
      <c r="HI5" t="s">
        <v>26</v>
      </c>
      <c r="HJ5" t="s">
        <v>27</v>
      </c>
      <c r="HK5" t="s">
        <v>28</v>
      </c>
      <c r="HL5" t="s">
        <v>29</v>
      </c>
      <c r="HM5" t="s">
        <v>30</v>
      </c>
      <c r="HN5" t="s">
        <v>31</v>
      </c>
      <c r="HO5" t="s">
        <v>32</v>
      </c>
      <c r="HP5" t="s">
        <v>33</v>
      </c>
      <c r="HQ5" t="s">
        <v>34</v>
      </c>
      <c r="HR5" t="s">
        <v>35</v>
      </c>
      <c r="HS5" t="s">
        <v>36</v>
      </c>
      <c r="HT5" t="s">
        <v>37</v>
      </c>
      <c r="HU5" t="s">
        <v>38</v>
      </c>
      <c r="HV5" t="s">
        <v>39</v>
      </c>
      <c r="HW5" t="s">
        <v>40</v>
      </c>
      <c r="HX5" t="s">
        <v>41</v>
      </c>
      <c r="HY5" t="s">
        <v>42</v>
      </c>
      <c r="HZ5" t="s">
        <v>10</v>
      </c>
      <c r="IA5" t="s">
        <v>11</v>
      </c>
      <c r="IB5" t="s">
        <v>12</v>
      </c>
      <c r="IC5" t="s">
        <v>13</v>
      </c>
      <c r="ID5" t="s">
        <v>14</v>
      </c>
      <c r="IE5" t="s">
        <v>15</v>
      </c>
      <c r="IF5" t="s">
        <v>16</v>
      </c>
      <c r="IG5" t="s">
        <v>17</v>
      </c>
      <c r="IH5" t="s">
        <v>18</v>
      </c>
      <c r="II5" t="s">
        <v>19</v>
      </c>
      <c r="IJ5" t="s">
        <v>20</v>
      </c>
      <c r="IK5" t="s">
        <v>21</v>
      </c>
      <c r="IL5" t="s">
        <v>22</v>
      </c>
      <c r="IM5" t="s">
        <v>23</v>
      </c>
      <c r="IN5" t="s">
        <v>24</v>
      </c>
      <c r="IO5" t="s">
        <v>25</v>
      </c>
      <c r="IP5" t="s">
        <v>26</v>
      </c>
      <c r="IQ5" t="s">
        <v>27</v>
      </c>
      <c r="IR5" t="s">
        <v>28</v>
      </c>
      <c r="IS5" t="s">
        <v>29</v>
      </c>
      <c r="IT5" t="s">
        <v>30</v>
      </c>
      <c r="IU5" t="s">
        <v>31</v>
      </c>
      <c r="IV5" t="s">
        <v>32</v>
      </c>
      <c r="IW5" t="s">
        <v>33</v>
      </c>
      <c r="IX5" t="s">
        <v>34</v>
      </c>
      <c r="IY5" t="s">
        <v>35</v>
      </c>
      <c r="IZ5" t="s">
        <v>36</v>
      </c>
      <c r="JA5" t="s">
        <v>37</v>
      </c>
      <c r="JB5" t="s">
        <v>38</v>
      </c>
      <c r="JC5" t="s">
        <v>39</v>
      </c>
      <c r="JD5" t="s">
        <v>40</v>
      </c>
      <c r="JE5" t="s">
        <v>41</v>
      </c>
      <c r="JF5" t="s">
        <v>42</v>
      </c>
      <c r="JG5" t="s">
        <v>10</v>
      </c>
      <c r="JH5" t="s">
        <v>11</v>
      </c>
      <c r="JI5" t="s">
        <v>12</v>
      </c>
      <c r="JJ5" t="s">
        <v>13</v>
      </c>
      <c r="JK5" t="s">
        <v>14</v>
      </c>
      <c r="JL5" t="s">
        <v>15</v>
      </c>
      <c r="JM5" t="s">
        <v>16</v>
      </c>
      <c r="JN5" t="s">
        <v>17</v>
      </c>
      <c r="JO5" t="s">
        <v>18</v>
      </c>
      <c r="JP5" t="s">
        <v>19</v>
      </c>
      <c r="JQ5" t="s">
        <v>20</v>
      </c>
      <c r="JR5" t="s">
        <v>21</v>
      </c>
      <c r="JS5" t="s">
        <v>22</v>
      </c>
      <c r="JT5" t="s">
        <v>23</v>
      </c>
      <c r="JU5" t="s">
        <v>24</v>
      </c>
      <c r="JV5" t="s">
        <v>25</v>
      </c>
      <c r="JW5" t="s">
        <v>26</v>
      </c>
      <c r="JX5" t="s">
        <v>27</v>
      </c>
      <c r="JY5" t="s">
        <v>28</v>
      </c>
      <c r="JZ5" s="167" t="s">
        <v>29</v>
      </c>
      <c r="KA5" t="s">
        <v>30</v>
      </c>
      <c r="KB5" s="167" t="s">
        <v>31</v>
      </c>
      <c r="KC5" t="s">
        <v>32</v>
      </c>
      <c r="KD5" t="s">
        <v>33</v>
      </c>
      <c r="KE5" t="s">
        <v>34</v>
      </c>
      <c r="KF5" t="s">
        <v>35</v>
      </c>
      <c r="KG5" t="s">
        <v>36</v>
      </c>
      <c r="KH5" t="s">
        <v>37</v>
      </c>
      <c r="KI5" t="s">
        <v>38</v>
      </c>
      <c r="KJ5" t="s">
        <v>39</v>
      </c>
      <c r="KK5" t="s">
        <v>40</v>
      </c>
      <c r="KL5" t="s">
        <v>41</v>
      </c>
      <c r="KM5" t="s">
        <v>42</v>
      </c>
    </row>
    <row r="6" spans="1:299" x14ac:dyDescent="0.25">
      <c r="A6">
        <v>4</v>
      </c>
      <c r="B6" s="1">
        <v>40544</v>
      </c>
      <c r="C6" t="s">
        <v>160</v>
      </c>
      <c r="D6" t="s">
        <v>160</v>
      </c>
      <c r="E6" t="s">
        <v>160</v>
      </c>
      <c r="F6" t="s">
        <v>160</v>
      </c>
      <c r="G6" t="s">
        <v>160</v>
      </c>
      <c r="H6" t="s">
        <v>160</v>
      </c>
      <c r="I6" t="s">
        <v>160</v>
      </c>
      <c r="J6" t="s">
        <v>160</v>
      </c>
      <c r="K6" t="s">
        <v>160</v>
      </c>
      <c r="L6" t="s">
        <v>160</v>
      </c>
      <c r="M6" t="s">
        <v>160</v>
      </c>
      <c r="N6" t="s">
        <v>160</v>
      </c>
      <c r="O6" t="s">
        <v>160</v>
      </c>
      <c r="P6" t="s">
        <v>160</v>
      </c>
      <c r="Q6" t="s">
        <v>160</v>
      </c>
      <c r="R6" t="s">
        <v>160</v>
      </c>
      <c r="S6" t="s">
        <v>160</v>
      </c>
      <c r="T6" t="s">
        <v>160</v>
      </c>
      <c r="U6" t="s">
        <v>160</v>
      </c>
      <c r="V6" t="s">
        <v>160</v>
      </c>
      <c r="W6" t="s">
        <v>160</v>
      </c>
      <c r="X6" t="s">
        <v>160</v>
      </c>
      <c r="Y6" t="s">
        <v>160</v>
      </c>
      <c r="Z6" t="s">
        <v>160</v>
      </c>
      <c r="AA6" t="s">
        <v>160</v>
      </c>
      <c r="AB6" t="s">
        <v>160</v>
      </c>
      <c r="AC6" t="s">
        <v>160</v>
      </c>
      <c r="AD6" t="s">
        <v>160</v>
      </c>
      <c r="AE6" t="s">
        <v>160</v>
      </c>
      <c r="AF6" t="s">
        <v>160</v>
      </c>
      <c r="AG6" t="s">
        <v>160</v>
      </c>
      <c r="AH6" t="s">
        <v>160</v>
      </c>
      <c r="AI6" t="s">
        <v>160</v>
      </c>
      <c r="AJ6" t="s">
        <v>160</v>
      </c>
      <c r="AK6" t="s">
        <v>160</v>
      </c>
      <c r="AL6" t="s">
        <v>160</v>
      </c>
      <c r="AM6" t="s">
        <v>160</v>
      </c>
      <c r="AN6" t="s">
        <v>160</v>
      </c>
      <c r="AO6" t="s">
        <v>160</v>
      </c>
      <c r="AP6" t="s">
        <v>160</v>
      </c>
      <c r="AQ6" t="s">
        <v>160</v>
      </c>
      <c r="AR6" t="s">
        <v>160</v>
      </c>
      <c r="AS6" t="s">
        <v>160</v>
      </c>
      <c r="AT6" t="s">
        <v>160</v>
      </c>
      <c r="AU6" t="s">
        <v>160</v>
      </c>
      <c r="AV6" t="s">
        <v>160</v>
      </c>
      <c r="AW6" t="s">
        <v>160</v>
      </c>
      <c r="AX6" t="s">
        <v>160</v>
      </c>
      <c r="AY6" t="s">
        <v>160</v>
      </c>
      <c r="AZ6" t="s">
        <v>160</v>
      </c>
      <c r="BA6" t="s">
        <v>160</v>
      </c>
      <c r="BB6" t="s">
        <v>160</v>
      </c>
      <c r="BC6" t="s">
        <v>160</v>
      </c>
      <c r="BD6" t="s">
        <v>160</v>
      </c>
      <c r="BE6" t="s">
        <v>160</v>
      </c>
      <c r="BF6" t="s">
        <v>160</v>
      </c>
      <c r="BG6" t="s">
        <v>160</v>
      </c>
      <c r="BH6" t="s">
        <v>160</v>
      </c>
      <c r="BI6" t="s">
        <v>160</v>
      </c>
      <c r="BJ6" t="s">
        <v>160</v>
      </c>
      <c r="BK6" t="s">
        <v>160</v>
      </c>
      <c r="BL6" t="s">
        <v>160</v>
      </c>
      <c r="BM6" t="s">
        <v>160</v>
      </c>
      <c r="BN6" t="s">
        <v>160</v>
      </c>
      <c r="BO6" t="s">
        <v>160</v>
      </c>
      <c r="BP6" t="s">
        <v>160</v>
      </c>
      <c r="BQ6" t="s">
        <v>160</v>
      </c>
      <c r="BR6" t="s">
        <v>160</v>
      </c>
      <c r="BS6" t="s">
        <v>160</v>
      </c>
      <c r="BT6" t="s">
        <v>160</v>
      </c>
      <c r="BU6" t="s">
        <v>160</v>
      </c>
      <c r="BV6" t="s">
        <v>160</v>
      </c>
      <c r="BW6" t="s">
        <v>160</v>
      </c>
      <c r="BX6" t="s">
        <v>160</v>
      </c>
      <c r="BY6" t="s">
        <v>160</v>
      </c>
      <c r="BZ6" t="s">
        <v>160</v>
      </c>
      <c r="CA6" t="s">
        <v>160</v>
      </c>
      <c r="CB6" t="s">
        <v>160</v>
      </c>
      <c r="CC6" t="s">
        <v>160</v>
      </c>
      <c r="CD6" t="s">
        <v>160</v>
      </c>
      <c r="CE6" t="s">
        <v>160</v>
      </c>
      <c r="CF6" t="s">
        <v>160</v>
      </c>
      <c r="CG6" t="s">
        <v>160</v>
      </c>
      <c r="CH6" t="s">
        <v>160</v>
      </c>
      <c r="CI6" t="s">
        <v>160</v>
      </c>
      <c r="CJ6" t="s">
        <v>160</v>
      </c>
      <c r="CK6" t="s">
        <v>160</v>
      </c>
      <c r="CL6" t="s">
        <v>160</v>
      </c>
      <c r="CM6" t="s">
        <v>160</v>
      </c>
      <c r="CN6" t="s">
        <v>160</v>
      </c>
      <c r="CO6" t="s">
        <v>160</v>
      </c>
      <c r="CP6" t="s">
        <v>160</v>
      </c>
      <c r="CQ6" t="s">
        <v>160</v>
      </c>
      <c r="CR6" t="s">
        <v>160</v>
      </c>
      <c r="CS6" t="s">
        <v>160</v>
      </c>
      <c r="CT6" t="s">
        <v>160</v>
      </c>
      <c r="CU6" t="s">
        <v>160</v>
      </c>
      <c r="CV6" t="s">
        <v>160</v>
      </c>
      <c r="CW6" t="s">
        <v>160</v>
      </c>
      <c r="CX6">
        <v>384593694.75</v>
      </c>
      <c r="CY6">
        <v>388336089.76999998</v>
      </c>
      <c r="CZ6">
        <v>437846140.68000001</v>
      </c>
      <c r="DA6">
        <v>438246053.52999997</v>
      </c>
      <c r="DB6">
        <v>394391781.50999999</v>
      </c>
      <c r="DC6">
        <v>351021353.44999999</v>
      </c>
      <c r="DD6">
        <v>362668508.06</v>
      </c>
      <c r="DE6">
        <v>350531886.24000001</v>
      </c>
      <c r="DF6">
        <v>419062529.47000003</v>
      </c>
      <c r="DG6">
        <v>392532240.42000002</v>
      </c>
      <c r="DH6">
        <v>396747759.19</v>
      </c>
      <c r="DI6">
        <v>484646907.94</v>
      </c>
      <c r="DJ6">
        <v>415387292.88999999</v>
      </c>
      <c r="DK6">
        <v>349342798.49000001</v>
      </c>
      <c r="DL6">
        <v>399694974.24000001</v>
      </c>
      <c r="DM6">
        <v>383492006.76999998</v>
      </c>
      <c r="DN6">
        <v>372290434.35000002</v>
      </c>
      <c r="DO6">
        <v>366201573.43000001</v>
      </c>
      <c r="DP6">
        <v>386812368.06</v>
      </c>
      <c r="DQ6">
        <v>387109276.50999999</v>
      </c>
      <c r="DR6">
        <v>410358695.68000001</v>
      </c>
      <c r="DS6">
        <v>379783211.48000002</v>
      </c>
      <c r="DT6">
        <v>386078238.89999998</v>
      </c>
      <c r="DU6">
        <v>380293976.44999999</v>
      </c>
      <c r="DV6">
        <v>359866382.70999998</v>
      </c>
      <c r="DW6">
        <v>365148484.13</v>
      </c>
      <c r="DX6">
        <v>409439432.17000002</v>
      </c>
      <c r="DY6">
        <v>331398233.29000002</v>
      </c>
      <c r="DZ6">
        <v>385530417.38999999</v>
      </c>
      <c r="EA6">
        <v>351743801.04000002</v>
      </c>
      <c r="EB6">
        <v>433120823.31</v>
      </c>
      <c r="EC6">
        <v>383017669.73000002</v>
      </c>
      <c r="ED6">
        <v>351604918.94999999</v>
      </c>
      <c r="EE6">
        <v>330441577.08999997</v>
      </c>
      <c r="EF6">
        <v>336193276.66000003</v>
      </c>
      <c r="EG6">
        <v>337847885.97000003</v>
      </c>
      <c r="EH6">
        <v>355547629.14999998</v>
      </c>
      <c r="EI6">
        <v>341561786.31</v>
      </c>
      <c r="EJ6">
        <v>303457642.85000002</v>
      </c>
      <c r="EK6">
        <v>333827278.82999998</v>
      </c>
      <c r="EL6">
        <v>303232130.74000001</v>
      </c>
      <c r="EM6">
        <v>359390045.44999999</v>
      </c>
      <c r="EN6">
        <v>336233831.56</v>
      </c>
      <c r="EO6">
        <v>327174336.01999998</v>
      </c>
      <c r="EP6">
        <v>388912543.68000001</v>
      </c>
      <c r="EQ6">
        <v>351299048.11000001</v>
      </c>
      <c r="ER6">
        <v>295194641</v>
      </c>
      <c r="ES6">
        <v>357798241.75</v>
      </c>
      <c r="ET6">
        <v>320627445.81</v>
      </c>
      <c r="EU6">
        <v>333753428.36000001</v>
      </c>
      <c r="EV6">
        <v>307768673.63</v>
      </c>
      <c r="EW6">
        <v>338802208</v>
      </c>
      <c r="EX6">
        <v>331264414.17000002</v>
      </c>
      <c r="EY6">
        <v>355082618.36000001</v>
      </c>
      <c r="EZ6">
        <v>329006440.92000002</v>
      </c>
      <c r="FA6">
        <v>313618021.05000001</v>
      </c>
      <c r="FB6">
        <v>325618076.05000001</v>
      </c>
      <c r="FC6">
        <v>301986130.89999998</v>
      </c>
      <c r="FD6">
        <v>303549395.79000002</v>
      </c>
      <c r="FE6">
        <v>337434790.94</v>
      </c>
      <c r="FF6">
        <v>283678491.48000002</v>
      </c>
      <c r="FG6">
        <v>349604104.91000003</v>
      </c>
      <c r="FH6">
        <v>318144473.33999997</v>
      </c>
      <c r="FI6">
        <v>396875893.26999998</v>
      </c>
      <c r="FJ6">
        <v>344830923.67000002</v>
      </c>
      <c r="FK6">
        <v>320894147.77999997</v>
      </c>
      <c r="FL6">
        <v>524260908.93000001</v>
      </c>
      <c r="FM6">
        <v>523329873.57999998</v>
      </c>
      <c r="FN6">
        <v>781194017.60000002</v>
      </c>
      <c r="FO6">
        <v>692292119.26999998</v>
      </c>
      <c r="FP6">
        <v>517456893.41000003</v>
      </c>
      <c r="FQ6">
        <v>469587562.25</v>
      </c>
      <c r="FR6">
        <v>429027317.74000001</v>
      </c>
      <c r="FS6">
        <v>487092300.97000003</v>
      </c>
      <c r="FT6">
        <v>607007310.75999999</v>
      </c>
      <c r="FU6">
        <v>562928673.20000005</v>
      </c>
      <c r="FV6">
        <v>686659833.70000005</v>
      </c>
      <c r="FW6">
        <v>790681140.74000001</v>
      </c>
      <c r="FX6">
        <v>640160770.95000005</v>
      </c>
      <c r="FY6">
        <v>512453870.67000002</v>
      </c>
      <c r="FZ6">
        <v>532553601.79000002</v>
      </c>
      <c r="GA6">
        <v>573799505.41999996</v>
      </c>
      <c r="GB6">
        <v>469627493.02999997</v>
      </c>
      <c r="GC6">
        <v>557458967.14999998</v>
      </c>
      <c r="GD6">
        <v>509470441.91000003</v>
      </c>
      <c r="GE6">
        <v>520056248.86000001</v>
      </c>
      <c r="GF6">
        <v>554899165.04999995</v>
      </c>
      <c r="GG6">
        <v>523077879.48000002</v>
      </c>
      <c r="GH6">
        <v>549347470.83000004</v>
      </c>
      <c r="GI6">
        <v>504857538.99000001</v>
      </c>
      <c r="GJ6">
        <v>505646000.16000003</v>
      </c>
      <c r="GK6">
        <v>500761347.81</v>
      </c>
      <c r="GL6">
        <v>582067343.70000005</v>
      </c>
      <c r="GM6">
        <v>470857573.69</v>
      </c>
      <c r="GN6">
        <v>488878383.30000001</v>
      </c>
      <c r="GO6">
        <v>444234232.91000003</v>
      </c>
      <c r="GP6">
        <v>523179457.12</v>
      </c>
      <c r="GQ6">
        <v>507903103.55000001</v>
      </c>
      <c r="GR6">
        <v>438151867.45999998</v>
      </c>
      <c r="GS6" t="s">
        <v>160</v>
      </c>
      <c r="GT6" t="s">
        <v>160</v>
      </c>
      <c r="GU6" t="s">
        <v>160</v>
      </c>
      <c r="GV6" t="s">
        <v>160</v>
      </c>
      <c r="GW6" t="s">
        <v>160</v>
      </c>
      <c r="GX6" t="s">
        <v>160</v>
      </c>
      <c r="GY6" t="s">
        <v>160</v>
      </c>
      <c r="GZ6" t="s">
        <v>160</v>
      </c>
      <c r="HA6" t="s">
        <v>160</v>
      </c>
      <c r="HB6" t="s">
        <v>160</v>
      </c>
      <c r="HC6" t="s">
        <v>160</v>
      </c>
      <c r="HD6" t="s">
        <v>160</v>
      </c>
      <c r="HE6" t="s">
        <v>160</v>
      </c>
      <c r="HF6" t="s">
        <v>160</v>
      </c>
      <c r="HG6" t="s">
        <v>160</v>
      </c>
      <c r="HH6" t="s">
        <v>160</v>
      </c>
      <c r="HI6" t="s">
        <v>160</v>
      </c>
      <c r="HJ6" t="s">
        <v>160</v>
      </c>
      <c r="HK6" t="s">
        <v>160</v>
      </c>
      <c r="HL6" t="s">
        <v>160</v>
      </c>
      <c r="HM6" t="s">
        <v>160</v>
      </c>
      <c r="HN6" t="s">
        <v>160</v>
      </c>
      <c r="HO6" t="s">
        <v>160</v>
      </c>
      <c r="HP6" t="s">
        <v>160</v>
      </c>
      <c r="HQ6" t="s">
        <v>160</v>
      </c>
      <c r="HR6" t="s">
        <v>160</v>
      </c>
      <c r="HS6" t="s">
        <v>160</v>
      </c>
      <c r="HT6" t="s">
        <v>160</v>
      </c>
      <c r="HU6" t="s">
        <v>160</v>
      </c>
      <c r="HV6" t="s">
        <v>160</v>
      </c>
      <c r="HW6" t="s">
        <v>160</v>
      </c>
      <c r="HX6" t="s">
        <v>160</v>
      </c>
      <c r="HY6" t="s">
        <v>160</v>
      </c>
      <c r="HZ6" t="s">
        <v>160</v>
      </c>
      <c r="IA6" t="s">
        <v>160</v>
      </c>
      <c r="IB6" t="s">
        <v>160</v>
      </c>
      <c r="IC6" t="s">
        <v>160</v>
      </c>
      <c r="ID6" t="s">
        <v>160</v>
      </c>
      <c r="IE6" t="s">
        <v>160</v>
      </c>
      <c r="IF6" t="s">
        <v>160</v>
      </c>
      <c r="IG6" t="s">
        <v>160</v>
      </c>
      <c r="IH6" t="s">
        <v>160</v>
      </c>
      <c r="II6" t="s">
        <v>160</v>
      </c>
      <c r="IJ6" t="s">
        <v>160</v>
      </c>
      <c r="IK6" t="s">
        <v>160</v>
      </c>
      <c r="IL6" t="s">
        <v>160</v>
      </c>
      <c r="IM6" t="s">
        <v>160</v>
      </c>
      <c r="IN6" t="s">
        <v>160</v>
      </c>
      <c r="IO6" t="s">
        <v>160</v>
      </c>
      <c r="IP6" t="s">
        <v>160</v>
      </c>
      <c r="IQ6" t="s">
        <v>160</v>
      </c>
      <c r="IR6" t="s">
        <v>160</v>
      </c>
      <c r="IS6" t="s">
        <v>160</v>
      </c>
      <c r="IT6" t="s">
        <v>160</v>
      </c>
      <c r="IU6" t="s">
        <v>160</v>
      </c>
      <c r="IV6" t="s">
        <v>160</v>
      </c>
      <c r="IW6" t="s">
        <v>160</v>
      </c>
      <c r="IX6" t="s">
        <v>160</v>
      </c>
      <c r="IY6" t="s">
        <v>160</v>
      </c>
      <c r="IZ6" t="s">
        <v>160</v>
      </c>
      <c r="JA6" t="s">
        <v>160</v>
      </c>
      <c r="JB6" t="s">
        <v>160</v>
      </c>
      <c r="JC6" t="s">
        <v>160</v>
      </c>
      <c r="JD6" t="s">
        <v>160</v>
      </c>
      <c r="JE6" t="s">
        <v>160</v>
      </c>
      <c r="JF6" t="s">
        <v>160</v>
      </c>
      <c r="JG6" t="s">
        <v>160</v>
      </c>
      <c r="JH6" t="s">
        <v>160</v>
      </c>
      <c r="JI6" t="s">
        <v>160</v>
      </c>
      <c r="JJ6" t="s">
        <v>160</v>
      </c>
      <c r="JK6" t="s">
        <v>160</v>
      </c>
      <c r="JL6" t="s">
        <v>160</v>
      </c>
      <c r="JM6" t="s">
        <v>160</v>
      </c>
      <c r="JN6" t="s">
        <v>160</v>
      </c>
      <c r="JO6" t="s">
        <v>160</v>
      </c>
      <c r="JP6" t="s">
        <v>160</v>
      </c>
      <c r="JQ6" t="s">
        <v>160</v>
      </c>
      <c r="JR6" t="s">
        <v>160</v>
      </c>
      <c r="JS6" t="s">
        <v>160</v>
      </c>
      <c r="JT6" t="s">
        <v>160</v>
      </c>
      <c r="JU6" t="s">
        <v>160</v>
      </c>
      <c r="JV6" t="s">
        <v>160</v>
      </c>
      <c r="JW6" t="s">
        <v>160</v>
      </c>
      <c r="JX6" t="s">
        <v>160</v>
      </c>
      <c r="JY6" t="s">
        <v>160</v>
      </c>
      <c r="JZ6" t="s">
        <v>160</v>
      </c>
      <c r="KA6" t="s">
        <v>160</v>
      </c>
      <c r="KB6" t="s">
        <v>160</v>
      </c>
      <c r="KC6" t="s">
        <v>160</v>
      </c>
      <c r="KD6" t="s">
        <v>160</v>
      </c>
      <c r="KE6" t="s">
        <v>160</v>
      </c>
      <c r="KF6" t="s">
        <v>160</v>
      </c>
      <c r="KG6" t="s">
        <v>160</v>
      </c>
      <c r="KH6" t="s">
        <v>160</v>
      </c>
      <c r="KI6" t="s">
        <v>160</v>
      </c>
      <c r="KJ6" t="s">
        <v>160</v>
      </c>
      <c r="KK6" t="s">
        <v>160</v>
      </c>
      <c r="KL6" t="s">
        <v>160</v>
      </c>
      <c r="KM6" t="s">
        <v>160</v>
      </c>
    </row>
    <row r="7" spans="1:299" x14ac:dyDescent="0.25">
      <c r="A7">
        <v>5</v>
      </c>
      <c r="B7" s="1">
        <v>40575</v>
      </c>
      <c r="C7" t="s">
        <v>160</v>
      </c>
      <c r="D7" t="s">
        <v>160</v>
      </c>
      <c r="E7" t="s">
        <v>160</v>
      </c>
      <c r="F7" t="s">
        <v>160</v>
      </c>
      <c r="G7" t="s">
        <v>160</v>
      </c>
      <c r="H7" t="s">
        <v>160</v>
      </c>
      <c r="I7" t="s">
        <v>160</v>
      </c>
      <c r="J7" t="s">
        <v>160</v>
      </c>
      <c r="K7" t="s">
        <v>160</v>
      </c>
      <c r="L7" t="s">
        <v>160</v>
      </c>
      <c r="M7" t="s">
        <v>160</v>
      </c>
      <c r="N7" t="s">
        <v>160</v>
      </c>
      <c r="O7" t="s">
        <v>160</v>
      </c>
      <c r="P7" t="s">
        <v>160</v>
      </c>
      <c r="Q7" t="s">
        <v>160</v>
      </c>
      <c r="R7" t="s">
        <v>160</v>
      </c>
      <c r="S7" t="s">
        <v>160</v>
      </c>
      <c r="T7" t="s">
        <v>160</v>
      </c>
      <c r="U7" t="s">
        <v>160</v>
      </c>
      <c r="V7" t="s">
        <v>160</v>
      </c>
      <c r="W7" t="s">
        <v>160</v>
      </c>
      <c r="X7" t="s">
        <v>160</v>
      </c>
      <c r="Y7" t="s">
        <v>160</v>
      </c>
      <c r="Z7" t="s">
        <v>160</v>
      </c>
      <c r="AA7" t="s">
        <v>160</v>
      </c>
      <c r="AB7" t="s">
        <v>160</v>
      </c>
      <c r="AC7" t="s">
        <v>160</v>
      </c>
      <c r="AD7" t="s">
        <v>160</v>
      </c>
      <c r="AE7" t="s">
        <v>160</v>
      </c>
      <c r="AF7" t="s">
        <v>160</v>
      </c>
      <c r="AG7" t="s">
        <v>160</v>
      </c>
      <c r="AH7" t="s">
        <v>160</v>
      </c>
      <c r="AI7" t="s">
        <v>160</v>
      </c>
      <c r="AJ7" t="s">
        <v>160</v>
      </c>
      <c r="AK7" t="s">
        <v>160</v>
      </c>
      <c r="AL7" t="s">
        <v>160</v>
      </c>
      <c r="AM7" t="s">
        <v>160</v>
      </c>
      <c r="AN7" t="s">
        <v>160</v>
      </c>
      <c r="AO7" t="s">
        <v>160</v>
      </c>
      <c r="AP7" t="s">
        <v>160</v>
      </c>
      <c r="AQ7" t="s">
        <v>160</v>
      </c>
      <c r="AR7" t="s">
        <v>160</v>
      </c>
      <c r="AS7" t="s">
        <v>160</v>
      </c>
      <c r="AT7" t="s">
        <v>160</v>
      </c>
      <c r="AU7" t="s">
        <v>160</v>
      </c>
      <c r="AV7" t="s">
        <v>160</v>
      </c>
      <c r="AW7" t="s">
        <v>160</v>
      </c>
      <c r="AX7" t="s">
        <v>160</v>
      </c>
      <c r="AY7" t="s">
        <v>160</v>
      </c>
      <c r="AZ7" t="s">
        <v>160</v>
      </c>
      <c r="BA7" t="s">
        <v>160</v>
      </c>
      <c r="BB7" t="s">
        <v>160</v>
      </c>
      <c r="BC7" t="s">
        <v>160</v>
      </c>
      <c r="BD7" t="s">
        <v>160</v>
      </c>
      <c r="BE7" t="s">
        <v>160</v>
      </c>
      <c r="BF7" t="s">
        <v>160</v>
      </c>
      <c r="BG7" t="s">
        <v>160</v>
      </c>
      <c r="BH7" t="s">
        <v>160</v>
      </c>
      <c r="BI7" t="s">
        <v>160</v>
      </c>
      <c r="BJ7" t="s">
        <v>160</v>
      </c>
      <c r="BK7" t="s">
        <v>160</v>
      </c>
      <c r="BL7" t="s">
        <v>160</v>
      </c>
      <c r="BM7" t="s">
        <v>160</v>
      </c>
      <c r="BN7" t="s">
        <v>160</v>
      </c>
      <c r="BO7" t="s">
        <v>160</v>
      </c>
      <c r="BP7" t="s">
        <v>160</v>
      </c>
      <c r="BQ7" t="s">
        <v>160</v>
      </c>
      <c r="BR7" t="s">
        <v>160</v>
      </c>
      <c r="BS7" t="s">
        <v>160</v>
      </c>
      <c r="BT7" t="s">
        <v>160</v>
      </c>
      <c r="BU7" t="s">
        <v>160</v>
      </c>
      <c r="BV7" t="s">
        <v>160</v>
      </c>
      <c r="BW7" t="s">
        <v>160</v>
      </c>
      <c r="BX7" t="s">
        <v>160</v>
      </c>
      <c r="BY7" t="s">
        <v>160</v>
      </c>
      <c r="BZ7" t="s">
        <v>160</v>
      </c>
      <c r="CA7" t="s">
        <v>160</v>
      </c>
      <c r="CB7" t="s">
        <v>160</v>
      </c>
      <c r="CC7" t="s">
        <v>160</v>
      </c>
      <c r="CD7" t="s">
        <v>160</v>
      </c>
      <c r="CE7" t="s">
        <v>160</v>
      </c>
      <c r="CF7" t="s">
        <v>160</v>
      </c>
      <c r="CG7" t="s">
        <v>160</v>
      </c>
      <c r="CH7" t="s">
        <v>160</v>
      </c>
      <c r="CI7" t="s">
        <v>160</v>
      </c>
      <c r="CJ7" t="s">
        <v>160</v>
      </c>
      <c r="CK7" t="s">
        <v>160</v>
      </c>
      <c r="CL7" t="s">
        <v>160</v>
      </c>
      <c r="CM7" t="s">
        <v>160</v>
      </c>
      <c r="CN7" t="s">
        <v>160</v>
      </c>
      <c r="CO7" t="s">
        <v>160</v>
      </c>
      <c r="CP7" t="s">
        <v>160</v>
      </c>
      <c r="CQ7" t="s">
        <v>160</v>
      </c>
      <c r="CR7" t="s">
        <v>160</v>
      </c>
      <c r="CS7" t="s">
        <v>160</v>
      </c>
      <c r="CT7" t="s">
        <v>160</v>
      </c>
      <c r="CU7" t="s">
        <v>160</v>
      </c>
      <c r="CV7" t="s">
        <v>160</v>
      </c>
      <c r="CW7" t="s">
        <v>160</v>
      </c>
      <c r="CX7">
        <v>386093610.16000003</v>
      </c>
      <c r="CY7">
        <v>389656432.48000002</v>
      </c>
      <c r="CZ7">
        <v>438283986.82999998</v>
      </c>
      <c r="DA7">
        <v>440349634.57999998</v>
      </c>
      <c r="DB7">
        <v>396205983.69999999</v>
      </c>
      <c r="DC7">
        <v>351618089.75</v>
      </c>
      <c r="DD7">
        <v>363901580.99000001</v>
      </c>
      <c r="DE7">
        <v>351408215.95999998</v>
      </c>
      <c r="DF7">
        <v>419942560.77999997</v>
      </c>
      <c r="DG7">
        <v>396025777.36000001</v>
      </c>
      <c r="DH7">
        <v>415751976.86000001</v>
      </c>
      <c r="DI7">
        <v>486197778.04000002</v>
      </c>
      <c r="DJ7">
        <v>415968835.10000002</v>
      </c>
      <c r="DK7">
        <v>350006549.80000001</v>
      </c>
      <c r="DL7">
        <v>400814120.16000003</v>
      </c>
      <c r="DM7">
        <v>384795879.58999997</v>
      </c>
      <c r="DN7">
        <v>373035015.20999998</v>
      </c>
      <c r="DO7">
        <v>366348054.06</v>
      </c>
      <c r="DP7">
        <v>387856761.44999999</v>
      </c>
      <c r="DQ7">
        <v>387573807.63999999</v>
      </c>
      <c r="DR7">
        <v>410563875.02999997</v>
      </c>
      <c r="DS7">
        <v>380087038.05000001</v>
      </c>
      <c r="DT7">
        <v>387275081.44</v>
      </c>
      <c r="DU7">
        <v>380598211.63</v>
      </c>
      <c r="DV7">
        <v>360694075.38999999</v>
      </c>
      <c r="DW7">
        <v>365623177.16000003</v>
      </c>
      <c r="DX7">
        <v>410176423.14999998</v>
      </c>
      <c r="DY7">
        <v>332889525.33999997</v>
      </c>
      <c r="DZ7">
        <v>386378584.31</v>
      </c>
      <c r="EA7">
        <v>353643217.56999999</v>
      </c>
      <c r="EB7">
        <v>433250759.56</v>
      </c>
      <c r="EC7">
        <v>384319929.81</v>
      </c>
      <c r="ED7">
        <v>352026844.86000001</v>
      </c>
      <c r="EE7">
        <v>331730299.24000001</v>
      </c>
      <c r="EF7">
        <v>337706146.41000003</v>
      </c>
      <c r="EG7">
        <v>338456012.17000002</v>
      </c>
      <c r="EH7">
        <v>358427564.94999999</v>
      </c>
      <c r="EI7">
        <v>342484003.13</v>
      </c>
      <c r="EJ7">
        <v>304398361.55000001</v>
      </c>
      <c r="EK7">
        <v>335763477.05000001</v>
      </c>
      <c r="EL7">
        <v>304475382.47000003</v>
      </c>
      <c r="EM7">
        <v>360683849.62</v>
      </c>
      <c r="EN7">
        <v>338183987.77999997</v>
      </c>
      <c r="EO7">
        <v>332245538.22000003</v>
      </c>
      <c r="EP7">
        <v>390701541.38</v>
      </c>
      <c r="EQ7">
        <v>352142165.81999999</v>
      </c>
      <c r="ER7">
        <v>296168783.31999999</v>
      </c>
      <c r="ES7">
        <v>359408333.83999997</v>
      </c>
      <c r="ET7">
        <v>322455022.25</v>
      </c>
      <c r="EU7">
        <v>334888190.01999998</v>
      </c>
      <c r="EV7">
        <v>311769666.38999999</v>
      </c>
      <c r="EW7">
        <v>339988015.72000003</v>
      </c>
      <c r="EX7">
        <v>331993195.88</v>
      </c>
      <c r="EY7">
        <v>355366684.45999998</v>
      </c>
      <c r="EZ7">
        <v>329434149.30000001</v>
      </c>
      <c r="FA7">
        <v>315468367.37</v>
      </c>
      <c r="FB7">
        <v>326106503.16000003</v>
      </c>
      <c r="FC7">
        <v>303254472.64999998</v>
      </c>
      <c r="FD7">
        <v>304308269.27999997</v>
      </c>
      <c r="FE7">
        <v>338683299.66000003</v>
      </c>
      <c r="FF7">
        <v>285635873.06999999</v>
      </c>
      <c r="FG7">
        <v>350827719.27999997</v>
      </c>
      <c r="FH7">
        <v>320594185.79000002</v>
      </c>
      <c r="FI7">
        <v>397034643.63</v>
      </c>
      <c r="FJ7">
        <v>346727493.75</v>
      </c>
      <c r="FK7">
        <v>321535936.07999998</v>
      </c>
      <c r="FL7">
        <v>526305526.48000002</v>
      </c>
      <c r="FM7">
        <v>524271867.36000001</v>
      </c>
      <c r="FN7">
        <v>781194017.60000002</v>
      </c>
      <c r="FO7">
        <v>692292119.26999998</v>
      </c>
      <c r="FP7">
        <v>521182583.05000001</v>
      </c>
      <c r="FQ7">
        <v>469587562.25</v>
      </c>
      <c r="FR7">
        <v>429027317.74000001</v>
      </c>
      <c r="FS7">
        <v>487092300.97000003</v>
      </c>
      <c r="FT7">
        <v>607007310.75999999</v>
      </c>
      <c r="FU7">
        <v>570584503.14999998</v>
      </c>
      <c r="FV7">
        <v>757660460.50999999</v>
      </c>
      <c r="FW7">
        <v>791629958.11000001</v>
      </c>
      <c r="FX7">
        <v>640160770.95000005</v>
      </c>
      <c r="FY7">
        <v>512351379.88999999</v>
      </c>
      <c r="FZ7">
        <v>532553601.79000002</v>
      </c>
      <c r="GA7">
        <v>573742125.47000003</v>
      </c>
      <c r="GB7">
        <v>469627493.02999997</v>
      </c>
      <c r="GC7">
        <v>547201722.14999998</v>
      </c>
      <c r="GD7">
        <v>510285594.61000001</v>
      </c>
      <c r="GE7">
        <v>520056248.86000001</v>
      </c>
      <c r="GF7">
        <v>554899165.04999995</v>
      </c>
      <c r="GG7">
        <v>523077879.48000002</v>
      </c>
      <c r="GH7">
        <v>549347470.83000004</v>
      </c>
      <c r="GI7">
        <v>504857538.99000001</v>
      </c>
      <c r="GJ7">
        <v>505696564.75999999</v>
      </c>
      <c r="GK7">
        <v>500761347.81</v>
      </c>
      <c r="GL7">
        <v>581834516.75999999</v>
      </c>
      <c r="GM7">
        <v>471281345.5</v>
      </c>
      <c r="GN7">
        <v>489025046.81</v>
      </c>
      <c r="GO7">
        <v>445033854.52999997</v>
      </c>
      <c r="GP7">
        <v>523179457.12</v>
      </c>
      <c r="GQ7">
        <v>507903103.55000001</v>
      </c>
      <c r="GR7">
        <v>438151867.45999998</v>
      </c>
      <c r="GS7" t="s">
        <v>160</v>
      </c>
      <c r="GT7" t="s">
        <v>160</v>
      </c>
      <c r="GU7" t="s">
        <v>160</v>
      </c>
      <c r="GV7" t="s">
        <v>160</v>
      </c>
      <c r="GW7" t="s">
        <v>160</v>
      </c>
      <c r="GX7" t="s">
        <v>160</v>
      </c>
      <c r="GY7" t="s">
        <v>160</v>
      </c>
      <c r="GZ7" t="s">
        <v>160</v>
      </c>
      <c r="HA7" t="s">
        <v>160</v>
      </c>
      <c r="HB7" t="s">
        <v>160</v>
      </c>
      <c r="HC7" t="s">
        <v>160</v>
      </c>
      <c r="HD7" t="s">
        <v>160</v>
      </c>
      <c r="HE7" t="s">
        <v>160</v>
      </c>
      <c r="HF7" t="s">
        <v>160</v>
      </c>
      <c r="HG7" t="s">
        <v>160</v>
      </c>
      <c r="HH7" t="s">
        <v>160</v>
      </c>
      <c r="HI7" t="s">
        <v>160</v>
      </c>
      <c r="HJ7" t="s">
        <v>160</v>
      </c>
      <c r="HK7" t="s">
        <v>160</v>
      </c>
      <c r="HL7" t="s">
        <v>160</v>
      </c>
      <c r="HM7" t="s">
        <v>160</v>
      </c>
      <c r="HN7" t="s">
        <v>160</v>
      </c>
      <c r="HO7" t="s">
        <v>160</v>
      </c>
      <c r="HP7" t="s">
        <v>160</v>
      </c>
      <c r="HQ7" t="s">
        <v>160</v>
      </c>
      <c r="HR7" t="s">
        <v>160</v>
      </c>
      <c r="HS7" t="s">
        <v>160</v>
      </c>
      <c r="HT7" t="s">
        <v>160</v>
      </c>
      <c r="HU7" t="s">
        <v>160</v>
      </c>
      <c r="HV7" t="s">
        <v>160</v>
      </c>
      <c r="HW7" t="s">
        <v>160</v>
      </c>
      <c r="HX7" t="s">
        <v>160</v>
      </c>
      <c r="HY7" t="s">
        <v>160</v>
      </c>
      <c r="HZ7" t="s">
        <v>160</v>
      </c>
      <c r="IA7" t="s">
        <v>160</v>
      </c>
      <c r="IB7" t="s">
        <v>160</v>
      </c>
      <c r="IC7" t="s">
        <v>160</v>
      </c>
      <c r="ID7" t="s">
        <v>160</v>
      </c>
      <c r="IE7" t="s">
        <v>160</v>
      </c>
      <c r="IF7" t="s">
        <v>160</v>
      </c>
      <c r="IG7" t="s">
        <v>160</v>
      </c>
      <c r="IH7" t="s">
        <v>160</v>
      </c>
      <c r="II7" t="s">
        <v>160</v>
      </c>
      <c r="IJ7" t="s">
        <v>160</v>
      </c>
      <c r="IK7" t="s">
        <v>160</v>
      </c>
      <c r="IL7" t="s">
        <v>160</v>
      </c>
      <c r="IM7" t="s">
        <v>160</v>
      </c>
      <c r="IN7" t="s">
        <v>160</v>
      </c>
      <c r="IO7" t="s">
        <v>160</v>
      </c>
      <c r="IP7" t="s">
        <v>160</v>
      </c>
      <c r="IQ7" t="s">
        <v>160</v>
      </c>
      <c r="IR7" t="s">
        <v>160</v>
      </c>
      <c r="IS7" t="s">
        <v>160</v>
      </c>
      <c r="IT7" t="s">
        <v>160</v>
      </c>
      <c r="IU7" t="s">
        <v>160</v>
      </c>
      <c r="IV7" t="s">
        <v>160</v>
      </c>
      <c r="IW7" t="s">
        <v>160</v>
      </c>
      <c r="IX7" t="s">
        <v>160</v>
      </c>
      <c r="IY7" t="s">
        <v>160</v>
      </c>
      <c r="IZ7" t="s">
        <v>160</v>
      </c>
      <c r="JA7" t="s">
        <v>160</v>
      </c>
      <c r="JB7" t="s">
        <v>160</v>
      </c>
      <c r="JC7" t="s">
        <v>160</v>
      </c>
      <c r="JD7" t="s">
        <v>160</v>
      </c>
      <c r="JE7" t="s">
        <v>160</v>
      </c>
      <c r="JF7" t="s">
        <v>160</v>
      </c>
      <c r="JG7" t="s">
        <v>160</v>
      </c>
      <c r="JH7" t="s">
        <v>160</v>
      </c>
      <c r="JI7" t="s">
        <v>160</v>
      </c>
      <c r="JJ7" t="s">
        <v>160</v>
      </c>
      <c r="JK7" t="s">
        <v>160</v>
      </c>
      <c r="JL7" t="s">
        <v>160</v>
      </c>
      <c r="JM7" t="s">
        <v>160</v>
      </c>
      <c r="JN7" t="s">
        <v>160</v>
      </c>
      <c r="JO7" t="s">
        <v>160</v>
      </c>
      <c r="JP7" t="s">
        <v>160</v>
      </c>
      <c r="JQ7" t="s">
        <v>160</v>
      </c>
      <c r="JR7" t="s">
        <v>160</v>
      </c>
      <c r="JS7" t="s">
        <v>160</v>
      </c>
      <c r="JT7" t="s">
        <v>160</v>
      </c>
      <c r="JU7" t="s">
        <v>160</v>
      </c>
      <c r="JV7" t="s">
        <v>160</v>
      </c>
      <c r="JW7" t="s">
        <v>160</v>
      </c>
      <c r="JX7" t="s">
        <v>160</v>
      </c>
      <c r="JY7" t="s">
        <v>160</v>
      </c>
      <c r="JZ7" t="s">
        <v>160</v>
      </c>
      <c r="KA7" t="s">
        <v>160</v>
      </c>
      <c r="KB7" t="s">
        <v>160</v>
      </c>
      <c r="KC7" t="s">
        <v>160</v>
      </c>
      <c r="KD7" t="s">
        <v>160</v>
      </c>
      <c r="KE7" t="s">
        <v>160</v>
      </c>
      <c r="KF7" t="s">
        <v>160</v>
      </c>
      <c r="KG7" t="s">
        <v>160</v>
      </c>
      <c r="KH7" t="s">
        <v>160</v>
      </c>
      <c r="KI7" t="s">
        <v>160</v>
      </c>
      <c r="KJ7" t="s">
        <v>160</v>
      </c>
      <c r="KK7" t="s">
        <v>160</v>
      </c>
      <c r="KL7" t="s">
        <v>160</v>
      </c>
      <c r="KM7" t="s">
        <v>160</v>
      </c>
    </row>
    <row r="8" spans="1:299" x14ac:dyDescent="0.25">
      <c r="A8">
        <v>6</v>
      </c>
      <c r="B8" s="1">
        <v>40603</v>
      </c>
      <c r="C8" t="s">
        <v>160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 t="s">
        <v>160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V8" t="s">
        <v>160</v>
      </c>
      <c r="W8" t="s">
        <v>160</v>
      </c>
      <c r="X8" t="s">
        <v>160</v>
      </c>
      <c r="Y8" t="s">
        <v>160</v>
      </c>
      <c r="Z8" t="s">
        <v>160</v>
      </c>
      <c r="AA8" t="s">
        <v>160</v>
      </c>
      <c r="AB8" t="s">
        <v>160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I8" t="s">
        <v>160</v>
      </c>
      <c r="AJ8" t="s">
        <v>160</v>
      </c>
      <c r="AK8" t="s">
        <v>160</v>
      </c>
      <c r="AL8" t="s">
        <v>160</v>
      </c>
      <c r="AM8" t="s">
        <v>160</v>
      </c>
      <c r="AN8" t="s">
        <v>160</v>
      </c>
      <c r="AO8" t="s">
        <v>160</v>
      </c>
      <c r="AP8" t="s">
        <v>160</v>
      </c>
      <c r="AQ8" t="s">
        <v>160</v>
      </c>
      <c r="AR8" t="s">
        <v>160</v>
      </c>
      <c r="AS8" t="s">
        <v>160</v>
      </c>
      <c r="AT8" t="s">
        <v>160</v>
      </c>
      <c r="AU8" t="s">
        <v>160</v>
      </c>
      <c r="AV8" t="s">
        <v>160</v>
      </c>
      <c r="AW8" t="s">
        <v>160</v>
      </c>
      <c r="AX8" t="s">
        <v>160</v>
      </c>
      <c r="AY8" t="s">
        <v>160</v>
      </c>
      <c r="AZ8" t="s">
        <v>160</v>
      </c>
      <c r="BA8" t="s">
        <v>160</v>
      </c>
      <c r="BB8" t="s">
        <v>160</v>
      </c>
      <c r="BC8" t="s">
        <v>160</v>
      </c>
      <c r="BD8" t="s">
        <v>160</v>
      </c>
      <c r="BE8" t="s">
        <v>160</v>
      </c>
      <c r="BF8" t="s">
        <v>160</v>
      </c>
      <c r="BG8" t="s">
        <v>160</v>
      </c>
      <c r="BH8" t="s">
        <v>160</v>
      </c>
      <c r="BI8" t="s">
        <v>160</v>
      </c>
      <c r="BJ8" t="s">
        <v>160</v>
      </c>
      <c r="BK8" t="s">
        <v>160</v>
      </c>
      <c r="BL8" t="s">
        <v>160</v>
      </c>
      <c r="BM8" t="s">
        <v>160</v>
      </c>
      <c r="BN8" t="s">
        <v>160</v>
      </c>
      <c r="BO8" t="s">
        <v>160</v>
      </c>
      <c r="BP8" t="s">
        <v>160</v>
      </c>
      <c r="BQ8" t="s">
        <v>160</v>
      </c>
      <c r="BR8" t="s">
        <v>160</v>
      </c>
      <c r="BS8" t="s">
        <v>160</v>
      </c>
      <c r="BT8" t="s">
        <v>160</v>
      </c>
      <c r="BU8" t="s">
        <v>160</v>
      </c>
      <c r="BV8" t="s">
        <v>160</v>
      </c>
      <c r="BW8" t="s">
        <v>160</v>
      </c>
      <c r="BX8" t="s">
        <v>160</v>
      </c>
      <c r="BY8" t="s">
        <v>160</v>
      </c>
      <c r="BZ8" t="s">
        <v>160</v>
      </c>
      <c r="CA8" t="s">
        <v>160</v>
      </c>
      <c r="CB8" t="s">
        <v>160</v>
      </c>
      <c r="CC8" t="s">
        <v>160</v>
      </c>
      <c r="CD8" t="s">
        <v>160</v>
      </c>
      <c r="CE8" t="s">
        <v>160</v>
      </c>
      <c r="CF8" t="s">
        <v>160</v>
      </c>
      <c r="CG8" t="s">
        <v>160</v>
      </c>
      <c r="CH8" t="s">
        <v>160</v>
      </c>
      <c r="CI8" t="s">
        <v>160</v>
      </c>
      <c r="CJ8" t="s">
        <v>160</v>
      </c>
      <c r="CK8" t="s">
        <v>160</v>
      </c>
      <c r="CL8" t="s">
        <v>160</v>
      </c>
      <c r="CM8" t="s">
        <v>160</v>
      </c>
      <c r="CN8" t="s">
        <v>160</v>
      </c>
      <c r="CO8" t="s">
        <v>160</v>
      </c>
      <c r="CP8" t="s">
        <v>160</v>
      </c>
      <c r="CQ8" t="s">
        <v>160</v>
      </c>
      <c r="CR8" t="s">
        <v>160</v>
      </c>
      <c r="CS8" t="s">
        <v>160</v>
      </c>
      <c r="CT8" t="s">
        <v>160</v>
      </c>
      <c r="CU8" t="s">
        <v>160</v>
      </c>
      <c r="CV8" t="s">
        <v>160</v>
      </c>
      <c r="CW8" t="s">
        <v>160</v>
      </c>
      <c r="CX8">
        <v>388101296.93000001</v>
      </c>
      <c r="CY8">
        <v>390124020.19999999</v>
      </c>
      <c r="CZ8">
        <v>439160554.80000001</v>
      </c>
      <c r="DA8">
        <v>443079802.31999999</v>
      </c>
      <c r="DB8">
        <v>396285224.89999998</v>
      </c>
      <c r="DC8">
        <v>351653251.56</v>
      </c>
      <c r="DD8">
        <v>364192702.25</v>
      </c>
      <c r="DE8">
        <v>352427299.77999997</v>
      </c>
      <c r="DF8">
        <v>420278514.82999998</v>
      </c>
      <c r="DG8">
        <v>396540610.87</v>
      </c>
      <c r="DH8">
        <v>415751976.86000001</v>
      </c>
      <c r="DI8">
        <v>487413272.49000001</v>
      </c>
      <c r="DJ8">
        <v>415760850.68000001</v>
      </c>
      <c r="DK8">
        <v>350566560.27999997</v>
      </c>
      <c r="DL8">
        <v>401094690.05000001</v>
      </c>
      <c r="DM8">
        <v>385757869.29000002</v>
      </c>
      <c r="DN8">
        <v>374154120.25999999</v>
      </c>
      <c r="DO8">
        <v>368179794.32999998</v>
      </c>
      <c r="DP8">
        <v>388399760.92000002</v>
      </c>
      <c r="DQ8">
        <v>391643332.62</v>
      </c>
      <c r="DR8">
        <v>410892326.13</v>
      </c>
      <c r="DS8">
        <v>380201064.16000003</v>
      </c>
      <c r="DT8">
        <v>406329015.44</v>
      </c>
      <c r="DU8">
        <v>380902690.19999999</v>
      </c>
      <c r="DV8">
        <v>361776157.62</v>
      </c>
      <c r="DW8">
        <v>367012545.24000001</v>
      </c>
      <c r="DX8">
        <v>410873723.06999999</v>
      </c>
      <c r="DY8">
        <v>333921482.87</v>
      </c>
      <c r="DZ8">
        <v>386919514.32999998</v>
      </c>
      <c r="EA8">
        <v>354385868.32999998</v>
      </c>
      <c r="EB8">
        <v>433770660.47000003</v>
      </c>
      <c r="EC8">
        <v>384781113.73000002</v>
      </c>
      <c r="ED8">
        <v>352484479.75</v>
      </c>
      <c r="EE8">
        <v>332261067.72000003</v>
      </c>
      <c r="EF8">
        <v>338314017.47000003</v>
      </c>
      <c r="EG8">
        <v>339674453.81</v>
      </c>
      <c r="EH8">
        <v>362155211.62</v>
      </c>
      <c r="EI8">
        <v>342620996.73000002</v>
      </c>
      <c r="EJ8">
        <v>304459241.22000003</v>
      </c>
      <c r="EK8">
        <v>336199969.56999999</v>
      </c>
      <c r="EL8">
        <v>303470613.70999998</v>
      </c>
      <c r="EM8">
        <v>362270858.55000001</v>
      </c>
      <c r="EN8">
        <v>338691263.76999998</v>
      </c>
      <c r="EO8">
        <v>330850106.95999998</v>
      </c>
      <c r="EP8">
        <v>392342487.85000002</v>
      </c>
      <c r="EQ8">
        <v>351860452.08999997</v>
      </c>
      <c r="ER8">
        <v>296938822.16000003</v>
      </c>
      <c r="ES8">
        <v>359839623.83999997</v>
      </c>
      <c r="ET8">
        <v>323809333.35000002</v>
      </c>
      <c r="EU8">
        <v>336562630.97000003</v>
      </c>
      <c r="EV8">
        <v>314357354.62</v>
      </c>
      <c r="EW8">
        <v>340837985.75999999</v>
      </c>
      <c r="EX8">
        <v>332424787.02999997</v>
      </c>
      <c r="EY8">
        <v>355864197.81999999</v>
      </c>
      <c r="EZ8">
        <v>329598866.37</v>
      </c>
      <c r="FA8">
        <v>315752288.89999998</v>
      </c>
      <c r="FB8">
        <v>326563052.26999998</v>
      </c>
      <c r="FC8">
        <v>303891307.04000002</v>
      </c>
      <c r="FD8">
        <v>306560150.47000003</v>
      </c>
      <c r="FE8">
        <v>335398071.66000003</v>
      </c>
      <c r="FF8">
        <v>287035488.85000002</v>
      </c>
      <c r="FG8">
        <v>351634623.02999997</v>
      </c>
      <c r="FH8">
        <v>321652146.60000002</v>
      </c>
      <c r="FI8">
        <v>397868416.38</v>
      </c>
      <c r="FJ8">
        <v>347420948.74000001</v>
      </c>
      <c r="FK8">
        <v>322243315.13999999</v>
      </c>
      <c r="FL8">
        <v>531463320.63999999</v>
      </c>
      <c r="FM8">
        <v>524481576.10000002</v>
      </c>
      <c r="FN8">
        <v>781194017.60000002</v>
      </c>
      <c r="FO8">
        <v>692292119.26999998</v>
      </c>
      <c r="FP8">
        <v>521182583.05000001</v>
      </c>
      <c r="FQ8">
        <v>469587562.25</v>
      </c>
      <c r="FR8">
        <v>429027317.74000001</v>
      </c>
      <c r="FS8">
        <v>493327082.42000002</v>
      </c>
      <c r="FT8">
        <v>604518580.78999996</v>
      </c>
      <c r="FU8">
        <v>571098029.21000004</v>
      </c>
      <c r="FV8">
        <v>762736785.59000003</v>
      </c>
      <c r="FW8">
        <v>791629958.11000001</v>
      </c>
      <c r="FX8">
        <v>640160770.95000005</v>
      </c>
      <c r="FY8">
        <v>512351379.88999999</v>
      </c>
      <c r="FZ8">
        <v>532553601.79000002</v>
      </c>
      <c r="GA8">
        <v>573742125.47000003</v>
      </c>
      <c r="GB8">
        <v>469627493.02999997</v>
      </c>
      <c r="GC8">
        <v>547201722.14999998</v>
      </c>
      <c r="GD8">
        <v>510285594.61000001</v>
      </c>
      <c r="GE8">
        <v>531081441.33999997</v>
      </c>
      <c r="GF8">
        <v>554899165.04999995</v>
      </c>
      <c r="GG8">
        <v>523077879.48000002</v>
      </c>
      <c r="GH8">
        <v>606040129.82000005</v>
      </c>
      <c r="GI8">
        <v>504857538.99000001</v>
      </c>
      <c r="GJ8">
        <v>507769920.68000001</v>
      </c>
      <c r="GK8">
        <v>500761347.81</v>
      </c>
      <c r="GL8">
        <v>590562034.50999999</v>
      </c>
      <c r="GM8">
        <v>471469858.04000002</v>
      </c>
      <c r="GN8">
        <v>489025046.81</v>
      </c>
      <c r="GO8">
        <v>445033854.52999997</v>
      </c>
      <c r="GP8">
        <v>523179457.12</v>
      </c>
      <c r="GQ8">
        <v>507903103.55000001</v>
      </c>
      <c r="GR8">
        <v>438151867.45999998</v>
      </c>
      <c r="GS8" t="s">
        <v>160</v>
      </c>
      <c r="GT8" t="s">
        <v>160</v>
      </c>
      <c r="GU8" t="s">
        <v>160</v>
      </c>
      <c r="GV8" t="s">
        <v>160</v>
      </c>
      <c r="GW8" t="s">
        <v>160</v>
      </c>
      <c r="GX8" t="s">
        <v>160</v>
      </c>
      <c r="GY8" t="s">
        <v>160</v>
      </c>
      <c r="GZ8" t="s">
        <v>160</v>
      </c>
      <c r="HA8" t="s">
        <v>160</v>
      </c>
      <c r="HB8" t="s">
        <v>160</v>
      </c>
      <c r="HC8" t="s">
        <v>160</v>
      </c>
      <c r="HD8" t="s">
        <v>160</v>
      </c>
      <c r="HE8" t="s">
        <v>160</v>
      </c>
      <c r="HF8" t="s">
        <v>160</v>
      </c>
      <c r="HG8" t="s">
        <v>160</v>
      </c>
      <c r="HH8" t="s">
        <v>160</v>
      </c>
      <c r="HI8" t="s">
        <v>160</v>
      </c>
      <c r="HJ8" t="s">
        <v>160</v>
      </c>
      <c r="HK8" t="s">
        <v>160</v>
      </c>
      <c r="HL8" t="s">
        <v>160</v>
      </c>
      <c r="HM8" t="s">
        <v>160</v>
      </c>
      <c r="HN8" t="s">
        <v>160</v>
      </c>
      <c r="HO8" t="s">
        <v>160</v>
      </c>
      <c r="HP8" t="s">
        <v>160</v>
      </c>
      <c r="HQ8" t="s">
        <v>160</v>
      </c>
      <c r="HR8" t="s">
        <v>160</v>
      </c>
      <c r="HS8" t="s">
        <v>160</v>
      </c>
      <c r="HT8" t="s">
        <v>160</v>
      </c>
      <c r="HU8" t="s">
        <v>160</v>
      </c>
      <c r="HV8" t="s">
        <v>160</v>
      </c>
      <c r="HW8" t="s">
        <v>160</v>
      </c>
      <c r="HX8" t="s">
        <v>160</v>
      </c>
      <c r="HY8" t="s">
        <v>160</v>
      </c>
      <c r="HZ8" t="s">
        <v>160</v>
      </c>
      <c r="IA8" t="s">
        <v>160</v>
      </c>
      <c r="IB8" t="s">
        <v>160</v>
      </c>
      <c r="IC8" t="s">
        <v>160</v>
      </c>
      <c r="ID8" t="s">
        <v>160</v>
      </c>
      <c r="IE8" t="s">
        <v>160</v>
      </c>
      <c r="IF8" t="s">
        <v>160</v>
      </c>
      <c r="IG8" t="s">
        <v>160</v>
      </c>
      <c r="IH8" t="s">
        <v>160</v>
      </c>
      <c r="II8" t="s">
        <v>160</v>
      </c>
      <c r="IJ8" t="s">
        <v>160</v>
      </c>
      <c r="IK8" t="s">
        <v>160</v>
      </c>
      <c r="IL8" t="s">
        <v>160</v>
      </c>
      <c r="IM8" t="s">
        <v>160</v>
      </c>
      <c r="IN8" t="s">
        <v>160</v>
      </c>
      <c r="IO8" t="s">
        <v>160</v>
      </c>
      <c r="IP8" t="s">
        <v>160</v>
      </c>
      <c r="IQ8" t="s">
        <v>160</v>
      </c>
      <c r="IR8" t="s">
        <v>160</v>
      </c>
      <c r="IS8" t="s">
        <v>160</v>
      </c>
      <c r="IT8" t="s">
        <v>160</v>
      </c>
      <c r="IU8" t="s">
        <v>160</v>
      </c>
      <c r="IV8" t="s">
        <v>160</v>
      </c>
      <c r="IW8" t="s">
        <v>160</v>
      </c>
      <c r="IX8" t="s">
        <v>160</v>
      </c>
      <c r="IY8" t="s">
        <v>160</v>
      </c>
      <c r="IZ8" t="s">
        <v>160</v>
      </c>
      <c r="JA8" t="s">
        <v>160</v>
      </c>
      <c r="JB8" t="s">
        <v>160</v>
      </c>
      <c r="JC8" t="s">
        <v>160</v>
      </c>
      <c r="JD8" t="s">
        <v>160</v>
      </c>
      <c r="JE8" t="s">
        <v>160</v>
      </c>
      <c r="JF8" t="s">
        <v>160</v>
      </c>
      <c r="JG8" t="s">
        <v>160</v>
      </c>
      <c r="JH8" t="s">
        <v>160</v>
      </c>
      <c r="JI8" t="s">
        <v>160</v>
      </c>
      <c r="JJ8" t="s">
        <v>160</v>
      </c>
      <c r="JK8" t="s">
        <v>160</v>
      </c>
      <c r="JL8" t="s">
        <v>160</v>
      </c>
      <c r="JM8" t="s">
        <v>160</v>
      </c>
      <c r="JN8" t="s">
        <v>160</v>
      </c>
      <c r="JO8" t="s">
        <v>160</v>
      </c>
      <c r="JP8" t="s">
        <v>160</v>
      </c>
      <c r="JQ8" t="s">
        <v>160</v>
      </c>
      <c r="JR8" t="s">
        <v>160</v>
      </c>
      <c r="JS8" t="s">
        <v>160</v>
      </c>
      <c r="JT8" t="s">
        <v>160</v>
      </c>
      <c r="JU8" t="s">
        <v>160</v>
      </c>
      <c r="JV8" t="s">
        <v>160</v>
      </c>
      <c r="JW8" t="s">
        <v>160</v>
      </c>
      <c r="JX8" t="s">
        <v>160</v>
      </c>
      <c r="JY8" t="s">
        <v>160</v>
      </c>
      <c r="JZ8" t="s">
        <v>160</v>
      </c>
      <c r="KA8" t="s">
        <v>160</v>
      </c>
      <c r="KB8" t="s">
        <v>160</v>
      </c>
      <c r="KC8" t="s">
        <v>160</v>
      </c>
      <c r="KD8" t="s">
        <v>160</v>
      </c>
      <c r="KE8" t="s">
        <v>160</v>
      </c>
      <c r="KF8" t="s">
        <v>160</v>
      </c>
      <c r="KG8" t="s">
        <v>160</v>
      </c>
      <c r="KH8" t="s">
        <v>160</v>
      </c>
      <c r="KI8" t="s">
        <v>160</v>
      </c>
      <c r="KJ8" t="s">
        <v>160</v>
      </c>
      <c r="KK8" t="s">
        <v>160</v>
      </c>
      <c r="KL8" t="s">
        <v>160</v>
      </c>
      <c r="KM8" t="s">
        <v>160</v>
      </c>
    </row>
    <row r="9" spans="1:299" x14ac:dyDescent="0.25">
      <c r="A9">
        <v>7</v>
      </c>
      <c r="B9" s="1">
        <v>40634</v>
      </c>
      <c r="C9" t="s">
        <v>160</v>
      </c>
      <c r="D9" t="s">
        <v>160</v>
      </c>
      <c r="E9" t="s">
        <v>160</v>
      </c>
      <c r="F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 t="s">
        <v>160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V9" t="s">
        <v>160</v>
      </c>
      <c r="W9" t="s">
        <v>160</v>
      </c>
      <c r="X9" t="s">
        <v>160</v>
      </c>
      <c r="Y9" t="s">
        <v>160</v>
      </c>
      <c r="Z9" t="s">
        <v>160</v>
      </c>
      <c r="AA9" t="s">
        <v>160</v>
      </c>
      <c r="AB9" t="s">
        <v>160</v>
      </c>
      <c r="AC9" t="s">
        <v>160</v>
      </c>
      <c r="AD9" t="s">
        <v>160</v>
      </c>
      <c r="AE9" t="s">
        <v>160</v>
      </c>
      <c r="AF9" t="s">
        <v>160</v>
      </c>
      <c r="AG9" t="s">
        <v>160</v>
      </c>
      <c r="AH9" t="s">
        <v>160</v>
      </c>
      <c r="AI9" t="s">
        <v>160</v>
      </c>
      <c r="AJ9" t="s">
        <v>160</v>
      </c>
      <c r="AK9" t="s">
        <v>160</v>
      </c>
      <c r="AL9" t="s">
        <v>160</v>
      </c>
      <c r="AM9" t="s">
        <v>160</v>
      </c>
      <c r="AN9" t="s">
        <v>160</v>
      </c>
      <c r="AO9" t="s">
        <v>160</v>
      </c>
      <c r="AP9" t="s">
        <v>160</v>
      </c>
      <c r="AQ9" t="s">
        <v>160</v>
      </c>
      <c r="AR9" t="s">
        <v>160</v>
      </c>
      <c r="AS9" t="s">
        <v>160</v>
      </c>
      <c r="AT9" t="s">
        <v>160</v>
      </c>
      <c r="AU9" t="s">
        <v>160</v>
      </c>
      <c r="AV9" t="s">
        <v>160</v>
      </c>
      <c r="AW9" t="s">
        <v>160</v>
      </c>
      <c r="AX9" t="s">
        <v>160</v>
      </c>
      <c r="AY9" t="s">
        <v>160</v>
      </c>
      <c r="AZ9" t="s">
        <v>160</v>
      </c>
      <c r="BA9" t="s">
        <v>160</v>
      </c>
      <c r="BB9" t="s">
        <v>160</v>
      </c>
      <c r="BC9" t="s">
        <v>160</v>
      </c>
      <c r="BD9" t="s">
        <v>160</v>
      </c>
      <c r="BE9" t="s">
        <v>160</v>
      </c>
      <c r="BF9" t="s">
        <v>160</v>
      </c>
      <c r="BG9" t="s">
        <v>160</v>
      </c>
      <c r="BH9" t="s">
        <v>160</v>
      </c>
      <c r="BI9" t="s">
        <v>160</v>
      </c>
      <c r="BJ9" t="s">
        <v>160</v>
      </c>
      <c r="BK9" t="s">
        <v>160</v>
      </c>
      <c r="BL9" t="s">
        <v>160</v>
      </c>
      <c r="BM9" t="s">
        <v>160</v>
      </c>
      <c r="BN9" t="s">
        <v>160</v>
      </c>
      <c r="BO9" t="s">
        <v>160</v>
      </c>
      <c r="BP9" t="s">
        <v>160</v>
      </c>
      <c r="BQ9" t="s">
        <v>160</v>
      </c>
      <c r="BR9" t="s">
        <v>160</v>
      </c>
      <c r="BS9" t="s">
        <v>160</v>
      </c>
      <c r="BT9" t="s">
        <v>160</v>
      </c>
      <c r="BU9" t="s">
        <v>160</v>
      </c>
      <c r="BV9" t="s">
        <v>160</v>
      </c>
      <c r="BW9" t="s">
        <v>160</v>
      </c>
      <c r="BX9" t="s">
        <v>160</v>
      </c>
      <c r="BY9" t="s">
        <v>160</v>
      </c>
      <c r="BZ9" t="s">
        <v>160</v>
      </c>
      <c r="CA9" t="s">
        <v>160</v>
      </c>
      <c r="CB9" t="s">
        <v>160</v>
      </c>
      <c r="CC9" t="s">
        <v>160</v>
      </c>
      <c r="CD9" t="s">
        <v>160</v>
      </c>
      <c r="CE9" t="s">
        <v>160</v>
      </c>
      <c r="CF9" t="s">
        <v>160</v>
      </c>
      <c r="CG9" t="s">
        <v>160</v>
      </c>
      <c r="CH9" t="s">
        <v>160</v>
      </c>
      <c r="CI9" t="s">
        <v>160</v>
      </c>
      <c r="CJ9" t="s">
        <v>160</v>
      </c>
      <c r="CK9" t="s">
        <v>160</v>
      </c>
      <c r="CL9" t="s">
        <v>160</v>
      </c>
      <c r="CM9" t="s">
        <v>160</v>
      </c>
      <c r="CN9" t="s">
        <v>160</v>
      </c>
      <c r="CO9" t="s">
        <v>160</v>
      </c>
      <c r="CP9" t="s">
        <v>160</v>
      </c>
      <c r="CQ9" t="s">
        <v>160</v>
      </c>
      <c r="CR9" t="s">
        <v>160</v>
      </c>
      <c r="CS9" t="s">
        <v>160</v>
      </c>
      <c r="CT9" t="s">
        <v>160</v>
      </c>
      <c r="CU9" t="s">
        <v>160</v>
      </c>
      <c r="CV9" t="s">
        <v>160</v>
      </c>
      <c r="CW9" t="s">
        <v>160</v>
      </c>
      <c r="CX9">
        <v>389964183.16000003</v>
      </c>
      <c r="CY9">
        <v>391060317.85000002</v>
      </c>
      <c r="CZ9">
        <v>441312441.51999998</v>
      </c>
      <c r="DA9">
        <v>443522882.12</v>
      </c>
      <c r="DB9">
        <v>397315566.48000002</v>
      </c>
      <c r="DC9">
        <v>352145566.11000001</v>
      </c>
      <c r="DD9">
        <v>364993926.19</v>
      </c>
      <c r="DE9">
        <v>353378853.49000001</v>
      </c>
      <c r="DF9">
        <v>421119071.86000001</v>
      </c>
      <c r="DG9">
        <v>401338752.26999998</v>
      </c>
      <c r="DH9">
        <v>418038612.73000002</v>
      </c>
      <c r="DI9">
        <v>487949427.08999997</v>
      </c>
      <c r="DJ9">
        <v>416633948.45999998</v>
      </c>
      <c r="DK9">
        <v>352038939.83999997</v>
      </c>
      <c r="DL9">
        <v>401977098.37</v>
      </c>
      <c r="DM9">
        <v>386722263.95999998</v>
      </c>
      <c r="DN9">
        <v>376062306.26999998</v>
      </c>
      <c r="DO9">
        <v>368547974.12</v>
      </c>
      <c r="DP9">
        <v>402265632.38</v>
      </c>
      <c r="DQ9">
        <v>392230797.62</v>
      </c>
      <c r="DR9">
        <v>411221039.99000001</v>
      </c>
      <c r="DS9">
        <v>380315124.48000002</v>
      </c>
      <c r="DT9">
        <v>407954331.5</v>
      </c>
      <c r="DU9">
        <v>381245502.62</v>
      </c>
      <c r="DV9">
        <v>362210289.00999999</v>
      </c>
      <c r="DW9">
        <v>367085947.75</v>
      </c>
      <c r="DX9">
        <v>411736557.88999999</v>
      </c>
      <c r="DY9">
        <v>334589325.83999997</v>
      </c>
      <c r="DZ9">
        <v>388118964.81999999</v>
      </c>
      <c r="EA9">
        <v>355590780.27999997</v>
      </c>
      <c r="EB9">
        <v>434421316.45999998</v>
      </c>
      <c r="EC9">
        <v>386204803.85000002</v>
      </c>
      <c r="ED9">
        <v>353929666.12</v>
      </c>
      <c r="EE9">
        <v>333058494.27999997</v>
      </c>
      <c r="EF9">
        <v>339633442.13999999</v>
      </c>
      <c r="EG9">
        <v>342595654.11000001</v>
      </c>
      <c r="EH9">
        <v>362879522.05000001</v>
      </c>
      <c r="EI9">
        <v>343957218.62</v>
      </c>
      <c r="EJ9">
        <v>305220389.31999999</v>
      </c>
      <c r="EK9">
        <v>337443909.44999999</v>
      </c>
      <c r="EL9">
        <v>304805884.41000003</v>
      </c>
      <c r="EM9">
        <v>363538806.56</v>
      </c>
      <c r="EN9">
        <v>339199300.66000003</v>
      </c>
      <c r="EO9">
        <v>333827757.93000001</v>
      </c>
      <c r="EP9">
        <v>393087938.57999998</v>
      </c>
      <c r="EQ9">
        <v>351649335.81999999</v>
      </c>
      <c r="ER9">
        <v>298987700.02999997</v>
      </c>
      <c r="ES9">
        <v>361135046.49000001</v>
      </c>
      <c r="ET9">
        <v>325136951.61000001</v>
      </c>
      <c r="EU9">
        <v>339423413.32999998</v>
      </c>
      <c r="EV9">
        <v>314860326.38999999</v>
      </c>
      <c r="EW9">
        <v>338758874.05000001</v>
      </c>
      <c r="EX9">
        <v>333355576.44</v>
      </c>
      <c r="EY9">
        <v>356326821.26999998</v>
      </c>
      <c r="EZ9">
        <v>329763665.80000001</v>
      </c>
      <c r="FA9">
        <v>318246731.99000001</v>
      </c>
      <c r="FB9">
        <v>327118209.45999998</v>
      </c>
      <c r="FC9">
        <v>304164809.20999998</v>
      </c>
      <c r="FD9">
        <v>306652118.51999998</v>
      </c>
      <c r="FE9">
        <v>336706124.13999999</v>
      </c>
      <c r="FF9">
        <v>286777156.91000003</v>
      </c>
      <c r="FG9">
        <v>353216978.82999998</v>
      </c>
      <c r="FH9">
        <v>323453398.62</v>
      </c>
      <c r="FI9">
        <v>398902874.25999999</v>
      </c>
      <c r="FJ9">
        <v>349505474.43000001</v>
      </c>
      <c r="FK9">
        <v>323661185.73000002</v>
      </c>
      <c r="FL9">
        <v>535715027.19999999</v>
      </c>
      <c r="FM9">
        <v>524586472.42000002</v>
      </c>
      <c r="FN9">
        <v>781194017.60000002</v>
      </c>
      <c r="FO9">
        <v>691876744</v>
      </c>
      <c r="FP9">
        <v>521703765.63</v>
      </c>
      <c r="FQ9">
        <v>469587562.25</v>
      </c>
      <c r="FR9">
        <v>429027317.74000001</v>
      </c>
      <c r="FS9">
        <v>493327082.42000002</v>
      </c>
      <c r="FT9">
        <v>604518580.78999996</v>
      </c>
      <c r="FU9">
        <v>587088774.01999998</v>
      </c>
      <c r="FV9">
        <v>762736785.59000003</v>
      </c>
      <c r="FW9">
        <v>791629958.11000001</v>
      </c>
      <c r="FX9">
        <v>644193783.80999994</v>
      </c>
      <c r="FY9">
        <v>512351379.88999999</v>
      </c>
      <c r="FZ9">
        <v>532553601.79000002</v>
      </c>
      <c r="GA9">
        <v>573742125.47000003</v>
      </c>
      <c r="GB9">
        <v>469627493.02999997</v>
      </c>
      <c r="GC9">
        <v>547147001.98000002</v>
      </c>
      <c r="GD9">
        <v>557384955</v>
      </c>
      <c r="GE9">
        <v>531081441.33999997</v>
      </c>
      <c r="GF9">
        <v>554899165.04999995</v>
      </c>
      <c r="GG9">
        <v>523077879.48000002</v>
      </c>
      <c r="GH9">
        <v>606040129.82000005</v>
      </c>
      <c r="GI9">
        <v>504857538.99000001</v>
      </c>
      <c r="GJ9">
        <v>508531575.56</v>
      </c>
      <c r="GK9">
        <v>500761347.81</v>
      </c>
      <c r="GL9">
        <v>590562034.50999999</v>
      </c>
      <c r="GM9">
        <v>474534412.12</v>
      </c>
      <c r="GN9">
        <v>489465169.35000002</v>
      </c>
      <c r="GO9">
        <v>445033854.52999997</v>
      </c>
      <c r="GP9">
        <v>523179457.12</v>
      </c>
      <c r="GQ9">
        <v>507903103.55000001</v>
      </c>
      <c r="GR9">
        <v>439773029.37</v>
      </c>
      <c r="GS9" t="s">
        <v>160</v>
      </c>
      <c r="GT9" t="s">
        <v>160</v>
      </c>
      <c r="GU9" t="s">
        <v>160</v>
      </c>
      <c r="GV9" t="s">
        <v>160</v>
      </c>
      <c r="GW9" t="s">
        <v>160</v>
      </c>
      <c r="GX9" t="s">
        <v>160</v>
      </c>
      <c r="GY9" t="s">
        <v>160</v>
      </c>
      <c r="GZ9" t="s">
        <v>160</v>
      </c>
      <c r="HA9" t="s">
        <v>160</v>
      </c>
      <c r="HB9" t="s">
        <v>160</v>
      </c>
      <c r="HC9" t="s">
        <v>160</v>
      </c>
      <c r="HD9" t="s">
        <v>160</v>
      </c>
      <c r="HE9" t="s">
        <v>160</v>
      </c>
      <c r="HF9" t="s">
        <v>160</v>
      </c>
      <c r="HG9" t="s">
        <v>160</v>
      </c>
      <c r="HH9" t="s">
        <v>160</v>
      </c>
      <c r="HI9" t="s">
        <v>160</v>
      </c>
      <c r="HJ9" t="s">
        <v>160</v>
      </c>
      <c r="HK9" t="s">
        <v>160</v>
      </c>
      <c r="HL9" t="s">
        <v>160</v>
      </c>
      <c r="HM9" t="s">
        <v>160</v>
      </c>
      <c r="HN9" t="s">
        <v>160</v>
      </c>
      <c r="HO9" t="s">
        <v>160</v>
      </c>
      <c r="HP9" t="s">
        <v>160</v>
      </c>
      <c r="HQ9" t="s">
        <v>160</v>
      </c>
      <c r="HR9" t="s">
        <v>160</v>
      </c>
      <c r="HS9" t="s">
        <v>160</v>
      </c>
      <c r="HT9" t="s">
        <v>160</v>
      </c>
      <c r="HU9" t="s">
        <v>160</v>
      </c>
      <c r="HV9" t="s">
        <v>160</v>
      </c>
      <c r="HW9" t="s">
        <v>160</v>
      </c>
      <c r="HX9" t="s">
        <v>160</v>
      </c>
      <c r="HY9" t="s">
        <v>160</v>
      </c>
      <c r="HZ9" t="s">
        <v>160</v>
      </c>
      <c r="IA9" t="s">
        <v>160</v>
      </c>
      <c r="IB9" t="s">
        <v>160</v>
      </c>
      <c r="IC9" t="s">
        <v>160</v>
      </c>
      <c r="ID9" t="s">
        <v>160</v>
      </c>
      <c r="IE9" t="s">
        <v>160</v>
      </c>
      <c r="IF9" t="s">
        <v>160</v>
      </c>
      <c r="IG9" t="s">
        <v>160</v>
      </c>
      <c r="IH9" t="s">
        <v>160</v>
      </c>
      <c r="II9" t="s">
        <v>160</v>
      </c>
      <c r="IJ9" t="s">
        <v>160</v>
      </c>
      <c r="IK9" t="s">
        <v>160</v>
      </c>
      <c r="IL9" t="s">
        <v>160</v>
      </c>
      <c r="IM9" t="s">
        <v>160</v>
      </c>
      <c r="IN9" t="s">
        <v>160</v>
      </c>
      <c r="IO9" t="s">
        <v>160</v>
      </c>
      <c r="IP9" t="s">
        <v>160</v>
      </c>
      <c r="IQ9" t="s">
        <v>160</v>
      </c>
      <c r="IR9" t="s">
        <v>160</v>
      </c>
      <c r="IS9" t="s">
        <v>160</v>
      </c>
      <c r="IT9" t="s">
        <v>160</v>
      </c>
      <c r="IU9" t="s">
        <v>160</v>
      </c>
      <c r="IV9" t="s">
        <v>160</v>
      </c>
      <c r="IW9" t="s">
        <v>160</v>
      </c>
      <c r="IX9" t="s">
        <v>160</v>
      </c>
      <c r="IY9" t="s">
        <v>160</v>
      </c>
      <c r="IZ9" t="s">
        <v>160</v>
      </c>
      <c r="JA9" t="s">
        <v>160</v>
      </c>
      <c r="JB9" t="s">
        <v>160</v>
      </c>
      <c r="JC9" t="s">
        <v>160</v>
      </c>
      <c r="JD9" t="s">
        <v>160</v>
      </c>
      <c r="JE9" t="s">
        <v>160</v>
      </c>
      <c r="JF9" t="s">
        <v>160</v>
      </c>
      <c r="JG9" t="s">
        <v>160</v>
      </c>
      <c r="JH9" t="s">
        <v>160</v>
      </c>
      <c r="JI9" t="s">
        <v>160</v>
      </c>
      <c r="JJ9" t="s">
        <v>160</v>
      </c>
      <c r="JK9" t="s">
        <v>160</v>
      </c>
      <c r="JL9" t="s">
        <v>160</v>
      </c>
      <c r="JM9" t="s">
        <v>160</v>
      </c>
      <c r="JN9" t="s">
        <v>160</v>
      </c>
      <c r="JO9" t="s">
        <v>160</v>
      </c>
      <c r="JP9" t="s">
        <v>160</v>
      </c>
      <c r="JQ9" t="s">
        <v>160</v>
      </c>
      <c r="JR9" t="s">
        <v>160</v>
      </c>
      <c r="JS9" t="s">
        <v>160</v>
      </c>
      <c r="JT9" t="s">
        <v>160</v>
      </c>
      <c r="JU9" t="s">
        <v>160</v>
      </c>
      <c r="JV9" t="s">
        <v>160</v>
      </c>
      <c r="JW9" t="s">
        <v>160</v>
      </c>
      <c r="JX9" t="s">
        <v>160</v>
      </c>
      <c r="JY9" t="s">
        <v>160</v>
      </c>
      <c r="JZ9" t="s">
        <v>160</v>
      </c>
      <c r="KA9" t="s">
        <v>160</v>
      </c>
      <c r="KB9" t="s">
        <v>160</v>
      </c>
      <c r="KC9" t="s">
        <v>160</v>
      </c>
      <c r="KD9" t="s">
        <v>160</v>
      </c>
      <c r="KE9" t="s">
        <v>160</v>
      </c>
      <c r="KF9" t="s">
        <v>160</v>
      </c>
      <c r="KG9" t="s">
        <v>160</v>
      </c>
      <c r="KH9" t="s">
        <v>160</v>
      </c>
      <c r="KI9" t="s">
        <v>160</v>
      </c>
      <c r="KJ9" t="s">
        <v>160</v>
      </c>
      <c r="KK9" t="s">
        <v>160</v>
      </c>
      <c r="KL9" t="s">
        <v>160</v>
      </c>
      <c r="KM9" t="s">
        <v>160</v>
      </c>
    </row>
    <row r="10" spans="1:299" x14ac:dyDescent="0.25">
      <c r="A10">
        <v>8</v>
      </c>
      <c r="B10" s="1">
        <v>40664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V10" t="s">
        <v>160</v>
      </c>
      <c r="W10" t="s">
        <v>160</v>
      </c>
      <c r="X10" t="s">
        <v>160</v>
      </c>
      <c r="Y10" t="s">
        <v>160</v>
      </c>
      <c r="Z10" t="s">
        <v>160</v>
      </c>
      <c r="AA10" t="s">
        <v>160</v>
      </c>
      <c r="AB10" t="s">
        <v>160</v>
      </c>
      <c r="AC10" t="s">
        <v>160</v>
      </c>
      <c r="AD10" t="s">
        <v>160</v>
      </c>
      <c r="AE10" t="s">
        <v>160</v>
      </c>
      <c r="AF10" t="s">
        <v>160</v>
      </c>
      <c r="AG10" t="s">
        <v>160</v>
      </c>
      <c r="AH10" t="s">
        <v>160</v>
      </c>
      <c r="AI10" t="s">
        <v>160</v>
      </c>
      <c r="AJ10" t="s">
        <v>160</v>
      </c>
      <c r="AK10" t="s">
        <v>160</v>
      </c>
      <c r="AL10" t="s">
        <v>160</v>
      </c>
      <c r="AM10" t="s">
        <v>160</v>
      </c>
      <c r="AN10" t="s">
        <v>160</v>
      </c>
      <c r="AO10" t="s">
        <v>160</v>
      </c>
      <c r="AP10" t="s">
        <v>160</v>
      </c>
      <c r="AQ10" t="s">
        <v>160</v>
      </c>
      <c r="AR10" t="s">
        <v>160</v>
      </c>
      <c r="AS10" t="s">
        <v>160</v>
      </c>
      <c r="AT10" t="s">
        <v>160</v>
      </c>
      <c r="AU10" t="s">
        <v>160</v>
      </c>
      <c r="AV10" t="s">
        <v>160</v>
      </c>
      <c r="AW10" t="s">
        <v>160</v>
      </c>
      <c r="AX10" t="s">
        <v>160</v>
      </c>
      <c r="AY10" t="s">
        <v>160</v>
      </c>
      <c r="AZ10" t="s">
        <v>160</v>
      </c>
      <c r="BA10" t="s">
        <v>160</v>
      </c>
      <c r="BB10" t="s">
        <v>160</v>
      </c>
      <c r="BC10" t="s">
        <v>160</v>
      </c>
      <c r="BD10" t="s">
        <v>160</v>
      </c>
      <c r="BE10" t="s">
        <v>160</v>
      </c>
      <c r="BF10" t="s">
        <v>160</v>
      </c>
      <c r="BG10" t="s">
        <v>160</v>
      </c>
      <c r="BH10" t="s">
        <v>160</v>
      </c>
      <c r="BI10" t="s">
        <v>160</v>
      </c>
      <c r="BJ10" t="s">
        <v>160</v>
      </c>
      <c r="BK10" t="s">
        <v>160</v>
      </c>
      <c r="BL10" t="s">
        <v>160</v>
      </c>
      <c r="BM10" t="s">
        <v>160</v>
      </c>
      <c r="BN10" t="s">
        <v>160</v>
      </c>
      <c r="BO10" t="s">
        <v>160</v>
      </c>
      <c r="BP10" t="s">
        <v>160</v>
      </c>
      <c r="BQ10" t="s">
        <v>160</v>
      </c>
      <c r="BR10" t="s">
        <v>160</v>
      </c>
      <c r="BS10" t="s">
        <v>160</v>
      </c>
      <c r="BT10" t="s">
        <v>160</v>
      </c>
      <c r="BU10" t="s">
        <v>160</v>
      </c>
      <c r="BV10" t="s">
        <v>160</v>
      </c>
      <c r="BW10" t="s">
        <v>160</v>
      </c>
      <c r="BX10" t="s">
        <v>160</v>
      </c>
      <c r="BY10" t="s">
        <v>160</v>
      </c>
      <c r="BZ10" t="s">
        <v>160</v>
      </c>
      <c r="CA10" t="s">
        <v>160</v>
      </c>
      <c r="CB10" t="s">
        <v>160</v>
      </c>
      <c r="CC10" t="s">
        <v>160</v>
      </c>
      <c r="CD10" t="s">
        <v>160</v>
      </c>
      <c r="CE10" t="s">
        <v>160</v>
      </c>
      <c r="CF10" t="s">
        <v>160</v>
      </c>
      <c r="CG10" t="s">
        <v>160</v>
      </c>
      <c r="CH10" t="s">
        <v>160</v>
      </c>
      <c r="CI10" t="s">
        <v>160</v>
      </c>
      <c r="CJ10" t="s">
        <v>160</v>
      </c>
      <c r="CK10" t="s">
        <v>160</v>
      </c>
      <c r="CL10" t="s">
        <v>160</v>
      </c>
      <c r="CM10" t="s">
        <v>160</v>
      </c>
      <c r="CN10" t="s">
        <v>160</v>
      </c>
      <c r="CO10" t="s">
        <v>160</v>
      </c>
      <c r="CP10" t="s">
        <v>160</v>
      </c>
      <c r="CQ10" t="s">
        <v>160</v>
      </c>
      <c r="CR10" t="s">
        <v>160</v>
      </c>
      <c r="CS10" t="s">
        <v>160</v>
      </c>
      <c r="CT10" t="s">
        <v>160</v>
      </c>
      <c r="CU10" t="s">
        <v>160</v>
      </c>
      <c r="CV10" t="s">
        <v>160</v>
      </c>
      <c r="CW10" t="s">
        <v>160</v>
      </c>
      <c r="CX10">
        <v>395813645.91000003</v>
      </c>
      <c r="CY10">
        <v>392820089.27999997</v>
      </c>
      <c r="CZ10">
        <v>457111426.92000002</v>
      </c>
      <c r="DA10">
        <v>444542984.75</v>
      </c>
      <c r="DB10">
        <v>398467781.63</v>
      </c>
      <c r="DC10">
        <v>352145566.11000001</v>
      </c>
      <c r="DD10">
        <v>365577916.48000002</v>
      </c>
      <c r="DE10">
        <v>355605140.26999998</v>
      </c>
      <c r="DF10">
        <v>421203295.68000001</v>
      </c>
      <c r="DG10">
        <v>405472541.41000003</v>
      </c>
      <c r="DH10">
        <v>419209120.83999997</v>
      </c>
      <c r="DI10">
        <v>488242196.75</v>
      </c>
      <c r="DJ10">
        <v>429216293.70999998</v>
      </c>
      <c r="DK10">
        <v>352426182.67000002</v>
      </c>
      <c r="DL10">
        <v>421995557.86000001</v>
      </c>
      <c r="DM10">
        <v>386799608.41000003</v>
      </c>
      <c r="DN10">
        <v>376062306.26999998</v>
      </c>
      <c r="DO10">
        <v>384800939.77999997</v>
      </c>
      <c r="DP10">
        <v>402828804.26999998</v>
      </c>
      <c r="DQ10">
        <v>398977167.33999997</v>
      </c>
      <c r="DR10">
        <v>412907046.25</v>
      </c>
      <c r="DS10">
        <v>380467250.52999997</v>
      </c>
      <c r="DT10">
        <v>409545353.39999998</v>
      </c>
      <c r="DU10">
        <v>393025988.64999998</v>
      </c>
      <c r="DV10">
        <v>367498559.23000002</v>
      </c>
      <c r="DW10">
        <v>368407457.16000003</v>
      </c>
      <c r="DX10">
        <v>428700104.06999999</v>
      </c>
      <c r="DY10">
        <v>336998368.98000002</v>
      </c>
      <c r="DZ10">
        <v>400538771.69999999</v>
      </c>
      <c r="EA10">
        <v>373974823.62</v>
      </c>
      <c r="EB10">
        <v>435550811.88</v>
      </c>
      <c r="EC10">
        <v>404935736.82999998</v>
      </c>
      <c r="ED10">
        <v>366529562.24000001</v>
      </c>
      <c r="EE10">
        <v>333291635.23000002</v>
      </c>
      <c r="EF10">
        <v>340720269.14999998</v>
      </c>
      <c r="EG10">
        <v>346466985.00999999</v>
      </c>
      <c r="EH10">
        <v>363931872.66000003</v>
      </c>
      <c r="EI10">
        <v>345677004.70999998</v>
      </c>
      <c r="EJ10">
        <v>305220389.31999999</v>
      </c>
      <c r="EK10">
        <v>338355008.00999999</v>
      </c>
      <c r="EL10">
        <v>303586660.87</v>
      </c>
      <c r="EM10">
        <v>363684222.07999998</v>
      </c>
      <c r="EN10">
        <v>339063620.94</v>
      </c>
      <c r="EO10">
        <v>335396748.38999999</v>
      </c>
      <c r="EP10">
        <v>393520335.31</v>
      </c>
      <c r="EQ10">
        <v>348308667.13</v>
      </c>
      <c r="ER10">
        <v>299525877.88999999</v>
      </c>
      <c r="ES10">
        <v>358498760.64999998</v>
      </c>
      <c r="ET10">
        <v>325234492.69999999</v>
      </c>
      <c r="EU10">
        <v>339423413.32999998</v>
      </c>
      <c r="EV10">
        <v>316025309.60000002</v>
      </c>
      <c r="EW10">
        <v>339605771.23000002</v>
      </c>
      <c r="EX10">
        <v>333055556.42000002</v>
      </c>
      <c r="EY10">
        <v>358892374.38999999</v>
      </c>
      <c r="EZ10">
        <v>329994500.37</v>
      </c>
      <c r="FA10">
        <v>320697231.81999999</v>
      </c>
      <c r="FB10">
        <v>324174145.56999999</v>
      </c>
      <c r="FC10">
        <v>304681889.38999999</v>
      </c>
      <c r="FD10">
        <v>308829348.56</v>
      </c>
      <c r="FE10">
        <v>336403088.63</v>
      </c>
      <c r="FF10">
        <v>285572692.85000002</v>
      </c>
      <c r="FG10">
        <v>355442245.80000001</v>
      </c>
      <c r="FH10">
        <v>325814608.43000001</v>
      </c>
      <c r="FI10">
        <v>400618156.62</v>
      </c>
      <c r="FJ10">
        <v>351777260.01999998</v>
      </c>
      <c r="FK10">
        <v>326250475.20999998</v>
      </c>
      <c r="FL10">
        <v>553768623.62</v>
      </c>
      <c r="FM10">
        <v>527943825.83999997</v>
      </c>
      <c r="FN10">
        <v>834315210.79999995</v>
      </c>
      <c r="FO10">
        <v>692845371.44000006</v>
      </c>
      <c r="FP10">
        <v>521703765.63</v>
      </c>
      <c r="FQ10">
        <v>469587562.25</v>
      </c>
      <c r="FR10">
        <v>429027317.74000001</v>
      </c>
      <c r="FS10">
        <v>504377609.06999999</v>
      </c>
      <c r="FT10">
        <v>604518580.78999996</v>
      </c>
      <c r="FU10">
        <v>602118246.63999999</v>
      </c>
      <c r="FV10">
        <v>762736785.59000003</v>
      </c>
      <c r="FW10">
        <v>791629958.11000001</v>
      </c>
      <c r="FX10">
        <v>703073095.64999998</v>
      </c>
      <c r="FY10">
        <v>512351379.88999999</v>
      </c>
      <c r="FZ10">
        <v>609773874.04999995</v>
      </c>
      <c r="GA10">
        <v>573742125.47000003</v>
      </c>
      <c r="GB10">
        <v>469627493.02999997</v>
      </c>
      <c r="GC10">
        <v>605527587.09000003</v>
      </c>
      <c r="GD10">
        <v>557384955</v>
      </c>
      <c r="GE10">
        <v>551315644.25</v>
      </c>
      <c r="GF10">
        <v>554899165.04999995</v>
      </c>
      <c r="GG10">
        <v>523077879.48000002</v>
      </c>
      <c r="GH10">
        <v>606040129.82000005</v>
      </c>
      <c r="GI10">
        <v>542923797.42999995</v>
      </c>
      <c r="GJ10">
        <v>523634963.36000001</v>
      </c>
      <c r="GK10">
        <v>500761347.81</v>
      </c>
      <c r="GL10">
        <v>643299224.19000006</v>
      </c>
      <c r="GM10">
        <v>486113051.76999998</v>
      </c>
      <c r="GN10">
        <v>524755608.06</v>
      </c>
      <c r="GO10">
        <v>499951032.18000001</v>
      </c>
      <c r="GP10">
        <v>523179457.12</v>
      </c>
      <c r="GQ10">
        <v>567023024.79999995</v>
      </c>
      <c r="GR10">
        <v>474339189.48000002</v>
      </c>
      <c r="GS10" t="s">
        <v>160</v>
      </c>
      <c r="GT10" t="s">
        <v>160</v>
      </c>
      <c r="GU10" t="s">
        <v>160</v>
      </c>
      <c r="GV10" t="s">
        <v>160</v>
      </c>
      <c r="GW10" t="s">
        <v>160</v>
      </c>
      <c r="GX10" t="s">
        <v>160</v>
      </c>
      <c r="GY10" t="s">
        <v>160</v>
      </c>
      <c r="GZ10" t="s">
        <v>160</v>
      </c>
      <c r="HA10" t="s">
        <v>160</v>
      </c>
      <c r="HB10" t="s">
        <v>160</v>
      </c>
      <c r="HC10" t="s">
        <v>160</v>
      </c>
      <c r="HD10" t="s">
        <v>160</v>
      </c>
      <c r="HE10" t="s">
        <v>160</v>
      </c>
      <c r="HF10" t="s">
        <v>160</v>
      </c>
      <c r="HG10" t="s">
        <v>160</v>
      </c>
      <c r="HH10" t="s">
        <v>160</v>
      </c>
      <c r="HI10" t="s">
        <v>160</v>
      </c>
      <c r="HJ10" t="s">
        <v>160</v>
      </c>
      <c r="HK10" t="s">
        <v>160</v>
      </c>
      <c r="HL10" t="s">
        <v>160</v>
      </c>
      <c r="HM10" t="s">
        <v>160</v>
      </c>
      <c r="HN10" t="s">
        <v>160</v>
      </c>
      <c r="HO10" t="s">
        <v>160</v>
      </c>
      <c r="HP10" t="s">
        <v>160</v>
      </c>
      <c r="HQ10" t="s">
        <v>160</v>
      </c>
      <c r="HR10" t="s">
        <v>160</v>
      </c>
      <c r="HS10" t="s">
        <v>160</v>
      </c>
      <c r="HT10" t="s">
        <v>160</v>
      </c>
      <c r="HU10" t="s">
        <v>160</v>
      </c>
      <c r="HV10" t="s">
        <v>160</v>
      </c>
      <c r="HW10" t="s">
        <v>160</v>
      </c>
      <c r="HX10" t="s">
        <v>160</v>
      </c>
      <c r="HY10" t="s">
        <v>160</v>
      </c>
      <c r="HZ10" t="s">
        <v>160</v>
      </c>
      <c r="IA10" t="s">
        <v>160</v>
      </c>
      <c r="IB10" t="s">
        <v>160</v>
      </c>
      <c r="IC10" t="s">
        <v>160</v>
      </c>
      <c r="ID10" t="s">
        <v>160</v>
      </c>
      <c r="IE10" t="s">
        <v>160</v>
      </c>
      <c r="IF10" t="s">
        <v>160</v>
      </c>
      <c r="IG10" t="s">
        <v>160</v>
      </c>
      <c r="IH10" t="s">
        <v>160</v>
      </c>
      <c r="II10" t="s">
        <v>160</v>
      </c>
      <c r="IJ10" t="s">
        <v>160</v>
      </c>
      <c r="IK10" t="s">
        <v>160</v>
      </c>
      <c r="IL10" t="s">
        <v>160</v>
      </c>
      <c r="IM10" t="s">
        <v>160</v>
      </c>
      <c r="IN10" t="s">
        <v>160</v>
      </c>
      <c r="IO10" t="s">
        <v>160</v>
      </c>
      <c r="IP10" t="s">
        <v>160</v>
      </c>
      <c r="IQ10" t="s">
        <v>160</v>
      </c>
      <c r="IR10" t="s">
        <v>160</v>
      </c>
      <c r="IS10" t="s">
        <v>160</v>
      </c>
      <c r="IT10" t="s">
        <v>160</v>
      </c>
      <c r="IU10" t="s">
        <v>160</v>
      </c>
      <c r="IV10" t="s">
        <v>160</v>
      </c>
      <c r="IW10" t="s">
        <v>160</v>
      </c>
      <c r="IX10" t="s">
        <v>160</v>
      </c>
      <c r="IY10" t="s">
        <v>160</v>
      </c>
      <c r="IZ10" t="s">
        <v>160</v>
      </c>
      <c r="JA10" t="s">
        <v>160</v>
      </c>
      <c r="JB10" t="s">
        <v>160</v>
      </c>
      <c r="JC10" t="s">
        <v>160</v>
      </c>
      <c r="JD10" t="s">
        <v>160</v>
      </c>
      <c r="JE10" t="s">
        <v>160</v>
      </c>
      <c r="JF10" t="s">
        <v>160</v>
      </c>
      <c r="JG10" t="s">
        <v>160</v>
      </c>
      <c r="JH10" t="s">
        <v>160</v>
      </c>
      <c r="JI10" t="s">
        <v>160</v>
      </c>
      <c r="JJ10" t="s">
        <v>160</v>
      </c>
      <c r="JK10" t="s">
        <v>160</v>
      </c>
      <c r="JL10" t="s">
        <v>160</v>
      </c>
      <c r="JM10" t="s">
        <v>160</v>
      </c>
      <c r="JN10" t="s">
        <v>160</v>
      </c>
      <c r="JO10" t="s">
        <v>160</v>
      </c>
      <c r="JP10" t="s">
        <v>160</v>
      </c>
      <c r="JQ10" t="s">
        <v>160</v>
      </c>
      <c r="JR10" t="s">
        <v>160</v>
      </c>
      <c r="JS10" t="s">
        <v>160</v>
      </c>
      <c r="JT10" t="s">
        <v>160</v>
      </c>
      <c r="JU10" t="s">
        <v>160</v>
      </c>
      <c r="JV10" t="s">
        <v>160</v>
      </c>
      <c r="JW10" t="s">
        <v>160</v>
      </c>
      <c r="JX10" t="s">
        <v>160</v>
      </c>
      <c r="JY10" t="s">
        <v>160</v>
      </c>
      <c r="JZ10" t="s">
        <v>160</v>
      </c>
      <c r="KA10" t="s">
        <v>160</v>
      </c>
      <c r="KB10" t="s">
        <v>160</v>
      </c>
      <c r="KC10" t="s">
        <v>160</v>
      </c>
      <c r="KD10" t="s">
        <v>160</v>
      </c>
      <c r="KE10" t="s">
        <v>160</v>
      </c>
      <c r="KF10" t="s">
        <v>160</v>
      </c>
      <c r="KG10" t="s">
        <v>160</v>
      </c>
      <c r="KH10" t="s">
        <v>160</v>
      </c>
      <c r="KI10" t="s">
        <v>160</v>
      </c>
      <c r="KJ10" t="s">
        <v>160</v>
      </c>
      <c r="KK10" t="s">
        <v>160</v>
      </c>
      <c r="KL10" t="s">
        <v>160</v>
      </c>
      <c r="KM10" t="s">
        <v>160</v>
      </c>
    </row>
    <row r="11" spans="1:299" x14ac:dyDescent="0.25">
      <c r="A11">
        <v>9</v>
      </c>
      <c r="B11" s="1">
        <v>40695</v>
      </c>
      <c r="C11" t="s">
        <v>160</v>
      </c>
      <c r="D11" t="s">
        <v>160</v>
      </c>
      <c r="E11" t="s">
        <v>160</v>
      </c>
      <c r="F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 t="s">
        <v>160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V11" t="s">
        <v>160</v>
      </c>
      <c r="W11" t="s">
        <v>160</v>
      </c>
      <c r="X11" t="s">
        <v>160</v>
      </c>
      <c r="Y11" t="s">
        <v>160</v>
      </c>
      <c r="Z11" t="s">
        <v>160</v>
      </c>
      <c r="AA11" t="s">
        <v>160</v>
      </c>
      <c r="AB11" t="s">
        <v>160</v>
      </c>
      <c r="AC11" t="s">
        <v>160</v>
      </c>
      <c r="AD11" t="s">
        <v>160</v>
      </c>
      <c r="AE11" t="s">
        <v>160</v>
      </c>
      <c r="AF11" t="s">
        <v>160</v>
      </c>
      <c r="AG11" t="s">
        <v>160</v>
      </c>
      <c r="AH11" t="s">
        <v>160</v>
      </c>
      <c r="AI11" t="s">
        <v>160</v>
      </c>
      <c r="AJ11" t="s">
        <v>160</v>
      </c>
      <c r="AK11" t="s">
        <v>160</v>
      </c>
      <c r="AL11" t="s">
        <v>160</v>
      </c>
      <c r="AM11" t="s">
        <v>160</v>
      </c>
      <c r="AN11" t="s">
        <v>160</v>
      </c>
      <c r="AO11" t="s">
        <v>160</v>
      </c>
      <c r="AP11" t="s">
        <v>160</v>
      </c>
      <c r="AQ11" t="s">
        <v>160</v>
      </c>
      <c r="AR11" t="s">
        <v>160</v>
      </c>
      <c r="AS11" t="s">
        <v>160</v>
      </c>
      <c r="AT11" t="s">
        <v>160</v>
      </c>
      <c r="AU11" t="s">
        <v>160</v>
      </c>
      <c r="AV11" t="s">
        <v>160</v>
      </c>
      <c r="AW11" t="s">
        <v>160</v>
      </c>
      <c r="AX11" t="s">
        <v>160</v>
      </c>
      <c r="AY11" t="s">
        <v>160</v>
      </c>
      <c r="AZ11" t="s">
        <v>160</v>
      </c>
      <c r="BA11" t="s">
        <v>160</v>
      </c>
      <c r="BB11" t="s">
        <v>160</v>
      </c>
      <c r="BC11" t="s">
        <v>160</v>
      </c>
      <c r="BD11" t="s">
        <v>160</v>
      </c>
      <c r="BE11" t="s">
        <v>160</v>
      </c>
      <c r="BF11" t="s">
        <v>160</v>
      </c>
      <c r="BG11" t="s">
        <v>160</v>
      </c>
      <c r="BH11" t="s">
        <v>160</v>
      </c>
      <c r="BI11" t="s">
        <v>160</v>
      </c>
      <c r="BJ11" t="s">
        <v>160</v>
      </c>
      <c r="BK11" t="s">
        <v>160</v>
      </c>
      <c r="BL11" t="s">
        <v>160</v>
      </c>
      <c r="BM11" t="s">
        <v>160</v>
      </c>
      <c r="BN11" t="s">
        <v>160</v>
      </c>
      <c r="BO11" t="s">
        <v>160</v>
      </c>
      <c r="BP11" t="s">
        <v>160</v>
      </c>
      <c r="BQ11" t="s">
        <v>160</v>
      </c>
      <c r="BR11" t="s">
        <v>160</v>
      </c>
      <c r="BS11" t="s">
        <v>160</v>
      </c>
      <c r="BT11" t="s">
        <v>160</v>
      </c>
      <c r="BU11" t="s">
        <v>160</v>
      </c>
      <c r="BV11" t="s">
        <v>160</v>
      </c>
      <c r="BW11" t="s">
        <v>160</v>
      </c>
      <c r="BX11" t="s">
        <v>160</v>
      </c>
      <c r="BY11" t="s">
        <v>160</v>
      </c>
      <c r="BZ11" t="s">
        <v>160</v>
      </c>
      <c r="CA11" t="s">
        <v>160</v>
      </c>
      <c r="CB11" t="s">
        <v>160</v>
      </c>
      <c r="CC11" t="s">
        <v>160</v>
      </c>
      <c r="CD11" t="s">
        <v>160</v>
      </c>
      <c r="CE11" t="s">
        <v>160</v>
      </c>
      <c r="CF11" t="s">
        <v>160</v>
      </c>
      <c r="CG11" t="s">
        <v>160</v>
      </c>
      <c r="CH11" t="s">
        <v>160</v>
      </c>
      <c r="CI11" t="s">
        <v>160</v>
      </c>
      <c r="CJ11" t="s">
        <v>160</v>
      </c>
      <c r="CK11" t="s">
        <v>160</v>
      </c>
      <c r="CL11" t="s">
        <v>160</v>
      </c>
      <c r="CM11" t="s">
        <v>160</v>
      </c>
      <c r="CN11" t="s">
        <v>160</v>
      </c>
      <c r="CO11" t="s">
        <v>160</v>
      </c>
      <c r="CP11" t="s">
        <v>160</v>
      </c>
      <c r="CQ11" t="s">
        <v>160</v>
      </c>
      <c r="CR11" t="s">
        <v>160</v>
      </c>
      <c r="CS11" t="s">
        <v>160</v>
      </c>
      <c r="CT11" t="s">
        <v>160</v>
      </c>
      <c r="CU11" t="s">
        <v>160</v>
      </c>
      <c r="CV11" t="s">
        <v>160</v>
      </c>
      <c r="CW11" t="s">
        <v>160</v>
      </c>
      <c r="CX11">
        <v>398188527.77999997</v>
      </c>
      <c r="CY11">
        <v>393566447.44999999</v>
      </c>
      <c r="CZ11">
        <v>458757028.06</v>
      </c>
      <c r="DA11">
        <v>446454519.57999998</v>
      </c>
      <c r="DB11">
        <v>399623338.19</v>
      </c>
      <c r="DC11">
        <v>352180780.67000002</v>
      </c>
      <c r="DD11">
        <v>365797263.23000002</v>
      </c>
      <c r="DE11">
        <v>355889624.38</v>
      </c>
      <c r="DF11">
        <v>422888108.86000001</v>
      </c>
      <c r="DG11">
        <v>407418809.61000001</v>
      </c>
      <c r="DH11">
        <v>425539178.56999999</v>
      </c>
      <c r="DI11">
        <v>488925735.81999999</v>
      </c>
      <c r="DJ11">
        <v>429430901.85000002</v>
      </c>
      <c r="DK11">
        <v>352672881</v>
      </c>
      <c r="DL11">
        <v>422797349.42000002</v>
      </c>
      <c r="DM11">
        <v>387727927.47000003</v>
      </c>
      <c r="DN11">
        <v>385614288.85000002</v>
      </c>
      <c r="DO11">
        <v>386378623.63999999</v>
      </c>
      <c r="DP11">
        <v>403594178.99000001</v>
      </c>
      <c r="DQ11">
        <v>400174098.83999997</v>
      </c>
      <c r="DR11">
        <v>413319953.30000001</v>
      </c>
      <c r="DS11">
        <v>390016978.51999998</v>
      </c>
      <c r="DT11">
        <v>409750126.06999999</v>
      </c>
      <c r="DU11">
        <v>394401579.61000001</v>
      </c>
      <c r="DV11">
        <v>372312790.36000001</v>
      </c>
      <c r="DW11">
        <v>370286335.19</v>
      </c>
      <c r="DX11">
        <v>429643244.30000001</v>
      </c>
      <c r="DY11">
        <v>349905406.51999998</v>
      </c>
      <c r="DZ11">
        <v>407468092.44999999</v>
      </c>
      <c r="EA11">
        <v>376218672.56</v>
      </c>
      <c r="EB11">
        <v>458460784.58999997</v>
      </c>
      <c r="EC11">
        <v>405907582.60000002</v>
      </c>
      <c r="ED11">
        <v>366749479.97000003</v>
      </c>
      <c r="EE11">
        <v>333858231.00999999</v>
      </c>
      <c r="EF11">
        <v>342015006.18000001</v>
      </c>
      <c r="EG11">
        <v>351594696.38</v>
      </c>
      <c r="EH11">
        <v>366515788.95999998</v>
      </c>
      <c r="EI11">
        <v>347405389.74000001</v>
      </c>
      <c r="EJ11">
        <v>305250911.36000001</v>
      </c>
      <c r="EK11">
        <v>338693363.01999998</v>
      </c>
      <c r="EL11">
        <v>303981323.52999997</v>
      </c>
      <c r="EM11">
        <v>366193643.20999998</v>
      </c>
      <c r="EN11">
        <v>339572216.37</v>
      </c>
      <c r="EO11">
        <v>335396748.38999999</v>
      </c>
      <c r="EP11">
        <v>394425432.07999998</v>
      </c>
      <c r="EQ11">
        <v>348587314.06</v>
      </c>
      <c r="ER11">
        <v>299855356.35000002</v>
      </c>
      <c r="ES11">
        <v>358785559.66000003</v>
      </c>
      <c r="ET11">
        <v>326502907.22000003</v>
      </c>
      <c r="EU11">
        <v>335214563.00999999</v>
      </c>
      <c r="EV11">
        <v>318269089.29000002</v>
      </c>
      <c r="EW11">
        <v>340760430.86000001</v>
      </c>
      <c r="EX11">
        <v>333421917.52999997</v>
      </c>
      <c r="EY11">
        <v>359610159.13999999</v>
      </c>
      <c r="EZ11">
        <v>328113531.72000003</v>
      </c>
      <c r="FA11">
        <v>321017929.06</v>
      </c>
      <c r="FB11">
        <v>324498319.72000003</v>
      </c>
      <c r="FC11">
        <v>306631853.48000002</v>
      </c>
      <c r="FD11">
        <v>311917642.05000001</v>
      </c>
      <c r="FE11">
        <v>337883262.22000003</v>
      </c>
      <c r="FF11">
        <v>286372296.38999999</v>
      </c>
      <c r="FG11">
        <v>354340374.83999997</v>
      </c>
      <c r="FH11">
        <v>329137917.44</v>
      </c>
      <c r="FI11">
        <v>392325360.77999997</v>
      </c>
      <c r="FJ11">
        <v>353184369.06</v>
      </c>
      <c r="FK11">
        <v>326544100.63999999</v>
      </c>
      <c r="FL11">
        <v>560081585.92999995</v>
      </c>
      <c r="FM11">
        <v>527521470.77999997</v>
      </c>
      <c r="FN11">
        <v>825638332.60000002</v>
      </c>
      <c r="FO11">
        <v>692845371.44000006</v>
      </c>
      <c r="FP11">
        <v>521703765.63</v>
      </c>
      <c r="FQ11">
        <v>469587562.25</v>
      </c>
      <c r="FR11">
        <v>429027317.74000001</v>
      </c>
      <c r="FS11">
        <v>504377609.06999999</v>
      </c>
      <c r="FT11">
        <v>604518580.78999996</v>
      </c>
      <c r="FU11">
        <v>607898581.80999994</v>
      </c>
      <c r="FV11">
        <v>792483520.23000002</v>
      </c>
      <c r="FW11">
        <v>791629958.11000001</v>
      </c>
      <c r="FX11">
        <v>703073095.64999998</v>
      </c>
      <c r="FY11">
        <v>512351379.88999999</v>
      </c>
      <c r="FZ11">
        <v>611786127.84000003</v>
      </c>
      <c r="GA11">
        <v>573742125.47000003</v>
      </c>
      <c r="GB11">
        <v>509264053.44999999</v>
      </c>
      <c r="GC11">
        <v>605527587.09000003</v>
      </c>
      <c r="GD11">
        <v>557384955</v>
      </c>
      <c r="GE11">
        <v>554072222.48000002</v>
      </c>
      <c r="GF11">
        <v>554788185.22000003</v>
      </c>
      <c r="GG11">
        <v>560896410.15999997</v>
      </c>
      <c r="GH11">
        <v>606040129.82000005</v>
      </c>
      <c r="GI11">
        <v>546235632.59000003</v>
      </c>
      <c r="GJ11">
        <v>534578934.08999997</v>
      </c>
      <c r="GK11">
        <v>500761347.81</v>
      </c>
      <c r="GL11">
        <v>643299224.19000006</v>
      </c>
      <c r="GM11">
        <v>530203505.56999999</v>
      </c>
      <c r="GN11">
        <v>549576548.33000004</v>
      </c>
      <c r="GO11">
        <v>499951032.18000001</v>
      </c>
      <c r="GP11">
        <v>608300754.78999996</v>
      </c>
      <c r="GQ11">
        <v>567023024.79999995</v>
      </c>
      <c r="GR11">
        <v>474339189.48000002</v>
      </c>
      <c r="GS11" t="s">
        <v>160</v>
      </c>
      <c r="GT11" t="s">
        <v>160</v>
      </c>
      <c r="GU11" t="s">
        <v>160</v>
      </c>
      <c r="GV11" t="s">
        <v>160</v>
      </c>
      <c r="GW11" t="s">
        <v>160</v>
      </c>
      <c r="GX11" t="s">
        <v>160</v>
      </c>
      <c r="GY11" t="s">
        <v>160</v>
      </c>
      <c r="GZ11" t="s">
        <v>160</v>
      </c>
      <c r="HA11" t="s">
        <v>160</v>
      </c>
      <c r="HB11" t="s">
        <v>160</v>
      </c>
      <c r="HC11" t="s">
        <v>160</v>
      </c>
      <c r="HD11" t="s">
        <v>160</v>
      </c>
      <c r="HE11" t="s">
        <v>160</v>
      </c>
      <c r="HF11" t="s">
        <v>160</v>
      </c>
      <c r="HG11" t="s">
        <v>160</v>
      </c>
      <c r="HH11" t="s">
        <v>160</v>
      </c>
      <c r="HI11" t="s">
        <v>160</v>
      </c>
      <c r="HJ11" t="s">
        <v>160</v>
      </c>
      <c r="HK11" t="s">
        <v>160</v>
      </c>
      <c r="HL11" t="s">
        <v>160</v>
      </c>
      <c r="HM11" t="s">
        <v>160</v>
      </c>
      <c r="HN11" t="s">
        <v>160</v>
      </c>
      <c r="HO11" t="s">
        <v>160</v>
      </c>
      <c r="HP11" t="s">
        <v>160</v>
      </c>
      <c r="HQ11" t="s">
        <v>160</v>
      </c>
      <c r="HR11" t="s">
        <v>160</v>
      </c>
      <c r="HS11" t="s">
        <v>160</v>
      </c>
      <c r="HT11" t="s">
        <v>160</v>
      </c>
      <c r="HU11" t="s">
        <v>160</v>
      </c>
      <c r="HV11" t="s">
        <v>160</v>
      </c>
      <c r="HW11" t="s">
        <v>160</v>
      </c>
      <c r="HX11" t="s">
        <v>160</v>
      </c>
      <c r="HY11" t="s">
        <v>160</v>
      </c>
      <c r="HZ11" t="s">
        <v>160</v>
      </c>
      <c r="IA11" t="s">
        <v>160</v>
      </c>
      <c r="IB11" t="s">
        <v>160</v>
      </c>
      <c r="IC11" t="s">
        <v>160</v>
      </c>
      <c r="ID11" t="s">
        <v>160</v>
      </c>
      <c r="IE11" t="s">
        <v>160</v>
      </c>
      <c r="IF11" t="s">
        <v>160</v>
      </c>
      <c r="IG11" t="s">
        <v>160</v>
      </c>
      <c r="IH11" t="s">
        <v>160</v>
      </c>
      <c r="II11" t="s">
        <v>160</v>
      </c>
      <c r="IJ11" t="s">
        <v>160</v>
      </c>
      <c r="IK11" t="s">
        <v>160</v>
      </c>
      <c r="IL11" t="s">
        <v>160</v>
      </c>
      <c r="IM11" t="s">
        <v>160</v>
      </c>
      <c r="IN11" t="s">
        <v>160</v>
      </c>
      <c r="IO11" t="s">
        <v>160</v>
      </c>
      <c r="IP11" t="s">
        <v>160</v>
      </c>
      <c r="IQ11" t="s">
        <v>160</v>
      </c>
      <c r="IR11" t="s">
        <v>160</v>
      </c>
      <c r="IS11" t="s">
        <v>160</v>
      </c>
      <c r="IT11" t="s">
        <v>160</v>
      </c>
      <c r="IU11" t="s">
        <v>160</v>
      </c>
      <c r="IV11" t="s">
        <v>160</v>
      </c>
      <c r="IW11" t="s">
        <v>160</v>
      </c>
      <c r="IX11" t="s">
        <v>160</v>
      </c>
      <c r="IY11" t="s">
        <v>160</v>
      </c>
      <c r="IZ11" t="s">
        <v>160</v>
      </c>
      <c r="JA11" t="s">
        <v>160</v>
      </c>
      <c r="JB11" t="s">
        <v>160</v>
      </c>
      <c r="JC11" t="s">
        <v>160</v>
      </c>
      <c r="JD11" t="s">
        <v>160</v>
      </c>
      <c r="JE11" t="s">
        <v>160</v>
      </c>
      <c r="JF11" t="s">
        <v>160</v>
      </c>
      <c r="JG11" t="s">
        <v>160</v>
      </c>
      <c r="JH11" t="s">
        <v>160</v>
      </c>
      <c r="JI11" t="s">
        <v>160</v>
      </c>
      <c r="JJ11" t="s">
        <v>160</v>
      </c>
      <c r="JK11" t="s">
        <v>160</v>
      </c>
      <c r="JL11" t="s">
        <v>160</v>
      </c>
      <c r="JM11" t="s">
        <v>160</v>
      </c>
      <c r="JN11" t="s">
        <v>160</v>
      </c>
      <c r="JO11" t="s">
        <v>160</v>
      </c>
      <c r="JP11" t="s">
        <v>160</v>
      </c>
      <c r="JQ11" t="s">
        <v>160</v>
      </c>
      <c r="JR11" t="s">
        <v>160</v>
      </c>
      <c r="JS11" t="s">
        <v>160</v>
      </c>
      <c r="JT11" t="s">
        <v>160</v>
      </c>
      <c r="JU11" t="s">
        <v>160</v>
      </c>
      <c r="JV11" t="s">
        <v>160</v>
      </c>
      <c r="JW11" t="s">
        <v>160</v>
      </c>
      <c r="JX11" t="s">
        <v>160</v>
      </c>
      <c r="JY11" t="s">
        <v>160</v>
      </c>
      <c r="JZ11" t="s">
        <v>160</v>
      </c>
      <c r="KA11" t="s">
        <v>160</v>
      </c>
      <c r="KB11" t="s">
        <v>160</v>
      </c>
      <c r="KC11" t="s">
        <v>160</v>
      </c>
      <c r="KD11" t="s">
        <v>160</v>
      </c>
      <c r="KE11" t="s">
        <v>160</v>
      </c>
      <c r="KF11" t="s">
        <v>160</v>
      </c>
      <c r="KG11" t="s">
        <v>160</v>
      </c>
      <c r="KH11" t="s">
        <v>160</v>
      </c>
      <c r="KI11" t="s">
        <v>160</v>
      </c>
      <c r="KJ11" t="s">
        <v>160</v>
      </c>
      <c r="KK11" t="s">
        <v>160</v>
      </c>
      <c r="KL11" t="s">
        <v>160</v>
      </c>
      <c r="KM11" t="s">
        <v>160</v>
      </c>
    </row>
    <row r="12" spans="1:299" x14ac:dyDescent="0.25">
      <c r="A12">
        <v>10</v>
      </c>
      <c r="B12" s="1">
        <v>40725</v>
      </c>
      <c r="C12" t="s">
        <v>160</v>
      </c>
      <c r="D12" t="s">
        <v>160</v>
      </c>
      <c r="E12" t="s">
        <v>160</v>
      </c>
      <c r="F12" t="s">
        <v>160</v>
      </c>
      <c r="G12" t="s">
        <v>160</v>
      </c>
      <c r="H12" t="s">
        <v>160</v>
      </c>
      <c r="I12" t="s">
        <v>160</v>
      </c>
      <c r="J12" t="s">
        <v>160</v>
      </c>
      <c r="K12" t="s">
        <v>160</v>
      </c>
      <c r="L12" t="s">
        <v>160</v>
      </c>
      <c r="M12" t="s">
        <v>160</v>
      </c>
      <c r="N12" t="s">
        <v>160</v>
      </c>
      <c r="O12" t="s">
        <v>160</v>
      </c>
      <c r="P12" t="s">
        <v>160</v>
      </c>
      <c r="Q12" t="s">
        <v>160</v>
      </c>
      <c r="R12" t="s">
        <v>160</v>
      </c>
      <c r="S12" t="s">
        <v>160</v>
      </c>
      <c r="T12" t="s">
        <v>160</v>
      </c>
      <c r="U12" t="s">
        <v>160</v>
      </c>
      <c r="V12" t="s">
        <v>160</v>
      </c>
      <c r="W12" t="s">
        <v>160</v>
      </c>
      <c r="X12" t="s">
        <v>160</v>
      </c>
      <c r="Y12" t="s">
        <v>160</v>
      </c>
      <c r="Z12" t="s">
        <v>160</v>
      </c>
      <c r="AA12" t="s">
        <v>160</v>
      </c>
      <c r="AB12" t="s">
        <v>160</v>
      </c>
      <c r="AC12" t="s">
        <v>160</v>
      </c>
      <c r="AD12" t="s">
        <v>160</v>
      </c>
      <c r="AE12" t="s">
        <v>160</v>
      </c>
      <c r="AF12" t="s">
        <v>160</v>
      </c>
      <c r="AG12" t="s">
        <v>160</v>
      </c>
      <c r="AH12" t="s">
        <v>160</v>
      </c>
      <c r="AI12" t="s">
        <v>160</v>
      </c>
      <c r="AJ12" t="s">
        <v>160</v>
      </c>
      <c r="AK12" t="s">
        <v>160</v>
      </c>
      <c r="AL12" t="s">
        <v>160</v>
      </c>
      <c r="AM12" t="s">
        <v>160</v>
      </c>
      <c r="AN12" t="s">
        <v>160</v>
      </c>
      <c r="AO12" t="s">
        <v>160</v>
      </c>
      <c r="AP12" t="s">
        <v>160</v>
      </c>
      <c r="AQ12" t="s">
        <v>160</v>
      </c>
      <c r="AR12" t="s">
        <v>160</v>
      </c>
      <c r="AS12" t="s">
        <v>160</v>
      </c>
      <c r="AT12" t="s">
        <v>160</v>
      </c>
      <c r="AU12" t="s">
        <v>160</v>
      </c>
      <c r="AV12" t="s">
        <v>160</v>
      </c>
      <c r="AW12" t="s">
        <v>160</v>
      </c>
      <c r="AX12" t="s">
        <v>160</v>
      </c>
      <c r="AY12" t="s">
        <v>160</v>
      </c>
      <c r="AZ12" t="s">
        <v>160</v>
      </c>
      <c r="BA12" t="s">
        <v>160</v>
      </c>
      <c r="BB12" t="s">
        <v>160</v>
      </c>
      <c r="BC12" t="s">
        <v>160</v>
      </c>
      <c r="BD12" t="s">
        <v>160</v>
      </c>
      <c r="BE12" t="s">
        <v>160</v>
      </c>
      <c r="BF12" t="s">
        <v>160</v>
      </c>
      <c r="BG12" t="s">
        <v>160</v>
      </c>
      <c r="BH12" t="s">
        <v>160</v>
      </c>
      <c r="BI12" t="s">
        <v>160</v>
      </c>
      <c r="BJ12" t="s">
        <v>160</v>
      </c>
      <c r="BK12" t="s">
        <v>160</v>
      </c>
      <c r="BL12" t="s">
        <v>160</v>
      </c>
      <c r="BM12" t="s">
        <v>160</v>
      </c>
      <c r="BN12" t="s">
        <v>160</v>
      </c>
      <c r="BO12" t="s">
        <v>160</v>
      </c>
      <c r="BP12" t="s">
        <v>160</v>
      </c>
      <c r="BQ12" t="s">
        <v>160</v>
      </c>
      <c r="BR12" t="s">
        <v>160</v>
      </c>
      <c r="BS12" t="s">
        <v>160</v>
      </c>
      <c r="BT12" t="s">
        <v>160</v>
      </c>
      <c r="BU12" t="s">
        <v>160</v>
      </c>
      <c r="BV12" t="s">
        <v>160</v>
      </c>
      <c r="BW12" t="s">
        <v>160</v>
      </c>
      <c r="BX12" t="s">
        <v>160</v>
      </c>
      <c r="BY12" t="s">
        <v>160</v>
      </c>
      <c r="BZ12" t="s">
        <v>160</v>
      </c>
      <c r="CA12" t="s">
        <v>160</v>
      </c>
      <c r="CB12" t="s">
        <v>160</v>
      </c>
      <c r="CC12" t="s">
        <v>160</v>
      </c>
      <c r="CD12" t="s">
        <v>160</v>
      </c>
      <c r="CE12" t="s">
        <v>160</v>
      </c>
      <c r="CF12" t="s">
        <v>160</v>
      </c>
      <c r="CG12" t="s">
        <v>160</v>
      </c>
      <c r="CH12" t="s">
        <v>160</v>
      </c>
      <c r="CI12" t="s">
        <v>160</v>
      </c>
      <c r="CJ12" t="s">
        <v>160</v>
      </c>
      <c r="CK12" t="s">
        <v>160</v>
      </c>
      <c r="CL12" t="s">
        <v>160</v>
      </c>
      <c r="CM12" t="s">
        <v>160</v>
      </c>
      <c r="CN12" t="s">
        <v>160</v>
      </c>
      <c r="CO12" t="s">
        <v>160</v>
      </c>
      <c r="CP12" t="s">
        <v>160</v>
      </c>
      <c r="CQ12" t="s">
        <v>160</v>
      </c>
      <c r="CR12" t="s">
        <v>160</v>
      </c>
      <c r="CS12" t="s">
        <v>160</v>
      </c>
      <c r="CT12" t="s">
        <v>160</v>
      </c>
      <c r="CU12" t="s">
        <v>160</v>
      </c>
      <c r="CV12" t="s">
        <v>160</v>
      </c>
      <c r="CW12" t="s">
        <v>160</v>
      </c>
      <c r="CX12">
        <v>400378564.68000001</v>
      </c>
      <c r="CY12">
        <v>398407314.75</v>
      </c>
      <c r="CZ12">
        <v>459307536.49000001</v>
      </c>
      <c r="DA12">
        <v>463598373.13999999</v>
      </c>
      <c r="DB12">
        <v>413570192.69999999</v>
      </c>
      <c r="DC12">
        <v>352990796.45999998</v>
      </c>
      <c r="DD12">
        <v>366345959.12</v>
      </c>
      <c r="DE12">
        <v>356103158.16000003</v>
      </c>
      <c r="DF12">
        <v>423057264.10000002</v>
      </c>
      <c r="DG12">
        <v>408111421.58999997</v>
      </c>
      <c r="DH12">
        <v>427666874.45999998</v>
      </c>
      <c r="DI12">
        <v>489512446.69999999</v>
      </c>
      <c r="DJ12">
        <v>429903275.85000002</v>
      </c>
      <c r="DK12">
        <v>352672881</v>
      </c>
      <c r="DL12">
        <v>423938902.26999998</v>
      </c>
      <c r="DM12">
        <v>387727927.47000003</v>
      </c>
      <c r="DN12">
        <v>385691411.70999998</v>
      </c>
      <c r="DO12">
        <v>386494537.22000003</v>
      </c>
      <c r="DP12">
        <v>404361007.93000001</v>
      </c>
      <c r="DQ12">
        <v>400934429.63</v>
      </c>
      <c r="DR12">
        <v>413526613.26999998</v>
      </c>
      <c r="DS12">
        <v>390016978.51999998</v>
      </c>
      <c r="DT12">
        <v>409750126.06999999</v>
      </c>
      <c r="DU12">
        <v>395781985.13999999</v>
      </c>
      <c r="DV12">
        <v>381359991.16000003</v>
      </c>
      <c r="DW12">
        <v>389615281.88999999</v>
      </c>
      <c r="DX12">
        <v>430244744.83999997</v>
      </c>
      <c r="DY12">
        <v>349940397.06</v>
      </c>
      <c r="DZ12">
        <v>408160788.20999998</v>
      </c>
      <c r="EA12">
        <v>376218672.56</v>
      </c>
      <c r="EB12">
        <v>459377706.16000003</v>
      </c>
      <c r="EC12">
        <v>406557034.73000002</v>
      </c>
      <c r="ED12">
        <v>367703028.62</v>
      </c>
      <c r="EE12">
        <v>334626104.94</v>
      </c>
      <c r="EF12">
        <v>342288618.18000001</v>
      </c>
      <c r="EG12">
        <v>352157247.89999998</v>
      </c>
      <c r="EH12">
        <v>366955607.89999998</v>
      </c>
      <c r="EI12">
        <v>346675838.42000002</v>
      </c>
      <c r="EJ12">
        <v>306532965.19</v>
      </c>
      <c r="EK12">
        <v>339540096.42000002</v>
      </c>
      <c r="EL12">
        <v>303312564.62</v>
      </c>
      <c r="EM12">
        <v>366340120.67000002</v>
      </c>
      <c r="EN12">
        <v>340556975.80000001</v>
      </c>
      <c r="EO12">
        <v>338147001.73000002</v>
      </c>
      <c r="EP12">
        <v>395214282.94</v>
      </c>
      <c r="EQ12">
        <v>349284488.69</v>
      </c>
      <c r="ER12">
        <v>299855356.35000002</v>
      </c>
      <c r="ES12">
        <v>360435973.23000002</v>
      </c>
      <c r="ET12">
        <v>326470256.93000001</v>
      </c>
      <c r="EU12">
        <v>335315127.38</v>
      </c>
      <c r="EV12">
        <v>318428223.83999997</v>
      </c>
      <c r="EW12">
        <v>341953092.37</v>
      </c>
      <c r="EX12">
        <v>334622236.43000001</v>
      </c>
      <c r="EY12">
        <v>359969769.29000002</v>
      </c>
      <c r="EZ12">
        <v>328113531.72000003</v>
      </c>
      <c r="FA12">
        <v>321017929.06</v>
      </c>
      <c r="FB12">
        <v>326769807.94999999</v>
      </c>
      <c r="FC12">
        <v>305773284.29000002</v>
      </c>
      <c r="FD12">
        <v>310420437.37</v>
      </c>
      <c r="FE12">
        <v>337004765.73000002</v>
      </c>
      <c r="FF12">
        <v>286400933.62</v>
      </c>
      <c r="FG12">
        <v>355367961.93000001</v>
      </c>
      <c r="FH12">
        <v>329137917.44</v>
      </c>
      <c r="FI12">
        <v>393737732.07999998</v>
      </c>
      <c r="FJ12">
        <v>354137966.85000002</v>
      </c>
      <c r="FK12">
        <v>327948240.26999998</v>
      </c>
      <c r="FL12">
        <v>565402360.99000001</v>
      </c>
      <c r="FM12">
        <v>542608584.84000003</v>
      </c>
      <c r="FN12">
        <v>826216279.44000006</v>
      </c>
      <c r="FO12">
        <v>758042120.89999998</v>
      </c>
      <c r="FP12">
        <v>566152926.46000004</v>
      </c>
      <c r="FQ12">
        <v>469587562.25</v>
      </c>
      <c r="FR12">
        <v>429027317.74000001</v>
      </c>
      <c r="FS12">
        <v>506899497.12</v>
      </c>
      <c r="FT12">
        <v>604760388.22000003</v>
      </c>
      <c r="FU12">
        <v>607898581.80999994</v>
      </c>
      <c r="FV12">
        <v>792483520.23000002</v>
      </c>
      <c r="FW12">
        <v>791629958.11000001</v>
      </c>
      <c r="FX12">
        <v>703073095.64999998</v>
      </c>
      <c r="FY12">
        <v>512351379.88999999</v>
      </c>
      <c r="FZ12">
        <v>611786127.84000003</v>
      </c>
      <c r="GA12">
        <v>573742125.47000003</v>
      </c>
      <c r="GB12">
        <v>509264053.44999999</v>
      </c>
      <c r="GC12">
        <v>605527587.09000003</v>
      </c>
      <c r="GD12">
        <v>557384955</v>
      </c>
      <c r="GE12">
        <v>554072222.48000002</v>
      </c>
      <c r="GF12">
        <v>554732706.39999998</v>
      </c>
      <c r="GG12">
        <v>560896410.15999997</v>
      </c>
      <c r="GH12">
        <v>606040129.82000005</v>
      </c>
      <c r="GI12">
        <v>546235632.59000003</v>
      </c>
      <c r="GJ12">
        <v>563980775.46000004</v>
      </c>
      <c r="GK12">
        <v>557197151.71000004</v>
      </c>
      <c r="GL12">
        <v>646901699.85000002</v>
      </c>
      <c r="GM12">
        <v>530203505.56999999</v>
      </c>
      <c r="GN12">
        <v>549576548.33000004</v>
      </c>
      <c r="GO12">
        <v>499951032.18000001</v>
      </c>
      <c r="GP12">
        <v>608300754.78999996</v>
      </c>
      <c r="GQ12">
        <v>567023024.79999995</v>
      </c>
      <c r="GR12">
        <v>474339189.48000002</v>
      </c>
      <c r="GS12" t="s">
        <v>160</v>
      </c>
      <c r="GT12" t="s">
        <v>160</v>
      </c>
      <c r="GU12" t="s">
        <v>160</v>
      </c>
      <c r="GV12" t="s">
        <v>160</v>
      </c>
      <c r="GW12" t="s">
        <v>160</v>
      </c>
      <c r="GX12" t="s">
        <v>160</v>
      </c>
      <c r="GY12" t="s">
        <v>160</v>
      </c>
      <c r="GZ12" t="s">
        <v>160</v>
      </c>
      <c r="HA12" t="s">
        <v>160</v>
      </c>
      <c r="HB12" t="s">
        <v>160</v>
      </c>
      <c r="HC12" t="s">
        <v>160</v>
      </c>
      <c r="HD12" t="s">
        <v>160</v>
      </c>
      <c r="HE12" t="s">
        <v>160</v>
      </c>
      <c r="HF12" t="s">
        <v>160</v>
      </c>
      <c r="HG12" t="s">
        <v>160</v>
      </c>
      <c r="HH12" t="s">
        <v>160</v>
      </c>
      <c r="HI12" t="s">
        <v>160</v>
      </c>
      <c r="HJ12" t="s">
        <v>160</v>
      </c>
      <c r="HK12" t="s">
        <v>160</v>
      </c>
      <c r="HL12" t="s">
        <v>160</v>
      </c>
      <c r="HM12" t="s">
        <v>160</v>
      </c>
      <c r="HN12" t="s">
        <v>160</v>
      </c>
      <c r="HO12" t="s">
        <v>160</v>
      </c>
      <c r="HP12" t="s">
        <v>160</v>
      </c>
      <c r="HQ12" t="s">
        <v>160</v>
      </c>
      <c r="HR12" t="s">
        <v>160</v>
      </c>
      <c r="HS12" t="s">
        <v>160</v>
      </c>
      <c r="HT12" t="s">
        <v>160</v>
      </c>
      <c r="HU12" t="s">
        <v>160</v>
      </c>
      <c r="HV12" t="s">
        <v>160</v>
      </c>
      <c r="HW12" t="s">
        <v>160</v>
      </c>
      <c r="HX12" t="s">
        <v>160</v>
      </c>
      <c r="HY12" t="s">
        <v>160</v>
      </c>
      <c r="HZ12" t="s">
        <v>160</v>
      </c>
      <c r="IA12" t="s">
        <v>160</v>
      </c>
      <c r="IB12" t="s">
        <v>160</v>
      </c>
      <c r="IC12" t="s">
        <v>160</v>
      </c>
      <c r="ID12" t="s">
        <v>160</v>
      </c>
      <c r="IE12" t="s">
        <v>160</v>
      </c>
      <c r="IF12" t="s">
        <v>160</v>
      </c>
      <c r="IG12" t="s">
        <v>160</v>
      </c>
      <c r="IH12" t="s">
        <v>160</v>
      </c>
      <c r="II12" t="s">
        <v>160</v>
      </c>
      <c r="IJ12" t="s">
        <v>160</v>
      </c>
      <c r="IK12" t="s">
        <v>160</v>
      </c>
      <c r="IL12" t="s">
        <v>160</v>
      </c>
      <c r="IM12" t="s">
        <v>160</v>
      </c>
      <c r="IN12" t="s">
        <v>160</v>
      </c>
      <c r="IO12" t="s">
        <v>160</v>
      </c>
      <c r="IP12" t="s">
        <v>160</v>
      </c>
      <c r="IQ12" t="s">
        <v>160</v>
      </c>
      <c r="IR12" t="s">
        <v>160</v>
      </c>
      <c r="IS12" t="s">
        <v>160</v>
      </c>
      <c r="IT12" t="s">
        <v>160</v>
      </c>
      <c r="IU12" t="s">
        <v>160</v>
      </c>
      <c r="IV12" t="s">
        <v>160</v>
      </c>
      <c r="IW12" t="s">
        <v>160</v>
      </c>
      <c r="IX12" t="s">
        <v>160</v>
      </c>
      <c r="IY12" t="s">
        <v>160</v>
      </c>
      <c r="IZ12" t="s">
        <v>160</v>
      </c>
      <c r="JA12" t="s">
        <v>160</v>
      </c>
      <c r="JB12" t="s">
        <v>160</v>
      </c>
      <c r="JC12" t="s">
        <v>160</v>
      </c>
      <c r="JD12" t="s">
        <v>160</v>
      </c>
      <c r="JE12" t="s">
        <v>160</v>
      </c>
      <c r="JF12" t="s">
        <v>160</v>
      </c>
      <c r="JG12" t="s">
        <v>160</v>
      </c>
      <c r="JH12" t="s">
        <v>160</v>
      </c>
      <c r="JI12" t="s">
        <v>160</v>
      </c>
      <c r="JJ12" t="s">
        <v>160</v>
      </c>
      <c r="JK12" t="s">
        <v>160</v>
      </c>
      <c r="JL12" t="s">
        <v>160</v>
      </c>
      <c r="JM12" t="s">
        <v>160</v>
      </c>
      <c r="JN12" t="s">
        <v>160</v>
      </c>
      <c r="JO12" t="s">
        <v>160</v>
      </c>
      <c r="JP12" t="s">
        <v>160</v>
      </c>
      <c r="JQ12" t="s">
        <v>160</v>
      </c>
      <c r="JR12" t="s">
        <v>160</v>
      </c>
      <c r="JS12" t="s">
        <v>160</v>
      </c>
      <c r="JT12" t="s">
        <v>160</v>
      </c>
      <c r="JU12" t="s">
        <v>160</v>
      </c>
      <c r="JV12" t="s">
        <v>160</v>
      </c>
      <c r="JW12" t="s">
        <v>160</v>
      </c>
      <c r="JX12" t="s">
        <v>160</v>
      </c>
      <c r="JY12" t="s">
        <v>160</v>
      </c>
      <c r="JZ12" t="s">
        <v>160</v>
      </c>
      <c r="KA12" t="s">
        <v>160</v>
      </c>
      <c r="KB12" t="s">
        <v>160</v>
      </c>
      <c r="KC12" t="s">
        <v>160</v>
      </c>
      <c r="KD12" t="s">
        <v>160</v>
      </c>
      <c r="KE12" t="s">
        <v>160</v>
      </c>
      <c r="KF12" t="s">
        <v>160</v>
      </c>
      <c r="KG12" t="s">
        <v>160</v>
      </c>
      <c r="KH12" t="s">
        <v>160</v>
      </c>
      <c r="KI12" t="s">
        <v>160</v>
      </c>
      <c r="KJ12" t="s">
        <v>160</v>
      </c>
      <c r="KK12" t="s">
        <v>160</v>
      </c>
      <c r="KL12" t="s">
        <v>160</v>
      </c>
      <c r="KM12" t="s">
        <v>160</v>
      </c>
    </row>
    <row r="13" spans="1:299" x14ac:dyDescent="0.25">
      <c r="A13">
        <v>11</v>
      </c>
      <c r="B13" s="1">
        <v>40756</v>
      </c>
      <c r="C13" t="s">
        <v>160</v>
      </c>
      <c r="D13" t="s">
        <v>160</v>
      </c>
      <c r="E13" t="s">
        <v>160</v>
      </c>
      <c r="F13" t="s">
        <v>160</v>
      </c>
      <c r="G13" t="s">
        <v>160</v>
      </c>
      <c r="H13" t="s">
        <v>160</v>
      </c>
      <c r="I13" t="s">
        <v>160</v>
      </c>
      <c r="J13" t="s">
        <v>160</v>
      </c>
      <c r="K13" t="s">
        <v>160</v>
      </c>
      <c r="L13" t="s">
        <v>160</v>
      </c>
      <c r="M13" t="s">
        <v>160</v>
      </c>
      <c r="N13" t="s">
        <v>160</v>
      </c>
      <c r="O13" t="s">
        <v>160</v>
      </c>
      <c r="P13" t="s">
        <v>160</v>
      </c>
      <c r="Q13" t="s">
        <v>160</v>
      </c>
      <c r="R13" t="s">
        <v>160</v>
      </c>
      <c r="S13" t="s">
        <v>160</v>
      </c>
      <c r="T13" t="s">
        <v>160</v>
      </c>
      <c r="U13" t="s">
        <v>160</v>
      </c>
      <c r="V13" t="s">
        <v>160</v>
      </c>
      <c r="W13" t="s">
        <v>160</v>
      </c>
      <c r="X13" t="s">
        <v>160</v>
      </c>
      <c r="Y13" t="s">
        <v>160</v>
      </c>
      <c r="Z13" t="s">
        <v>160</v>
      </c>
      <c r="AA13" t="s">
        <v>160</v>
      </c>
      <c r="AB13" t="s">
        <v>160</v>
      </c>
      <c r="AC13" t="s">
        <v>160</v>
      </c>
      <c r="AD13" t="s">
        <v>160</v>
      </c>
      <c r="AE13" t="s">
        <v>160</v>
      </c>
      <c r="AF13" t="s">
        <v>160</v>
      </c>
      <c r="AG13" t="s">
        <v>160</v>
      </c>
      <c r="AH13" t="s">
        <v>160</v>
      </c>
      <c r="AI13" t="s">
        <v>160</v>
      </c>
      <c r="AJ13" t="s">
        <v>160</v>
      </c>
      <c r="AK13" t="s">
        <v>160</v>
      </c>
      <c r="AL13" t="s">
        <v>160</v>
      </c>
      <c r="AM13" t="s">
        <v>160</v>
      </c>
      <c r="AN13" t="s">
        <v>160</v>
      </c>
      <c r="AO13" t="s">
        <v>160</v>
      </c>
      <c r="AP13" t="s">
        <v>160</v>
      </c>
      <c r="AQ13" t="s">
        <v>160</v>
      </c>
      <c r="AR13" t="s">
        <v>160</v>
      </c>
      <c r="AS13" t="s">
        <v>160</v>
      </c>
      <c r="AT13" t="s">
        <v>160</v>
      </c>
      <c r="AU13" t="s">
        <v>160</v>
      </c>
      <c r="AV13" t="s">
        <v>160</v>
      </c>
      <c r="AW13" t="s">
        <v>160</v>
      </c>
      <c r="AX13" t="s">
        <v>160</v>
      </c>
      <c r="AY13" t="s">
        <v>160</v>
      </c>
      <c r="AZ13" t="s">
        <v>160</v>
      </c>
      <c r="BA13" t="s">
        <v>160</v>
      </c>
      <c r="BB13" t="s">
        <v>160</v>
      </c>
      <c r="BC13" t="s">
        <v>160</v>
      </c>
      <c r="BD13" t="s">
        <v>160</v>
      </c>
      <c r="BE13" t="s">
        <v>160</v>
      </c>
      <c r="BF13" t="s">
        <v>160</v>
      </c>
      <c r="BG13" t="s">
        <v>160</v>
      </c>
      <c r="BH13" t="s">
        <v>160</v>
      </c>
      <c r="BI13" t="s">
        <v>160</v>
      </c>
      <c r="BJ13" t="s">
        <v>160</v>
      </c>
      <c r="BK13" t="s">
        <v>160</v>
      </c>
      <c r="BL13" t="s">
        <v>160</v>
      </c>
      <c r="BM13" t="s">
        <v>160</v>
      </c>
      <c r="BN13" t="s">
        <v>160</v>
      </c>
      <c r="BO13" t="s">
        <v>160</v>
      </c>
      <c r="BP13" t="s">
        <v>160</v>
      </c>
      <c r="BQ13" t="s">
        <v>160</v>
      </c>
      <c r="BR13" t="s">
        <v>160</v>
      </c>
      <c r="BS13" t="s">
        <v>160</v>
      </c>
      <c r="BT13" t="s">
        <v>160</v>
      </c>
      <c r="BU13" t="s">
        <v>160</v>
      </c>
      <c r="BV13" t="s">
        <v>160</v>
      </c>
      <c r="BW13" t="s">
        <v>160</v>
      </c>
      <c r="BX13" t="s">
        <v>160</v>
      </c>
      <c r="BY13" t="s">
        <v>160</v>
      </c>
      <c r="BZ13" t="s">
        <v>160</v>
      </c>
      <c r="CA13" t="s">
        <v>160</v>
      </c>
      <c r="CB13" t="s">
        <v>160</v>
      </c>
      <c r="CC13" t="s">
        <v>160</v>
      </c>
      <c r="CD13" t="s">
        <v>160</v>
      </c>
      <c r="CE13" t="s">
        <v>160</v>
      </c>
      <c r="CF13" t="s">
        <v>160</v>
      </c>
      <c r="CG13" t="s">
        <v>160</v>
      </c>
      <c r="CH13" t="s">
        <v>160</v>
      </c>
      <c r="CI13" t="s">
        <v>160</v>
      </c>
      <c r="CJ13" t="s">
        <v>160</v>
      </c>
      <c r="CK13" t="s">
        <v>160</v>
      </c>
      <c r="CL13" t="s">
        <v>160</v>
      </c>
      <c r="CM13" t="s">
        <v>160</v>
      </c>
      <c r="CN13" t="s">
        <v>160</v>
      </c>
      <c r="CO13" t="s">
        <v>160</v>
      </c>
      <c r="CP13" t="s">
        <v>160</v>
      </c>
      <c r="CQ13" t="s">
        <v>160</v>
      </c>
      <c r="CR13" t="s">
        <v>160</v>
      </c>
      <c r="CS13" t="s">
        <v>160</v>
      </c>
      <c r="CT13" t="s">
        <v>160</v>
      </c>
      <c r="CU13" t="s">
        <v>160</v>
      </c>
      <c r="CV13" t="s">
        <v>160</v>
      </c>
      <c r="CW13" t="s">
        <v>160</v>
      </c>
      <c r="CX13">
        <v>400939094.67000002</v>
      </c>
      <c r="CY13">
        <v>398965084.99000001</v>
      </c>
      <c r="CZ13">
        <v>459904636.29000002</v>
      </c>
      <c r="DA13">
        <v>464061971.50999999</v>
      </c>
      <c r="DB13">
        <v>413652906.73000002</v>
      </c>
      <c r="DC13">
        <v>353837974.38</v>
      </c>
      <c r="DD13">
        <v>367188554.82999998</v>
      </c>
      <c r="DE13">
        <v>356352430.37</v>
      </c>
      <c r="DF13">
        <v>423480321.37</v>
      </c>
      <c r="DG13">
        <v>408437910.73000002</v>
      </c>
      <c r="DH13">
        <v>428009007.95999998</v>
      </c>
      <c r="DI13">
        <v>489757202.93000001</v>
      </c>
      <c r="DJ13">
        <v>430548130.75999999</v>
      </c>
      <c r="DK13">
        <v>353554563.19999999</v>
      </c>
      <c r="DL13">
        <v>424362841.17000002</v>
      </c>
      <c r="DM13">
        <v>387921791.44</v>
      </c>
      <c r="DN13">
        <v>386269948.82999998</v>
      </c>
      <c r="DO13">
        <v>386881031.75999999</v>
      </c>
      <c r="DP13">
        <v>404361007.93000001</v>
      </c>
      <c r="DQ13">
        <v>401736298.49000001</v>
      </c>
      <c r="DR13">
        <v>413816081.89999998</v>
      </c>
      <c r="DS13">
        <v>391655049.82999998</v>
      </c>
      <c r="DT13">
        <v>409832076.10000002</v>
      </c>
      <c r="DU13">
        <v>397048487.49000001</v>
      </c>
      <c r="DV13">
        <v>381741351.14999998</v>
      </c>
      <c r="DW13">
        <v>389654243.41000003</v>
      </c>
      <c r="DX13">
        <v>431105234.32999998</v>
      </c>
      <c r="DY13">
        <v>350570289.76999998</v>
      </c>
      <c r="DZ13">
        <v>408609765.06999999</v>
      </c>
      <c r="EA13">
        <v>376670134.97000003</v>
      </c>
      <c r="EB13">
        <v>459699270.55000001</v>
      </c>
      <c r="EC13">
        <v>406679001.83999997</v>
      </c>
      <c r="ED13">
        <v>368585515.88999999</v>
      </c>
      <c r="EE13">
        <v>335563058.02999997</v>
      </c>
      <c r="EF13">
        <v>342973195.42000002</v>
      </c>
      <c r="EG13">
        <v>351805090.64999998</v>
      </c>
      <c r="EH13">
        <v>367579432.44</v>
      </c>
      <c r="EI13">
        <v>346779841.17000002</v>
      </c>
      <c r="EJ13">
        <v>308249549.79000002</v>
      </c>
      <c r="EK13">
        <v>340830348.79000002</v>
      </c>
      <c r="EL13">
        <v>303676539.69999999</v>
      </c>
      <c r="EM13">
        <v>365900512.52999997</v>
      </c>
      <c r="EN13">
        <v>340999699.87</v>
      </c>
      <c r="EO13">
        <v>338586592.82999998</v>
      </c>
      <c r="EP13">
        <v>395530454.37</v>
      </c>
      <c r="EQ13">
        <v>350192628.36000001</v>
      </c>
      <c r="ER13">
        <v>301084763.31999999</v>
      </c>
      <c r="ES13">
        <v>361048714.38999999</v>
      </c>
      <c r="ET13">
        <v>326731433.13</v>
      </c>
      <c r="EU13">
        <v>336186946.70999998</v>
      </c>
      <c r="EV13">
        <v>319001394.63999999</v>
      </c>
      <c r="EW13">
        <v>341953092.37</v>
      </c>
      <c r="EX13">
        <v>336228423.17000002</v>
      </c>
      <c r="EY13">
        <v>360329739.06</v>
      </c>
      <c r="EZ13">
        <v>330738439.97000003</v>
      </c>
      <c r="FA13">
        <v>321178438.01999998</v>
      </c>
      <c r="FB13">
        <v>329547351.31999999</v>
      </c>
      <c r="FC13">
        <v>306384830.86000001</v>
      </c>
      <c r="FD13">
        <v>310482521.44999999</v>
      </c>
      <c r="FE13">
        <v>338285383.83999997</v>
      </c>
      <c r="FF13">
        <v>287288776.50999999</v>
      </c>
      <c r="FG13">
        <v>356007624.25999999</v>
      </c>
      <c r="FH13">
        <v>329796193.26999998</v>
      </c>
      <c r="FI13">
        <v>394170843.57999998</v>
      </c>
      <c r="FJ13">
        <v>354350449.63</v>
      </c>
      <c r="FK13">
        <v>329292828.06</v>
      </c>
      <c r="FL13">
        <v>565176200.04999995</v>
      </c>
      <c r="FM13">
        <v>542934150</v>
      </c>
      <c r="FN13">
        <v>829769009.44000006</v>
      </c>
      <c r="FO13">
        <v>758042120.89999998</v>
      </c>
      <c r="FP13">
        <v>566152926.46000004</v>
      </c>
      <c r="FQ13">
        <v>468930139.66000003</v>
      </c>
      <c r="FR13">
        <v>429027317.74000001</v>
      </c>
      <c r="FS13">
        <v>506899497.12</v>
      </c>
      <c r="FT13">
        <v>607239905.80999994</v>
      </c>
      <c r="FU13">
        <v>607898581.80999994</v>
      </c>
      <c r="FV13">
        <v>792483520.23000002</v>
      </c>
      <c r="FW13">
        <v>791629958.11000001</v>
      </c>
      <c r="FX13">
        <v>703073095.64999998</v>
      </c>
      <c r="FY13">
        <v>512351379.88999999</v>
      </c>
      <c r="FZ13">
        <v>611786127.84000003</v>
      </c>
      <c r="GA13">
        <v>573742125.47000003</v>
      </c>
      <c r="GB13">
        <v>509264053.44999999</v>
      </c>
      <c r="GC13">
        <v>605527587.09000003</v>
      </c>
      <c r="GD13">
        <v>557384955</v>
      </c>
      <c r="GE13">
        <v>553462743.02999997</v>
      </c>
      <c r="GF13">
        <v>554843652.94000006</v>
      </c>
      <c r="GG13">
        <v>560223334.47000003</v>
      </c>
      <c r="GH13">
        <v>606040129.82000005</v>
      </c>
      <c r="GI13">
        <v>545033914.20000005</v>
      </c>
      <c r="GJ13">
        <v>563980775.46000004</v>
      </c>
      <c r="GK13">
        <v>557197151.71000004</v>
      </c>
      <c r="GL13">
        <v>646901699.85000002</v>
      </c>
      <c r="GM13">
        <v>530203505.56999999</v>
      </c>
      <c r="GN13">
        <v>549631505.98000002</v>
      </c>
      <c r="GO13">
        <v>499951032.18000001</v>
      </c>
      <c r="GP13">
        <v>608483245.01999998</v>
      </c>
      <c r="GQ13">
        <v>567023024.79999995</v>
      </c>
      <c r="GR13">
        <v>474339189.48000002</v>
      </c>
      <c r="GS13" t="s">
        <v>160</v>
      </c>
      <c r="GT13" t="s">
        <v>160</v>
      </c>
      <c r="GU13" t="s">
        <v>160</v>
      </c>
      <c r="GV13" t="s">
        <v>160</v>
      </c>
      <c r="GW13" t="s">
        <v>160</v>
      </c>
      <c r="GX13" t="s">
        <v>160</v>
      </c>
      <c r="GY13" t="s">
        <v>160</v>
      </c>
      <c r="GZ13" t="s">
        <v>160</v>
      </c>
      <c r="HA13" t="s">
        <v>160</v>
      </c>
      <c r="HB13" t="s">
        <v>160</v>
      </c>
      <c r="HC13" t="s">
        <v>160</v>
      </c>
      <c r="HD13" t="s">
        <v>160</v>
      </c>
      <c r="HE13" t="s">
        <v>160</v>
      </c>
      <c r="HF13" t="s">
        <v>160</v>
      </c>
      <c r="HG13" t="s">
        <v>160</v>
      </c>
      <c r="HH13" t="s">
        <v>160</v>
      </c>
      <c r="HI13" t="s">
        <v>160</v>
      </c>
      <c r="HJ13" t="s">
        <v>160</v>
      </c>
      <c r="HK13" t="s">
        <v>160</v>
      </c>
      <c r="HL13" t="s">
        <v>160</v>
      </c>
      <c r="HM13" t="s">
        <v>160</v>
      </c>
      <c r="HN13" t="s">
        <v>160</v>
      </c>
      <c r="HO13" t="s">
        <v>160</v>
      </c>
      <c r="HP13" t="s">
        <v>160</v>
      </c>
      <c r="HQ13" t="s">
        <v>160</v>
      </c>
      <c r="HR13" t="s">
        <v>160</v>
      </c>
      <c r="HS13" t="s">
        <v>160</v>
      </c>
      <c r="HT13" t="s">
        <v>160</v>
      </c>
      <c r="HU13" t="s">
        <v>160</v>
      </c>
      <c r="HV13" t="s">
        <v>160</v>
      </c>
      <c r="HW13" t="s">
        <v>160</v>
      </c>
      <c r="HX13" t="s">
        <v>160</v>
      </c>
      <c r="HY13" t="s">
        <v>160</v>
      </c>
      <c r="HZ13" t="s">
        <v>160</v>
      </c>
      <c r="IA13" t="s">
        <v>160</v>
      </c>
      <c r="IB13" t="s">
        <v>160</v>
      </c>
      <c r="IC13" t="s">
        <v>160</v>
      </c>
      <c r="ID13" t="s">
        <v>160</v>
      </c>
      <c r="IE13" t="s">
        <v>160</v>
      </c>
      <c r="IF13" t="s">
        <v>160</v>
      </c>
      <c r="IG13" t="s">
        <v>160</v>
      </c>
      <c r="IH13" t="s">
        <v>160</v>
      </c>
      <c r="II13" t="s">
        <v>160</v>
      </c>
      <c r="IJ13" t="s">
        <v>160</v>
      </c>
      <c r="IK13" t="s">
        <v>160</v>
      </c>
      <c r="IL13" t="s">
        <v>160</v>
      </c>
      <c r="IM13" t="s">
        <v>160</v>
      </c>
      <c r="IN13" t="s">
        <v>160</v>
      </c>
      <c r="IO13" t="s">
        <v>160</v>
      </c>
      <c r="IP13" t="s">
        <v>160</v>
      </c>
      <c r="IQ13" t="s">
        <v>160</v>
      </c>
      <c r="IR13" t="s">
        <v>160</v>
      </c>
      <c r="IS13" t="s">
        <v>160</v>
      </c>
      <c r="IT13" t="s">
        <v>160</v>
      </c>
      <c r="IU13" t="s">
        <v>160</v>
      </c>
      <c r="IV13" t="s">
        <v>160</v>
      </c>
      <c r="IW13" t="s">
        <v>160</v>
      </c>
      <c r="IX13" t="s">
        <v>160</v>
      </c>
      <c r="IY13" t="s">
        <v>160</v>
      </c>
      <c r="IZ13" t="s">
        <v>160</v>
      </c>
      <c r="JA13" t="s">
        <v>160</v>
      </c>
      <c r="JB13" t="s">
        <v>160</v>
      </c>
      <c r="JC13" t="s">
        <v>160</v>
      </c>
      <c r="JD13" t="s">
        <v>160</v>
      </c>
      <c r="JE13" t="s">
        <v>160</v>
      </c>
      <c r="JF13" t="s">
        <v>160</v>
      </c>
      <c r="JG13" t="s">
        <v>160</v>
      </c>
      <c r="JH13" t="s">
        <v>160</v>
      </c>
      <c r="JI13" t="s">
        <v>160</v>
      </c>
      <c r="JJ13" t="s">
        <v>160</v>
      </c>
      <c r="JK13" t="s">
        <v>160</v>
      </c>
      <c r="JL13" t="s">
        <v>160</v>
      </c>
      <c r="JM13" t="s">
        <v>160</v>
      </c>
      <c r="JN13" t="s">
        <v>160</v>
      </c>
      <c r="JO13" t="s">
        <v>160</v>
      </c>
      <c r="JP13" t="s">
        <v>160</v>
      </c>
      <c r="JQ13" t="s">
        <v>160</v>
      </c>
      <c r="JR13" t="s">
        <v>160</v>
      </c>
      <c r="JS13" t="s">
        <v>160</v>
      </c>
      <c r="JT13" t="s">
        <v>160</v>
      </c>
      <c r="JU13" t="s">
        <v>160</v>
      </c>
      <c r="JV13" t="s">
        <v>160</v>
      </c>
      <c r="JW13" t="s">
        <v>160</v>
      </c>
      <c r="JX13" t="s">
        <v>160</v>
      </c>
      <c r="JY13" t="s">
        <v>160</v>
      </c>
      <c r="JZ13" t="s">
        <v>160</v>
      </c>
      <c r="KA13" t="s">
        <v>160</v>
      </c>
      <c r="KB13" t="s">
        <v>160</v>
      </c>
      <c r="KC13" t="s">
        <v>160</v>
      </c>
      <c r="KD13" t="s">
        <v>160</v>
      </c>
      <c r="KE13" t="s">
        <v>160</v>
      </c>
      <c r="KF13" t="s">
        <v>160</v>
      </c>
      <c r="KG13" t="s">
        <v>160</v>
      </c>
      <c r="KH13" t="s">
        <v>160</v>
      </c>
      <c r="KI13" t="s">
        <v>160</v>
      </c>
      <c r="KJ13" t="s">
        <v>160</v>
      </c>
      <c r="KK13" t="s">
        <v>160</v>
      </c>
      <c r="KL13" t="s">
        <v>160</v>
      </c>
      <c r="KM13" t="s">
        <v>160</v>
      </c>
    </row>
    <row r="14" spans="1:299" x14ac:dyDescent="0.25">
      <c r="A14">
        <v>12</v>
      </c>
      <c r="B14" s="1">
        <v>40787</v>
      </c>
      <c r="C14" t="s">
        <v>160</v>
      </c>
      <c r="D14" t="s">
        <v>160</v>
      </c>
      <c r="E14" t="s">
        <v>160</v>
      </c>
      <c r="F14" t="s">
        <v>160</v>
      </c>
      <c r="G14" t="s">
        <v>160</v>
      </c>
      <c r="H14" t="s">
        <v>160</v>
      </c>
      <c r="I14" t="s">
        <v>160</v>
      </c>
      <c r="J14" t="s">
        <v>160</v>
      </c>
      <c r="K14" t="s">
        <v>160</v>
      </c>
      <c r="L14" t="s">
        <v>160</v>
      </c>
      <c r="M14" t="s">
        <v>160</v>
      </c>
      <c r="N14" t="s">
        <v>160</v>
      </c>
      <c r="O14" t="s">
        <v>160</v>
      </c>
      <c r="P14" t="s">
        <v>160</v>
      </c>
      <c r="Q14" t="s">
        <v>160</v>
      </c>
      <c r="R14" t="s">
        <v>160</v>
      </c>
      <c r="S14" t="s">
        <v>160</v>
      </c>
      <c r="T14" t="s">
        <v>160</v>
      </c>
      <c r="U14" t="s">
        <v>160</v>
      </c>
      <c r="V14" t="s">
        <v>160</v>
      </c>
      <c r="W14" t="s">
        <v>160</v>
      </c>
      <c r="X14" t="s">
        <v>160</v>
      </c>
      <c r="Y14" t="s">
        <v>160</v>
      </c>
      <c r="Z14" t="s">
        <v>160</v>
      </c>
      <c r="AA14" t="s">
        <v>160</v>
      </c>
      <c r="AB14" t="s">
        <v>160</v>
      </c>
      <c r="AC14" t="s">
        <v>160</v>
      </c>
      <c r="AD14" t="s">
        <v>160</v>
      </c>
      <c r="AE14" t="s">
        <v>160</v>
      </c>
      <c r="AF14" t="s">
        <v>160</v>
      </c>
      <c r="AG14" t="s">
        <v>160</v>
      </c>
      <c r="AH14" t="s">
        <v>160</v>
      </c>
      <c r="AI14" t="s">
        <v>160</v>
      </c>
      <c r="AJ14" t="s">
        <v>160</v>
      </c>
      <c r="AK14" t="s">
        <v>160</v>
      </c>
      <c r="AL14" t="s">
        <v>160</v>
      </c>
      <c r="AM14" t="s">
        <v>160</v>
      </c>
      <c r="AN14" t="s">
        <v>160</v>
      </c>
      <c r="AO14" t="s">
        <v>160</v>
      </c>
      <c r="AP14" t="s">
        <v>160</v>
      </c>
      <c r="AQ14" t="s">
        <v>160</v>
      </c>
      <c r="AR14" t="s">
        <v>160</v>
      </c>
      <c r="AS14" t="s">
        <v>160</v>
      </c>
      <c r="AT14" t="s">
        <v>160</v>
      </c>
      <c r="AU14" t="s">
        <v>160</v>
      </c>
      <c r="AV14" t="s">
        <v>160</v>
      </c>
      <c r="AW14" t="s">
        <v>160</v>
      </c>
      <c r="AX14" t="s">
        <v>160</v>
      </c>
      <c r="AY14" t="s">
        <v>160</v>
      </c>
      <c r="AZ14" t="s">
        <v>160</v>
      </c>
      <c r="BA14" t="s">
        <v>160</v>
      </c>
      <c r="BB14" t="s">
        <v>160</v>
      </c>
      <c r="BC14" t="s">
        <v>160</v>
      </c>
      <c r="BD14" t="s">
        <v>160</v>
      </c>
      <c r="BE14" t="s">
        <v>160</v>
      </c>
      <c r="BF14" t="s">
        <v>160</v>
      </c>
      <c r="BG14" t="s">
        <v>160</v>
      </c>
      <c r="BH14" t="s">
        <v>160</v>
      </c>
      <c r="BI14" t="s">
        <v>160</v>
      </c>
      <c r="BJ14" t="s">
        <v>160</v>
      </c>
      <c r="BK14" t="s">
        <v>160</v>
      </c>
      <c r="BL14" t="s">
        <v>160</v>
      </c>
      <c r="BM14" t="s">
        <v>160</v>
      </c>
      <c r="BN14" t="s">
        <v>160</v>
      </c>
      <c r="BO14" t="s">
        <v>160</v>
      </c>
      <c r="BP14" t="s">
        <v>160</v>
      </c>
      <c r="BQ14" t="s">
        <v>160</v>
      </c>
      <c r="BR14" t="s">
        <v>160</v>
      </c>
      <c r="BS14" t="s">
        <v>160</v>
      </c>
      <c r="BT14" t="s">
        <v>160</v>
      </c>
      <c r="BU14" t="s">
        <v>160</v>
      </c>
      <c r="BV14" t="s">
        <v>160</v>
      </c>
      <c r="BW14" t="s">
        <v>160</v>
      </c>
      <c r="BX14" t="s">
        <v>160</v>
      </c>
      <c r="BY14" t="s">
        <v>160</v>
      </c>
      <c r="BZ14" t="s">
        <v>160</v>
      </c>
      <c r="CA14" t="s">
        <v>160</v>
      </c>
      <c r="CB14" t="s">
        <v>160</v>
      </c>
      <c r="CC14" t="s">
        <v>160</v>
      </c>
      <c r="CD14" t="s">
        <v>160</v>
      </c>
      <c r="CE14" t="s">
        <v>160</v>
      </c>
      <c r="CF14" t="s">
        <v>160</v>
      </c>
      <c r="CG14" t="s">
        <v>160</v>
      </c>
      <c r="CH14" t="s">
        <v>160</v>
      </c>
      <c r="CI14" t="s">
        <v>160</v>
      </c>
      <c r="CJ14" t="s">
        <v>160</v>
      </c>
      <c r="CK14" t="s">
        <v>160</v>
      </c>
      <c r="CL14" t="s">
        <v>160</v>
      </c>
      <c r="CM14" t="s">
        <v>160</v>
      </c>
      <c r="CN14" t="s">
        <v>160</v>
      </c>
      <c r="CO14" t="s">
        <v>160</v>
      </c>
      <c r="CP14" t="s">
        <v>160</v>
      </c>
      <c r="CQ14" t="s">
        <v>160</v>
      </c>
      <c r="CR14" t="s">
        <v>160</v>
      </c>
      <c r="CS14" t="s">
        <v>160</v>
      </c>
      <c r="CT14" t="s">
        <v>160</v>
      </c>
      <c r="CU14" t="s">
        <v>160</v>
      </c>
      <c r="CV14" t="s">
        <v>160</v>
      </c>
      <c r="CW14" t="s">
        <v>160</v>
      </c>
      <c r="CX14">
        <v>401700878.94999999</v>
      </c>
      <c r="CY14">
        <v>399683222.13999999</v>
      </c>
      <c r="CZ14">
        <v>461192369.26999998</v>
      </c>
      <c r="DA14">
        <v>465314938.82999998</v>
      </c>
      <c r="DB14">
        <v>414066559.63999999</v>
      </c>
      <c r="DC14">
        <v>354085660.95999998</v>
      </c>
      <c r="DD14">
        <v>367812775.37</v>
      </c>
      <c r="DE14">
        <v>358276733.49000001</v>
      </c>
      <c r="DF14">
        <v>423776757.58999997</v>
      </c>
      <c r="DG14">
        <v>409132255.17000002</v>
      </c>
      <c r="DH14">
        <v>428479817.87</v>
      </c>
      <c r="DI14">
        <v>492989600.47000003</v>
      </c>
      <c r="DJ14">
        <v>430720350.00999999</v>
      </c>
      <c r="DK14">
        <v>354756648.72000003</v>
      </c>
      <c r="DL14">
        <v>427800180.18000001</v>
      </c>
      <c r="DM14">
        <v>388387297.58999997</v>
      </c>
      <c r="DN14">
        <v>386347202.81999999</v>
      </c>
      <c r="DO14">
        <v>387345289</v>
      </c>
      <c r="DP14">
        <v>404603624.54000002</v>
      </c>
      <c r="DQ14">
        <v>402499597.45999998</v>
      </c>
      <c r="DR14">
        <v>414395424.42000002</v>
      </c>
      <c r="DS14">
        <v>392399194.43000001</v>
      </c>
      <c r="DT14">
        <v>410446824.20999998</v>
      </c>
      <c r="DU14">
        <v>397961699.00999999</v>
      </c>
      <c r="DV14">
        <v>382428485.57999998</v>
      </c>
      <c r="DW14">
        <v>390043897.66000003</v>
      </c>
      <c r="DX14">
        <v>432527881.61000001</v>
      </c>
      <c r="DY14">
        <v>351166259.25999999</v>
      </c>
      <c r="DZ14">
        <v>409917316.31999999</v>
      </c>
      <c r="EA14">
        <v>377498809.26999998</v>
      </c>
      <c r="EB14">
        <v>460021060.04000002</v>
      </c>
      <c r="EC14">
        <v>407899038.85000002</v>
      </c>
      <c r="ED14">
        <v>371313048.70999998</v>
      </c>
      <c r="EE14">
        <v>336066402.62</v>
      </c>
      <c r="EF14">
        <v>343453357.88999999</v>
      </c>
      <c r="EG14">
        <v>353388213.56</v>
      </c>
      <c r="EH14">
        <v>369270297.82999998</v>
      </c>
      <c r="EI14">
        <v>347404044.88</v>
      </c>
      <c r="EJ14">
        <v>296659366.72000003</v>
      </c>
      <c r="EK14">
        <v>341818756.80000001</v>
      </c>
      <c r="EL14">
        <v>306409628.56</v>
      </c>
      <c r="EM14">
        <v>366376183.19</v>
      </c>
      <c r="EN14">
        <v>342193198.81999999</v>
      </c>
      <c r="EO14">
        <v>339196048.69</v>
      </c>
      <c r="EP14">
        <v>399920842.41000003</v>
      </c>
      <c r="EQ14">
        <v>350402743.94</v>
      </c>
      <c r="ER14">
        <v>302770837.99000001</v>
      </c>
      <c r="ES14">
        <v>365922872.02999997</v>
      </c>
      <c r="ET14">
        <v>327384896</v>
      </c>
      <c r="EU14">
        <v>340557377.01999998</v>
      </c>
      <c r="EV14">
        <v>319671297.56999999</v>
      </c>
      <c r="EW14">
        <v>342329240.76999998</v>
      </c>
      <c r="EX14">
        <v>335892194.75</v>
      </c>
      <c r="EY14">
        <v>361194530.44</v>
      </c>
      <c r="EZ14">
        <v>331829876.81999999</v>
      </c>
      <c r="FA14">
        <v>322109855.49000001</v>
      </c>
      <c r="FB14">
        <v>327965524.04000002</v>
      </c>
      <c r="FC14">
        <v>307457177.76999998</v>
      </c>
      <c r="FD14">
        <v>311103486.5</v>
      </c>
      <c r="FE14">
        <v>340484238.83999997</v>
      </c>
      <c r="FF14">
        <v>288150642.83999997</v>
      </c>
      <c r="FG14">
        <v>356862042.55000001</v>
      </c>
      <c r="FH14">
        <v>331016439.19</v>
      </c>
      <c r="FI14">
        <v>394643848.60000002</v>
      </c>
      <c r="FJ14">
        <v>356122201.88</v>
      </c>
      <c r="FK14">
        <v>329128181.63999999</v>
      </c>
      <c r="FL14">
        <v>566589140.54999995</v>
      </c>
      <c r="FM14">
        <v>544182898.53999996</v>
      </c>
      <c r="FN14">
        <v>830266870.84000003</v>
      </c>
      <c r="FO14">
        <v>758042120.89999998</v>
      </c>
      <c r="FP14">
        <v>566152926.46000004</v>
      </c>
      <c r="FQ14">
        <v>491157428.27999997</v>
      </c>
      <c r="FR14">
        <v>429027317.74000001</v>
      </c>
      <c r="FS14">
        <v>506899497.12</v>
      </c>
      <c r="FT14">
        <v>607239905.80999994</v>
      </c>
      <c r="FU14">
        <v>607351473.08000004</v>
      </c>
      <c r="FV14">
        <v>792483520.23000002</v>
      </c>
      <c r="FW14">
        <v>791629958.11000001</v>
      </c>
      <c r="FX14">
        <v>703073095.64999998</v>
      </c>
      <c r="FY14">
        <v>512351379.88999999</v>
      </c>
      <c r="FZ14">
        <v>611969663.67999995</v>
      </c>
      <c r="GA14">
        <v>573742125.47000003</v>
      </c>
      <c r="GB14">
        <v>500046374.07999998</v>
      </c>
      <c r="GC14">
        <v>605527587.09000003</v>
      </c>
      <c r="GD14">
        <v>557384955</v>
      </c>
      <c r="GE14">
        <v>556230056.75</v>
      </c>
      <c r="GF14">
        <v>554843652.94000006</v>
      </c>
      <c r="GG14">
        <v>560223334.47000003</v>
      </c>
      <c r="GH14">
        <v>606040129.82000005</v>
      </c>
      <c r="GI14">
        <v>550320743.16999996</v>
      </c>
      <c r="GJ14">
        <v>563980775.46000004</v>
      </c>
      <c r="GK14">
        <v>557197151.71000004</v>
      </c>
      <c r="GL14">
        <v>646901699.85000002</v>
      </c>
      <c r="GM14">
        <v>530203505.56999999</v>
      </c>
      <c r="GN14">
        <v>552049884.61000001</v>
      </c>
      <c r="GO14">
        <v>499951032.18000001</v>
      </c>
      <c r="GP14">
        <v>608483245.01999998</v>
      </c>
      <c r="GQ14">
        <v>567023024.79999995</v>
      </c>
      <c r="GR14">
        <v>483399068</v>
      </c>
      <c r="GS14" t="s">
        <v>160</v>
      </c>
      <c r="GT14" t="s">
        <v>160</v>
      </c>
      <c r="GU14" t="s">
        <v>160</v>
      </c>
      <c r="GV14" t="s">
        <v>160</v>
      </c>
      <c r="GW14" t="s">
        <v>160</v>
      </c>
      <c r="GX14" t="s">
        <v>160</v>
      </c>
      <c r="GY14" t="s">
        <v>160</v>
      </c>
      <c r="GZ14" t="s">
        <v>160</v>
      </c>
      <c r="HA14" t="s">
        <v>160</v>
      </c>
      <c r="HB14" t="s">
        <v>160</v>
      </c>
      <c r="HC14" t="s">
        <v>160</v>
      </c>
      <c r="HD14" t="s">
        <v>160</v>
      </c>
      <c r="HE14" t="s">
        <v>160</v>
      </c>
      <c r="HF14" t="s">
        <v>160</v>
      </c>
      <c r="HG14" t="s">
        <v>160</v>
      </c>
      <c r="HH14" t="s">
        <v>160</v>
      </c>
      <c r="HI14" t="s">
        <v>160</v>
      </c>
      <c r="HJ14" t="s">
        <v>160</v>
      </c>
      <c r="HK14" t="s">
        <v>160</v>
      </c>
      <c r="HL14" t="s">
        <v>160</v>
      </c>
      <c r="HM14" t="s">
        <v>160</v>
      </c>
      <c r="HN14" t="s">
        <v>160</v>
      </c>
      <c r="HO14" t="s">
        <v>160</v>
      </c>
      <c r="HP14" t="s">
        <v>160</v>
      </c>
      <c r="HQ14" t="s">
        <v>160</v>
      </c>
      <c r="HR14" t="s">
        <v>160</v>
      </c>
      <c r="HS14" t="s">
        <v>160</v>
      </c>
      <c r="HT14" t="s">
        <v>160</v>
      </c>
      <c r="HU14" t="s">
        <v>160</v>
      </c>
      <c r="HV14" t="s">
        <v>160</v>
      </c>
      <c r="HW14" t="s">
        <v>160</v>
      </c>
      <c r="HX14" t="s">
        <v>160</v>
      </c>
      <c r="HY14" t="s">
        <v>160</v>
      </c>
      <c r="HZ14" t="s">
        <v>160</v>
      </c>
      <c r="IA14" t="s">
        <v>160</v>
      </c>
      <c r="IB14" t="s">
        <v>160</v>
      </c>
      <c r="IC14" t="s">
        <v>160</v>
      </c>
      <c r="ID14" t="s">
        <v>160</v>
      </c>
      <c r="IE14" t="s">
        <v>160</v>
      </c>
      <c r="IF14" t="s">
        <v>160</v>
      </c>
      <c r="IG14" t="s">
        <v>160</v>
      </c>
      <c r="IH14" t="s">
        <v>160</v>
      </c>
      <c r="II14" t="s">
        <v>160</v>
      </c>
      <c r="IJ14" t="s">
        <v>160</v>
      </c>
      <c r="IK14" t="s">
        <v>160</v>
      </c>
      <c r="IL14" t="s">
        <v>160</v>
      </c>
      <c r="IM14" t="s">
        <v>160</v>
      </c>
      <c r="IN14" t="s">
        <v>160</v>
      </c>
      <c r="IO14" t="s">
        <v>160</v>
      </c>
      <c r="IP14" t="s">
        <v>160</v>
      </c>
      <c r="IQ14" t="s">
        <v>160</v>
      </c>
      <c r="IR14" t="s">
        <v>160</v>
      </c>
      <c r="IS14" t="s">
        <v>160</v>
      </c>
      <c r="IT14" t="s">
        <v>160</v>
      </c>
      <c r="IU14" t="s">
        <v>160</v>
      </c>
      <c r="IV14" t="s">
        <v>160</v>
      </c>
      <c r="IW14" t="s">
        <v>160</v>
      </c>
      <c r="IX14" t="s">
        <v>160</v>
      </c>
      <c r="IY14" t="s">
        <v>160</v>
      </c>
      <c r="IZ14" t="s">
        <v>160</v>
      </c>
      <c r="JA14" t="s">
        <v>160</v>
      </c>
      <c r="JB14" t="s">
        <v>160</v>
      </c>
      <c r="JC14" t="s">
        <v>160</v>
      </c>
      <c r="JD14" t="s">
        <v>160</v>
      </c>
      <c r="JE14" t="s">
        <v>160</v>
      </c>
      <c r="JF14" t="s">
        <v>160</v>
      </c>
      <c r="JG14" t="s">
        <v>160</v>
      </c>
      <c r="JH14" t="s">
        <v>160</v>
      </c>
      <c r="JI14" t="s">
        <v>160</v>
      </c>
      <c r="JJ14" t="s">
        <v>160</v>
      </c>
      <c r="JK14" t="s">
        <v>160</v>
      </c>
      <c r="JL14" t="s">
        <v>160</v>
      </c>
      <c r="JM14" t="s">
        <v>160</v>
      </c>
      <c r="JN14" t="s">
        <v>160</v>
      </c>
      <c r="JO14" t="s">
        <v>160</v>
      </c>
      <c r="JP14" t="s">
        <v>160</v>
      </c>
      <c r="JQ14" t="s">
        <v>160</v>
      </c>
      <c r="JR14" t="s">
        <v>160</v>
      </c>
      <c r="JS14" t="s">
        <v>160</v>
      </c>
      <c r="JT14" t="s">
        <v>160</v>
      </c>
      <c r="JU14" t="s">
        <v>160</v>
      </c>
      <c r="JV14" t="s">
        <v>160</v>
      </c>
      <c r="JW14" t="s">
        <v>160</v>
      </c>
      <c r="JX14" t="s">
        <v>160</v>
      </c>
      <c r="JY14" t="s">
        <v>160</v>
      </c>
      <c r="JZ14" t="s">
        <v>160</v>
      </c>
      <c r="KA14" t="s">
        <v>160</v>
      </c>
      <c r="KB14" t="s">
        <v>160</v>
      </c>
      <c r="KC14" t="s">
        <v>160</v>
      </c>
      <c r="KD14" t="s">
        <v>160</v>
      </c>
      <c r="KE14" t="s">
        <v>160</v>
      </c>
      <c r="KF14" t="s">
        <v>160</v>
      </c>
      <c r="KG14" t="s">
        <v>160</v>
      </c>
      <c r="KH14" t="s">
        <v>160</v>
      </c>
      <c r="KI14" t="s">
        <v>160</v>
      </c>
      <c r="KJ14" t="s">
        <v>160</v>
      </c>
      <c r="KK14" t="s">
        <v>160</v>
      </c>
      <c r="KL14" t="s">
        <v>160</v>
      </c>
      <c r="KM14" t="s">
        <v>160</v>
      </c>
    </row>
    <row r="15" spans="1:299" x14ac:dyDescent="0.25">
      <c r="A15">
        <v>13</v>
      </c>
      <c r="B15" s="1">
        <v>40817</v>
      </c>
      <c r="C15" t="s">
        <v>160</v>
      </c>
      <c r="D15" t="s">
        <v>160</v>
      </c>
      <c r="E15" t="s">
        <v>160</v>
      </c>
      <c r="F15" t="s">
        <v>160</v>
      </c>
      <c r="G15" t="s">
        <v>160</v>
      </c>
      <c r="H15" t="s">
        <v>160</v>
      </c>
      <c r="I15" t="s">
        <v>160</v>
      </c>
      <c r="J15" t="s">
        <v>160</v>
      </c>
      <c r="K15" t="s">
        <v>160</v>
      </c>
      <c r="L15" t="s">
        <v>160</v>
      </c>
      <c r="M15" t="s">
        <v>160</v>
      </c>
      <c r="N15" t="s">
        <v>160</v>
      </c>
      <c r="O15" t="s">
        <v>160</v>
      </c>
      <c r="P15" t="s">
        <v>160</v>
      </c>
      <c r="Q15" t="s">
        <v>160</v>
      </c>
      <c r="R15" t="s">
        <v>160</v>
      </c>
      <c r="S15" t="s">
        <v>160</v>
      </c>
      <c r="T15" t="s">
        <v>160</v>
      </c>
      <c r="U15" t="s">
        <v>160</v>
      </c>
      <c r="V15" t="s">
        <v>160</v>
      </c>
      <c r="W15" t="s">
        <v>160</v>
      </c>
      <c r="X15" t="s">
        <v>160</v>
      </c>
      <c r="Y15" t="s">
        <v>160</v>
      </c>
      <c r="Z15" t="s">
        <v>160</v>
      </c>
      <c r="AA15" t="s">
        <v>160</v>
      </c>
      <c r="AB15" t="s">
        <v>160</v>
      </c>
      <c r="AC15" t="s">
        <v>160</v>
      </c>
      <c r="AD15" t="s">
        <v>160</v>
      </c>
      <c r="AE15" t="s">
        <v>160</v>
      </c>
      <c r="AF15" t="s">
        <v>160</v>
      </c>
      <c r="AG15" t="s">
        <v>160</v>
      </c>
      <c r="AH15" t="s">
        <v>160</v>
      </c>
      <c r="AI15" t="s">
        <v>160</v>
      </c>
      <c r="AJ15" t="s">
        <v>160</v>
      </c>
      <c r="AK15" t="s">
        <v>160</v>
      </c>
      <c r="AL15" t="s">
        <v>160</v>
      </c>
      <c r="AM15" t="s">
        <v>160</v>
      </c>
      <c r="AN15" t="s">
        <v>160</v>
      </c>
      <c r="AO15" t="s">
        <v>160</v>
      </c>
      <c r="AP15" t="s">
        <v>160</v>
      </c>
      <c r="AQ15" t="s">
        <v>160</v>
      </c>
      <c r="AR15" t="s">
        <v>160</v>
      </c>
      <c r="AS15" t="s">
        <v>160</v>
      </c>
      <c r="AT15" t="s">
        <v>160</v>
      </c>
      <c r="AU15" t="s">
        <v>160</v>
      </c>
      <c r="AV15" t="s">
        <v>160</v>
      </c>
      <c r="AW15" t="s">
        <v>160</v>
      </c>
      <c r="AX15" t="s">
        <v>160</v>
      </c>
      <c r="AY15" t="s">
        <v>160</v>
      </c>
      <c r="AZ15" t="s">
        <v>160</v>
      </c>
      <c r="BA15" t="s">
        <v>160</v>
      </c>
      <c r="BB15" t="s">
        <v>160</v>
      </c>
      <c r="BC15" t="s">
        <v>160</v>
      </c>
      <c r="BD15" t="s">
        <v>160</v>
      </c>
      <c r="BE15" t="s">
        <v>160</v>
      </c>
      <c r="BF15" t="s">
        <v>160</v>
      </c>
      <c r="BG15" t="s">
        <v>160</v>
      </c>
      <c r="BH15" t="s">
        <v>160</v>
      </c>
      <c r="BI15" t="s">
        <v>160</v>
      </c>
      <c r="BJ15" t="s">
        <v>160</v>
      </c>
      <c r="BK15" t="s">
        <v>160</v>
      </c>
      <c r="BL15" t="s">
        <v>160</v>
      </c>
      <c r="BM15" t="s">
        <v>160</v>
      </c>
      <c r="BN15" t="s">
        <v>160</v>
      </c>
      <c r="BO15" t="s">
        <v>160</v>
      </c>
      <c r="BP15" t="s">
        <v>160</v>
      </c>
      <c r="BQ15" t="s">
        <v>160</v>
      </c>
      <c r="BR15" t="s">
        <v>160</v>
      </c>
      <c r="BS15" t="s">
        <v>160</v>
      </c>
      <c r="BT15" t="s">
        <v>160</v>
      </c>
      <c r="BU15" t="s">
        <v>160</v>
      </c>
      <c r="BV15" t="s">
        <v>160</v>
      </c>
      <c r="BW15" t="s">
        <v>160</v>
      </c>
      <c r="BX15" t="s">
        <v>160</v>
      </c>
      <c r="BY15" t="s">
        <v>160</v>
      </c>
      <c r="BZ15" t="s">
        <v>160</v>
      </c>
      <c r="CA15" t="s">
        <v>160</v>
      </c>
      <c r="CB15" t="s">
        <v>160</v>
      </c>
      <c r="CC15" t="s">
        <v>160</v>
      </c>
      <c r="CD15" t="s">
        <v>160</v>
      </c>
      <c r="CE15" t="s">
        <v>160</v>
      </c>
      <c r="CF15" t="s">
        <v>160</v>
      </c>
      <c r="CG15" t="s">
        <v>160</v>
      </c>
      <c r="CH15" t="s">
        <v>160</v>
      </c>
      <c r="CI15" t="s">
        <v>160</v>
      </c>
      <c r="CJ15" t="s">
        <v>160</v>
      </c>
      <c r="CK15" t="s">
        <v>160</v>
      </c>
      <c r="CL15" t="s">
        <v>160</v>
      </c>
      <c r="CM15" t="s">
        <v>160</v>
      </c>
      <c r="CN15" t="s">
        <v>160</v>
      </c>
      <c r="CO15" t="s">
        <v>160</v>
      </c>
      <c r="CP15" t="s">
        <v>160</v>
      </c>
      <c r="CQ15" t="s">
        <v>160</v>
      </c>
      <c r="CR15" t="s">
        <v>160</v>
      </c>
      <c r="CS15" t="s">
        <v>160</v>
      </c>
      <c r="CT15" t="s">
        <v>160</v>
      </c>
      <c r="CU15" t="s">
        <v>160</v>
      </c>
      <c r="CV15" t="s">
        <v>160</v>
      </c>
      <c r="CW15" t="s">
        <v>160</v>
      </c>
      <c r="CX15">
        <v>403227342.29000002</v>
      </c>
      <c r="CY15">
        <v>407517013.30000001</v>
      </c>
      <c r="CZ15">
        <v>461238488.50999999</v>
      </c>
      <c r="DA15">
        <v>467222730.07999998</v>
      </c>
      <c r="DB15">
        <v>414356406.23000002</v>
      </c>
      <c r="DC15">
        <v>365133133.57999998</v>
      </c>
      <c r="DD15">
        <v>382966661.72000003</v>
      </c>
      <c r="DE15">
        <v>360569704.58999997</v>
      </c>
      <c r="DF15">
        <v>424539555.75</v>
      </c>
      <c r="DG15">
        <v>410195999.04000002</v>
      </c>
      <c r="DH15">
        <v>430365129.06999999</v>
      </c>
      <c r="DI15">
        <v>493236095.26999998</v>
      </c>
      <c r="DJ15">
        <v>431409502.56999999</v>
      </c>
      <c r="DK15">
        <v>355111405.36000001</v>
      </c>
      <c r="DL15">
        <v>430623661.37</v>
      </c>
      <c r="DM15">
        <v>388969878.52999997</v>
      </c>
      <c r="DN15">
        <v>387197166.66000003</v>
      </c>
      <c r="DO15">
        <v>388003775.99000001</v>
      </c>
      <c r="DP15">
        <v>405696054.32999998</v>
      </c>
      <c r="DQ15">
        <v>402942347.00999999</v>
      </c>
      <c r="DR15">
        <v>414809819.83999997</v>
      </c>
      <c r="DS15">
        <v>392909313.38</v>
      </c>
      <c r="DT15">
        <v>411883388.10000002</v>
      </c>
      <c r="DU15">
        <v>398001495.18000001</v>
      </c>
      <c r="DV15">
        <v>383422799.64999998</v>
      </c>
      <c r="DW15">
        <v>391760090.81</v>
      </c>
      <c r="DX15">
        <v>432571134.39999998</v>
      </c>
      <c r="DY15">
        <v>351868591.77999997</v>
      </c>
      <c r="DZ15">
        <v>412048886.37</v>
      </c>
      <c r="EA15">
        <v>377536559.14999998</v>
      </c>
      <c r="EB15">
        <v>465495310.66000003</v>
      </c>
      <c r="EC15">
        <v>409204315.76999998</v>
      </c>
      <c r="ED15">
        <v>372315593.94</v>
      </c>
      <c r="EE15">
        <v>337276241.67000002</v>
      </c>
      <c r="EF15">
        <v>343487703.23000002</v>
      </c>
      <c r="EG15">
        <v>355119815.80000001</v>
      </c>
      <c r="EH15">
        <v>371892116.94</v>
      </c>
      <c r="EI15">
        <v>347820929.74000001</v>
      </c>
      <c r="EJ15">
        <v>310305697.58999997</v>
      </c>
      <c r="EK15">
        <v>338776569.87</v>
      </c>
      <c r="EL15">
        <v>308983469.44</v>
      </c>
      <c r="EM15">
        <v>367511949.36000001</v>
      </c>
      <c r="EN15">
        <v>343733068.20999998</v>
      </c>
      <c r="EO15">
        <v>341638260.25</v>
      </c>
      <c r="EP15">
        <v>400280771.17000002</v>
      </c>
      <c r="EQ15">
        <v>351383871.62</v>
      </c>
      <c r="ER15">
        <v>303285548.41000003</v>
      </c>
      <c r="ES15">
        <v>369984615.91000003</v>
      </c>
      <c r="ET15">
        <v>328203358.24000001</v>
      </c>
      <c r="EU15">
        <v>341783383.56999999</v>
      </c>
      <c r="EV15">
        <v>320566377.19999999</v>
      </c>
      <c r="EW15">
        <v>344040886.97000003</v>
      </c>
      <c r="EX15">
        <v>336463211.48000002</v>
      </c>
      <c r="EY15">
        <v>361808561.13999999</v>
      </c>
      <c r="EZ15">
        <v>332559902.55000001</v>
      </c>
      <c r="FA15">
        <v>323849248.70999998</v>
      </c>
      <c r="FB15">
        <v>328031117.13999999</v>
      </c>
      <c r="FC15">
        <v>308994463.66000003</v>
      </c>
      <c r="FD15">
        <v>313903417.87</v>
      </c>
      <c r="FE15">
        <v>340518287.25999999</v>
      </c>
      <c r="FF15">
        <v>289159170.08999997</v>
      </c>
      <c r="FG15">
        <v>360038114.73000002</v>
      </c>
      <c r="FH15">
        <v>331082642.47000003</v>
      </c>
      <c r="FI15">
        <v>403010298.19</v>
      </c>
      <c r="FJ15">
        <v>358045261.76999998</v>
      </c>
      <c r="FK15">
        <v>330609258.45999998</v>
      </c>
      <c r="FL15">
        <v>568855497.11000001</v>
      </c>
      <c r="FM15">
        <v>569432985.02999997</v>
      </c>
      <c r="FN15">
        <v>825285269.62</v>
      </c>
      <c r="FO15">
        <v>758042120.89999998</v>
      </c>
      <c r="FP15">
        <v>566152926.46000004</v>
      </c>
      <c r="FQ15">
        <v>498279211</v>
      </c>
      <c r="FR15">
        <v>478708681.13</v>
      </c>
      <c r="FS15">
        <v>508673645.36000001</v>
      </c>
      <c r="FT15">
        <v>607239905.80999994</v>
      </c>
      <c r="FU15">
        <v>607351473.08000004</v>
      </c>
      <c r="FV15">
        <v>792483520.23000002</v>
      </c>
      <c r="FW15">
        <v>791629958.11000001</v>
      </c>
      <c r="FX15">
        <v>703073095.64999998</v>
      </c>
      <c r="FY15">
        <v>512351379.88999999</v>
      </c>
      <c r="FZ15">
        <v>611969663.67999995</v>
      </c>
      <c r="GA15">
        <v>573742125.47000003</v>
      </c>
      <c r="GB15">
        <v>500046374.07999998</v>
      </c>
      <c r="GC15">
        <v>605527587.09000003</v>
      </c>
      <c r="GD15">
        <v>557384955</v>
      </c>
      <c r="GE15">
        <v>556452548.76999998</v>
      </c>
      <c r="GF15">
        <v>554843652.94000006</v>
      </c>
      <c r="GG15">
        <v>560223334.47000003</v>
      </c>
      <c r="GH15">
        <v>606949190.00999999</v>
      </c>
      <c r="GI15">
        <v>550320743.16999996</v>
      </c>
      <c r="GJ15">
        <v>563980775.46000004</v>
      </c>
      <c r="GK15">
        <v>557197151.71000004</v>
      </c>
      <c r="GL15">
        <v>646901699.85000002</v>
      </c>
      <c r="GM15">
        <v>530203505.56999999</v>
      </c>
      <c r="GN15">
        <v>552049884.61000001</v>
      </c>
      <c r="GO15">
        <v>499951032.18000001</v>
      </c>
      <c r="GP15">
        <v>608483245.01999998</v>
      </c>
      <c r="GQ15">
        <v>567023024.79999995</v>
      </c>
      <c r="GR15">
        <v>483399068</v>
      </c>
      <c r="GS15" t="s">
        <v>160</v>
      </c>
      <c r="GT15" t="s">
        <v>160</v>
      </c>
      <c r="GU15" t="s">
        <v>160</v>
      </c>
      <c r="GV15" t="s">
        <v>160</v>
      </c>
      <c r="GW15" t="s">
        <v>160</v>
      </c>
      <c r="GX15" t="s">
        <v>160</v>
      </c>
      <c r="GY15" t="s">
        <v>160</v>
      </c>
      <c r="GZ15" t="s">
        <v>160</v>
      </c>
      <c r="HA15" t="s">
        <v>160</v>
      </c>
      <c r="HB15" t="s">
        <v>160</v>
      </c>
      <c r="HC15" t="s">
        <v>160</v>
      </c>
      <c r="HD15" t="s">
        <v>160</v>
      </c>
      <c r="HE15" t="s">
        <v>160</v>
      </c>
      <c r="HF15" t="s">
        <v>160</v>
      </c>
      <c r="HG15" t="s">
        <v>160</v>
      </c>
      <c r="HH15" t="s">
        <v>160</v>
      </c>
      <c r="HI15" t="s">
        <v>160</v>
      </c>
      <c r="HJ15" t="s">
        <v>160</v>
      </c>
      <c r="HK15" t="s">
        <v>160</v>
      </c>
      <c r="HL15" t="s">
        <v>160</v>
      </c>
      <c r="HM15" t="s">
        <v>160</v>
      </c>
      <c r="HN15" t="s">
        <v>160</v>
      </c>
      <c r="HO15" t="s">
        <v>160</v>
      </c>
      <c r="HP15" t="s">
        <v>160</v>
      </c>
      <c r="HQ15" t="s">
        <v>160</v>
      </c>
      <c r="HR15" t="s">
        <v>160</v>
      </c>
      <c r="HS15" t="s">
        <v>160</v>
      </c>
      <c r="HT15" t="s">
        <v>160</v>
      </c>
      <c r="HU15" t="s">
        <v>160</v>
      </c>
      <c r="HV15" t="s">
        <v>160</v>
      </c>
      <c r="HW15" t="s">
        <v>160</v>
      </c>
      <c r="HX15" t="s">
        <v>160</v>
      </c>
      <c r="HY15" t="s">
        <v>160</v>
      </c>
      <c r="HZ15" t="s">
        <v>160</v>
      </c>
      <c r="IA15" t="s">
        <v>160</v>
      </c>
      <c r="IB15" t="s">
        <v>160</v>
      </c>
      <c r="IC15" t="s">
        <v>160</v>
      </c>
      <c r="ID15" t="s">
        <v>160</v>
      </c>
      <c r="IE15" t="s">
        <v>160</v>
      </c>
      <c r="IF15" t="s">
        <v>160</v>
      </c>
      <c r="IG15" t="s">
        <v>160</v>
      </c>
      <c r="IH15" t="s">
        <v>160</v>
      </c>
      <c r="II15" t="s">
        <v>160</v>
      </c>
      <c r="IJ15" t="s">
        <v>160</v>
      </c>
      <c r="IK15" t="s">
        <v>160</v>
      </c>
      <c r="IL15" t="s">
        <v>160</v>
      </c>
      <c r="IM15" t="s">
        <v>160</v>
      </c>
      <c r="IN15" t="s">
        <v>160</v>
      </c>
      <c r="IO15" t="s">
        <v>160</v>
      </c>
      <c r="IP15" t="s">
        <v>160</v>
      </c>
      <c r="IQ15" t="s">
        <v>160</v>
      </c>
      <c r="IR15" t="s">
        <v>160</v>
      </c>
      <c r="IS15" t="s">
        <v>160</v>
      </c>
      <c r="IT15" t="s">
        <v>160</v>
      </c>
      <c r="IU15" t="s">
        <v>160</v>
      </c>
      <c r="IV15" t="s">
        <v>160</v>
      </c>
      <c r="IW15" t="s">
        <v>160</v>
      </c>
      <c r="IX15" t="s">
        <v>160</v>
      </c>
      <c r="IY15" t="s">
        <v>160</v>
      </c>
      <c r="IZ15" t="s">
        <v>160</v>
      </c>
      <c r="JA15" t="s">
        <v>160</v>
      </c>
      <c r="JB15" t="s">
        <v>160</v>
      </c>
      <c r="JC15" t="s">
        <v>160</v>
      </c>
      <c r="JD15" t="s">
        <v>160</v>
      </c>
      <c r="JE15" t="s">
        <v>160</v>
      </c>
      <c r="JF15" t="s">
        <v>160</v>
      </c>
      <c r="JG15" t="s">
        <v>160</v>
      </c>
      <c r="JH15" t="s">
        <v>160</v>
      </c>
      <c r="JI15" t="s">
        <v>160</v>
      </c>
      <c r="JJ15" t="s">
        <v>160</v>
      </c>
      <c r="JK15" t="s">
        <v>160</v>
      </c>
      <c r="JL15" t="s">
        <v>160</v>
      </c>
      <c r="JM15" t="s">
        <v>160</v>
      </c>
      <c r="JN15" t="s">
        <v>160</v>
      </c>
      <c r="JO15" t="s">
        <v>160</v>
      </c>
      <c r="JP15" t="s">
        <v>160</v>
      </c>
      <c r="JQ15" t="s">
        <v>160</v>
      </c>
      <c r="JR15" t="s">
        <v>160</v>
      </c>
      <c r="JS15" t="s">
        <v>160</v>
      </c>
      <c r="JT15" t="s">
        <v>160</v>
      </c>
      <c r="JU15" t="s">
        <v>160</v>
      </c>
      <c r="JV15" t="s">
        <v>160</v>
      </c>
      <c r="JW15" t="s">
        <v>160</v>
      </c>
      <c r="JX15" t="s">
        <v>160</v>
      </c>
      <c r="JY15" t="s">
        <v>160</v>
      </c>
      <c r="JZ15" t="s">
        <v>160</v>
      </c>
      <c r="KA15" t="s">
        <v>160</v>
      </c>
      <c r="KB15" t="s">
        <v>160</v>
      </c>
      <c r="KC15" t="s">
        <v>160</v>
      </c>
      <c r="KD15" t="s">
        <v>160</v>
      </c>
      <c r="KE15" t="s">
        <v>160</v>
      </c>
      <c r="KF15" t="s">
        <v>160</v>
      </c>
      <c r="KG15" t="s">
        <v>160</v>
      </c>
      <c r="KH15" t="s">
        <v>160</v>
      </c>
      <c r="KI15" t="s">
        <v>160</v>
      </c>
      <c r="KJ15" t="s">
        <v>160</v>
      </c>
      <c r="KK15" t="s">
        <v>160</v>
      </c>
      <c r="KL15" t="s">
        <v>160</v>
      </c>
      <c r="KM15" t="s">
        <v>160</v>
      </c>
    </row>
    <row r="16" spans="1:299" x14ac:dyDescent="0.25">
      <c r="A16">
        <v>14</v>
      </c>
      <c r="B16" s="1">
        <v>40848</v>
      </c>
      <c r="C16" t="s">
        <v>160</v>
      </c>
      <c r="D16" t="s">
        <v>160</v>
      </c>
      <c r="E16" t="s">
        <v>160</v>
      </c>
      <c r="F16" t="s">
        <v>160</v>
      </c>
      <c r="G16" t="s">
        <v>160</v>
      </c>
      <c r="H16" t="s">
        <v>160</v>
      </c>
      <c r="I16" t="s">
        <v>160</v>
      </c>
      <c r="J16" t="s">
        <v>160</v>
      </c>
      <c r="K16" t="s">
        <v>160</v>
      </c>
      <c r="L16" t="s">
        <v>160</v>
      </c>
      <c r="M16" t="s">
        <v>160</v>
      </c>
      <c r="N16" t="s">
        <v>160</v>
      </c>
      <c r="O16" t="s">
        <v>160</v>
      </c>
      <c r="P16" t="s">
        <v>160</v>
      </c>
      <c r="Q16" t="s">
        <v>160</v>
      </c>
      <c r="R16" t="s">
        <v>160</v>
      </c>
      <c r="S16" t="s">
        <v>160</v>
      </c>
      <c r="T16" t="s">
        <v>160</v>
      </c>
      <c r="U16" t="s">
        <v>160</v>
      </c>
      <c r="V16" t="s">
        <v>160</v>
      </c>
      <c r="W16" t="s">
        <v>160</v>
      </c>
      <c r="X16" t="s">
        <v>160</v>
      </c>
      <c r="Y16" t="s">
        <v>160</v>
      </c>
      <c r="Z16" t="s">
        <v>160</v>
      </c>
      <c r="AA16" t="s">
        <v>160</v>
      </c>
      <c r="AB16" t="s">
        <v>160</v>
      </c>
      <c r="AC16" t="s">
        <v>160</v>
      </c>
      <c r="AD16" t="s">
        <v>160</v>
      </c>
      <c r="AE16" t="s">
        <v>160</v>
      </c>
      <c r="AF16" t="s">
        <v>160</v>
      </c>
      <c r="AG16" t="s">
        <v>160</v>
      </c>
      <c r="AH16" t="s">
        <v>160</v>
      </c>
      <c r="AI16" t="s">
        <v>160</v>
      </c>
      <c r="AJ16" t="s">
        <v>160</v>
      </c>
      <c r="AK16" t="s">
        <v>160</v>
      </c>
      <c r="AL16" t="s">
        <v>160</v>
      </c>
      <c r="AM16" t="s">
        <v>160</v>
      </c>
      <c r="AN16" t="s">
        <v>160</v>
      </c>
      <c r="AO16" t="s">
        <v>160</v>
      </c>
      <c r="AP16" t="s">
        <v>160</v>
      </c>
      <c r="AQ16" t="s">
        <v>160</v>
      </c>
      <c r="AR16" t="s">
        <v>160</v>
      </c>
      <c r="AS16" t="s">
        <v>160</v>
      </c>
      <c r="AT16" t="s">
        <v>160</v>
      </c>
      <c r="AU16" t="s">
        <v>160</v>
      </c>
      <c r="AV16" t="s">
        <v>160</v>
      </c>
      <c r="AW16" t="s">
        <v>160</v>
      </c>
      <c r="AX16" t="s">
        <v>160</v>
      </c>
      <c r="AY16" t="s">
        <v>160</v>
      </c>
      <c r="AZ16" t="s">
        <v>160</v>
      </c>
      <c r="BA16" t="s">
        <v>160</v>
      </c>
      <c r="BB16" t="s">
        <v>160</v>
      </c>
      <c r="BC16" t="s">
        <v>160</v>
      </c>
      <c r="BD16" t="s">
        <v>160</v>
      </c>
      <c r="BE16" t="s">
        <v>160</v>
      </c>
      <c r="BF16" t="s">
        <v>160</v>
      </c>
      <c r="BG16" t="s">
        <v>160</v>
      </c>
      <c r="BH16" t="s">
        <v>160</v>
      </c>
      <c r="BI16" t="s">
        <v>160</v>
      </c>
      <c r="BJ16" t="s">
        <v>160</v>
      </c>
      <c r="BK16" t="s">
        <v>160</v>
      </c>
      <c r="BL16" t="s">
        <v>160</v>
      </c>
      <c r="BM16" t="s">
        <v>160</v>
      </c>
      <c r="BN16" t="s">
        <v>160</v>
      </c>
      <c r="BO16" t="s">
        <v>160</v>
      </c>
      <c r="BP16" t="s">
        <v>160</v>
      </c>
      <c r="BQ16" t="s">
        <v>160</v>
      </c>
      <c r="BR16" t="s">
        <v>160</v>
      </c>
      <c r="BS16" t="s">
        <v>160</v>
      </c>
      <c r="BT16" t="s">
        <v>160</v>
      </c>
      <c r="BU16" t="s">
        <v>160</v>
      </c>
      <c r="BV16" t="s">
        <v>160</v>
      </c>
      <c r="BW16" t="s">
        <v>160</v>
      </c>
      <c r="BX16" t="s">
        <v>160</v>
      </c>
      <c r="BY16" t="s">
        <v>160</v>
      </c>
      <c r="BZ16" t="s">
        <v>160</v>
      </c>
      <c r="CA16" t="s">
        <v>160</v>
      </c>
      <c r="CB16" t="s">
        <v>160</v>
      </c>
      <c r="CC16" t="s">
        <v>160</v>
      </c>
      <c r="CD16" t="s">
        <v>160</v>
      </c>
      <c r="CE16" t="s">
        <v>160</v>
      </c>
      <c r="CF16" t="s">
        <v>160</v>
      </c>
      <c r="CG16" t="s">
        <v>160</v>
      </c>
      <c r="CH16" t="s">
        <v>160</v>
      </c>
      <c r="CI16" t="s">
        <v>160</v>
      </c>
      <c r="CJ16" t="s">
        <v>160</v>
      </c>
      <c r="CK16" t="s">
        <v>160</v>
      </c>
      <c r="CL16" t="s">
        <v>160</v>
      </c>
      <c r="CM16" t="s">
        <v>160</v>
      </c>
      <c r="CN16" t="s">
        <v>160</v>
      </c>
      <c r="CO16" t="s">
        <v>160</v>
      </c>
      <c r="CP16" t="s">
        <v>160</v>
      </c>
      <c r="CQ16" t="s">
        <v>160</v>
      </c>
      <c r="CR16" t="s">
        <v>160</v>
      </c>
      <c r="CS16" t="s">
        <v>160</v>
      </c>
      <c r="CT16" t="s">
        <v>160</v>
      </c>
      <c r="CU16" t="s">
        <v>160</v>
      </c>
      <c r="CV16" t="s">
        <v>160</v>
      </c>
      <c r="CW16" t="s">
        <v>160</v>
      </c>
      <c r="CX16">
        <v>404719283.45999998</v>
      </c>
      <c r="CY16">
        <v>407965282.00999999</v>
      </c>
      <c r="CZ16">
        <v>462576080.13</v>
      </c>
      <c r="DA16">
        <v>467783397.36000001</v>
      </c>
      <c r="DB16">
        <v>414936505.19999999</v>
      </c>
      <c r="DC16">
        <v>366703206.05000001</v>
      </c>
      <c r="DD16">
        <v>383119848.38</v>
      </c>
      <c r="DE16">
        <v>360930274.29000002</v>
      </c>
      <c r="DF16">
        <v>424582009.70999998</v>
      </c>
      <c r="DG16">
        <v>414092861.02999997</v>
      </c>
      <c r="DH16">
        <v>431441041.88999999</v>
      </c>
      <c r="DI16">
        <v>493975949.41000003</v>
      </c>
      <c r="DJ16">
        <v>432186039.68000001</v>
      </c>
      <c r="DK16">
        <v>369777506.41000003</v>
      </c>
      <c r="DL16">
        <v>429288728.01999998</v>
      </c>
      <c r="DM16">
        <v>404489776.69</v>
      </c>
      <c r="DN16">
        <v>387390765.25</v>
      </c>
      <c r="DO16">
        <v>388430580.13999999</v>
      </c>
      <c r="DP16">
        <v>406142319.99000001</v>
      </c>
      <c r="DQ16">
        <v>402982641.25</v>
      </c>
      <c r="DR16">
        <v>414809819.83999997</v>
      </c>
      <c r="DS16">
        <v>392987895.24000001</v>
      </c>
      <c r="DT16">
        <v>411965764.77999997</v>
      </c>
      <c r="DU16">
        <v>398041295.32999998</v>
      </c>
      <c r="DV16">
        <v>383652853.32999998</v>
      </c>
      <c r="DW16">
        <v>392073498.88</v>
      </c>
      <c r="DX16">
        <v>432571134.39999998</v>
      </c>
      <c r="DY16">
        <v>352220460.37</v>
      </c>
      <c r="DZ16">
        <v>415098048.13</v>
      </c>
      <c r="EA16">
        <v>377838588.38999999</v>
      </c>
      <c r="EB16">
        <v>466100454.56</v>
      </c>
      <c r="EC16">
        <v>409245236.19999999</v>
      </c>
      <c r="ED16">
        <v>383149977.72000003</v>
      </c>
      <c r="EE16">
        <v>337309969.29000002</v>
      </c>
      <c r="EF16">
        <v>344002934.77999997</v>
      </c>
      <c r="EG16">
        <v>355261863.73000002</v>
      </c>
      <c r="EH16">
        <v>372635901.18000001</v>
      </c>
      <c r="EI16">
        <v>348690482.06</v>
      </c>
      <c r="EJ16">
        <v>312788143.17000002</v>
      </c>
      <c r="EK16">
        <v>338979835.81</v>
      </c>
      <c r="EL16">
        <v>309354249.60000002</v>
      </c>
      <c r="EM16">
        <v>367585451.75</v>
      </c>
      <c r="EN16">
        <v>343286215.22000003</v>
      </c>
      <c r="EO16">
        <v>343073140.94</v>
      </c>
      <c r="EP16">
        <v>401321501.18000001</v>
      </c>
      <c r="EQ16">
        <v>352438023.23000002</v>
      </c>
      <c r="ER16">
        <v>298827250.85000002</v>
      </c>
      <c r="ES16">
        <v>368060695.91000003</v>
      </c>
      <c r="ET16">
        <v>324232097.61000001</v>
      </c>
      <c r="EU16">
        <v>342090988.62</v>
      </c>
      <c r="EV16">
        <v>321175453.31999999</v>
      </c>
      <c r="EW16">
        <v>344728968.74000001</v>
      </c>
      <c r="EX16">
        <v>336463211.48000002</v>
      </c>
      <c r="EY16">
        <v>361663837.72000003</v>
      </c>
      <c r="EZ16">
        <v>332426878.58999997</v>
      </c>
      <c r="FA16">
        <v>323946403.48000002</v>
      </c>
      <c r="FB16">
        <v>328096723.36000001</v>
      </c>
      <c r="FC16">
        <v>309365257.00999999</v>
      </c>
      <c r="FD16">
        <v>314405663.33999997</v>
      </c>
      <c r="FE16">
        <v>340518287.25999999</v>
      </c>
      <c r="FF16">
        <v>289650740.68000001</v>
      </c>
      <c r="FG16">
        <v>360830198.58999997</v>
      </c>
      <c r="FH16">
        <v>331513049.91000003</v>
      </c>
      <c r="FI16">
        <v>403937221.87</v>
      </c>
      <c r="FJ16">
        <v>358081066.30000001</v>
      </c>
      <c r="FK16">
        <v>332295365.68000001</v>
      </c>
      <c r="FL16">
        <v>573520112.19000006</v>
      </c>
      <c r="FM16">
        <v>569717701.52999997</v>
      </c>
      <c r="FN16">
        <v>830319509.75999999</v>
      </c>
      <c r="FO16">
        <v>758042120.89999998</v>
      </c>
      <c r="FP16">
        <v>566152926.46000004</v>
      </c>
      <c r="FQ16">
        <v>498279211</v>
      </c>
      <c r="FR16">
        <v>478708681.13</v>
      </c>
      <c r="FS16">
        <v>508978849.54000002</v>
      </c>
      <c r="FT16">
        <v>607239905.80999994</v>
      </c>
      <c r="FU16">
        <v>622413789.62</v>
      </c>
      <c r="FV16">
        <v>792483520.23000002</v>
      </c>
      <c r="FW16">
        <v>791629958.11000001</v>
      </c>
      <c r="FX16">
        <v>703073095.64999998</v>
      </c>
      <c r="FY16">
        <v>578291002.48000002</v>
      </c>
      <c r="FZ16">
        <v>611969663.67999995</v>
      </c>
      <c r="GA16">
        <v>642476432.10000002</v>
      </c>
      <c r="GB16">
        <v>500046374.07999998</v>
      </c>
      <c r="GC16">
        <v>605527587.09000003</v>
      </c>
      <c r="GD16">
        <v>557384955</v>
      </c>
      <c r="GE16">
        <v>556508194.01999998</v>
      </c>
      <c r="GF16">
        <v>555121074.76999998</v>
      </c>
      <c r="GG16">
        <v>560895602.47000003</v>
      </c>
      <c r="GH16">
        <v>606949190.00999999</v>
      </c>
      <c r="GI16">
        <v>550320743.16999996</v>
      </c>
      <c r="GJ16">
        <v>563980775.46000004</v>
      </c>
      <c r="GK16">
        <v>557197151.71000004</v>
      </c>
      <c r="GL16">
        <v>646901699.85000002</v>
      </c>
      <c r="GM16">
        <v>530203505.56999999</v>
      </c>
      <c r="GN16">
        <v>560220222.89999998</v>
      </c>
      <c r="GO16">
        <v>499951032.18000001</v>
      </c>
      <c r="GP16">
        <v>608483245.01999998</v>
      </c>
      <c r="GQ16">
        <v>567023024.79999995</v>
      </c>
      <c r="GR16">
        <v>514239928.54000002</v>
      </c>
      <c r="GS16" t="s">
        <v>160</v>
      </c>
      <c r="GT16" t="s">
        <v>160</v>
      </c>
      <c r="GU16" t="s">
        <v>160</v>
      </c>
      <c r="GV16" t="s">
        <v>160</v>
      </c>
      <c r="GW16" t="s">
        <v>160</v>
      </c>
      <c r="GX16" t="s">
        <v>160</v>
      </c>
      <c r="GY16" t="s">
        <v>160</v>
      </c>
      <c r="GZ16" t="s">
        <v>160</v>
      </c>
      <c r="HA16" t="s">
        <v>160</v>
      </c>
      <c r="HB16" t="s">
        <v>160</v>
      </c>
      <c r="HC16" t="s">
        <v>160</v>
      </c>
      <c r="HD16" t="s">
        <v>160</v>
      </c>
      <c r="HE16" t="s">
        <v>160</v>
      </c>
      <c r="HF16" t="s">
        <v>160</v>
      </c>
      <c r="HG16" t="s">
        <v>160</v>
      </c>
      <c r="HH16" t="s">
        <v>160</v>
      </c>
      <c r="HI16" t="s">
        <v>160</v>
      </c>
      <c r="HJ16" t="s">
        <v>160</v>
      </c>
      <c r="HK16" t="s">
        <v>160</v>
      </c>
      <c r="HL16" t="s">
        <v>160</v>
      </c>
      <c r="HM16" t="s">
        <v>160</v>
      </c>
      <c r="HN16" t="s">
        <v>160</v>
      </c>
      <c r="HO16" t="s">
        <v>160</v>
      </c>
      <c r="HP16" t="s">
        <v>160</v>
      </c>
      <c r="HQ16" t="s">
        <v>160</v>
      </c>
      <c r="HR16" t="s">
        <v>160</v>
      </c>
      <c r="HS16" t="s">
        <v>160</v>
      </c>
      <c r="HT16" t="s">
        <v>160</v>
      </c>
      <c r="HU16" t="s">
        <v>160</v>
      </c>
      <c r="HV16" t="s">
        <v>160</v>
      </c>
      <c r="HW16" t="s">
        <v>160</v>
      </c>
      <c r="HX16" t="s">
        <v>160</v>
      </c>
      <c r="HY16" t="s">
        <v>160</v>
      </c>
      <c r="HZ16" t="s">
        <v>160</v>
      </c>
      <c r="IA16" t="s">
        <v>160</v>
      </c>
      <c r="IB16" t="s">
        <v>160</v>
      </c>
      <c r="IC16" t="s">
        <v>160</v>
      </c>
      <c r="ID16" t="s">
        <v>160</v>
      </c>
      <c r="IE16" t="s">
        <v>160</v>
      </c>
      <c r="IF16" t="s">
        <v>160</v>
      </c>
      <c r="IG16" t="s">
        <v>160</v>
      </c>
      <c r="IH16" t="s">
        <v>160</v>
      </c>
      <c r="II16" t="s">
        <v>160</v>
      </c>
      <c r="IJ16" t="s">
        <v>160</v>
      </c>
      <c r="IK16" t="s">
        <v>160</v>
      </c>
      <c r="IL16" t="s">
        <v>160</v>
      </c>
      <c r="IM16" t="s">
        <v>160</v>
      </c>
      <c r="IN16" t="s">
        <v>160</v>
      </c>
      <c r="IO16" t="s">
        <v>160</v>
      </c>
      <c r="IP16" t="s">
        <v>160</v>
      </c>
      <c r="IQ16" t="s">
        <v>160</v>
      </c>
      <c r="IR16" t="s">
        <v>160</v>
      </c>
      <c r="IS16" t="s">
        <v>160</v>
      </c>
      <c r="IT16" t="s">
        <v>160</v>
      </c>
      <c r="IU16" t="s">
        <v>160</v>
      </c>
      <c r="IV16" t="s">
        <v>160</v>
      </c>
      <c r="IW16" t="s">
        <v>160</v>
      </c>
      <c r="IX16" t="s">
        <v>160</v>
      </c>
      <c r="IY16" t="s">
        <v>160</v>
      </c>
      <c r="IZ16" t="s">
        <v>160</v>
      </c>
      <c r="JA16" t="s">
        <v>160</v>
      </c>
      <c r="JB16" t="s">
        <v>160</v>
      </c>
      <c r="JC16" t="s">
        <v>160</v>
      </c>
      <c r="JD16" t="s">
        <v>160</v>
      </c>
      <c r="JE16" t="s">
        <v>160</v>
      </c>
      <c r="JF16" t="s">
        <v>160</v>
      </c>
      <c r="JG16" t="s">
        <v>160</v>
      </c>
      <c r="JH16" t="s">
        <v>160</v>
      </c>
      <c r="JI16" t="s">
        <v>160</v>
      </c>
      <c r="JJ16" t="s">
        <v>160</v>
      </c>
      <c r="JK16" t="s">
        <v>160</v>
      </c>
      <c r="JL16" t="s">
        <v>160</v>
      </c>
      <c r="JM16" t="s">
        <v>160</v>
      </c>
      <c r="JN16" t="s">
        <v>160</v>
      </c>
      <c r="JO16" t="s">
        <v>160</v>
      </c>
      <c r="JP16" t="s">
        <v>160</v>
      </c>
      <c r="JQ16" t="s">
        <v>160</v>
      </c>
      <c r="JR16" t="s">
        <v>160</v>
      </c>
      <c r="JS16" t="s">
        <v>160</v>
      </c>
      <c r="JT16" t="s">
        <v>160</v>
      </c>
      <c r="JU16" t="s">
        <v>160</v>
      </c>
      <c r="JV16" t="s">
        <v>160</v>
      </c>
      <c r="JW16" t="s">
        <v>160</v>
      </c>
      <c r="JX16" t="s">
        <v>160</v>
      </c>
      <c r="JY16" t="s">
        <v>160</v>
      </c>
      <c r="JZ16" t="s">
        <v>160</v>
      </c>
      <c r="KA16" t="s">
        <v>160</v>
      </c>
      <c r="KB16" t="s">
        <v>160</v>
      </c>
      <c r="KC16" t="s">
        <v>160</v>
      </c>
      <c r="KD16" t="s">
        <v>160</v>
      </c>
      <c r="KE16" t="s">
        <v>160</v>
      </c>
      <c r="KF16" t="s">
        <v>160</v>
      </c>
      <c r="KG16" t="s">
        <v>160</v>
      </c>
      <c r="KH16" t="s">
        <v>160</v>
      </c>
      <c r="KI16" t="s">
        <v>160</v>
      </c>
      <c r="KJ16" t="s">
        <v>160</v>
      </c>
      <c r="KK16" t="s">
        <v>160</v>
      </c>
      <c r="KL16" t="s">
        <v>160</v>
      </c>
      <c r="KM16" t="s">
        <v>160</v>
      </c>
    </row>
    <row r="17" spans="1:299" x14ac:dyDescent="0.25">
      <c r="A17">
        <v>15</v>
      </c>
      <c r="B17" s="1">
        <v>40878</v>
      </c>
      <c r="C17" t="s">
        <v>160</v>
      </c>
      <c r="D17" t="s">
        <v>160</v>
      </c>
      <c r="E17" t="s">
        <v>160</v>
      </c>
      <c r="F17" t="s">
        <v>160</v>
      </c>
      <c r="G17" t="s">
        <v>160</v>
      </c>
      <c r="H17" t="s">
        <v>160</v>
      </c>
      <c r="I17" t="s">
        <v>160</v>
      </c>
      <c r="J17" t="s">
        <v>160</v>
      </c>
      <c r="K17" t="s">
        <v>160</v>
      </c>
      <c r="L17" t="s">
        <v>160</v>
      </c>
      <c r="M17" t="s">
        <v>160</v>
      </c>
      <c r="N17" t="s">
        <v>160</v>
      </c>
      <c r="O17" t="s">
        <v>160</v>
      </c>
      <c r="P17" t="s">
        <v>160</v>
      </c>
      <c r="Q17" t="s">
        <v>160</v>
      </c>
      <c r="R17" t="s">
        <v>160</v>
      </c>
      <c r="S17" t="s">
        <v>160</v>
      </c>
      <c r="T17" t="s">
        <v>160</v>
      </c>
      <c r="U17" t="s">
        <v>160</v>
      </c>
      <c r="V17" t="s">
        <v>160</v>
      </c>
      <c r="W17" t="s">
        <v>160</v>
      </c>
      <c r="X17" t="s">
        <v>160</v>
      </c>
      <c r="Y17" t="s">
        <v>160</v>
      </c>
      <c r="Z17" t="s">
        <v>160</v>
      </c>
      <c r="AA17" t="s">
        <v>160</v>
      </c>
      <c r="AB17" t="s">
        <v>160</v>
      </c>
      <c r="AC17" t="s">
        <v>160</v>
      </c>
      <c r="AD17" t="s">
        <v>160</v>
      </c>
      <c r="AE17" t="s">
        <v>160</v>
      </c>
      <c r="AF17" t="s">
        <v>160</v>
      </c>
      <c r="AG17" t="s">
        <v>160</v>
      </c>
      <c r="AH17" t="s">
        <v>160</v>
      </c>
      <c r="AI17" t="s">
        <v>160</v>
      </c>
      <c r="AJ17" t="s">
        <v>160</v>
      </c>
      <c r="AK17" t="s">
        <v>160</v>
      </c>
      <c r="AL17" t="s">
        <v>160</v>
      </c>
      <c r="AM17" t="s">
        <v>160</v>
      </c>
      <c r="AN17" t="s">
        <v>160</v>
      </c>
      <c r="AO17" t="s">
        <v>160</v>
      </c>
      <c r="AP17" t="s">
        <v>160</v>
      </c>
      <c r="AQ17" t="s">
        <v>160</v>
      </c>
      <c r="AR17" t="s">
        <v>160</v>
      </c>
      <c r="AS17" t="s">
        <v>160</v>
      </c>
      <c r="AT17" t="s">
        <v>160</v>
      </c>
      <c r="AU17" t="s">
        <v>160</v>
      </c>
      <c r="AV17" t="s">
        <v>160</v>
      </c>
      <c r="AW17" t="s">
        <v>160</v>
      </c>
      <c r="AX17" t="s">
        <v>160</v>
      </c>
      <c r="AY17" t="s">
        <v>160</v>
      </c>
      <c r="AZ17" t="s">
        <v>160</v>
      </c>
      <c r="BA17" t="s">
        <v>160</v>
      </c>
      <c r="BB17" t="s">
        <v>160</v>
      </c>
      <c r="BC17" t="s">
        <v>160</v>
      </c>
      <c r="BD17" t="s">
        <v>160</v>
      </c>
      <c r="BE17" t="s">
        <v>160</v>
      </c>
      <c r="BF17" t="s">
        <v>160</v>
      </c>
      <c r="BG17" t="s">
        <v>160</v>
      </c>
      <c r="BH17" t="s">
        <v>160</v>
      </c>
      <c r="BI17" t="s">
        <v>160</v>
      </c>
      <c r="BJ17" t="s">
        <v>160</v>
      </c>
      <c r="BK17" t="s">
        <v>160</v>
      </c>
      <c r="BL17" t="s">
        <v>160</v>
      </c>
      <c r="BM17" t="s">
        <v>160</v>
      </c>
      <c r="BN17" t="s">
        <v>160</v>
      </c>
      <c r="BO17" t="s">
        <v>160</v>
      </c>
      <c r="BP17" t="s">
        <v>160</v>
      </c>
      <c r="BQ17" t="s">
        <v>160</v>
      </c>
      <c r="BR17" t="s">
        <v>160</v>
      </c>
      <c r="BS17" t="s">
        <v>160</v>
      </c>
      <c r="BT17" t="s">
        <v>160</v>
      </c>
      <c r="BU17" t="s">
        <v>160</v>
      </c>
      <c r="BV17" t="s">
        <v>160</v>
      </c>
      <c r="BW17" t="s">
        <v>160</v>
      </c>
      <c r="BX17" t="s">
        <v>160</v>
      </c>
      <c r="BY17" t="s">
        <v>160</v>
      </c>
      <c r="BZ17" t="s">
        <v>160</v>
      </c>
      <c r="CA17" t="s">
        <v>160</v>
      </c>
      <c r="CB17" t="s">
        <v>160</v>
      </c>
      <c r="CC17" t="s">
        <v>160</v>
      </c>
      <c r="CD17" t="s">
        <v>160</v>
      </c>
      <c r="CE17" t="s">
        <v>160</v>
      </c>
      <c r="CF17" t="s">
        <v>160</v>
      </c>
      <c r="CG17" t="s">
        <v>160</v>
      </c>
      <c r="CH17" t="s">
        <v>160</v>
      </c>
      <c r="CI17" t="s">
        <v>160</v>
      </c>
      <c r="CJ17" t="s">
        <v>160</v>
      </c>
      <c r="CK17" t="s">
        <v>160</v>
      </c>
      <c r="CL17" t="s">
        <v>160</v>
      </c>
      <c r="CM17" t="s">
        <v>160</v>
      </c>
      <c r="CN17" t="s">
        <v>160</v>
      </c>
      <c r="CO17" t="s">
        <v>160</v>
      </c>
      <c r="CP17" t="s">
        <v>160</v>
      </c>
      <c r="CQ17" t="s">
        <v>160</v>
      </c>
      <c r="CR17" t="s">
        <v>160</v>
      </c>
      <c r="CS17" t="s">
        <v>160</v>
      </c>
      <c r="CT17" t="s">
        <v>160</v>
      </c>
      <c r="CU17" t="s">
        <v>160</v>
      </c>
      <c r="CV17" t="s">
        <v>160</v>
      </c>
      <c r="CW17" t="s">
        <v>160</v>
      </c>
      <c r="CX17">
        <v>405204946.60000002</v>
      </c>
      <c r="CY17">
        <v>408250857.70999998</v>
      </c>
      <c r="CZ17">
        <v>462761110.56</v>
      </c>
      <c r="DA17">
        <v>467736619.01999998</v>
      </c>
      <c r="DB17">
        <v>414977998.85000002</v>
      </c>
      <c r="DC17">
        <v>366739876.38</v>
      </c>
      <c r="DD17">
        <v>383043224.41000003</v>
      </c>
      <c r="DE17">
        <v>364683949.13999999</v>
      </c>
      <c r="DF17">
        <v>425133966.31999999</v>
      </c>
      <c r="DG17">
        <v>414672591.02999997</v>
      </c>
      <c r="DH17">
        <v>432260779.87</v>
      </c>
      <c r="DI17">
        <v>494025347</v>
      </c>
      <c r="DJ17">
        <v>432877537.33999997</v>
      </c>
      <c r="DK17">
        <v>369777506.41000003</v>
      </c>
      <c r="DL17">
        <v>429331656.88999999</v>
      </c>
      <c r="DM17">
        <v>404934715.44</v>
      </c>
      <c r="DN17">
        <v>387623199.70999998</v>
      </c>
      <c r="DO17">
        <v>388702481.55000001</v>
      </c>
      <c r="DP17">
        <v>407035833.08999997</v>
      </c>
      <c r="DQ17">
        <v>403385623.88999999</v>
      </c>
      <c r="DR17">
        <v>415100186.72000003</v>
      </c>
      <c r="DS17">
        <v>393027194.02999997</v>
      </c>
      <c r="DT17">
        <v>412789696.31</v>
      </c>
      <c r="DU17">
        <v>398359728.37</v>
      </c>
      <c r="DV17">
        <v>384343428.45999998</v>
      </c>
      <c r="DW17">
        <v>392857645.88</v>
      </c>
      <c r="DX17">
        <v>433739076.45999998</v>
      </c>
      <c r="DY17">
        <v>352361348.56</v>
      </c>
      <c r="DZ17">
        <v>415720695.19999999</v>
      </c>
      <c r="EA17">
        <v>379198807.31</v>
      </c>
      <c r="EB17">
        <v>466100454.56</v>
      </c>
      <c r="EC17">
        <v>409859104.06</v>
      </c>
      <c r="ED17">
        <v>383916277.68000001</v>
      </c>
      <c r="EE17">
        <v>338052051.23000002</v>
      </c>
      <c r="EF17">
        <v>344415738.30000001</v>
      </c>
      <c r="EG17">
        <v>356185544.57999998</v>
      </c>
      <c r="EH17">
        <v>372598637.58999997</v>
      </c>
      <c r="EI17">
        <v>348690482.06</v>
      </c>
      <c r="EJ17">
        <v>312819421.99000001</v>
      </c>
      <c r="EK17">
        <v>338844243.87</v>
      </c>
      <c r="EL17">
        <v>314675142.69</v>
      </c>
      <c r="EM17">
        <v>367511934.66000003</v>
      </c>
      <c r="EN17">
        <v>344110102.13999999</v>
      </c>
      <c r="EO17">
        <v>344170974.99000001</v>
      </c>
      <c r="EP17">
        <v>401361633.32999998</v>
      </c>
      <c r="EQ17">
        <v>353424849.69999999</v>
      </c>
      <c r="ER17">
        <v>298827250.85000002</v>
      </c>
      <c r="ES17">
        <v>368134308.05000001</v>
      </c>
      <c r="ET17">
        <v>324815715.38</v>
      </c>
      <c r="EU17">
        <v>342467288.70999998</v>
      </c>
      <c r="EV17">
        <v>321560863.86000001</v>
      </c>
      <c r="EW17">
        <v>346073411.72000003</v>
      </c>
      <c r="EX17">
        <v>337136137.89999998</v>
      </c>
      <c r="EY17">
        <v>362170167.08999997</v>
      </c>
      <c r="EZ17">
        <v>332792548.16000003</v>
      </c>
      <c r="FA17">
        <v>325242189.10000002</v>
      </c>
      <c r="FB17">
        <v>328588868.44999999</v>
      </c>
      <c r="FC17">
        <v>310355225.83999997</v>
      </c>
      <c r="FD17">
        <v>315694726.56</v>
      </c>
      <c r="FE17">
        <v>342288982.36000001</v>
      </c>
      <c r="FF17">
        <v>289708670.82999998</v>
      </c>
      <c r="FG17">
        <v>361768357.10000002</v>
      </c>
      <c r="FH17">
        <v>333535279.50999999</v>
      </c>
      <c r="FI17">
        <v>404018009.31999999</v>
      </c>
      <c r="FJ17">
        <v>358976268.95999998</v>
      </c>
      <c r="FK17">
        <v>333425169.92000002</v>
      </c>
      <c r="FL17">
        <v>573520112.19000006</v>
      </c>
      <c r="FM17">
        <v>569774673.29999995</v>
      </c>
      <c r="FN17">
        <v>828409774.88999999</v>
      </c>
      <c r="FO17">
        <v>758042120.89999998</v>
      </c>
      <c r="FP17">
        <v>566266157.04999995</v>
      </c>
      <c r="FQ17">
        <v>498279211</v>
      </c>
      <c r="FR17">
        <v>478708681.13</v>
      </c>
      <c r="FS17">
        <v>508978849.54000002</v>
      </c>
      <c r="FT17">
        <v>609243797.5</v>
      </c>
      <c r="FU17">
        <v>622413789.62</v>
      </c>
      <c r="FV17">
        <v>792483520.23000002</v>
      </c>
      <c r="FW17">
        <v>791629958.11000001</v>
      </c>
      <c r="FX17">
        <v>703073095.64999998</v>
      </c>
      <c r="FY17">
        <v>578291002.48000002</v>
      </c>
      <c r="FZ17">
        <v>611969663.67999995</v>
      </c>
      <c r="GA17">
        <v>642476432.10000002</v>
      </c>
      <c r="GB17">
        <v>500046374.07999998</v>
      </c>
      <c r="GC17">
        <v>605527587.09000003</v>
      </c>
      <c r="GD17">
        <v>557384955</v>
      </c>
      <c r="GE17">
        <v>556452543.20000005</v>
      </c>
      <c r="GF17">
        <v>555010050.54999995</v>
      </c>
      <c r="GG17">
        <v>560222527.75</v>
      </c>
      <c r="GH17">
        <v>606949190.00999999</v>
      </c>
      <c r="GI17">
        <v>550320743.16999996</v>
      </c>
      <c r="GJ17">
        <v>564093571.62</v>
      </c>
      <c r="GK17">
        <v>557197151.71000004</v>
      </c>
      <c r="GL17">
        <v>646901699.85000002</v>
      </c>
      <c r="GM17">
        <v>530627668.38</v>
      </c>
      <c r="GN17">
        <v>560164200.88</v>
      </c>
      <c r="GO17">
        <v>499951032.18000001</v>
      </c>
      <c r="GP17">
        <v>608300700.03999996</v>
      </c>
      <c r="GQ17">
        <v>567023024.79999995</v>
      </c>
      <c r="GR17">
        <v>514239928.54000002</v>
      </c>
      <c r="GS17" t="s">
        <v>160</v>
      </c>
      <c r="GT17" t="s">
        <v>160</v>
      </c>
      <c r="GU17" t="s">
        <v>160</v>
      </c>
      <c r="GV17" t="s">
        <v>160</v>
      </c>
      <c r="GW17" t="s">
        <v>160</v>
      </c>
      <c r="GX17" t="s">
        <v>160</v>
      </c>
      <c r="GY17" t="s">
        <v>160</v>
      </c>
      <c r="GZ17" t="s">
        <v>160</v>
      </c>
      <c r="HA17" t="s">
        <v>160</v>
      </c>
      <c r="HB17" t="s">
        <v>160</v>
      </c>
      <c r="HC17" t="s">
        <v>160</v>
      </c>
      <c r="HD17" t="s">
        <v>160</v>
      </c>
      <c r="HE17" t="s">
        <v>160</v>
      </c>
      <c r="HF17" t="s">
        <v>160</v>
      </c>
      <c r="HG17" t="s">
        <v>160</v>
      </c>
      <c r="HH17" t="s">
        <v>160</v>
      </c>
      <c r="HI17" t="s">
        <v>160</v>
      </c>
      <c r="HJ17" t="s">
        <v>160</v>
      </c>
      <c r="HK17" t="s">
        <v>160</v>
      </c>
      <c r="HL17" t="s">
        <v>160</v>
      </c>
      <c r="HM17" t="s">
        <v>160</v>
      </c>
      <c r="HN17" t="s">
        <v>160</v>
      </c>
      <c r="HO17" t="s">
        <v>160</v>
      </c>
      <c r="HP17" t="s">
        <v>160</v>
      </c>
      <c r="HQ17" t="s">
        <v>160</v>
      </c>
      <c r="HR17" t="s">
        <v>160</v>
      </c>
      <c r="HS17" t="s">
        <v>160</v>
      </c>
      <c r="HT17" t="s">
        <v>160</v>
      </c>
      <c r="HU17" t="s">
        <v>160</v>
      </c>
      <c r="HV17" t="s">
        <v>160</v>
      </c>
      <c r="HW17" t="s">
        <v>160</v>
      </c>
      <c r="HX17" t="s">
        <v>160</v>
      </c>
      <c r="HY17" t="s">
        <v>160</v>
      </c>
      <c r="HZ17" t="s">
        <v>160</v>
      </c>
      <c r="IA17" t="s">
        <v>160</v>
      </c>
      <c r="IB17" t="s">
        <v>160</v>
      </c>
      <c r="IC17" t="s">
        <v>160</v>
      </c>
      <c r="ID17" t="s">
        <v>160</v>
      </c>
      <c r="IE17" t="s">
        <v>160</v>
      </c>
      <c r="IF17" t="s">
        <v>160</v>
      </c>
      <c r="IG17" t="s">
        <v>160</v>
      </c>
      <c r="IH17" t="s">
        <v>160</v>
      </c>
      <c r="II17" t="s">
        <v>160</v>
      </c>
      <c r="IJ17" t="s">
        <v>160</v>
      </c>
      <c r="IK17" t="s">
        <v>160</v>
      </c>
      <c r="IL17" t="s">
        <v>160</v>
      </c>
      <c r="IM17" t="s">
        <v>160</v>
      </c>
      <c r="IN17" t="s">
        <v>160</v>
      </c>
      <c r="IO17" t="s">
        <v>160</v>
      </c>
      <c r="IP17" t="s">
        <v>160</v>
      </c>
      <c r="IQ17" t="s">
        <v>160</v>
      </c>
      <c r="IR17" t="s">
        <v>160</v>
      </c>
      <c r="IS17" t="s">
        <v>160</v>
      </c>
      <c r="IT17" t="s">
        <v>160</v>
      </c>
      <c r="IU17" t="s">
        <v>160</v>
      </c>
      <c r="IV17" t="s">
        <v>160</v>
      </c>
      <c r="IW17" t="s">
        <v>160</v>
      </c>
      <c r="IX17" t="s">
        <v>160</v>
      </c>
      <c r="IY17" t="s">
        <v>160</v>
      </c>
      <c r="IZ17" t="s">
        <v>160</v>
      </c>
      <c r="JA17" t="s">
        <v>160</v>
      </c>
      <c r="JB17" t="s">
        <v>160</v>
      </c>
      <c r="JC17" t="s">
        <v>160</v>
      </c>
      <c r="JD17" t="s">
        <v>160</v>
      </c>
      <c r="JE17" t="s">
        <v>160</v>
      </c>
      <c r="JF17" t="s">
        <v>160</v>
      </c>
      <c r="JG17" t="s">
        <v>160</v>
      </c>
      <c r="JH17" t="s">
        <v>160</v>
      </c>
      <c r="JI17" t="s">
        <v>160</v>
      </c>
      <c r="JJ17" t="s">
        <v>160</v>
      </c>
      <c r="JK17" t="s">
        <v>160</v>
      </c>
      <c r="JL17" t="s">
        <v>160</v>
      </c>
      <c r="JM17" t="s">
        <v>160</v>
      </c>
      <c r="JN17" t="s">
        <v>160</v>
      </c>
      <c r="JO17" t="s">
        <v>160</v>
      </c>
      <c r="JP17" t="s">
        <v>160</v>
      </c>
      <c r="JQ17" t="s">
        <v>160</v>
      </c>
      <c r="JR17" t="s">
        <v>160</v>
      </c>
      <c r="JS17" t="s">
        <v>160</v>
      </c>
      <c r="JT17" t="s">
        <v>160</v>
      </c>
      <c r="JU17" t="s">
        <v>160</v>
      </c>
      <c r="JV17" t="s">
        <v>160</v>
      </c>
      <c r="JW17" t="s">
        <v>160</v>
      </c>
      <c r="JX17" t="s">
        <v>160</v>
      </c>
      <c r="JY17" t="s">
        <v>160</v>
      </c>
      <c r="JZ17" t="s">
        <v>160</v>
      </c>
      <c r="KA17" t="s">
        <v>160</v>
      </c>
      <c r="KB17" t="s">
        <v>160</v>
      </c>
      <c r="KC17" t="s">
        <v>160</v>
      </c>
      <c r="KD17" t="s">
        <v>160</v>
      </c>
      <c r="KE17" t="s">
        <v>160</v>
      </c>
      <c r="KF17" t="s">
        <v>160</v>
      </c>
      <c r="KG17" t="s">
        <v>160</v>
      </c>
      <c r="KH17" t="s">
        <v>160</v>
      </c>
      <c r="KI17" t="s">
        <v>160</v>
      </c>
      <c r="KJ17" t="s">
        <v>160</v>
      </c>
      <c r="KK17" t="s">
        <v>160</v>
      </c>
      <c r="KL17" t="s">
        <v>160</v>
      </c>
      <c r="KM17" t="s">
        <v>160</v>
      </c>
    </row>
    <row r="18" spans="1:299" x14ac:dyDescent="0.25">
      <c r="A18">
        <v>16</v>
      </c>
      <c r="B18" s="1">
        <v>40909</v>
      </c>
      <c r="C18" t="s">
        <v>160</v>
      </c>
      <c r="D18" t="s">
        <v>160</v>
      </c>
      <c r="E18" t="s">
        <v>160</v>
      </c>
      <c r="F18" t="s">
        <v>160</v>
      </c>
      <c r="G18" t="s">
        <v>160</v>
      </c>
      <c r="H18" t="s">
        <v>160</v>
      </c>
      <c r="I18" t="s">
        <v>160</v>
      </c>
      <c r="J18" t="s">
        <v>160</v>
      </c>
      <c r="K18" t="s">
        <v>160</v>
      </c>
      <c r="L18" t="s">
        <v>160</v>
      </c>
      <c r="M18" t="s">
        <v>160</v>
      </c>
      <c r="N18" t="s">
        <v>160</v>
      </c>
      <c r="O18" t="s">
        <v>160</v>
      </c>
      <c r="P18" t="s">
        <v>160</v>
      </c>
      <c r="Q18" t="s">
        <v>160</v>
      </c>
      <c r="R18" t="s">
        <v>160</v>
      </c>
      <c r="S18" t="s">
        <v>160</v>
      </c>
      <c r="T18" t="s">
        <v>160</v>
      </c>
      <c r="U18" t="s">
        <v>160</v>
      </c>
      <c r="V18" t="s">
        <v>160</v>
      </c>
      <c r="W18" t="s">
        <v>160</v>
      </c>
      <c r="X18" t="s">
        <v>160</v>
      </c>
      <c r="Y18" t="s">
        <v>160</v>
      </c>
      <c r="Z18" t="s">
        <v>160</v>
      </c>
      <c r="AA18" t="s">
        <v>160</v>
      </c>
      <c r="AB18" t="s">
        <v>160</v>
      </c>
      <c r="AC18" t="s">
        <v>160</v>
      </c>
      <c r="AD18" t="s">
        <v>160</v>
      </c>
      <c r="AE18" t="s">
        <v>160</v>
      </c>
      <c r="AF18" t="s">
        <v>160</v>
      </c>
      <c r="AG18" t="s">
        <v>160</v>
      </c>
      <c r="AH18" t="s">
        <v>160</v>
      </c>
      <c r="AI18" t="s">
        <v>160</v>
      </c>
      <c r="AJ18" t="s">
        <v>160</v>
      </c>
      <c r="AK18" t="s">
        <v>160</v>
      </c>
      <c r="AL18" t="s">
        <v>160</v>
      </c>
      <c r="AM18" t="s">
        <v>160</v>
      </c>
      <c r="AN18" t="s">
        <v>160</v>
      </c>
      <c r="AO18" t="s">
        <v>160</v>
      </c>
      <c r="AP18" t="s">
        <v>160</v>
      </c>
      <c r="AQ18" t="s">
        <v>160</v>
      </c>
      <c r="AR18" t="s">
        <v>160</v>
      </c>
      <c r="AS18" t="s">
        <v>160</v>
      </c>
      <c r="AT18" t="s">
        <v>160</v>
      </c>
      <c r="AU18" t="s">
        <v>160</v>
      </c>
      <c r="AV18" t="s">
        <v>160</v>
      </c>
      <c r="AW18" t="s">
        <v>160</v>
      </c>
      <c r="AX18" t="s">
        <v>160</v>
      </c>
      <c r="AY18" t="s">
        <v>160</v>
      </c>
      <c r="AZ18" t="s">
        <v>160</v>
      </c>
      <c r="BA18" t="s">
        <v>160</v>
      </c>
      <c r="BB18" t="s">
        <v>160</v>
      </c>
      <c r="BC18" t="s">
        <v>160</v>
      </c>
      <c r="BD18" t="s">
        <v>160</v>
      </c>
      <c r="BE18" t="s">
        <v>160</v>
      </c>
      <c r="BF18" t="s">
        <v>160</v>
      </c>
      <c r="BG18" t="s">
        <v>160</v>
      </c>
      <c r="BH18" t="s">
        <v>160</v>
      </c>
      <c r="BI18" t="s">
        <v>160</v>
      </c>
      <c r="BJ18" t="s">
        <v>160</v>
      </c>
      <c r="BK18" t="s">
        <v>160</v>
      </c>
      <c r="BL18" t="s">
        <v>160</v>
      </c>
      <c r="BM18" t="s">
        <v>160</v>
      </c>
      <c r="BN18" t="s">
        <v>160</v>
      </c>
      <c r="BO18" t="s">
        <v>160</v>
      </c>
      <c r="BP18" t="s">
        <v>160</v>
      </c>
      <c r="BQ18" t="s">
        <v>160</v>
      </c>
      <c r="BR18" t="s">
        <v>160</v>
      </c>
      <c r="BS18" t="s">
        <v>160</v>
      </c>
      <c r="BT18" t="s">
        <v>160</v>
      </c>
      <c r="BU18" t="s">
        <v>160</v>
      </c>
      <c r="BV18" t="s">
        <v>160</v>
      </c>
      <c r="BW18" t="s">
        <v>160</v>
      </c>
      <c r="BX18" t="s">
        <v>160</v>
      </c>
      <c r="BY18" t="s">
        <v>160</v>
      </c>
      <c r="BZ18" t="s">
        <v>160</v>
      </c>
      <c r="CA18" t="s">
        <v>160</v>
      </c>
      <c r="CB18" t="s">
        <v>160</v>
      </c>
      <c r="CC18" t="s">
        <v>160</v>
      </c>
      <c r="CD18" t="s">
        <v>160</v>
      </c>
      <c r="CE18" t="s">
        <v>160</v>
      </c>
      <c r="CF18" t="s">
        <v>160</v>
      </c>
      <c r="CG18" t="s">
        <v>160</v>
      </c>
      <c r="CH18" t="s">
        <v>160</v>
      </c>
      <c r="CI18" t="s">
        <v>160</v>
      </c>
      <c r="CJ18" t="s">
        <v>160</v>
      </c>
      <c r="CK18" t="s">
        <v>160</v>
      </c>
      <c r="CL18" t="s">
        <v>160</v>
      </c>
      <c r="CM18" t="s">
        <v>160</v>
      </c>
      <c r="CN18" t="s">
        <v>160</v>
      </c>
      <c r="CO18" t="s">
        <v>160</v>
      </c>
      <c r="CP18" t="s">
        <v>160</v>
      </c>
      <c r="CQ18" t="s">
        <v>160</v>
      </c>
      <c r="CR18" t="s">
        <v>160</v>
      </c>
      <c r="CS18" t="s">
        <v>160</v>
      </c>
      <c r="CT18" t="s">
        <v>160</v>
      </c>
      <c r="CU18" t="s">
        <v>160</v>
      </c>
      <c r="CV18" t="s">
        <v>160</v>
      </c>
      <c r="CW18" t="s">
        <v>160</v>
      </c>
      <c r="CX18">
        <v>407595655.79000002</v>
      </c>
      <c r="CY18">
        <v>411761815.08999997</v>
      </c>
      <c r="CZ18">
        <v>487657658.31</v>
      </c>
      <c r="DA18">
        <v>467783392.68000001</v>
      </c>
      <c r="DB18">
        <v>415309981.25</v>
      </c>
      <c r="DC18">
        <v>367289986.19</v>
      </c>
      <c r="DD18">
        <v>384115745.44</v>
      </c>
      <c r="DE18">
        <v>383428704.13</v>
      </c>
      <c r="DF18">
        <v>425133966.31999999</v>
      </c>
      <c r="DG18">
        <v>415501936.22000003</v>
      </c>
      <c r="DH18">
        <v>432433684.18000001</v>
      </c>
      <c r="DI18">
        <v>494420567.27999997</v>
      </c>
      <c r="DJ18">
        <v>434955349.51999998</v>
      </c>
      <c r="DK18">
        <v>369777506.41000003</v>
      </c>
      <c r="DL18">
        <v>429632189.05000001</v>
      </c>
      <c r="DM18">
        <v>405177676.26999998</v>
      </c>
      <c r="DN18">
        <v>388282159.14999998</v>
      </c>
      <c r="DO18">
        <v>389868588.99000001</v>
      </c>
      <c r="DP18">
        <v>408175533.42000002</v>
      </c>
      <c r="DQ18">
        <v>407903542.88</v>
      </c>
      <c r="DR18">
        <v>429338123.12</v>
      </c>
      <c r="DS18">
        <v>393616734.81999999</v>
      </c>
      <c r="DT18">
        <v>413780391.57999998</v>
      </c>
      <c r="DU18">
        <v>399833659.36000001</v>
      </c>
      <c r="DV18">
        <v>384535600.18000001</v>
      </c>
      <c r="DW18">
        <v>392936217.41000003</v>
      </c>
      <c r="DX18">
        <v>434216189.44</v>
      </c>
      <c r="DY18">
        <v>352502293.10000002</v>
      </c>
      <c r="DZ18">
        <v>415970127.61000001</v>
      </c>
      <c r="EA18">
        <v>379691765.75999999</v>
      </c>
      <c r="EB18">
        <v>466566555.00999999</v>
      </c>
      <c r="EC18">
        <v>409941075.88</v>
      </c>
      <c r="ED18">
        <v>384031452.56</v>
      </c>
      <c r="EE18">
        <v>337612583.56</v>
      </c>
      <c r="EF18">
        <v>345311219.22000003</v>
      </c>
      <c r="EG18">
        <v>358108946.51999998</v>
      </c>
      <c r="EH18">
        <v>372635897.44999999</v>
      </c>
      <c r="EI18">
        <v>349213517.77999997</v>
      </c>
      <c r="EJ18">
        <v>313726598.31</v>
      </c>
      <c r="EK18">
        <v>340538465.08999997</v>
      </c>
      <c r="EL18">
        <v>312661221.77999997</v>
      </c>
      <c r="EM18">
        <v>367511934.66000003</v>
      </c>
      <c r="EN18">
        <v>345211254.47000003</v>
      </c>
      <c r="EO18">
        <v>344205392.08999997</v>
      </c>
      <c r="EP18">
        <v>401923539.61000001</v>
      </c>
      <c r="EQ18">
        <v>356075536.06999999</v>
      </c>
      <c r="ER18">
        <v>298827250.85000002</v>
      </c>
      <c r="ES18">
        <v>368576069.22000003</v>
      </c>
      <c r="ET18">
        <v>325173012.67000002</v>
      </c>
      <c r="EU18">
        <v>343426197.11000001</v>
      </c>
      <c r="EV18">
        <v>323200824.26999998</v>
      </c>
      <c r="EW18">
        <v>347838386.12</v>
      </c>
      <c r="EX18">
        <v>334708757.70999998</v>
      </c>
      <c r="EY18">
        <v>351812100.31</v>
      </c>
      <c r="EZ18">
        <v>333358295.49000001</v>
      </c>
      <c r="FA18">
        <v>326803351.61000001</v>
      </c>
      <c r="FB18">
        <v>328523150.68000001</v>
      </c>
      <c r="FC18">
        <v>310634545.54000002</v>
      </c>
      <c r="FD18">
        <v>315821004.44999999</v>
      </c>
      <c r="FE18">
        <v>343007789.22000003</v>
      </c>
      <c r="FF18">
        <v>289911466.89999998</v>
      </c>
      <c r="FG18">
        <v>362166302.30000001</v>
      </c>
      <c r="FH18">
        <v>334235703.60000002</v>
      </c>
      <c r="FI18">
        <v>404745241.73000002</v>
      </c>
      <c r="FJ18">
        <v>359119859.47000003</v>
      </c>
      <c r="FK18">
        <v>333558539.99000001</v>
      </c>
      <c r="FL18">
        <v>581950857.84000003</v>
      </c>
      <c r="FM18">
        <v>579232932.87</v>
      </c>
      <c r="FN18">
        <v>924588149.75999999</v>
      </c>
      <c r="FO18">
        <v>758042120.89999998</v>
      </c>
      <c r="FP18">
        <v>566266157.04999995</v>
      </c>
      <c r="FQ18">
        <v>498279211</v>
      </c>
      <c r="FR18">
        <v>478708681.13</v>
      </c>
      <c r="FS18">
        <v>580897560.98000002</v>
      </c>
      <c r="FT18">
        <v>609243797.5</v>
      </c>
      <c r="FU18">
        <v>622600513.75</v>
      </c>
      <c r="FV18">
        <v>793117507.04999995</v>
      </c>
      <c r="FW18">
        <v>791629958.11000001</v>
      </c>
      <c r="FX18">
        <v>703776168.74000001</v>
      </c>
      <c r="FY18">
        <v>578291002.48000002</v>
      </c>
      <c r="FZ18">
        <v>611969663.67999995</v>
      </c>
      <c r="GA18">
        <v>642476432.10000002</v>
      </c>
      <c r="GB18">
        <v>500046374.07999998</v>
      </c>
      <c r="GC18">
        <v>605527587.09000003</v>
      </c>
      <c r="GD18">
        <v>557384955</v>
      </c>
      <c r="GE18">
        <v>574147734.08000004</v>
      </c>
      <c r="GF18">
        <v>620778741.53999996</v>
      </c>
      <c r="GG18">
        <v>560894794.77999997</v>
      </c>
      <c r="GH18">
        <v>606949190.00999999</v>
      </c>
      <c r="GI18">
        <v>554558212.88999999</v>
      </c>
      <c r="GJ18">
        <v>564093571.62</v>
      </c>
      <c r="GK18">
        <v>557197151.71000004</v>
      </c>
      <c r="GL18">
        <v>646901699.85000002</v>
      </c>
      <c r="GM18">
        <v>530627668.38</v>
      </c>
      <c r="GN18">
        <v>560164200.88</v>
      </c>
      <c r="GO18">
        <v>499951032.18000001</v>
      </c>
      <c r="GP18">
        <v>608300700.03999996</v>
      </c>
      <c r="GQ18">
        <v>567023024.79999995</v>
      </c>
      <c r="GR18">
        <v>514239928.54000002</v>
      </c>
      <c r="GS18" t="s">
        <v>160</v>
      </c>
      <c r="GT18" t="s">
        <v>160</v>
      </c>
      <c r="GU18" t="s">
        <v>160</v>
      </c>
      <c r="GV18" t="s">
        <v>160</v>
      </c>
      <c r="GW18" t="s">
        <v>160</v>
      </c>
      <c r="GX18" t="s">
        <v>160</v>
      </c>
      <c r="GY18" t="s">
        <v>160</v>
      </c>
      <c r="GZ18" t="s">
        <v>160</v>
      </c>
      <c r="HA18" t="s">
        <v>160</v>
      </c>
      <c r="HB18" t="s">
        <v>160</v>
      </c>
      <c r="HC18" t="s">
        <v>160</v>
      </c>
      <c r="HD18" t="s">
        <v>160</v>
      </c>
      <c r="HE18" t="s">
        <v>160</v>
      </c>
      <c r="HF18" t="s">
        <v>160</v>
      </c>
      <c r="HG18" t="s">
        <v>160</v>
      </c>
      <c r="HH18" t="s">
        <v>160</v>
      </c>
      <c r="HI18" t="s">
        <v>160</v>
      </c>
      <c r="HJ18" t="s">
        <v>160</v>
      </c>
      <c r="HK18" t="s">
        <v>160</v>
      </c>
      <c r="HL18" t="s">
        <v>160</v>
      </c>
      <c r="HM18" t="s">
        <v>160</v>
      </c>
      <c r="HN18" t="s">
        <v>160</v>
      </c>
      <c r="HO18" t="s">
        <v>160</v>
      </c>
      <c r="HP18" t="s">
        <v>160</v>
      </c>
      <c r="HQ18" t="s">
        <v>160</v>
      </c>
      <c r="HR18" t="s">
        <v>160</v>
      </c>
      <c r="HS18" t="s">
        <v>160</v>
      </c>
      <c r="HT18" t="s">
        <v>160</v>
      </c>
      <c r="HU18" t="s">
        <v>160</v>
      </c>
      <c r="HV18" t="s">
        <v>160</v>
      </c>
      <c r="HW18" t="s">
        <v>160</v>
      </c>
      <c r="HX18" t="s">
        <v>160</v>
      </c>
      <c r="HY18" t="s">
        <v>160</v>
      </c>
      <c r="HZ18" t="s">
        <v>160</v>
      </c>
      <c r="IA18" t="s">
        <v>160</v>
      </c>
      <c r="IB18" t="s">
        <v>160</v>
      </c>
      <c r="IC18" t="s">
        <v>160</v>
      </c>
      <c r="ID18" t="s">
        <v>160</v>
      </c>
      <c r="IE18" t="s">
        <v>160</v>
      </c>
      <c r="IF18" t="s">
        <v>160</v>
      </c>
      <c r="IG18" t="s">
        <v>160</v>
      </c>
      <c r="IH18" t="s">
        <v>160</v>
      </c>
      <c r="II18" t="s">
        <v>160</v>
      </c>
      <c r="IJ18" t="s">
        <v>160</v>
      </c>
      <c r="IK18" t="s">
        <v>160</v>
      </c>
      <c r="IL18" t="s">
        <v>160</v>
      </c>
      <c r="IM18" t="s">
        <v>160</v>
      </c>
      <c r="IN18" t="s">
        <v>160</v>
      </c>
      <c r="IO18" t="s">
        <v>160</v>
      </c>
      <c r="IP18" t="s">
        <v>160</v>
      </c>
      <c r="IQ18" t="s">
        <v>160</v>
      </c>
      <c r="IR18" t="s">
        <v>160</v>
      </c>
      <c r="IS18" t="s">
        <v>160</v>
      </c>
      <c r="IT18" t="s">
        <v>160</v>
      </c>
      <c r="IU18" t="s">
        <v>160</v>
      </c>
      <c r="IV18" t="s">
        <v>160</v>
      </c>
      <c r="IW18" t="s">
        <v>160</v>
      </c>
      <c r="IX18" t="s">
        <v>160</v>
      </c>
      <c r="IY18" t="s">
        <v>160</v>
      </c>
      <c r="IZ18" t="s">
        <v>160</v>
      </c>
      <c r="JA18" t="s">
        <v>160</v>
      </c>
      <c r="JB18" t="s">
        <v>160</v>
      </c>
      <c r="JC18" t="s">
        <v>160</v>
      </c>
      <c r="JD18" t="s">
        <v>160</v>
      </c>
      <c r="JE18" t="s">
        <v>160</v>
      </c>
      <c r="JF18" t="s">
        <v>160</v>
      </c>
      <c r="JG18" t="s">
        <v>160</v>
      </c>
      <c r="JH18" t="s">
        <v>160</v>
      </c>
      <c r="JI18" t="s">
        <v>160</v>
      </c>
      <c r="JJ18" t="s">
        <v>160</v>
      </c>
      <c r="JK18" t="s">
        <v>160</v>
      </c>
      <c r="JL18" t="s">
        <v>160</v>
      </c>
      <c r="JM18" t="s">
        <v>160</v>
      </c>
      <c r="JN18" t="s">
        <v>160</v>
      </c>
      <c r="JO18" t="s">
        <v>160</v>
      </c>
      <c r="JP18" t="s">
        <v>160</v>
      </c>
      <c r="JQ18" t="s">
        <v>160</v>
      </c>
      <c r="JR18" t="s">
        <v>160</v>
      </c>
      <c r="JS18" t="s">
        <v>160</v>
      </c>
      <c r="JT18" t="s">
        <v>160</v>
      </c>
      <c r="JU18" t="s">
        <v>160</v>
      </c>
      <c r="JV18" t="s">
        <v>160</v>
      </c>
      <c r="JW18" t="s">
        <v>160</v>
      </c>
      <c r="JX18" t="s">
        <v>160</v>
      </c>
      <c r="JY18" t="s">
        <v>160</v>
      </c>
      <c r="JZ18" t="s">
        <v>160</v>
      </c>
      <c r="KA18" t="s">
        <v>160</v>
      </c>
      <c r="KB18" t="s">
        <v>160</v>
      </c>
      <c r="KC18" t="s">
        <v>160</v>
      </c>
      <c r="KD18" t="s">
        <v>160</v>
      </c>
      <c r="KE18" t="s">
        <v>160</v>
      </c>
      <c r="KF18" t="s">
        <v>160</v>
      </c>
      <c r="KG18" t="s">
        <v>160</v>
      </c>
      <c r="KH18" t="s">
        <v>160</v>
      </c>
      <c r="KI18" t="s">
        <v>160</v>
      </c>
      <c r="KJ18" t="s">
        <v>160</v>
      </c>
      <c r="KK18" t="s">
        <v>160</v>
      </c>
      <c r="KL18" t="s">
        <v>160</v>
      </c>
      <c r="KM18" t="s">
        <v>160</v>
      </c>
    </row>
    <row r="19" spans="1:299" x14ac:dyDescent="0.25">
      <c r="A19">
        <v>17</v>
      </c>
      <c r="B19" s="1">
        <v>40940</v>
      </c>
      <c r="C19" t="s">
        <v>160</v>
      </c>
      <c r="D19" t="s">
        <v>160</v>
      </c>
      <c r="E19" t="s">
        <v>160</v>
      </c>
      <c r="F19" t="s">
        <v>160</v>
      </c>
      <c r="G19" t="s">
        <v>160</v>
      </c>
      <c r="H19" t="s">
        <v>160</v>
      </c>
      <c r="I19" t="s">
        <v>160</v>
      </c>
      <c r="J19" t="s">
        <v>160</v>
      </c>
      <c r="K19" t="s">
        <v>160</v>
      </c>
      <c r="L19" t="s">
        <v>160</v>
      </c>
      <c r="M19" t="s">
        <v>160</v>
      </c>
      <c r="N19" t="s">
        <v>160</v>
      </c>
      <c r="O19" t="s">
        <v>160</v>
      </c>
      <c r="P19" t="s">
        <v>160</v>
      </c>
      <c r="Q19" t="s">
        <v>160</v>
      </c>
      <c r="R19" t="s">
        <v>160</v>
      </c>
      <c r="S19" t="s">
        <v>160</v>
      </c>
      <c r="T19" t="s">
        <v>160</v>
      </c>
      <c r="U19" t="s">
        <v>160</v>
      </c>
      <c r="V19" t="s">
        <v>160</v>
      </c>
      <c r="W19" t="s">
        <v>160</v>
      </c>
      <c r="X19" t="s">
        <v>160</v>
      </c>
      <c r="Y19" t="s">
        <v>160</v>
      </c>
      <c r="Z19" t="s">
        <v>160</v>
      </c>
      <c r="AA19" t="s">
        <v>160</v>
      </c>
      <c r="AB19" t="s">
        <v>160</v>
      </c>
      <c r="AC19" t="s">
        <v>160</v>
      </c>
      <c r="AD19" t="s">
        <v>160</v>
      </c>
      <c r="AE19" t="s">
        <v>160</v>
      </c>
      <c r="AF19" t="s">
        <v>160</v>
      </c>
      <c r="AG19" t="s">
        <v>160</v>
      </c>
      <c r="AH19" t="s">
        <v>160</v>
      </c>
      <c r="AI19" t="s">
        <v>160</v>
      </c>
      <c r="AJ19" t="s">
        <v>160</v>
      </c>
      <c r="AK19" t="s">
        <v>160</v>
      </c>
      <c r="AL19" t="s">
        <v>160</v>
      </c>
      <c r="AM19" t="s">
        <v>160</v>
      </c>
      <c r="AN19" t="s">
        <v>160</v>
      </c>
      <c r="AO19" t="s">
        <v>160</v>
      </c>
      <c r="AP19" t="s">
        <v>160</v>
      </c>
      <c r="AQ19" t="s">
        <v>160</v>
      </c>
      <c r="AR19" t="s">
        <v>160</v>
      </c>
      <c r="AS19" t="s">
        <v>160</v>
      </c>
      <c r="AT19" t="s">
        <v>160</v>
      </c>
      <c r="AU19" t="s">
        <v>160</v>
      </c>
      <c r="AV19" t="s">
        <v>160</v>
      </c>
      <c r="AW19" t="s">
        <v>160</v>
      </c>
      <c r="AX19" t="s">
        <v>160</v>
      </c>
      <c r="AY19" t="s">
        <v>160</v>
      </c>
      <c r="AZ19" t="s">
        <v>160</v>
      </c>
      <c r="BA19" t="s">
        <v>160</v>
      </c>
      <c r="BB19" t="s">
        <v>160</v>
      </c>
      <c r="BC19" t="s">
        <v>160</v>
      </c>
      <c r="BD19" t="s">
        <v>160</v>
      </c>
      <c r="BE19" t="s">
        <v>160</v>
      </c>
      <c r="BF19" t="s">
        <v>160</v>
      </c>
      <c r="BG19" t="s">
        <v>160</v>
      </c>
      <c r="BH19" t="s">
        <v>160</v>
      </c>
      <c r="BI19" t="s">
        <v>160</v>
      </c>
      <c r="BJ19" t="s">
        <v>160</v>
      </c>
      <c r="BK19" t="s">
        <v>160</v>
      </c>
      <c r="BL19" t="s">
        <v>160</v>
      </c>
      <c r="BM19" t="s">
        <v>160</v>
      </c>
      <c r="BN19" t="s">
        <v>160</v>
      </c>
      <c r="BO19" t="s">
        <v>160</v>
      </c>
      <c r="BP19" t="s">
        <v>160</v>
      </c>
      <c r="BQ19" t="s">
        <v>160</v>
      </c>
      <c r="BR19" t="s">
        <v>160</v>
      </c>
      <c r="BS19" t="s">
        <v>160</v>
      </c>
      <c r="BT19" t="s">
        <v>160</v>
      </c>
      <c r="BU19" t="s">
        <v>160</v>
      </c>
      <c r="BV19" t="s">
        <v>160</v>
      </c>
      <c r="BW19" t="s">
        <v>160</v>
      </c>
      <c r="BX19" t="s">
        <v>160</v>
      </c>
      <c r="BY19" t="s">
        <v>160</v>
      </c>
      <c r="BZ19" t="s">
        <v>160</v>
      </c>
      <c r="CA19" t="s">
        <v>160</v>
      </c>
      <c r="CB19" t="s">
        <v>160</v>
      </c>
      <c r="CC19" t="s">
        <v>160</v>
      </c>
      <c r="CD19" t="s">
        <v>160</v>
      </c>
      <c r="CE19" t="s">
        <v>160</v>
      </c>
      <c r="CF19" t="s">
        <v>160</v>
      </c>
      <c r="CG19" t="s">
        <v>160</v>
      </c>
      <c r="CH19" t="s">
        <v>160</v>
      </c>
      <c r="CI19" t="s">
        <v>160</v>
      </c>
      <c r="CJ19" t="s">
        <v>160</v>
      </c>
      <c r="CK19" t="s">
        <v>160</v>
      </c>
      <c r="CL19" t="s">
        <v>160</v>
      </c>
      <c r="CM19" t="s">
        <v>160</v>
      </c>
      <c r="CN19" t="s">
        <v>160</v>
      </c>
      <c r="CO19" t="s">
        <v>160</v>
      </c>
      <c r="CP19" t="s">
        <v>160</v>
      </c>
      <c r="CQ19" t="s">
        <v>160</v>
      </c>
      <c r="CR19" t="s">
        <v>160</v>
      </c>
      <c r="CS19" t="s">
        <v>160</v>
      </c>
      <c r="CT19" t="s">
        <v>160</v>
      </c>
      <c r="CU19" t="s">
        <v>160</v>
      </c>
      <c r="CV19" t="s">
        <v>160</v>
      </c>
      <c r="CW19" t="s">
        <v>160</v>
      </c>
      <c r="CX19">
        <v>408859202.31999999</v>
      </c>
      <c r="CY19">
        <v>413532390.88999999</v>
      </c>
      <c r="CZ19">
        <v>490681135.79000002</v>
      </c>
      <c r="DA19">
        <v>471151433.11000001</v>
      </c>
      <c r="DB19">
        <v>415559167.24000001</v>
      </c>
      <c r="DC19">
        <v>369750829.10000002</v>
      </c>
      <c r="DD19">
        <v>385613796.85000002</v>
      </c>
      <c r="DE19">
        <v>385307504.77999997</v>
      </c>
      <c r="DF19">
        <v>430150547.13</v>
      </c>
      <c r="DG19">
        <v>417205494.14999998</v>
      </c>
      <c r="DH19">
        <v>432693144.38999999</v>
      </c>
      <c r="DI19">
        <v>509327347.38999999</v>
      </c>
      <c r="DJ19">
        <v>437478090.55000001</v>
      </c>
      <c r="DK19">
        <v>369888439.66000003</v>
      </c>
      <c r="DL19">
        <v>431522570.69</v>
      </c>
      <c r="DM19">
        <v>405420782.88</v>
      </c>
      <c r="DN19">
        <v>390340054.58999997</v>
      </c>
      <c r="DO19">
        <v>392597669.12</v>
      </c>
      <c r="DP19">
        <v>409236789.81</v>
      </c>
      <c r="DQ19">
        <v>408719349.95999998</v>
      </c>
      <c r="DR19">
        <v>430110931.74000001</v>
      </c>
      <c r="DS19">
        <v>395820988.54000002</v>
      </c>
      <c r="DT19">
        <v>415063110.79000002</v>
      </c>
      <c r="DU19">
        <v>400353443.12</v>
      </c>
      <c r="DV19">
        <v>385843021.22000003</v>
      </c>
      <c r="DW19">
        <v>394547255.89999998</v>
      </c>
      <c r="DX19">
        <v>435388573.14999998</v>
      </c>
      <c r="DY19">
        <v>353489299.51999998</v>
      </c>
      <c r="DZ19">
        <v>417301232.01999998</v>
      </c>
      <c r="EA19">
        <v>380071457.52999997</v>
      </c>
      <c r="EB19">
        <v>466939808.25999999</v>
      </c>
      <c r="EC19">
        <v>412933645.73000002</v>
      </c>
      <c r="ED19">
        <v>384991531.19</v>
      </c>
      <c r="EE19">
        <v>337916434.88</v>
      </c>
      <c r="EF19">
        <v>346519808.49000001</v>
      </c>
      <c r="EG19">
        <v>362263010.30000001</v>
      </c>
      <c r="EH19">
        <v>370474609.24000001</v>
      </c>
      <c r="EI19">
        <v>349597652.64999998</v>
      </c>
      <c r="EJ19">
        <v>316110920.45999998</v>
      </c>
      <c r="EK19">
        <v>340129818.94</v>
      </c>
      <c r="EL19">
        <v>315318842.16000003</v>
      </c>
      <c r="EM19">
        <v>366960666.75999999</v>
      </c>
      <c r="EN19">
        <v>344866043.20999998</v>
      </c>
      <c r="EO19">
        <v>340247030.07999998</v>
      </c>
      <c r="EP19">
        <v>394729108.25999999</v>
      </c>
      <c r="EQ19">
        <v>354793664.13999999</v>
      </c>
      <c r="ER19">
        <v>298976664.48000002</v>
      </c>
      <c r="ES19">
        <v>368281208.36000001</v>
      </c>
      <c r="ET19">
        <v>325498185.68000001</v>
      </c>
      <c r="EU19">
        <v>340575759.68000001</v>
      </c>
      <c r="EV19">
        <v>321811060.73000002</v>
      </c>
      <c r="EW19">
        <v>345994842.68000001</v>
      </c>
      <c r="EX19">
        <v>335880238.36000001</v>
      </c>
      <c r="EY19">
        <v>353008261.44999999</v>
      </c>
      <c r="EZ19">
        <v>334525049.51999998</v>
      </c>
      <c r="FA19">
        <v>330430868.81</v>
      </c>
      <c r="FB19">
        <v>329377310.87</v>
      </c>
      <c r="FC19">
        <v>311380068.44999999</v>
      </c>
      <c r="FD19">
        <v>318473900.88999999</v>
      </c>
      <c r="FE19">
        <v>344791429.72000003</v>
      </c>
      <c r="FF19">
        <v>291303041.94</v>
      </c>
      <c r="FG19">
        <v>362166302.30000001</v>
      </c>
      <c r="FH19">
        <v>332163442.24000001</v>
      </c>
      <c r="FI19">
        <v>405311885.06999999</v>
      </c>
      <c r="FJ19">
        <v>357072876.26999998</v>
      </c>
      <c r="FK19">
        <v>335026197.56999999</v>
      </c>
      <c r="FL19">
        <v>585326172.80999994</v>
      </c>
      <c r="FM19">
        <v>584272259.38999999</v>
      </c>
      <c r="FN19">
        <v>924588149.75999999</v>
      </c>
      <c r="FO19">
        <v>777296390.76999998</v>
      </c>
      <c r="FP19">
        <v>566266157.04999995</v>
      </c>
      <c r="FQ19">
        <v>501169230.42000002</v>
      </c>
      <c r="FR19">
        <v>483878734.88999999</v>
      </c>
      <c r="FS19">
        <v>580897560.98000002</v>
      </c>
      <c r="FT19">
        <v>627582035.79999995</v>
      </c>
      <c r="FU19">
        <v>633122462.44000006</v>
      </c>
      <c r="FV19">
        <v>808503986.67999995</v>
      </c>
      <c r="FW19">
        <v>874196962.74000001</v>
      </c>
      <c r="FX19">
        <v>717218293.57000005</v>
      </c>
      <c r="FY19">
        <v>578291002.48000002</v>
      </c>
      <c r="FZ19">
        <v>619374496.61000001</v>
      </c>
      <c r="GA19">
        <v>642476432.10000002</v>
      </c>
      <c r="GB19">
        <v>512747551.98000002</v>
      </c>
      <c r="GC19">
        <v>619575827.11000001</v>
      </c>
      <c r="GD19">
        <v>564408005.42999995</v>
      </c>
      <c r="GE19">
        <v>573631001.12</v>
      </c>
      <c r="GF19">
        <v>620778741.53999996</v>
      </c>
      <c r="GG19">
        <v>565774579.5</v>
      </c>
      <c r="GH19">
        <v>603793054.23000002</v>
      </c>
      <c r="GI19">
        <v>554558212.88999999</v>
      </c>
      <c r="GJ19">
        <v>564093571.62</v>
      </c>
      <c r="GK19">
        <v>557197151.71000004</v>
      </c>
      <c r="GL19">
        <v>646901699.85000002</v>
      </c>
      <c r="GM19">
        <v>530627668.38</v>
      </c>
      <c r="GN19">
        <v>565429744.37</v>
      </c>
      <c r="GO19">
        <v>505750464.16000003</v>
      </c>
      <c r="GP19">
        <v>608300700.03999996</v>
      </c>
      <c r="GQ19">
        <v>582049134.96000004</v>
      </c>
      <c r="GR19">
        <v>514239928.54000002</v>
      </c>
      <c r="GS19" t="s">
        <v>160</v>
      </c>
      <c r="GT19" t="s">
        <v>160</v>
      </c>
      <c r="GU19" t="s">
        <v>160</v>
      </c>
      <c r="GV19" t="s">
        <v>160</v>
      </c>
      <c r="GW19" t="s">
        <v>160</v>
      </c>
      <c r="GX19" t="s">
        <v>160</v>
      </c>
      <c r="GY19" t="s">
        <v>160</v>
      </c>
      <c r="GZ19" t="s">
        <v>160</v>
      </c>
      <c r="HA19" t="s">
        <v>160</v>
      </c>
      <c r="HB19" t="s">
        <v>160</v>
      </c>
      <c r="HC19" t="s">
        <v>160</v>
      </c>
      <c r="HD19" t="s">
        <v>160</v>
      </c>
      <c r="HE19" t="s">
        <v>160</v>
      </c>
      <c r="HF19" t="s">
        <v>160</v>
      </c>
      <c r="HG19" t="s">
        <v>160</v>
      </c>
      <c r="HH19" t="s">
        <v>160</v>
      </c>
      <c r="HI19" t="s">
        <v>160</v>
      </c>
      <c r="HJ19" t="s">
        <v>160</v>
      </c>
      <c r="HK19" t="s">
        <v>160</v>
      </c>
      <c r="HL19" t="s">
        <v>160</v>
      </c>
      <c r="HM19" t="s">
        <v>160</v>
      </c>
      <c r="HN19" t="s">
        <v>160</v>
      </c>
      <c r="HO19" t="s">
        <v>160</v>
      </c>
      <c r="HP19" t="s">
        <v>160</v>
      </c>
      <c r="HQ19" t="s">
        <v>160</v>
      </c>
      <c r="HR19" t="s">
        <v>160</v>
      </c>
      <c r="HS19" t="s">
        <v>160</v>
      </c>
      <c r="HT19" t="s">
        <v>160</v>
      </c>
      <c r="HU19" t="s">
        <v>160</v>
      </c>
      <c r="HV19" t="s">
        <v>160</v>
      </c>
      <c r="HW19" t="s">
        <v>160</v>
      </c>
      <c r="HX19" t="s">
        <v>160</v>
      </c>
      <c r="HY19" t="s">
        <v>160</v>
      </c>
      <c r="HZ19" t="s">
        <v>160</v>
      </c>
      <c r="IA19" t="s">
        <v>160</v>
      </c>
      <c r="IB19" t="s">
        <v>160</v>
      </c>
      <c r="IC19" t="s">
        <v>160</v>
      </c>
      <c r="ID19" t="s">
        <v>160</v>
      </c>
      <c r="IE19" t="s">
        <v>160</v>
      </c>
      <c r="IF19" t="s">
        <v>160</v>
      </c>
      <c r="IG19" t="s">
        <v>160</v>
      </c>
      <c r="IH19" t="s">
        <v>160</v>
      </c>
      <c r="II19" t="s">
        <v>160</v>
      </c>
      <c r="IJ19" t="s">
        <v>160</v>
      </c>
      <c r="IK19" t="s">
        <v>160</v>
      </c>
      <c r="IL19" t="s">
        <v>160</v>
      </c>
      <c r="IM19" t="s">
        <v>160</v>
      </c>
      <c r="IN19" t="s">
        <v>160</v>
      </c>
      <c r="IO19" t="s">
        <v>160</v>
      </c>
      <c r="IP19" t="s">
        <v>160</v>
      </c>
      <c r="IQ19" t="s">
        <v>160</v>
      </c>
      <c r="IR19" t="s">
        <v>160</v>
      </c>
      <c r="IS19" t="s">
        <v>160</v>
      </c>
      <c r="IT19" t="s">
        <v>160</v>
      </c>
      <c r="IU19" t="s">
        <v>160</v>
      </c>
      <c r="IV19" t="s">
        <v>160</v>
      </c>
      <c r="IW19" t="s">
        <v>160</v>
      </c>
      <c r="IX19" t="s">
        <v>160</v>
      </c>
      <c r="IY19" t="s">
        <v>160</v>
      </c>
      <c r="IZ19" t="s">
        <v>160</v>
      </c>
      <c r="JA19" t="s">
        <v>160</v>
      </c>
      <c r="JB19" t="s">
        <v>160</v>
      </c>
      <c r="JC19" t="s">
        <v>160</v>
      </c>
      <c r="JD19" t="s">
        <v>160</v>
      </c>
      <c r="JE19" t="s">
        <v>160</v>
      </c>
      <c r="JF19" t="s">
        <v>160</v>
      </c>
      <c r="JG19" t="s">
        <v>160</v>
      </c>
      <c r="JH19" t="s">
        <v>160</v>
      </c>
      <c r="JI19" t="s">
        <v>160</v>
      </c>
      <c r="JJ19" t="s">
        <v>160</v>
      </c>
      <c r="JK19" t="s">
        <v>160</v>
      </c>
      <c r="JL19" t="s">
        <v>160</v>
      </c>
      <c r="JM19" t="s">
        <v>160</v>
      </c>
      <c r="JN19" t="s">
        <v>160</v>
      </c>
      <c r="JO19" t="s">
        <v>160</v>
      </c>
      <c r="JP19" t="s">
        <v>160</v>
      </c>
      <c r="JQ19" t="s">
        <v>160</v>
      </c>
      <c r="JR19" t="s">
        <v>160</v>
      </c>
      <c r="JS19" t="s">
        <v>160</v>
      </c>
      <c r="JT19" t="s">
        <v>160</v>
      </c>
      <c r="JU19" t="s">
        <v>160</v>
      </c>
      <c r="JV19" t="s">
        <v>160</v>
      </c>
      <c r="JW19" t="s">
        <v>160</v>
      </c>
      <c r="JX19" t="s">
        <v>160</v>
      </c>
      <c r="JY19" t="s">
        <v>160</v>
      </c>
      <c r="JZ19" t="s">
        <v>160</v>
      </c>
      <c r="KA19" t="s">
        <v>160</v>
      </c>
      <c r="KB19" t="s">
        <v>160</v>
      </c>
      <c r="KC19" t="s">
        <v>160</v>
      </c>
      <c r="KD19" t="s">
        <v>160</v>
      </c>
      <c r="KE19" t="s">
        <v>160</v>
      </c>
      <c r="KF19" t="s">
        <v>160</v>
      </c>
      <c r="KG19" t="s">
        <v>160</v>
      </c>
      <c r="KH19" t="s">
        <v>160</v>
      </c>
      <c r="KI19" t="s">
        <v>160</v>
      </c>
      <c r="KJ19" t="s">
        <v>160</v>
      </c>
      <c r="KK19" t="s">
        <v>160</v>
      </c>
      <c r="KL19" t="s">
        <v>160</v>
      </c>
      <c r="KM19" t="s">
        <v>160</v>
      </c>
    </row>
    <row r="20" spans="1:299" x14ac:dyDescent="0.25">
      <c r="A20">
        <v>18</v>
      </c>
      <c r="B20" s="1">
        <v>40969</v>
      </c>
      <c r="C20" t="s">
        <v>160</v>
      </c>
      <c r="D20" t="s">
        <v>160</v>
      </c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160</v>
      </c>
      <c r="L20" t="s">
        <v>160</v>
      </c>
      <c r="M20" t="s">
        <v>160</v>
      </c>
      <c r="N20" t="s">
        <v>160</v>
      </c>
      <c r="O20" t="s">
        <v>160</v>
      </c>
      <c r="P20" t="s">
        <v>160</v>
      </c>
      <c r="Q20" t="s">
        <v>160</v>
      </c>
      <c r="R20" t="s">
        <v>160</v>
      </c>
      <c r="S20" t="s">
        <v>160</v>
      </c>
      <c r="T20" t="s">
        <v>160</v>
      </c>
      <c r="U20" t="s">
        <v>160</v>
      </c>
      <c r="V20" t="s">
        <v>160</v>
      </c>
      <c r="W20" t="s">
        <v>160</v>
      </c>
      <c r="X20" t="s">
        <v>160</v>
      </c>
      <c r="Y20" t="s">
        <v>160</v>
      </c>
      <c r="Z20" t="s">
        <v>160</v>
      </c>
      <c r="AA20" t="s">
        <v>160</v>
      </c>
      <c r="AB20" t="s">
        <v>160</v>
      </c>
      <c r="AC20" t="s">
        <v>160</v>
      </c>
      <c r="AD20" t="s">
        <v>160</v>
      </c>
      <c r="AE20" t="s">
        <v>160</v>
      </c>
      <c r="AF20" t="s">
        <v>160</v>
      </c>
      <c r="AG20" t="s">
        <v>160</v>
      </c>
      <c r="AH20" t="s">
        <v>160</v>
      </c>
      <c r="AI20" t="s">
        <v>160</v>
      </c>
      <c r="AJ20" t="s">
        <v>160</v>
      </c>
      <c r="AK20" t="s">
        <v>160</v>
      </c>
      <c r="AL20" t="s">
        <v>160</v>
      </c>
      <c r="AM20" t="s">
        <v>160</v>
      </c>
      <c r="AN20" t="s">
        <v>160</v>
      </c>
      <c r="AO20" t="s">
        <v>160</v>
      </c>
      <c r="AP20" t="s">
        <v>160</v>
      </c>
      <c r="AQ20" t="s">
        <v>160</v>
      </c>
      <c r="AR20" t="s">
        <v>160</v>
      </c>
      <c r="AS20" t="s">
        <v>160</v>
      </c>
      <c r="AT20" t="s">
        <v>160</v>
      </c>
      <c r="AU20" t="s">
        <v>160</v>
      </c>
      <c r="AV20" t="s">
        <v>160</v>
      </c>
      <c r="AW20" t="s">
        <v>160</v>
      </c>
      <c r="AX20" t="s">
        <v>160</v>
      </c>
      <c r="AY20" t="s">
        <v>160</v>
      </c>
      <c r="AZ20" t="s">
        <v>160</v>
      </c>
      <c r="BA20" t="s">
        <v>160</v>
      </c>
      <c r="BB20" t="s">
        <v>160</v>
      </c>
      <c r="BC20" t="s">
        <v>160</v>
      </c>
      <c r="BD20" t="s">
        <v>160</v>
      </c>
      <c r="BE20" t="s">
        <v>160</v>
      </c>
      <c r="BF20" t="s">
        <v>160</v>
      </c>
      <c r="BG20" t="s">
        <v>160</v>
      </c>
      <c r="BH20" t="s">
        <v>160</v>
      </c>
      <c r="BI20" t="s">
        <v>160</v>
      </c>
      <c r="BJ20" t="s">
        <v>160</v>
      </c>
      <c r="BK20" t="s">
        <v>160</v>
      </c>
      <c r="BL20" t="s">
        <v>160</v>
      </c>
      <c r="BM20" t="s">
        <v>160</v>
      </c>
      <c r="BN20" t="s">
        <v>160</v>
      </c>
      <c r="BO20" t="s">
        <v>160</v>
      </c>
      <c r="BP20" t="s">
        <v>160</v>
      </c>
      <c r="BQ20" t="s">
        <v>160</v>
      </c>
      <c r="BR20" t="s">
        <v>160</v>
      </c>
      <c r="BS20" t="s">
        <v>160</v>
      </c>
      <c r="BT20" t="s">
        <v>160</v>
      </c>
      <c r="BU20" t="s">
        <v>160</v>
      </c>
      <c r="BV20" t="s">
        <v>160</v>
      </c>
      <c r="BW20" t="s">
        <v>160</v>
      </c>
      <c r="BX20" t="s">
        <v>160</v>
      </c>
      <c r="BY20" t="s">
        <v>160</v>
      </c>
      <c r="BZ20" t="s">
        <v>160</v>
      </c>
      <c r="CA20" t="s">
        <v>160</v>
      </c>
      <c r="CB20" t="s">
        <v>160</v>
      </c>
      <c r="CC20" t="s">
        <v>160</v>
      </c>
      <c r="CD20" t="s">
        <v>160</v>
      </c>
      <c r="CE20" t="s">
        <v>160</v>
      </c>
      <c r="CF20" t="s">
        <v>160</v>
      </c>
      <c r="CG20" t="s">
        <v>160</v>
      </c>
      <c r="CH20" t="s">
        <v>160</v>
      </c>
      <c r="CI20" t="s">
        <v>160</v>
      </c>
      <c r="CJ20" t="s">
        <v>160</v>
      </c>
      <c r="CK20" t="s">
        <v>160</v>
      </c>
      <c r="CL20" t="s">
        <v>160</v>
      </c>
      <c r="CM20" t="s">
        <v>160</v>
      </c>
      <c r="CN20" t="s">
        <v>160</v>
      </c>
      <c r="CO20" t="s">
        <v>160</v>
      </c>
      <c r="CP20" t="s">
        <v>160</v>
      </c>
      <c r="CQ20" t="s">
        <v>160</v>
      </c>
      <c r="CR20" t="s">
        <v>160</v>
      </c>
      <c r="CS20" t="s">
        <v>160</v>
      </c>
      <c r="CT20" t="s">
        <v>160</v>
      </c>
      <c r="CU20" t="s">
        <v>160</v>
      </c>
      <c r="CV20" t="s">
        <v>160</v>
      </c>
      <c r="CW20" t="s">
        <v>160</v>
      </c>
      <c r="CX20">
        <v>410126665.85000002</v>
      </c>
      <c r="CY20">
        <v>415186520.44999999</v>
      </c>
      <c r="CZ20">
        <v>491073680.69999999</v>
      </c>
      <c r="DA20">
        <v>471245663.38999999</v>
      </c>
      <c r="DB20">
        <v>416805844.74000001</v>
      </c>
      <c r="DC20">
        <v>370379405.50999999</v>
      </c>
      <c r="DD20">
        <v>385999410.63999999</v>
      </c>
      <c r="DE20">
        <v>385307504.77999997</v>
      </c>
      <c r="DF20">
        <v>445851042.10000002</v>
      </c>
      <c r="DG20">
        <v>418832595.57999998</v>
      </c>
      <c r="DH20">
        <v>433947954.50999999</v>
      </c>
      <c r="DI20">
        <v>511014804.77999997</v>
      </c>
      <c r="DJ20">
        <v>437828073.01999998</v>
      </c>
      <c r="DK20">
        <v>370258328.10000002</v>
      </c>
      <c r="DL20">
        <v>432126702.29000002</v>
      </c>
      <c r="DM20">
        <v>405704577.43000001</v>
      </c>
      <c r="DN20">
        <v>392252720.86000001</v>
      </c>
      <c r="DO20">
        <v>392636928.88</v>
      </c>
      <c r="DP20">
        <v>413206386.67000002</v>
      </c>
      <c r="DQ20">
        <v>409332428.99000001</v>
      </c>
      <c r="DR20">
        <v>431530297.81999999</v>
      </c>
      <c r="DS20">
        <v>396335555.81999999</v>
      </c>
      <c r="DT20">
        <v>415146123.41000003</v>
      </c>
      <c r="DU20">
        <v>400833867.25</v>
      </c>
      <c r="DV20">
        <v>388582506.67000002</v>
      </c>
      <c r="DW20">
        <v>396993448.88</v>
      </c>
      <c r="DX20">
        <v>436607661.16000003</v>
      </c>
      <c r="DY20">
        <v>358084660.41000003</v>
      </c>
      <c r="DZ20">
        <v>417968913.99000001</v>
      </c>
      <c r="EA20">
        <v>381477721.92000002</v>
      </c>
      <c r="EB20">
        <v>467079890.19999999</v>
      </c>
      <c r="EC20">
        <v>414131153.31</v>
      </c>
      <c r="ED20">
        <v>385184026.95999998</v>
      </c>
      <c r="EE20">
        <v>338119184.75</v>
      </c>
      <c r="EF20">
        <v>346416974.81</v>
      </c>
      <c r="EG20">
        <v>362335462.89999998</v>
      </c>
      <c r="EH20">
        <v>371067368.62</v>
      </c>
      <c r="EI20">
        <v>351485479.98000002</v>
      </c>
      <c r="EJ20">
        <v>317090864.31</v>
      </c>
      <c r="EK20">
        <v>340674026.64999998</v>
      </c>
      <c r="EL20">
        <v>315350374.05000001</v>
      </c>
      <c r="EM20">
        <v>366483617.88999999</v>
      </c>
      <c r="EN20">
        <v>343313296.80000001</v>
      </c>
      <c r="EO20">
        <v>339498486.61000001</v>
      </c>
      <c r="EP20">
        <v>395558039.38</v>
      </c>
      <c r="EQ20">
        <v>355325854.63999999</v>
      </c>
      <c r="ER20">
        <v>299484924.81</v>
      </c>
      <c r="ES20">
        <v>369128255.13999999</v>
      </c>
      <c r="ET20">
        <v>325856233.69</v>
      </c>
      <c r="EU20">
        <v>343436596.06</v>
      </c>
      <c r="EV20">
        <v>321843241.82999998</v>
      </c>
      <c r="EW20">
        <v>344264868.45999998</v>
      </c>
      <c r="EX20">
        <v>336719165.77999997</v>
      </c>
      <c r="EY20">
        <v>355196912.67000002</v>
      </c>
      <c r="EZ20">
        <v>335562077.18000001</v>
      </c>
      <c r="FA20">
        <v>330563041.16000003</v>
      </c>
      <c r="FB20">
        <v>329014995.81999999</v>
      </c>
      <c r="FC20">
        <v>312247220.31999999</v>
      </c>
      <c r="FD20">
        <v>319015306.51999998</v>
      </c>
      <c r="FE20">
        <v>346653303.44</v>
      </c>
      <c r="FF20">
        <v>287894796.35000002</v>
      </c>
      <c r="FG20">
        <v>362310368.43000001</v>
      </c>
      <c r="FH20">
        <v>333624961.38</v>
      </c>
      <c r="FI20">
        <v>404460730.11000001</v>
      </c>
      <c r="FJ20">
        <v>358786826.07999998</v>
      </c>
      <c r="FK20">
        <v>335294218.51999998</v>
      </c>
      <c r="FL20">
        <v>589013727.70000005</v>
      </c>
      <c r="FM20">
        <v>588011601.85000002</v>
      </c>
      <c r="FN20">
        <v>925882573.16999996</v>
      </c>
      <c r="FO20">
        <v>775974986.89999998</v>
      </c>
      <c r="FP20">
        <v>566266157.04999995</v>
      </c>
      <c r="FQ20">
        <v>501169230.42000002</v>
      </c>
      <c r="FR20">
        <v>483975510.63</v>
      </c>
      <c r="FS20">
        <v>580897560.98000002</v>
      </c>
      <c r="FT20">
        <v>682369947.52999997</v>
      </c>
      <c r="FU20">
        <v>639263750.32000005</v>
      </c>
      <c r="FV20">
        <v>817154979.34000003</v>
      </c>
      <c r="FW20">
        <v>875770517.27999997</v>
      </c>
      <c r="FX20">
        <v>717218293.57000005</v>
      </c>
      <c r="FY20">
        <v>578291002.48000002</v>
      </c>
      <c r="FZ20">
        <v>619374496.61000001</v>
      </c>
      <c r="GA20">
        <v>642476432.10000002</v>
      </c>
      <c r="GB20">
        <v>512747551.98000002</v>
      </c>
      <c r="GC20">
        <v>619575827.11000001</v>
      </c>
      <c r="GD20">
        <v>580211429.58000004</v>
      </c>
      <c r="GE20">
        <v>574606173.82000005</v>
      </c>
      <c r="GF20">
        <v>620778741.53999996</v>
      </c>
      <c r="GG20">
        <v>564982495.09000003</v>
      </c>
      <c r="GH20">
        <v>603793054.23000002</v>
      </c>
      <c r="GI20">
        <v>556443710.82000005</v>
      </c>
      <c r="GJ20">
        <v>573288296.84000003</v>
      </c>
      <c r="GK20">
        <v>563103441.51999998</v>
      </c>
      <c r="GL20">
        <v>646901699.85000002</v>
      </c>
      <c r="GM20">
        <v>555620231.55999994</v>
      </c>
      <c r="GN20">
        <v>566277888.98000002</v>
      </c>
      <c r="GO20">
        <v>507065415.36000001</v>
      </c>
      <c r="GP20">
        <v>610429752.49000001</v>
      </c>
      <c r="GQ20">
        <v>582049134.96000004</v>
      </c>
      <c r="GR20">
        <v>514239928.54000002</v>
      </c>
      <c r="GS20" t="s">
        <v>160</v>
      </c>
      <c r="GT20" t="s">
        <v>160</v>
      </c>
      <c r="GU20" t="s">
        <v>160</v>
      </c>
      <c r="GV20" t="s">
        <v>160</v>
      </c>
      <c r="GW20" t="s">
        <v>160</v>
      </c>
      <c r="GX20" t="s">
        <v>160</v>
      </c>
      <c r="GY20" t="s">
        <v>160</v>
      </c>
      <c r="GZ20" t="s">
        <v>160</v>
      </c>
      <c r="HA20" t="s">
        <v>160</v>
      </c>
      <c r="HB20" t="s">
        <v>160</v>
      </c>
      <c r="HC20" t="s">
        <v>160</v>
      </c>
      <c r="HD20" t="s">
        <v>160</v>
      </c>
      <c r="HE20" t="s">
        <v>160</v>
      </c>
      <c r="HF20" t="s">
        <v>160</v>
      </c>
      <c r="HG20" t="s">
        <v>160</v>
      </c>
      <c r="HH20" t="s">
        <v>160</v>
      </c>
      <c r="HI20" t="s">
        <v>160</v>
      </c>
      <c r="HJ20" t="s">
        <v>160</v>
      </c>
      <c r="HK20" t="s">
        <v>160</v>
      </c>
      <c r="HL20" t="s">
        <v>160</v>
      </c>
      <c r="HM20" t="s">
        <v>160</v>
      </c>
      <c r="HN20" t="s">
        <v>160</v>
      </c>
      <c r="HO20" t="s">
        <v>160</v>
      </c>
      <c r="HP20" t="s">
        <v>160</v>
      </c>
      <c r="HQ20" t="s">
        <v>160</v>
      </c>
      <c r="HR20" t="s">
        <v>160</v>
      </c>
      <c r="HS20" t="s">
        <v>160</v>
      </c>
      <c r="HT20" t="s">
        <v>160</v>
      </c>
      <c r="HU20" t="s">
        <v>160</v>
      </c>
      <c r="HV20" t="s">
        <v>160</v>
      </c>
      <c r="HW20" t="s">
        <v>160</v>
      </c>
      <c r="HX20" t="s">
        <v>160</v>
      </c>
      <c r="HY20" t="s">
        <v>160</v>
      </c>
      <c r="HZ20" t="s">
        <v>160</v>
      </c>
      <c r="IA20" t="s">
        <v>160</v>
      </c>
      <c r="IB20" t="s">
        <v>160</v>
      </c>
      <c r="IC20" t="s">
        <v>160</v>
      </c>
      <c r="ID20" t="s">
        <v>160</v>
      </c>
      <c r="IE20" t="s">
        <v>160</v>
      </c>
      <c r="IF20" t="s">
        <v>160</v>
      </c>
      <c r="IG20" t="s">
        <v>160</v>
      </c>
      <c r="IH20" t="s">
        <v>160</v>
      </c>
      <c r="II20" t="s">
        <v>160</v>
      </c>
      <c r="IJ20" t="s">
        <v>160</v>
      </c>
      <c r="IK20" t="s">
        <v>160</v>
      </c>
      <c r="IL20" t="s">
        <v>160</v>
      </c>
      <c r="IM20" t="s">
        <v>160</v>
      </c>
      <c r="IN20" t="s">
        <v>160</v>
      </c>
      <c r="IO20" t="s">
        <v>160</v>
      </c>
      <c r="IP20" t="s">
        <v>160</v>
      </c>
      <c r="IQ20" t="s">
        <v>160</v>
      </c>
      <c r="IR20" t="s">
        <v>160</v>
      </c>
      <c r="IS20" t="s">
        <v>160</v>
      </c>
      <c r="IT20" t="s">
        <v>160</v>
      </c>
      <c r="IU20" t="s">
        <v>160</v>
      </c>
      <c r="IV20" t="s">
        <v>160</v>
      </c>
      <c r="IW20" t="s">
        <v>160</v>
      </c>
      <c r="IX20" t="s">
        <v>160</v>
      </c>
      <c r="IY20" t="s">
        <v>160</v>
      </c>
      <c r="IZ20" t="s">
        <v>160</v>
      </c>
      <c r="JA20" t="s">
        <v>160</v>
      </c>
      <c r="JB20" t="s">
        <v>160</v>
      </c>
      <c r="JC20" t="s">
        <v>160</v>
      </c>
      <c r="JD20" t="s">
        <v>160</v>
      </c>
      <c r="JE20" t="s">
        <v>160</v>
      </c>
      <c r="JF20" t="s">
        <v>160</v>
      </c>
      <c r="JG20" t="s">
        <v>160</v>
      </c>
      <c r="JH20" t="s">
        <v>160</v>
      </c>
      <c r="JI20" t="s">
        <v>160</v>
      </c>
      <c r="JJ20" t="s">
        <v>160</v>
      </c>
      <c r="JK20" t="s">
        <v>160</v>
      </c>
      <c r="JL20" t="s">
        <v>160</v>
      </c>
      <c r="JM20" t="s">
        <v>160</v>
      </c>
      <c r="JN20" t="s">
        <v>160</v>
      </c>
      <c r="JO20" t="s">
        <v>160</v>
      </c>
      <c r="JP20" t="s">
        <v>160</v>
      </c>
      <c r="JQ20" t="s">
        <v>160</v>
      </c>
      <c r="JR20" t="s">
        <v>160</v>
      </c>
      <c r="JS20" t="s">
        <v>160</v>
      </c>
      <c r="JT20" t="s">
        <v>160</v>
      </c>
      <c r="JU20" t="s">
        <v>160</v>
      </c>
      <c r="JV20" t="s">
        <v>160</v>
      </c>
      <c r="JW20" t="s">
        <v>160</v>
      </c>
      <c r="JX20" t="s">
        <v>160</v>
      </c>
      <c r="JY20" t="s">
        <v>160</v>
      </c>
      <c r="JZ20" t="s">
        <v>160</v>
      </c>
      <c r="KA20" t="s">
        <v>160</v>
      </c>
      <c r="KB20" t="s">
        <v>160</v>
      </c>
      <c r="KC20" t="s">
        <v>160</v>
      </c>
      <c r="KD20" t="s">
        <v>160</v>
      </c>
      <c r="KE20" t="s">
        <v>160</v>
      </c>
      <c r="KF20" t="s">
        <v>160</v>
      </c>
      <c r="KG20" t="s">
        <v>160</v>
      </c>
      <c r="KH20" t="s">
        <v>160</v>
      </c>
      <c r="KI20" t="s">
        <v>160</v>
      </c>
      <c r="KJ20" t="s">
        <v>160</v>
      </c>
      <c r="KK20" t="s">
        <v>160</v>
      </c>
      <c r="KL20" t="s">
        <v>160</v>
      </c>
      <c r="KM20" t="s">
        <v>160</v>
      </c>
    </row>
    <row r="21" spans="1:299" x14ac:dyDescent="0.25">
      <c r="A21">
        <v>19</v>
      </c>
      <c r="B21" s="1">
        <v>41000</v>
      </c>
      <c r="C21" t="s">
        <v>160</v>
      </c>
      <c r="D21" t="s">
        <v>160</v>
      </c>
      <c r="E21" t="s">
        <v>160</v>
      </c>
      <c r="F21" t="s">
        <v>160</v>
      </c>
      <c r="G21" t="s">
        <v>160</v>
      </c>
      <c r="H21" t="s">
        <v>160</v>
      </c>
      <c r="I21" t="s">
        <v>160</v>
      </c>
      <c r="J21" t="s">
        <v>160</v>
      </c>
      <c r="K21" t="s">
        <v>160</v>
      </c>
      <c r="L21" t="s">
        <v>160</v>
      </c>
      <c r="M21" t="s">
        <v>160</v>
      </c>
      <c r="N21" t="s">
        <v>160</v>
      </c>
      <c r="O21" t="s">
        <v>160</v>
      </c>
      <c r="P21" t="s">
        <v>160</v>
      </c>
      <c r="Q21" t="s">
        <v>160</v>
      </c>
      <c r="R21" t="s">
        <v>160</v>
      </c>
      <c r="S21" t="s">
        <v>160</v>
      </c>
      <c r="T21" t="s">
        <v>160</v>
      </c>
      <c r="U21" t="s">
        <v>160</v>
      </c>
      <c r="V21" t="s">
        <v>160</v>
      </c>
      <c r="W21" t="s">
        <v>160</v>
      </c>
      <c r="X21" t="s">
        <v>160</v>
      </c>
      <c r="Y21" t="s">
        <v>160</v>
      </c>
      <c r="Z21" t="s">
        <v>160</v>
      </c>
      <c r="AA21" t="s">
        <v>160</v>
      </c>
      <c r="AB21" t="s">
        <v>160</v>
      </c>
      <c r="AC21" t="s">
        <v>160</v>
      </c>
      <c r="AD21" t="s">
        <v>160</v>
      </c>
      <c r="AE21" t="s">
        <v>160</v>
      </c>
      <c r="AF21" t="s">
        <v>160</v>
      </c>
      <c r="AG21" t="s">
        <v>160</v>
      </c>
      <c r="AH21" t="s">
        <v>160</v>
      </c>
      <c r="AI21" t="s">
        <v>160</v>
      </c>
      <c r="AJ21" t="s">
        <v>160</v>
      </c>
      <c r="AK21" t="s">
        <v>160</v>
      </c>
      <c r="AL21" t="s">
        <v>160</v>
      </c>
      <c r="AM21" t="s">
        <v>160</v>
      </c>
      <c r="AN21" t="s">
        <v>160</v>
      </c>
      <c r="AO21" t="s">
        <v>160</v>
      </c>
      <c r="AP21" t="s">
        <v>160</v>
      </c>
      <c r="AQ21" t="s">
        <v>160</v>
      </c>
      <c r="AR21" t="s">
        <v>160</v>
      </c>
      <c r="AS21" t="s">
        <v>160</v>
      </c>
      <c r="AT21" t="s">
        <v>160</v>
      </c>
      <c r="AU21" t="s">
        <v>160</v>
      </c>
      <c r="AV21" t="s">
        <v>160</v>
      </c>
      <c r="AW21" t="s">
        <v>160</v>
      </c>
      <c r="AX21" t="s">
        <v>160</v>
      </c>
      <c r="AY21" t="s">
        <v>160</v>
      </c>
      <c r="AZ21" t="s">
        <v>160</v>
      </c>
      <c r="BA21" t="s">
        <v>160</v>
      </c>
      <c r="BB21" t="s">
        <v>160</v>
      </c>
      <c r="BC21" t="s">
        <v>160</v>
      </c>
      <c r="BD21" t="s">
        <v>160</v>
      </c>
      <c r="BE21" t="s">
        <v>160</v>
      </c>
      <c r="BF21" t="s">
        <v>160</v>
      </c>
      <c r="BG21" t="s">
        <v>160</v>
      </c>
      <c r="BH21" t="s">
        <v>160</v>
      </c>
      <c r="BI21" t="s">
        <v>160</v>
      </c>
      <c r="BJ21" t="s">
        <v>160</v>
      </c>
      <c r="BK21" t="s">
        <v>160</v>
      </c>
      <c r="BL21" t="s">
        <v>160</v>
      </c>
      <c r="BM21" t="s">
        <v>160</v>
      </c>
      <c r="BN21" t="s">
        <v>160</v>
      </c>
      <c r="BO21" t="s">
        <v>160</v>
      </c>
      <c r="BP21" t="s">
        <v>160</v>
      </c>
      <c r="BQ21" t="s">
        <v>160</v>
      </c>
      <c r="BR21" t="s">
        <v>160</v>
      </c>
      <c r="BS21" t="s">
        <v>160</v>
      </c>
      <c r="BT21" t="s">
        <v>160</v>
      </c>
      <c r="BU21" t="s">
        <v>160</v>
      </c>
      <c r="BV21" t="s">
        <v>160</v>
      </c>
      <c r="BW21" t="s">
        <v>160</v>
      </c>
      <c r="BX21" t="s">
        <v>160</v>
      </c>
      <c r="BY21" t="s">
        <v>160</v>
      </c>
      <c r="BZ21" t="s">
        <v>160</v>
      </c>
      <c r="CA21" t="s">
        <v>160</v>
      </c>
      <c r="CB21" t="s">
        <v>160</v>
      </c>
      <c r="CC21" t="s">
        <v>160</v>
      </c>
      <c r="CD21" t="s">
        <v>160</v>
      </c>
      <c r="CE21" t="s">
        <v>160</v>
      </c>
      <c r="CF21" t="s">
        <v>160</v>
      </c>
      <c r="CG21" t="s">
        <v>160</v>
      </c>
      <c r="CH21" t="s">
        <v>160</v>
      </c>
      <c r="CI21" t="s">
        <v>160</v>
      </c>
      <c r="CJ21" t="s">
        <v>160</v>
      </c>
      <c r="CK21" t="s">
        <v>160</v>
      </c>
      <c r="CL21" t="s">
        <v>160</v>
      </c>
      <c r="CM21" t="s">
        <v>160</v>
      </c>
      <c r="CN21" t="s">
        <v>160</v>
      </c>
      <c r="CO21" t="s">
        <v>160</v>
      </c>
      <c r="CP21" t="s">
        <v>160</v>
      </c>
      <c r="CQ21" t="s">
        <v>160</v>
      </c>
      <c r="CR21" t="s">
        <v>160</v>
      </c>
      <c r="CS21" t="s">
        <v>160</v>
      </c>
      <c r="CT21" t="s">
        <v>160</v>
      </c>
      <c r="CU21" t="s">
        <v>160</v>
      </c>
      <c r="CV21" t="s">
        <v>160</v>
      </c>
      <c r="CW21" t="s">
        <v>160</v>
      </c>
      <c r="CX21">
        <v>412751476.50999999</v>
      </c>
      <c r="CY21">
        <v>415560188.31999999</v>
      </c>
      <c r="CZ21">
        <v>492154042.79000002</v>
      </c>
      <c r="DA21">
        <v>471905407.31999999</v>
      </c>
      <c r="DB21">
        <v>417097608.82999998</v>
      </c>
      <c r="DC21">
        <v>371601657.54000002</v>
      </c>
      <c r="DD21">
        <v>386115210.47000003</v>
      </c>
      <c r="DE21">
        <v>385692812.27999997</v>
      </c>
      <c r="DF21">
        <v>446831914.38999999</v>
      </c>
      <c r="DG21">
        <v>422141373.08999997</v>
      </c>
      <c r="DH21">
        <v>438070460.07999998</v>
      </c>
      <c r="DI21">
        <v>511832428.47000003</v>
      </c>
      <c r="DJ21">
        <v>438528597.94</v>
      </c>
      <c r="DK21">
        <v>370628586.43000001</v>
      </c>
      <c r="DL21">
        <v>432861317.68000001</v>
      </c>
      <c r="DM21">
        <v>407570818.48000002</v>
      </c>
      <c r="DN21">
        <v>393664830.64999998</v>
      </c>
      <c r="DO21">
        <v>404337509.36000001</v>
      </c>
      <c r="DP21">
        <v>419487123.75</v>
      </c>
      <c r="DQ21">
        <v>413098287.32999998</v>
      </c>
      <c r="DR21">
        <v>431573450.85000002</v>
      </c>
      <c r="DS21">
        <v>396930059.16000003</v>
      </c>
      <c r="DT21">
        <v>433121950.56</v>
      </c>
      <c r="DU21">
        <v>401074367.56999999</v>
      </c>
      <c r="DV21">
        <v>389631679.44</v>
      </c>
      <c r="DW21">
        <v>398740220.06</v>
      </c>
      <c r="DX21">
        <v>437218911.88</v>
      </c>
      <c r="DY21">
        <v>358514362</v>
      </c>
      <c r="DZ21">
        <v>418219695.33999997</v>
      </c>
      <c r="EA21">
        <v>381477721.92000002</v>
      </c>
      <c r="EB21">
        <v>467079890.19999999</v>
      </c>
      <c r="EC21">
        <v>414710936.92000002</v>
      </c>
      <c r="ED21">
        <v>385453655.77999997</v>
      </c>
      <c r="EE21">
        <v>337983937.06999999</v>
      </c>
      <c r="EF21">
        <v>347005883.67000002</v>
      </c>
      <c r="EG21">
        <v>363784804.75</v>
      </c>
      <c r="EH21">
        <v>371995037.04000002</v>
      </c>
      <c r="EI21">
        <v>351907262.55000001</v>
      </c>
      <c r="EJ21">
        <v>319405627.62</v>
      </c>
      <c r="EK21">
        <v>340844363.66000003</v>
      </c>
      <c r="EL21">
        <v>315886469.68000001</v>
      </c>
      <c r="EM21">
        <v>367912904</v>
      </c>
      <c r="EN21">
        <v>343072977.49000001</v>
      </c>
      <c r="EO21">
        <v>335628203.86000001</v>
      </c>
      <c r="EP21">
        <v>396665601.88999999</v>
      </c>
      <c r="EQ21">
        <v>356285234.44999999</v>
      </c>
      <c r="ER21">
        <v>299994049.18000001</v>
      </c>
      <c r="ES21">
        <v>370198727.07999998</v>
      </c>
      <c r="ET21">
        <v>328463083.55000001</v>
      </c>
      <c r="EU21">
        <v>345531559.30000001</v>
      </c>
      <c r="EV21">
        <v>318399519.13999999</v>
      </c>
      <c r="EW21">
        <v>342612397.08999997</v>
      </c>
      <c r="EX21">
        <v>336079399.36000001</v>
      </c>
      <c r="EY21">
        <v>355303471.74000001</v>
      </c>
      <c r="EZ21">
        <v>335595633.38</v>
      </c>
      <c r="FA21">
        <v>327092129.22000003</v>
      </c>
      <c r="FB21">
        <v>329113700.31999999</v>
      </c>
      <c r="FC21">
        <v>313027838.37</v>
      </c>
      <c r="FD21">
        <v>320323269.27999997</v>
      </c>
      <c r="FE21">
        <v>346722634.10000002</v>
      </c>
      <c r="FF21">
        <v>288499375.42000002</v>
      </c>
      <c r="FG21">
        <v>362672678.80000001</v>
      </c>
      <c r="FH21">
        <v>333624961.38</v>
      </c>
      <c r="FI21">
        <v>404460730.11000001</v>
      </c>
      <c r="FJ21">
        <v>359647914.45999998</v>
      </c>
      <c r="FK21">
        <v>335663042.16000003</v>
      </c>
      <c r="FL21">
        <v>597613328.13</v>
      </c>
      <c r="FM21">
        <v>587952800.69000006</v>
      </c>
      <c r="FN21">
        <v>925882573.16999996</v>
      </c>
      <c r="FO21">
        <v>775974986.89999998</v>
      </c>
      <c r="FP21">
        <v>566266157.04999995</v>
      </c>
      <c r="FQ21">
        <v>500367359.64999998</v>
      </c>
      <c r="FR21">
        <v>483975510.63</v>
      </c>
      <c r="FS21">
        <v>580897560.98000002</v>
      </c>
      <c r="FT21">
        <v>682369947.52999997</v>
      </c>
      <c r="FU21">
        <v>651665467.08000004</v>
      </c>
      <c r="FV21">
        <v>850494902.5</v>
      </c>
      <c r="FW21">
        <v>875770517.27999997</v>
      </c>
      <c r="FX21">
        <v>717218293.57000005</v>
      </c>
      <c r="FY21">
        <v>578291002.48000002</v>
      </c>
      <c r="FZ21">
        <v>619374496.61000001</v>
      </c>
      <c r="GA21">
        <v>642412184.46000004</v>
      </c>
      <c r="GB21">
        <v>512747551.98000002</v>
      </c>
      <c r="GC21">
        <v>673107178.58000004</v>
      </c>
      <c r="GD21">
        <v>603013738.75999999</v>
      </c>
      <c r="GE21">
        <v>586730364.09000003</v>
      </c>
      <c r="GF21">
        <v>620778741.53999996</v>
      </c>
      <c r="GG21">
        <v>566959933.82000005</v>
      </c>
      <c r="GH21">
        <v>664534635.48000002</v>
      </c>
      <c r="GI21">
        <v>556888865.77999997</v>
      </c>
      <c r="GJ21">
        <v>575008161.73000002</v>
      </c>
      <c r="GK21">
        <v>565693717.35000002</v>
      </c>
      <c r="GL21">
        <v>648583644.26999998</v>
      </c>
      <c r="GM21">
        <v>555620231.55999994</v>
      </c>
      <c r="GN21">
        <v>566277888.98000002</v>
      </c>
      <c r="GO21">
        <v>507065415.36000001</v>
      </c>
      <c r="GP21">
        <v>610429752.49000001</v>
      </c>
      <c r="GQ21">
        <v>582049134.96000004</v>
      </c>
      <c r="GR21">
        <v>514239928.54000002</v>
      </c>
      <c r="GS21" t="s">
        <v>160</v>
      </c>
      <c r="GT21" t="s">
        <v>160</v>
      </c>
      <c r="GU21" t="s">
        <v>160</v>
      </c>
      <c r="GV21" t="s">
        <v>160</v>
      </c>
      <c r="GW21" t="s">
        <v>160</v>
      </c>
      <c r="GX21" t="s">
        <v>160</v>
      </c>
      <c r="GY21" t="s">
        <v>160</v>
      </c>
      <c r="GZ21" t="s">
        <v>160</v>
      </c>
      <c r="HA21" t="s">
        <v>160</v>
      </c>
      <c r="HB21" t="s">
        <v>160</v>
      </c>
      <c r="HC21" t="s">
        <v>160</v>
      </c>
      <c r="HD21" t="s">
        <v>160</v>
      </c>
      <c r="HE21" t="s">
        <v>160</v>
      </c>
      <c r="HF21" t="s">
        <v>160</v>
      </c>
      <c r="HG21" t="s">
        <v>160</v>
      </c>
      <c r="HH21" t="s">
        <v>160</v>
      </c>
      <c r="HI21" t="s">
        <v>160</v>
      </c>
      <c r="HJ21" t="s">
        <v>160</v>
      </c>
      <c r="HK21" t="s">
        <v>160</v>
      </c>
      <c r="HL21" t="s">
        <v>160</v>
      </c>
      <c r="HM21" t="s">
        <v>160</v>
      </c>
      <c r="HN21" t="s">
        <v>160</v>
      </c>
      <c r="HO21" t="s">
        <v>160</v>
      </c>
      <c r="HP21" t="s">
        <v>160</v>
      </c>
      <c r="HQ21" t="s">
        <v>160</v>
      </c>
      <c r="HR21" t="s">
        <v>160</v>
      </c>
      <c r="HS21" t="s">
        <v>160</v>
      </c>
      <c r="HT21" t="s">
        <v>160</v>
      </c>
      <c r="HU21" t="s">
        <v>160</v>
      </c>
      <c r="HV21" t="s">
        <v>160</v>
      </c>
      <c r="HW21" t="s">
        <v>160</v>
      </c>
      <c r="HX21" t="s">
        <v>160</v>
      </c>
      <c r="HY21" t="s">
        <v>160</v>
      </c>
      <c r="HZ21" t="s">
        <v>160</v>
      </c>
      <c r="IA21" t="s">
        <v>160</v>
      </c>
      <c r="IB21" t="s">
        <v>160</v>
      </c>
      <c r="IC21" t="s">
        <v>160</v>
      </c>
      <c r="ID21" t="s">
        <v>160</v>
      </c>
      <c r="IE21" t="s">
        <v>160</v>
      </c>
      <c r="IF21" t="s">
        <v>160</v>
      </c>
      <c r="IG21" t="s">
        <v>160</v>
      </c>
      <c r="IH21" t="s">
        <v>160</v>
      </c>
      <c r="II21" t="s">
        <v>160</v>
      </c>
      <c r="IJ21" t="s">
        <v>160</v>
      </c>
      <c r="IK21" t="s">
        <v>160</v>
      </c>
      <c r="IL21" t="s">
        <v>160</v>
      </c>
      <c r="IM21" t="s">
        <v>160</v>
      </c>
      <c r="IN21" t="s">
        <v>160</v>
      </c>
      <c r="IO21" t="s">
        <v>160</v>
      </c>
      <c r="IP21" t="s">
        <v>160</v>
      </c>
      <c r="IQ21" t="s">
        <v>160</v>
      </c>
      <c r="IR21" t="s">
        <v>160</v>
      </c>
      <c r="IS21" t="s">
        <v>160</v>
      </c>
      <c r="IT21" t="s">
        <v>160</v>
      </c>
      <c r="IU21" t="s">
        <v>160</v>
      </c>
      <c r="IV21" t="s">
        <v>160</v>
      </c>
      <c r="IW21" t="s">
        <v>160</v>
      </c>
      <c r="IX21" t="s">
        <v>160</v>
      </c>
      <c r="IY21" t="s">
        <v>160</v>
      </c>
      <c r="IZ21" t="s">
        <v>160</v>
      </c>
      <c r="JA21" t="s">
        <v>160</v>
      </c>
      <c r="JB21" t="s">
        <v>160</v>
      </c>
      <c r="JC21" t="s">
        <v>160</v>
      </c>
      <c r="JD21" t="s">
        <v>160</v>
      </c>
      <c r="JE21" t="s">
        <v>160</v>
      </c>
      <c r="JF21" t="s">
        <v>160</v>
      </c>
      <c r="JG21" t="s">
        <v>160</v>
      </c>
      <c r="JH21" t="s">
        <v>160</v>
      </c>
      <c r="JI21" t="s">
        <v>160</v>
      </c>
      <c r="JJ21" t="s">
        <v>160</v>
      </c>
      <c r="JK21" t="s">
        <v>160</v>
      </c>
      <c r="JL21" t="s">
        <v>160</v>
      </c>
      <c r="JM21" t="s">
        <v>160</v>
      </c>
      <c r="JN21" t="s">
        <v>160</v>
      </c>
      <c r="JO21" t="s">
        <v>160</v>
      </c>
      <c r="JP21" t="s">
        <v>160</v>
      </c>
      <c r="JQ21" t="s">
        <v>160</v>
      </c>
      <c r="JR21" t="s">
        <v>160</v>
      </c>
      <c r="JS21" t="s">
        <v>160</v>
      </c>
      <c r="JT21" t="s">
        <v>160</v>
      </c>
      <c r="JU21" t="s">
        <v>160</v>
      </c>
      <c r="JV21" t="s">
        <v>160</v>
      </c>
      <c r="JW21" t="s">
        <v>160</v>
      </c>
      <c r="JX21" t="s">
        <v>160</v>
      </c>
      <c r="JY21" t="s">
        <v>160</v>
      </c>
      <c r="JZ21" t="s">
        <v>160</v>
      </c>
      <c r="KA21" t="s">
        <v>160</v>
      </c>
      <c r="KB21" t="s">
        <v>160</v>
      </c>
      <c r="KC21" t="s">
        <v>160</v>
      </c>
      <c r="KD21" t="s">
        <v>160</v>
      </c>
      <c r="KE21" t="s">
        <v>160</v>
      </c>
      <c r="KF21" t="s">
        <v>160</v>
      </c>
      <c r="KG21" t="s">
        <v>160</v>
      </c>
      <c r="KH21" t="s">
        <v>160</v>
      </c>
      <c r="KI21" t="s">
        <v>160</v>
      </c>
      <c r="KJ21" t="s">
        <v>160</v>
      </c>
      <c r="KK21" t="s">
        <v>160</v>
      </c>
      <c r="KL21" t="s">
        <v>160</v>
      </c>
      <c r="KM21" t="s">
        <v>160</v>
      </c>
    </row>
    <row r="22" spans="1:299" x14ac:dyDescent="0.25">
      <c r="A22">
        <v>20</v>
      </c>
      <c r="B22" s="1">
        <v>41030</v>
      </c>
      <c r="C22" t="s">
        <v>160</v>
      </c>
      <c r="D22" t="s">
        <v>160</v>
      </c>
      <c r="E22" t="s">
        <v>160</v>
      </c>
      <c r="F22" t="s">
        <v>160</v>
      </c>
      <c r="G22" t="s">
        <v>160</v>
      </c>
      <c r="H22" t="s">
        <v>160</v>
      </c>
      <c r="I22" t="s">
        <v>160</v>
      </c>
      <c r="J22" t="s">
        <v>160</v>
      </c>
      <c r="K22" t="s">
        <v>160</v>
      </c>
      <c r="L22" t="s">
        <v>160</v>
      </c>
      <c r="M22" t="s">
        <v>160</v>
      </c>
      <c r="N22" t="s">
        <v>160</v>
      </c>
      <c r="O22" t="s">
        <v>160</v>
      </c>
      <c r="P22" t="s">
        <v>160</v>
      </c>
      <c r="Q22" t="s">
        <v>160</v>
      </c>
      <c r="R22" t="s">
        <v>160</v>
      </c>
      <c r="S22" t="s">
        <v>160</v>
      </c>
      <c r="T22" t="s">
        <v>160</v>
      </c>
      <c r="U22" t="s">
        <v>160</v>
      </c>
      <c r="V22" t="s">
        <v>160</v>
      </c>
      <c r="W22" t="s">
        <v>160</v>
      </c>
      <c r="X22" t="s">
        <v>160</v>
      </c>
      <c r="Y22" t="s">
        <v>160</v>
      </c>
      <c r="Z22" t="s">
        <v>160</v>
      </c>
      <c r="AA22" t="s">
        <v>160</v>
      </c>
      <c r="AB22" t="s">
        <v>160</v>
      </c>
      <c r="AC22" t="s">
        <v>160</v>
      </c>
      <c r="AD22" t="s">
        <v>160</v>
      </c>
      <c r="AE22" t="s">
        <v>160</v>
      </c>
      <c r="AF22" t="s">
        <v>160</v>
      </c>
      <c r="AG22" t="s">
        <v>160</v>
      </c>
      <c r="AH22" t="s">
        <v>160</v>
      </c>
      <c r="AI22" t="s">
        <v>160</v>
      </c>
      <c r="AJ22" t="s">
        <v>160</v>
      </c>
      <c r="AK22" t="s">
        <v>160</v>
      </c>
      <c r="AL22" t="s">
        <v>160</v>
      </c>
      <c r="AM22" t="s">
        <v>160</v>
      </c>
      <c r="AN22" t="s">
        <v>160</v>
      </c>
      <c r="AO22" t="s">
        <v>160</v>
      </c>
      <c r="AP22" t="s">
        <v>160</v>
      </c>
      <c r="AQ22" t="s">
        <v>160</v>
      </c>
      <c r="AR22" t="s">
        <v>160</v>
      </c>
      <c r="AS22" t="s">
        <v>160</v>
      </c>
      <c r="AT22" t="s">
        <v>160</v>
      </c>
      <c r="AU22" t="s">
        <v>160</v>
      </c>
      <c r="AV22" t="s">
        <v>160</v>
      </c>
      <c r="AW22" t="s">
        <v>160</v>
      </c>
      <c r="AX22" t="s">
        <v>160</v>
      </c>
      <c r="AY22" t="s">
        <v>160</v>
      </c>
      <c r="AZ22" t="s">
        <v>160</v>
      </c>
      <c r="BA22" t="s">
        <v>160</v>
      </c>
      <c r="BB22" t="s">
        <v>160</v>
      </c>
      <c r="BC22" t="s">
        <v>160</v>
      </c>
      <c r="BD22" t="s">
        <v>160</v>
      </c>
      <c r="BE22" t="s">
        <v>160</v>
      </c>
      <c r="BF22" t="s">
        <v>160</v>
      </c>
      <c r="BG22" t="s">
        <v>160</v>
      </c>
      <c r="BH22" t="s">
        <v>160</v>
      </c>
      <c r="BI22" t="s">
        <v>160</v>
      </c>
      <c r="BJ22" t="s">
        <v>160</v>
      </c>
      <c r="BK22" t="s">
        <v>160</v>
      </c>
      <c r="BL22" t="s">
        <v>160</v>
      </c>
      <c r="BM22" t="s">
        <v>160</v>
      </c>
      <c r="BN22" t="s">
        <v>160</v>
      </c>
      <c r="BO22" t="s">
        <v>160</v>
      </c>
      <c r="BP22" t="s">
        <v>160</v>
      </c>
      <c r="BQ22" t="s">
        <v>160</v>
      </c>
      <c r="BR22" t="s">
        <v>160</v>
      </c>
      <c r="BS22" t="s">
        <v>160</v>
      </c>
      <c r="BT22" t="s">
        <v>160</v>
      </c>
      <c r="BU22" t="s">
        <v>160</v>
      </c>
      <c r="BV22" t="s">
        <v>160</v>
      </c>
      <c r="BW22" t="s">
        <v>160</v>
      </c>
      <c r="BX22" t="s">
        <v>160</v>
      </c>
      <c r="BY22" t="s">
        <v>160</v>
      </c>
      <c r="BZ22" t="s">
        <v>160</v>
      </c>
      <c r="CA22" t="s">
        <v>160</v>
      </c>
      <c r="CB22" t="s">
        <v>160</v>
      </c>
      <c r="CC22" t="s">
        <v>160</v>
      </c>
      <c r="CD22" t="s">
        <v>160</v>
      </c>
      <c r="CE22" t="s">
        <v>160</v>
      </c>
      <c r="CF22" t="s">
        <v>160</v>
      </c>
      <c r="CG22" t="s">
        <v>160</v>
      </c>
      <c r="CH22" t="s">
        <v>160</v>
      </c>
      <c r="CI22" t="s">
        <v>160</v>
      </c>
      <c r="CJ22" t="s">
        <v>160</v>
      </c>
      <c r="CK22" t="s">
        <v>160</v>
      </c>
      <c r="CL22" t="s">
        <v>160</v>
      </c>
      <c r="CM22" t="s">
        <v>160</v>
      </c>
      <c r="CN22" t="s">
        <v>160</v>
      </c>
      <c r="CO22" t="s">
        <v>160</v>
      </c>
      <c r="CP22" t="s">
        <v>160</v>
      </c>
      <c r="CQ22" t="s">
        <v>160</v>
      </c>
      <c r="CR22" t="s">
        <v>160</v>
      </c>
      <c r="CS22" t="s">
        <v>160</v>
      </c>
      <c r="CT22" t="s">
        <v>160</v>
      </c>
      <c r="CU22" t="s">
        <v>160</v>
      </c>
      <c r="CV22" t="s">
        <v>160</v>
      </c>
      <c r="CW22" t="s">
        <v>160</v>
      </c>
      <c r="CX22">
        <v>415475636.25</v>
      </c>
      <c r="CY22">
        <v>416515976.75999999</v>
      </c>
      <c r="CZ22">
        <v>495648336.5</v>
      </c>
      <c r="DA22">
        <v>473085170.83999997</v>
      </c>
      <c r="DB22">
        <v>419016257.82999998</v>
      </c>
      <c r="DC22">
        <v>372679302.35000002</v>
      </c>
      <c r="DD22">
        <v>386346879.58999997</v>
      </c>
      <c r="DE22">
        <v>385885658.69</v>
      </c>
      <c r="DF22">
        <v>447368112.69</v>
      </c>
      <c r="DG22">
        <v>422436872.05000001</v>
      </c>
      <c r="DH22">
        <v>438201881.22000003</v>
      </c>
      <c r="DI22">
        <v>510757580.37</v>
      </c>
      <c r="DJ22">
        <v>438660156.51999998</v>
      </c>
      <c r="DK22">
        <v>370776837.86000001</v>
      </c>
      <c r="DL22">
        <v>433467323.51999998</v>
      </c>
      <c r="DM22">
        <v>408426717.19999999</v>
      </c>
      <c r="DN22">
        <v>394845825.13999999</v>
      </c>
      <c r="DO22">
        <v>404782280.63</v>
      </c>
      <c r="DP22">
        <v>419612969.88</v>
      </c>
      <c r="DQ22">
        <v>418922973.18000001</v>
      </c>
      <c r="DR22">
        <v>432954485.88999999</v>
      </c>
      <c r="DS22">
        <v>398239928.35000002</v>
      </c>
      <c r="DT22">
        <v>433858257.87</v>
      </c>
      <c r="DU22">
        <v>411422086.25</v>
      </c>
      <c r="DV22">
        <v>391346058.82999998</v>
      </c>
      <c r="DW22">
        <v>401092787.36000001</v>
      </c>
      <c r="DX22">
        <v>438574290.50999999</v>
      </c>
      <c r="DY22">
        <v>359554053.64999998</v>
      </c>
      <c r="DZ22">
        <v>418554271.10000002</v>
      </c>
      <c r="EA22">
        <v>381592165.24000001</v>
      </c>
      <c r="EB22">
        <v>467173306.18000001</v>
      </c>
      <c r="EC22">
        <v>415747714.25999999</v>
      </c>
      <c r="ED22">
        <v>385453655.77999997</v>
      </c>
      <c r="EE22">
        <v>338220525.82999998</v>
      </c>
      <c r="EF22">
        <v>347942799.55000001</v>
      </c>
      <c r="EG22">
        <v>363784804.75</v>
      </c>
      <c r="EH22">
        <v>373631815.19999999</v>
      </c>
      <c r="EI22">
        <v>354757711.38</v>
      </c>
      <c r="EJ22">
        <v>317968302.30000001</v>
      </c>
      <c r="EK22">
        <v>341185208.01999998</v>
      </c>
      <c r="EL22">
        <v>316170767.50999999</v>
      </c>
      <c r="EM22">
        <v>368685521.10000002</v>
      </c>
      <c r="EN22">
        <v>343278821.27999997</v>
      </c>
      <c r="EO22">
        <v>334319253.87</v>
      </c>
      <c r="EP22">
        <v>395197939.17000002</v>
      </c>
      <c r="EQ22">
        <v>356463377.06</v>
      </c>
      <c r="ER22">
        <v>300174045.61000001</v>
      </c>
      <c r="ES22">
        <v>371087204.01999998</v>
      </c>
      <c r="ET22">
        <v>329645550.66000003</v>
      </c>
      <c r="EU22">
        <v>347293770.25</v>
      </c>
      <c r="EV22">
        <v>319004478.23000002</v>
      </c>
      <c r="EW22">
        <v>342817964.52999997</v>
      </c>
      <c r="EX22">
        <v>335340024.68000001</v>
      </c>
      <c r="EY22">
        <v>357186580.14999998</v>
      </c>
      <c r="EZ22">
        <v>334723084.74000001</v>
      </c>
      <c r="FA22">
        <v>327680895.06</v>
      </c>
      <c r="FB22">
        <v>326480790.72000003</v>
      </c>
      <c r="FC22">
        <v>315500758.29000002</v>
      </c>
      <c r="FD22">
        <v>324135116.18000001</v>
      </c>
      <c r="FE22">
        <v>348802969.91000003</v>
      </c>
      <c r="FF22">
        <v>289451423.36000001</v>
      </c>
      <c r="FG22">
        <v>363144153.27999997</v>
      </c>
      <c r="FH22">
        <v>333491511.39999998</v>
      </c>
      <c r="FI22">
        <v>404582068.32999998</v>
      </c>
      <c r="FJ22">
        <v>361158435.69999999</v>
      </c>
      <c r="FK22">
        <v>335696608.47000003</v>
      </c>
      <c r="FL22">
        <v>605740869.38999999</v>
      </c>
      <c r="FM22">
        <v>589011115.73000002</v>
      </c>
      <c r="FN22">
        <v>940141164.78999996</v>
      </c>
      <c r="FO22">
        <v>775974986.89999998</v>
      </c>
      <c r="FP22">
        <v>566266157.04999995</v>
      </c>
      <c r="FQ22">
        <v>506221657.75999999</v>
      </c>
      <c r="FR22">
        <v>483975510.63</v>
      </c>
      <c r="FS22">
        <v>580897560.98000002</v>
      </c>
      <c r="FT22">
        <v>682369947.52999997</v>
      </c>
      <c r="FU22">
        <v>652251966</v>
      </c>
      <c r="FV22">
        <v>855938069.87</v>
      </c>
      <c r="FW22">
        <v>875770517.27999997</v>
      </c>
      <c r="FX22">
        <v>717218293.57000005</v>
      </c>
      <c r="FY22">
        <v>578291002.48000002</v>
      </c>
      <c r="FZ22">
        <v>619374496.61000001</v>
      </c>
      <c r="GA22">
        <v>642476425.67999995</v>
      </c>
      <c r="GB22">
        <v>512747551.98000002</v>
      </c>
      <c r="GC22">
        <v>673107178.58000004</v>
      </c>
      <c r="GD22">
        <v>603013738.75999999</v>
      </c>
      <c r="GE22">
        <v>605095024.48000002</v>
      </c>
      <c r="GF22">
        <v>621275364.53999996</v>
      </c>
      <c r="GG22">
        <v>573650061.03999996</v>
      </c>
      <c r="GH22">
        <v>665664344.36000001</v>
      </c>
      <c r="GI22">
        <v>590413575.5</v>
      </c>
      <c r="GJ22">
        <v>575353166.62</v>
      </c>
      <c r="GK22">
        <v>565693717.35000002</v>
      </c>
      <c r="GL22">
        <v>648583644.26999998</v>
      </c>
      <c r="GM22">
        <v>557009282.13</v>
      </c>
      <c r="GN22">
        <v>566334516.76999998</v>
      </c>
      <c r="GO22">
        <v>507673893.86000001</v>
      </c>
      <c r="GP22">
        <v>610429752.49000001</v>
      </c>
      <c r="GQ22">
        <v>582049134.96000004</v>
      </c>
      <c r="GR22">
        <v>514239928.54000002</v>
      </c>
      <c r="GS22" t="s">
        <v>160</v>
      </c>
      <c r="GT22" t="s">
        <v>160</v>
      </c>
      <c r="GU22" t="s">
        <v>160</v>
      </c>
      <c r="GV22" t="s">
        <v>160</v>
      </c>
      <c r="GW22" t="s">
        <v>160</v>
      </c>
      <c r="GX22" t="s">
        <v>160</v>
      </c>
      <c r="GY22" t="s">
        <v>160</v>
      </c>
      <c r="GZ22" t="s">
        <v>160</v>
      </c>
      <c r="HA22" t="s">
        <v>160</v>
      </c>
      <c r="HB22" t="s">
        <v>160</v>
      </c>
      <c r="HC22" t="s">
        <v>160</v>
      </c>
      <c r="HD22" t="s">
        <v>160</v>
      </c>
      <c r="HE22" t="s">
        <v>160</v>
      </c>
      <c r="HF22" t="s">
        <v>160</v>
      </c>
      <c r="HG22" t="s">
        <v>160</v>
      </c>
      <c r="HH22" t="s">
        <v>160</v>
      </c>
      <c r="HI22" t="s">
        <v>160</v>
      </c>
      <c r="HJ22" t="s">
        <v>160</v>
      </c>
      <c r="HK22" t="s">
        <v>160</v>
      </c>
      <c r="HL22" t="s">
        <v>160</v>
      </c>
      <c r="HM22" t="s">
        <v>160</v>
      </c>
      <c r="HN22" t="s">
        <v>160</v>
      </c>
      <c r="HO22" t="s">
        <v>160</v>
      </c>
      <c r="HP22" t="s">
        <v>160</v>
      </c>
      <c r="HQ22" t="s">
        <v>160</v>
      </c>
      <c r="HR22" t="s">
        <v>160</v>
      </c>
      <c r="HS22" t="s">
        <v>160</v>
      </c>
      <c r="HT22" t="s">
        <v>160</v>
      </c>
      <c r="HU22" t="s">
        <v>160</v>
      </c>
      <c r="HV22" t="s">
        <v>160</v>
      </c>
      <c r="HW22" t="s">
        <v>160</v>
      </c>
      <c r="HX22" t="s">
        <v>160</v>
      </c>
      <c r="HY22" t="s">
        <v>160</v>
      </c>
      <c r="HZ22" t="s">
        <v>160</v>
      </c>
      <c r="IA22" t="s">
        <v>160</v>
      </c>
      <c r="IB22" t="s">
        <v>160</v>
      </c>
      <c r="IC22" t="s">
        <v>160</v>
      </c>
      <c r="ID22" t="s">
        <v>160</v>
      </c>
      <c r="IE22" t="s">
        <v>160</v>
      </c>
      <c r="IF22" t="s">
        <v>160</v>
      </c>
      <c r="IG22" t="s">
        <v>160</v>
      </c>
      <c r="IH22" t="s">
        <v>160</v>
      </c>
      <c r="II22" t="s">
        <v>160</v>
      </c>
      <c r="IJ22" t="s">
        <v>160</v>
      </c>
      <c r="IK22" t="s">
        <v>160</v>
      </c>
      <c r="IL22" t="s">
        <v>160</v>
      </c>
      <c r="IM22" t="s">
        <v>160</v>
      </c>
      <c r="IN22" t="s">
        <v>160</v>
      </c>
      <c r="IO22" t="s">
        <v>160</v>
      </c>
      <c r="IP22" t="s">
        <v>160</v>
      </c>
      <c r="IQ22" t="s">
        <v>160</v>
      </c>
      <c r="IR22" t="s">
        <v>160</v>
      </c>
      <c r="IS22" t="s">
        <v>160</v>
      </c>
      <c r="IT22" t="s">
        <v>160</v>
      </c>
      <c r="IU22" t="s">
        <v>160</v>
      </c>
      <c r="IV22" t="s">
        <v>160</v>
      </c>
      <c r="IW22" t="s">
        <v>160</v>
      </c>
      <c r="IX22" t="s">
        <v>160</v>
      </c>
      <c r="IY22" t="s">
        <v>160</v>
      </c>
      <c r="IZ22" t="s">
        <v>160</v>
      </c>
      <c r="JA22" t="s">
        <v>160</v>
      </c>
      <c r="JB22" t="s">
        <v>160</v>
      </c>
      <c r="JC22" t="s">
        <v>160</v>
      </c>
      <c r="JD22" t="s">
        <v>160</v>
      </c>
      <c r="JE22" t="s">
        <v>160</v>
      </c>
      <c r="JF22" t="s">
        <v>160</v>
      </c>
      <c r="JG22" t="s">
        <v>160</v>
      </c>
      <c r="JH22" t="s">
        <v>160</v>
      </c>
      <c r="JI22" t="s">
        <v>160</v>
      </c>
      <c r="JJ22" t="s">
        <v>160</v>
      </c>
      <c r="JK22" t="s">
        <v>160</v>
      </c>
      <c r="JL22" t="s">
        <v>160</v>
      </c>
      <c r="JM22" t="s">
        <v>160</v>
      </c>
      <c r="JN22" t="s">
        <v>160</v>
      </c>
      <c r="JO22" t="s">
        <v>160</v>
      </c>
      <c r="JP22" t="s">
        <v>160</v>
      </c>
      <c r="JQ22" t="s">
        <v>160</v>
      </c>
      <c r="JR22" t="s">
        <v>160</v>
      </c>
      <c r="JS22" t="s">
        <v>160</v>
      </c>
      <c r="JT22" t="s">
        <v>160</v>
      </c>
      <c r="JU22" t="s">
        <v>160</v>
      </c>
      <c r="JV22" t="s">
        <v>160</v>
      </c>
      <c r="JW22" t="s">
        <v>160</v>
      </c>
      <c r="JX22" t="s">
        <v>160</v>
      </c>
      <c r="JY22" t="s">
        <v>160</v>
      </c>
      <c r="JZ22" t="s">
        <v>160</v>
      </c>
      <c r="KA22" t="s">
        <v>160</v>
      </c>
      <c r="KB22" t="s">
        <v>160</v>
      </c>
      <c r="KC22" t="s">
        <v>160</v>
      </c>
      <c r="KD22" t="s">
        <v>160</v>
      </c>
      <c r="KE22" t="s">
        <v>160</v>
      </c>
      <c r="KF22" t="s">
        <v>160</v>
      </c>
      <c r="KG22" t="s">
        <v>160</v>
      </c>
      <c r="KH22" t="s">
        <v>160</v>
      </c>
      <c r="KI22" t="s">
        <v>160</v>
      </c>
      <c r="KJ22" t="s">
        <v>160</v>
      </c>
      <c r="KK22" t="s">
        <v>160</v>
      </c>
      <c r="KL22" t="s">
        <v>160</v>
      </c>
      <c r="KM22" t="s">
        <v>160</v>
      </c>
    </row>
    <row r="23" spans="1:299" x14ac:dyDescent="0.25">
      <c r="A23">
        <v>21</v>
      </c>
      <c r="B23" s="1">
        <v>41061</v>
      </c>
      <c r="C23" t="s">
        <v>160</v>
      </c>
      <c r="D23" t="s">
        <v>160</v>
      </c>
      <c r="E23" t="s">
        <v>160</v>
      </c>
      <c r="F23" t="s">
        <v>160</v>
      </c>
      <c r="G23" t="s">
        <v>160</v>
      </c>
      <c r="H23" t="s">
        <v>160</v>
      </c>
      <c r="I23" t="s">
        <v>160</v>
      </c>
      <c r="J23" t="s">
        <v>160</v>
      </c>
      <c r="K23" t="s">
        <v>160</v>
      </c>
      <c r="L23" t="s">
        <v>160</v>
      </c>
      <c r="M23" t="s">
        <v>160</v>
      </c>
      <c r="N23" t="s">
        <v>160</v>
      </c>
      <c r="O23" t="s">
        <v>160</v>
      </c>
      <c r="P23" t="s">
        <v>160</v>
      </c>
      <c r="Q23" t="s">
        <v>160</v>
      </c>
      <c r="R23" t="s">
        <v>160</v>
      </c>
      <c r="S23" t="s">
        <v>160</v>
      </c>
      <c r="T23" t="s">
        <v>160</v>
      </c>
      <c r="U23" t="s">
        <v>160</v>
      </c>
      <c r="V23" t="s">
        <v>160</v>
      </c>
      <c r="W23" t="s">
        <v>160</v>
      </c>
      <c r="X23" t="s">
        <v>160</v>
      </c>
      <c r="Y23" t="s">
        <v>160</v>
      </c>
      <c r="Z23" t="s">
        <v>160</v>
      </c>
      <c r="AA23" t="s">
        <v>160</v>
      </c>
      <c r="AB23" t="s">
        <v>160</v>
      </c>
      <c r="AC23" t="s">
        <v>160</v>
      </c>
      <c r="AD23" t="s">
        <v>160</v>
      </c>
      <c r="AE23" t="s">
        <v>160</v>
      </c>
      <c r="AF23" t="s">
        <v>160</v>
      </c>
      <c r="AG23" t="s">
        <v>160</v>
      </c>
      <c r="AH23" t="s">
        <v>160</v>
      </c>
      <c r="AI23" t="s">
        <v>160</v>
      </c>
      <c r="AJ23" t="s">
        <v>160</v>
      </c>
      <c r="AK23" t="s">
        <v>160</v>
      </c>
      <c r="AL23" t="s">
        <v>160</v>
      </c>
      <c r="AM23" t="s">
        <v>160</v>
      </c>
      <c r="AN23" t="s">
        <v>160</v>
      </c>
      <c r="AO23" t="s">
        <v>160</v>
      </c>
      <c r="AP23" t="s">
        <v>160</v>
      </c>
      <c r="AQ23" t="s">
        <v>160</v>
      </c>
      <c r="AR23" t="s">
        <v>160</v>
      </c>
      <c r="AS23" t="s">
        <v>160</v>
      </c>
      <c r="AT23" t="s">
        <v>160</v>
      </c>
      <c r="AU23" t="s">
        <v>160</v>
      </c>
      <c r="AV23" t="s">
        <v>160</v>
      </c>
      <c r="AW23" t="s">
        <v>160</v>
      </c>
      <c r="AX23" t="s">
        <v>160</v>
      </c>
      <c r="AY23" t="s">
        <v>160</v>
      </c>
      <c r="AZ23" t="s">
        <v>160</v>
      </c>
      <c r="BA23" t="s">
        <v>160</v>
      </c>
      <c r="BB23" t="s">
        <v>160</v>
      </c>
      <c r="BC23" t="s">
        <v>160</v>
      </c>
      <c r="BD23" t="s">
        <v>160</v>
      </c>
      <c r="BE23" t="s">
        <v>160</v>
      </c>
      <c r="BF23" t="s">
        <v>160</v>
      </c>
      <c r="BG23" t="s">
        <v>160</v>
      </c>
      <c r="BH23" t="s">
        <v>160</v>
      </c>
      <c r="BI23" t="s">
        <v>160</v>
      </c>
      <c r="BJ23" t="s">
        <v>160</v>
      </c>
      <c r="BK23" t="s">
        <v>160</v>
      </c>
      <c r="BL23" t="s">
        <v>160</v>
      </c>
      <c r="BM23" t="s">
        <v>160</v>
      </c>
      <c r="BN23" t="s">
        <v>160</v>
      </c>
      <c r="BO23" t="s">
        <v>160</v>
      </c>
      <c r="BP23" t="s">
        <v>160</v>
      </c>
      <c r="BQ23" t="s">
        <v>160</v>
      </c>
      <c r="BR23" t="s">
        <v>160</v>
      </c>
      <c r="BS23" t="s">
        <v>160</v>
      </c>
      <c r="BT23" t="s">
        <v>160</v>
      </c>
      <c r="BU23" t="s">
        <v>160</v>
      </c>
      <c r="BV23" t="s">
        <v>160</v>
      </c>
      <c r="BW23" t="s">
        <v>160</v>
      </c>
      <c r="BX23" t="s">
        <v>160</v>
      </c>
      <c r="BY23" t="s">
        <v>160</v>
      </c>
      <c r="BZ23" t="s">
        <v>160</v>
      </c>
      <c r="CA23" t="s">
        <v>160</v>
      </c>
      <c r="CB23" t="s">
        <v>160</v>
      </c>
      <c r="CC23" t="s">
        <v>160</v>
      </c>
      <c r="CD23" t="s">
        <v>160</v>
      </c>
      <c r="CE23" t="s">
        <v>160</v>
      </c>
      <c r="CF23" t="s">
        <v>160</v>
      </c>
      <c r="CG23" t="s">
        <v>160</v>
      </c>
      <c r="CH23" t="s">
        <v>160</v>
      </c>
      <c r="CI23" t="s">
        <v>160</v>
      </c>
      <c r="CJ23" t="s">
        <v>160</v>
      </c>
      <c r="CK23" t="s">
        <v>160</v>
      </c>
      <c r="CL23" t="s">
        <v>160</v>
      </c>
      <c r="CM23" t="s">
        <v>160</v>
      </c>
      <c r="CN23" t="s">
        <v>160</v>
      </c>
      <c r="CO23" t="s">
        <v>160</v>
      </c>
      <c r="CP23" t="s">
        <v>160</v>
      </c>
      <c r="CQ23" t="s">
        <v>160</v>
      </c>
      <c r="CR23" t="s">
        <v>160</v>
      </c>
      <c r="CS23" t="s">
        <v>160</v>
      </c>
      <c r="CT23" t="s">
        <v>160</v>
      </c>
      <c r="CU23" t="s">
        <v>160</v>
      </c>
      <c r="CV23" t="s">
        <v>160</v>
      </c>
      <c r="CW23" t="s">
        <v>160</v>
      </c>
      <c r="CX23">
        <v>418383965.70999998</v>
      </c>
      <c r="CY23">
        <v>417682221.49000001</v>
      </c>
      <c r="CZ23">
        <v>496243114.5</v>
      </c>
      <c r="DA23">
        <v>473132479.36000001</v>
      </c>
      <c r="DB23">
        <v>420818027.74000001</v>
      </c>
      <c r="DC23">
        <v>375548932.98000002</v>
      </c>
      <c r="DD23">
        <v>387390016.17000002</v>
      </c>
      <c r="DE23">
        <v>386001424.38999999</v>
      </c>
      <c r="DF23">
        <v>448397059.33999997</v>
      </c>
      <c r="DG23">
        <v>425309442.77999997</v>
      </c>
      <c r="DH23">
        <v>438245701.41000003</v>
      </c>
      <c r="DI23">
        <v>511574792.5</v>
      </c>
      <c r="DJ23">
        <v>451995425.26999998</v>
      </c>
      <c r="DK23">
        <v>371147614.69999999</v>
      </c>
      <c r="DL23">
        <v>434420951.63999999</v>
      </c>
      <c r="DM23">
        <v>409080199.94999999</v>
      </c>
      <c r="DN23">
        <v>403848309.95999998</v>
      </c>
      <c r="DO23">
        <v>405591845.19</v>
      </c>
      <c r="DP23">
        <v>419822776.37</v>
      </c>
      <c r="DQ23">
        <v>420095957.50999999</v>
      </c>
      <c r="DR23">
        <v>433430735.81999999</v>
      </c>
      <c r="DS23">
        <v>406443670.88</v>
      </c>
      <c r="DT23">
        <v>434248730.30000001</v>
      </c>
      <c r="DU23">
        <v>412738636.93000001</v>
      </c>
      <c r="DV23">
        <v>398390287.88</v>
      </c>
      <c r="DW23">
        <v>402536721.38999999</v>
      </c>
      <c r="DX23">
        <v>465064177.66000003</v>
      </c>
      <c r="DY23">
        <v>360237206.36000001</v>
      </c>
      <c r="DZ23">
        <v>424790729.74000001</v>
      </c>
      <c r="EA23">
        <v>390330625.81999999</v>
      </c>
      <c r="EB23">
        <v>469228868.73000002</v>
      </c>
      <c r="EC23">
        <v>417327555.57999998</v>
      </c>
      <c r="ED23">
        <v>399715441.04000002</v>
      </c>
      <c r="EE23">
        <v>338761678.67000002</v>
      </c>
      <c r="EF23">
        <v>349056216.50999999</v>
      </c>
      <c r="EG23">
        <v>364621509.80000001</v>
      </c>
      <c r="EH23">
        <v>373706541.56999999</v>
      </c>
      <c r="EI23">
        <v>354899614.47000003</v>
      </c>
      <c r="EJ23">
        <v>322483452.19</v>
      </c>
      <c r="EK23">
        <v>342788778.5</v>
      </c>
      <c r="EL23">
        <v>316328852.88999999</v>
      </c>
      <c r="EM23">
        <v>370197131.74000001</v>
      </c>
      <c r="EN23">
        <v>343931051.04000002</v>
      </c>
      <c r="EO23">
        <v>332647657.60000002</v>
      </c>
      <c r="EP23">
        <v>396304493.39999998</v>
      </c>
      <c r="EQ23">
        <v>359101206.05000001</v>
      </c>
      <c r="ER23">
        <v>300684341.49000001</v>
      </c>
      <c r="ES23">
        <v>376876164.41000003</v>
      </c>
      <c r="ET23">
        <v>330568558.19999999</v>
      </c>
      <c r="EU23">
        <v>342501116.22000003</v>
      </c>
      <c r="EV23">
        <v>320152894.35000002</v>
      </c>
      <c r="EW23">
        <v>343160782.5</v>
      </c>
      <c r="EX23">
        <v>335205888.67000002</v>
      </c>
      <c r="EY23">
        <v>357900953.31</v>
      </c>
      <c r="EZ23">
        <v>327225287.63999999</v>
      </c>
      <c r="FA23">
        <v>327123837.54000002</v>
      </c>
      <c r="FB23">
        <v>326644031.12</v>
      </c>
      <c r="FC23">
        <v>316983611.85000002</v>
      </c>
      <c r="FD23">
        <v>326533716.04000002</v>
      </c>
      <c r="FE23">
        <v>349082012.29000002</v>
      </c>
      <c r="FF23">
        <v>290638174.19999999</v>
      </c>
      <c r="FG23">
        <v>364160956.91000003</v>
      </c>
      <c r="FH23">
        <v>327988901.45999998</v>
      </c>
      <c r="FI23">
        <v>407737808.45999998</v>
      </c>
      <c r="FJ23">
        <v>363505965.52999997</v>
      </c>
      <c r="FK23">
        <v>337207243.20999998</v>
      </c>
      <c r="FL23">
        <v>613736648.86000001</v>
      </c>
      <c r="FM23">
        <v>590365841.29999995</v>
      </c>
      <c r="FN23">
        <v>940141164.78999996</v>
      </c>
      <c r="FO23">
        <v>775974986.89999998</v>
      </c>
      <c r="FP23">
        <v>571589058.91999996</v>
      </c>
      <c r="FQ23">
        <v>506221657.75999999</v>
      </c>
      <c r="FR23">
        <v>483975510.63</v>
      </c>
      <c r="FS23">
        <v>580897560.98000002</v>
      </c>
      <c r="FT23">
        <v>682369947.52999997</v>
      </c>
      <c r="FU23">
        <v>660861691.95000005</v>
      </c>
      <c r="FV23">
        <v>862100823.98000002</v>
      </c>
      <c r="FW23">
        <v>875770517.27999997</v>
      </c>
      <c r="FX23">
        <v>761972715.08000004</v>
      </c>
      <c r="FY23">
        <v>578291002.48000002</v>
      </c>
      <c r="FZ23">
        <v>608535442.91999996</v>
      </c>
      <c r="GA23">
        <v>642476425.67999995</v>
      </c>
      <c r="GB23">
        <v>551818915.44000006</v>
      </c>
      <c r="GC23">
        <v>673107178.58000004</v>
      </c>
      <c r="GD23">
        <v>603013738.75999999</v>
      </c>
      <c r="GE23">
        <v>608665085.13</v>
      </c>
      <c r="GF23">
        <v>621275364.53999996</v>
      </c>
      <c r="GG23">
        <v>620345176.00999999</v>
      </c>
      <c r="GH23">
        <v>667927603.13</v>
      </c>
      <c r="GI23">
        <v>593897015.60000002</v>
      </c>
      <c r="GJ23">
        <v>594052144.53999996</v>
      </c>
      <c r="GK23">
        <v>565693717.35000002</v>
      </c>
      <c r="GL23">
        <v>729462024.71000004</v>
      </c>
      <c r="GM23">
        <v>556452272.85000002</v>
      </c>
      <c r="GN23">
        <v>584400587.86000001</v>
      </c>
      <c r="GO23">
        <v>548541642.32000005</v>
      </c>
      <c r="GP23">
        <v>610429752.49000001</v>
      </c>
      <c r="GQ23">
        <v>582049134.96000004</v>
      </c>
      <c r="GR23">
        <v>556459026.66999996</v>
      </c>
      <c r="GS23" t="s">
        <v>160</v>
      </c>
      <c r="GT23" t="s">
        <v>160</v>
      </c>
      <c r="GU23" t="s">
        <v>160</v>
      </c>
      <c r="GV23" t="s">
        <v>160</v>
      </c>
      <c r="GW23" t="s">
        <v>160</v>
      </c>
      <c r="GX23" t="s">
        <v>160</v>
      </c>
      <c r="GY23" t="s">
        <v>160</v>
      </c>
      <c r="GZ23" t="s">
        <v>160</v>
      </c>
      <c r="HA23" t="s">
        <v>160</v>
      </c>
      <c r="HB23" t="s">
        <v>160</v>
      </c>
      <c r="HC23" t="s">
        <v>160</v>
      </c>
      <c r="HD23" t="s">
        <v>160</v>
      </c>
      <c r="HE23" t="s">
        <v>160</v>
      </c>
      <c r="HF23" t="s">
        <v>160</v>
      </c>
      <c r="HG23" t="s">
        <v>160</v>
      </c>
      <c r="HH23" t="s">
        <v>160</v>
      </c>
      <c r="HI23" t="s">
        <v>160</v>
      </c>
      <c r="HJ23" t="s">
        <v>160</v>
      </c>
      <c r="HK23" t="s">
        <v>160</v>
      </c>
      <c r="HL23" t="s">
        <v>160</v>
      </c>
      <c r="HM23" t="s">
        <v>160</v>
      </c>
      <c r="HN23" t="s">
        <v>160</v>
      </c>
      <c r="HO23" t="s">
        <v>160</v>
      </c>
      <c r="HP23" t="s">
        <v>160</v>
      </c>
      <c r="HQ23" t="s">
        <v>160</v>
      </c>
      <c r="HR23" t="s">
        <v>160</v>
      </c>
      <c r="HS23" t="s">
        <v>160</v>
      </c>
      <c r="HT23" t="s">
        <v>160</v>
      </c>
      <c r="HU23" t="s">
        <v>160</v>
      </c>
      <c r="HV23" t="s">
        <v>160</v>
      </c>
      <c r="HW23" t="s">
        <v>160</v>
      </c>
      <c r="HX23" t="s">
        <v>160</v>
      </c>
      <c r="HY23" t="s">
        <v>160</v>
      </c>
      <c r="HZ23" t="s">
        <v>160</v>
      </c>
      <c r="IA23" t="s">
        <v>160</v>
      </c>
      <c r="IB23" t="s">
        <v>160</v>
      </c>
      <c r="IC23" t="s">
        <v>160</v>
      </c>
      <c r="ID23" t="s">
        <v>160</v>
      </c>
      <c r="IE23" t="s">
        <v>160</v>
      </c>
      <c r="IF23" t="s">
        <v>160</v>
      </c>
      <c r="IG23" t="s">
        <v>160</v>
      </c>
      <c r="IH23" t="s">
        <v>160</v>
      </c>
      <c r="II23" t="s">
        <v>160</v>
      </c>
      <c r="IJ23" t="s">
        <v>160</v>
      </c>
      <c r="IK23" t="s">
        <v>160</v>
      </c>
      <c r="IL23" t="s">
        <v>160</v>
      </c>
      <c r="IM23" t="s">
        <v>160</v>
      </c>
      <c r="IN23" t="s">
        <v>160</v>
      </c>
      <c r="IO23" t="s">
        <v>160</v>
      </c>
      <c r="IP23" t="s">
        <v>160</v>
      </c>
      <c r="IQ23" t="s">
        <v>160</v>
      </c>
      <c r="IR23" t="s">
        <v>160</v>
      </c>
      <c r="IS23" t="s">
        <v>160</v>
      </c>
      <c r="IT23" t="s">
        <v>160</v>
      </c>
      <c r="IU23" t="s">
        <v>160</v>
      </c>
      <c r="IV23" t="s">
        <v>160</v>
      </c>
      <c r="IW23" t="s">
        <v>160</v>
      </c>
      <c r="IX23" t="s">
        <v>160</v>
      </c>
      <c r="IY23" t="s">
        <v>160</v>
      </c>
      <c r="IZ23" t="s">
        <v>160</v>
      </c>
      <c r="JA23" t="s">
        <v>160</v>
      </c>
      <c r="JB23" t="s">
        <v>160</v>
      </c>
      <c r="JC23" t="s">
        <v>160</v>
      </c>
      <c r="JD23" t="s">
        <v>160</v>
      </c>
      <c r="JE23" t="s">
        <v>160</v>
      </c>
      <c r="JF23" t="s">
        <v>160</v>
      </c>
      <c r="JG23" t="s">
        <v>160</v>
      </c>
      <c r="JH23" t="s">
        <v>160</v>
      </c>
      <c r="JI23" t="s">
        <v>160</v>
      </c>
      <c r="JJ23" t="s">
        <v>160</v>
      </c>
      <c r="JK23" t="s">
        <v>160</v>
      </c>
      <c r="JL23" t="s">
        <v>160</v>
      </c>
      <c r="JM23" t="s">
        <v>160</v>
      </c>
      <c r="JN23" t="s">
        <v>160</v>
      </c>
      <c r="JO23" t="s">
        <v>160</v>
      </c>
      <c r="JP23" t="s">
        <v>160</v>
      </c>
      <c r="JQ23" t="s">
        <v>160</v>
      </c>
      <c r="JR23" t="s">
        <v>160</v>
      </c>
      <c r="JS23" t="s">
        <v>160</v>
      </c>
      <c r="JT23" t="s">
        <v>160</v>
      </c>
      <c r="JU23" t="s">
        <v>160</v>
      </c>
      <c r="JV23" t="s">
        <v>160</v>
      </c>
      <c r="JW23" t="s">
        <v>160</v>
      </c>
      <c r="JX23" t="s">
        <v>160</v>
      </c>
      <c r="JY23" t="s">
        <v>160</v>
      </c>
      <c r="JZ23" t="s">
        <v>160</v>
      </c>
      <c r="KA23" t="s">
        <v>160</v>
      </c>
      <c r="KB23" t="s">
        <v>160</v>
      </c>
      <c r="KC23" t="s">
        <v>160</v>
      </c>
      <c r="KD23" t="s">
        <v>160</v>
      </c>
      <c r="KE23" t="s">
        <v>160</v>
      </c>
      <c r="KF23" t="s">
        <v>160</v>
      </c>
      <c r="KG23" t="s">
        <v>160</v>
      </c>
      <c r="KH23" t="s">
        <v>160</v>
      </c>
      <c r="KI23" t="s">
        <v>160</v>
      </c>
      <c r="KJ23" t="s">
        <v>160</v>
      </c>
      <c r="KK23" t="s">
        <v>160</v>
      </c>
      <c r="KL23" t="s">
        <v>160</v>
      </c>
      <c r="KM23" t="s">
        <v>160</v>
      </c>
    </row>
    <row r="24" spans="1:299" x14ac:dyDescent="0.25">
      <c r="A24">
        <v>22</v>
      </c>
      <c r="B24" s="1">
        <v>41091</v>
      </c>
      <c r="C24" t="s">
        <v>160</v>
      </c>
      <c r="D24" t="s">
        <v>160</v>
      </c>
      <c r="E24" t="s">
        <v>160</v>
      </c>
      <c r="F24" t="s">
        <v>160</v>
      </c>
      <c r="G24" t="s">
        <v>160</v>
      </c>
      <c r="H24" t="s">
        <v>160</v>
      </c>
      <c r="I24" t="s">
        <v>160</v>
      </c>
      <c r="J24" t="s">
        <v>160</v>
      </c>
      <c r="K24" t="s">
        <v>160</v>
      </c>
      <c r="L24" t="s">
        <v>160</v>
      </c>
      <c r="M24" t="s">
        <v>160</v>
      </c>
      <c r="N24" t="s">
        <v>160</v>
      </c>
      <c r="O24" t="s">
        <v>160</v>
      </c>
      <c r="P24" t="s">
        <v>160</v>
      </c>
      <c r="Q24" t="s">
        <v>160</v>
      </c>
      <c r="R24" t="s">
        <v>160</v>
      </c>
      <c r="S24" t="s">
        <v>160</v>
      </c>
      <c r="T24" t="s">
        <v>160</v>
      </c>
      <c r="U24" t="s">
        <v>160</v>
      </c>
      <c r="V24" t="s">
        <v>160</v>
      </c>
      <c r="W24" t="s">
        <v>160</v>
      </c>
      <c r="X24" t="s">
        <v>160</v>
      </c>
      <c r="Y24" t="s">
        <v>160</v>
      </c>
      <c r="Z24" t="s">
        <v>160</v>
      </c>
      <c r="AA24" t="s">
        <v>160</v>
      </c>
      <c r="AB24" t="s">
        <v>160</v>
      </c>
      <c r="AC24" t="s">
        <v>160</v>
      </c>
      <c r="AD24" t="s">
        <v>160</v>
      </c>
      <c r="AE24" t="s">
        <v>160</v>
      </c>
      <c r="AF24" t="s">
        <v>160</v>
      </c>
      <c r="AG24" t="s">
        <v>160</v>
      </c>
      <c r="AH24" t="s">
        <v>160</v>
      </c>
      <c r="AI24" t="s">
        <v>160</v>
      </c>
      <c r="AJ24" t="s">
        <v>160</v>
      </c>
      <c r="AK24" t="s">
        <v>160</v>
      </c>
      <c r="AL24" t="s">
        <v>160</v>
      </c>
      <c r="AM24" t="s">
        <v>160</v>
      </c>
      <c r="AN24" t="s">
        <v>160</v>
      </c>
      <c r="AO24" t="s">
        <v>160</v>
      </c>
      <c r="AP24" t="s">
        <v>160</v>
      </c>
      <c r="AQ24" t="s">
        <v>160</v>
      </c>
      <c r="AR24" t="s">
        <v>160</v>
      </c>
      <c r="AS24" t="s">
        <v>160</v>
      </c>
      <c r="AT24" t="s">
        <v>160</v>
      </c>
      <c r="AU24" t="s">
        <v>160</v>
      </c>
      <c r="AV24" t="s">
        <v>160</v>
      </c>
      <c r="AW24" t="s">
        <v>160</v>
      </c>
      <c r="AX24" t="s">
        <v>160</v>
      </c>
      <c r="AY24" t="s">
        <v>160</v>
      </c>
      <c r="AZ24" t="s">
        <v>160</v>
      </c>
      <c r="BA24" t="s">
        <v>160</v>
      </c>
      <c r="BB24" t="s">
        <v>160</v>
      </c>
      <c r="BC24" t="s">
        <v>160</v>
      </c>
      <c r="BD24" t="s">
        <v>160</v>
      </c>
      <c r="BE24" t="s">
        <v>160</v>
      </c>
      <c r="BF24" t="s">
        <v>160</v>
      </c>
      <c r="BG24" t="s">
        <v>160</v>
      </c>
      <c r="BH24" t="s">
        <v>160</v>
      </c>
      <c r="BI24" t="s">
        <v>160</v>
      </c>
      <c r="BJ24" t="s">
        <v>160</v>
      </c>
      <c r="BK24" t="s">
        <v>160</v>
      </c>
      <c r="BL24" t="s">
        <v>160</v>
      </c>
      <c r="BM24" t="s">
        <v>160</v>
      </c>
      <c r="BN24" t="s">
        <v>160</v>
      </c>
      <c r="BO24" t="s">
        <v>160</v>
      </c>
      <c r="BP24" t="s">
        <v>160</v>
      </c>
      <c r="BQ24" t="s">
        <v>160</v>
      </c>
      <c r="BR24" t="s">
        <v>160</v>
      </c>
      <c r="BS24" t="s">
        <v>160</v>
      </c>
      <c r="BT24" t="s">
        <v>160</v>
      </c>
      <c r="BU24" t="s">
        <v>160</v>
      </c>
      <c r="BV24" t="s">
        <v>160</v>
      </c>
      <c r="BW24" t="s">
        <v>160</v>
      </c>
      <c r="BX24" t="s">
        <v>160</v>
      </c>
      <c r="BY24" t="s">
        <v>160</v>
      </c>
      <c r="BZ24" t="s">
        <v>160</v>
      </c>
      <c r="CA24" t="s">
        <v>160</v>
      </c>
      <c r="CB24" t="s">
        <v>160</v>
      </c>
      <c r="CC24" t="s">
        <v>160</v>
      </c>
      <c r="CD24" t="s">
        <v>160</v>
      </c>
      <c r="CE24" t="s">
        <v>160</v>
      </c>
      <c r="CF24" t="s">
        <v>160</v>
      </c>
      <c r="CG24" t="s">
        <v>160</v>
      </c>
      <c r="CH24" t="s">
        <v>160</v>
      </c>
      <c r="CI24" t="s">
        <v>160</v>
      </c>
      <c r="CJ24" t="s">
        <v>160</v>
      </c>
      <c r="CK24" t="s">
        <v>160</v>
      </c>
      <c r="CL24" t="s">
        <v>160</v>
      </c>
      <c r="CM24" t="s">
        <v>160</v>
      </c>
      <c r="CN24" t="s">
        <v>160</v>
      </c>
      <c r="CO24" t="s">
        <v>160</v>
      </c>
      <c r="CP24" t="s">
        <v>160</v>
      </c>
      <c r="CQ24" t="s">
        <v>160</v>
      </c>
      <c r="CR24" t="s">
        <v>160</v>
      </c>
      <c r="CS24" t="s">
        <v>160</v>
      </c>
      <c r="CT24" t="s">
        <v>160</v>
      </c>
      <c r="CU24" t="s">
        <v>160</v>
      </c>
      <c r="CV24" t="s">
        <v>160</v>
      </c>
      <c r="CW24" t="s">
        <v>160</v>
      </c>
      <c r="CX24">
        <v>419597279.20999998</v>
      </c>
      <c r="CY24">
        <v>418183440.16000003</v>
      </c>
      <c r="CZ24">
        <v>496888230.55000001</v>
      </c>
      <c r="DA24">
        <v>473747551.57999998</v>
      </c>
      <c r="DB24">
        <v>420944273.14999998</v>
      </c>
      <c r="DC24">
        <v>376863354.25</v>
      </c>
      <c r="DD24">
        <v>388048579.19999999</v>
      </c>
      <c r="DE24">
        <v>386734827.08999997</v>
      </c>
      <c r="DF24">
        <v>447724463.75999999</v>
      </c>
      <c r="DG24">
        <v>425947406.94</v>
      </c>
      <c r="DH24">
        <v>438903069.95999998</v>
      </c>
      <c r="DI24">
        <v>514132666.45999998</v>
      </c>
      <c r="DJ24">
        <v>450910636.25</v>
      </c>
      <c r="DK24">
        <v>372038368.97000003</v>
      </c>
      <c r="DL24">
        <v>434594720.01999998</v>
      </c>
      <c r="DM24">
        <v>408916567.87</v>
      </c>
      <c r="DN24">
        <v>403848309.95999998</v>
      </c>
      <c r="DO24">
        <v>405672963.56</v>
      </c>
      <c r="DP24">
        <v>421879907.97000003</v>
      </c>
      <c r="DQ24">
        <v>420642082.25</v>
      </c>
      <c r="DR24">
        <v>434210911.14999998</v>
      </c>
      <c r="DS24">
        <v>406972047.64999998</v>
      </c>
      <c r="DT24">
        <v>434292155.18000001</v>
      </c>
      <c r="DU24">
        <v>413399018.75</v>
      </c>
      <c r="DV24">
        <v>403728717.74000001</v>
      </c>
      <c r="DW24">
        <v>412559885.75999999</v>
      </c>
      <c r="DX24">
        <v>467436004.95999998</v>
      </c>
      <c r="DY24">
        <v>360777562.17000002</v>
      </c>
      <c r="DZ24">
        <v>425300478.61000001</v>
      </c>
      <c r="EA24">
        <v>391345485.44999999</v>
      </c>
      <c r="EB24">
        <v>469932712.02999997</v>
      </c>
      <c r="EC24">
        <v>417452753.83999997</v>
      </c>
      <c r="ED24">
        <v>400155128.02999997</v>
      </c>
      <c r="EE24">
        <v>338998811.83999997</v>
      </c>
      <c r="EF24">
        <v>350033573.92000002</v>
      </c>
      <c r="EG24">
        <v>365496601.43000001</v>
      </c>
      <c r="EH24">
        <v>374528695.95999998</v>
      </c>
      <c r="EI24">
        <v>355822353.45999998</v>
      </c>
      <c r="EJ24">
        <v>326192011.88999999</v>
      </c>
      <c r="EK24">
        <v>343817144.83999997</v>
      </c>
      <c r="EL24">
        <v>318669686.39999998</v>
      </c>
      <c r="EM24">
        <v>367975948.94999999</v>
      </c>
      <c r="EN24">
        <v>343483940.67000002</v>
      </c>
      <c r="EO24">
        <v>333678865.33999997</v>
      </c>
      <c r="EP24">
        <v>399831603.38999999</v>
      </c>
      <c r="EQ24">
        <v>352421923.62</v>
      </c>
      <c r="ER24">
        <v>301947215.72000003</v>
      </c>
      <c r="ES24">
        <v>377102290.11000001</v>
      </c>
      <c r="ET24">
        <v>330370217.06</v>
      </c>
      <c r="EU24">
        <v>342466866.11000001</v>
      </c>
      <c r="EV24">
        <v>320248940.22000003</v>
      </c>
      <c r="EW24">
        <v>343984368.37</v>
      </c>
      <c r="EX24">
        <v>336211506.33999997</v>
      </c>
      <c r="EY24">
        <v>359082026.44999999</v>
      </c>
      <c r="EZ24">
        <v>328010628.32999998</v>
      </c>
      <c r="FA24">
        <v>327189262.30000001</v>
      </c>
      <c r="FB24">
        <v>327917942.83999997</v>
      </c>
      <c r="FC24">
        <v>315810772.49000001</v>
      </c>
      <c r="FD24">
        <v>327774544.16000003</v>
      </c>
      <c r="FE24">
        <v>351839760.18000001</v>
      </c>
      <c r="FF24">
        <v>283168773.12</v>
      </c>
      <c r="FG24">
        <v>364962111.00999999</v>
      </c>
      <c r="FH24">
        <v>329497650.41000003</v>
      </c>
      <c r="FI24">
        <v>408838700.55000001</v>
      </c>
      <c r="FJ24">
        <v>363724069.11000001</v>
      </c>
      <c r="FK24">
        <v>337915378.42000002</v>
      </c>
      <c r="FL24">
        <v>617050826.76999998</v>
      </c>
      <c r="FM24">
        <v>589775475.45000005</v>
      </c>
      <c r="FN24">
        <v>940141164.78999996</v>
      </c>
      <c r="FO24">
        <v>775974986.89999998</v>
      </c>
      <c r="FP24">
        <v>570102927.37</v>
      </c>
      <c r="FQ24">
        <v>503133705.64999998</v>
      </c>
      <c r="FR24">
        <v>483975510.63</v>
      </c>
      <c r="FS24">
        <v>577644534.63999999</v>
      </c>
      <c r="FT24">
        <v>685167664.32000005</v>
      </c>
      <c r="FU24">
        <v>664364258.91999996</v>
      </c>
      <c r="FV24">
        <v>861411143.32000005</v>
      </c>
      <c r="FW24">
        <v>875770517.27999997</v>
      </c>
      <c r="FX24">
        <v>776526393.94000006</v>
      </c>
      <c r="FY24">
        <v>578291002.48000002</v>
      </c>
      <c r="FZ24">
        <v>608535442.91999996</v>
      </c>
      <c r="GA24">
        <v>642412178.02999997</v>
      </c>
      <c r="GB24">
        <v>551818915.44000006</v>
      </c>
      <c r="GC24">
        <v>673107178.58000004</v>
      </c>
      <c r="GD24">
        <v>607777547.29999995</v>
      </c>
      <c r="GE24">
        <v>608482485.60000002</v>
      </c>
      <c r="GF24">
        <v>621275364.53999996</v>
      </c>
      <c r="GG24">
        <v>620345176.00999999</v>
      </c>
      <c r="GH24">
        <v>667927603.13</v>
      </c>
      <c r="GI24">
        <v>593481287.69000006</v>
      </c>
      <c r="GJ24">
        <v>612705381.88</v>
      </c>
      <c r="GK24">
        <v>591545920.23000002</v>
      </c>
      <c r="GL24">
        <v>731285679.76999998</v>
      </c>
      <c r="GM24">
        <v>577152297.39999998</v>
      </c>
      <c r="GN24">
        <v>584342147.79999995</v>
      </c>
      <c r="GO24">
        <v>548541642.32000005</v>
      </c>
      <c r="GP24">
        <v>610429752.49000001</v>
      </c>
      <c r="GQ24">
        <v>582049134.96000004</v>
      </c>
      <c r="GR24">
        <v>556292088.96000004</v>
      </c>
      <c r="GS24" t="s">
        <v>160</v>
      </c>
      <c r="GT24" t="s">
        <v>160</v>
      </c>
      <c r="GU24" t="s">
        <v>160</v>
      </c>
      <c r="GV24" t="s">
        <v>160</v>
      </c>
      <c r="GW24" t="s">
        <v>160</v>
      </c>
      <c r="GX24" t="s">
        <v>160</v>
      </c>
      <c r="GY24" t="s">
        <v>160</v>
      </c>
      <c r="GZ24" t="s">
        <v>160</v>
      </c>
      <c r="HA24" t="s">
        <v>160</v>
      </c>
      <c r="HB24" t="s">
        <v>160</v>
      </c>
      <c r="HC24" t="s">
        <v>160</v>
      </c>
      <c r="HD24" t="s">
        <v>160</v>
      </c>
      <c r="HE24" t="s">
        <v>160</v>
      </c>
      <c r="HF24" t="s">
        <v>160</v>
      </c>
      <c r="HG24" t="s">
        <v>160</v>
      </c>
      <c r="HH24" t="s">
        <v>160</v>
      </c>
      <c r="HI24" t="s">
        <v>160</v>
      </c>
      <c r="HJ24" t="s">
        <v>160</v>
      </c>
      <c r="HK24" t="s">
        <v>160</v>
      </c>
      <c r="HL24" t="s">
        <v>160</v>
      </c>
      <c r="HM24" t="s">
        <v>160</v>
      </c>
      <c r="HN24" t="s">
        <v>160</v>
      </c>
      <c r="HO24" t="s">
        <v>160</v>
      </c>
      <c r="HP24" t="s">
        <v>160</v>
      </c>
      <c r="HQ24" t="s">
        <v>160</v>
      </c>
      <c r="HR24" t="s">
        <v>160</v>
      </c>
      <c r="HS24" t="s">
        <v>160</v>
      </c>
      <c r="HT24" t="s">
        <v>160</v>
      </c>
      <c r="HU24" t="s">
        <v>160</v>
      </c>
      <c r="HV24" t="s">
        <v>160</v>
      </c>
      <c r="HW24" t="s">
        <v>160</v>
      </c>
      <c r="HX24" t="s">
        <v>160</v>
      </c>
      <c r="HY24" t="s">
        <v>160</v>
      </c>
      <c r="HZ24" t="s">
        <v>160</v>
      </c>
      <c r="IA24" t="s">
        <v>160</v>
      </c>
      <c r="IB24" t="s">
        <v>160</v>
      </c>
      <c r="IC24" t="s">
        <v>160</v>
      </c>
      <c r="ID24" t="s">
        <v>160</v>
      </c>
      <c r="IE24" t="s">
        <v>160</v>
      </c>
      <c r="IF24" t="s">
        <v>160</v>
      </c>
      <c r="IG24" t="s">
        <v>160</v>
      </c>
      <c r="IH24" t="s">
        <v>160</v>
      </c>
      <c r="II24" t="s">
        <v>160</v>
      </c>
      <c r="IJ24" t="s">
        <v>160</v>
      </c>
      <c r="IK24" t="s">
        <v>160</v>
      </c>
      <c r="IL24" t="s">
        <v>160</v>
      </c>
      <c r="IM24" t="s">
        <v>160</v>
      </c>
      <c r="IN24" t="s">
        <v>160</v>
      </c>
      <c r="IO24" t="s">
        <v>160</v>
      </c>
      <c r="IP24" t="s">
        <v>160</v>
      </c>
      <c r="IQ24" t="s">
        <v>160</v>
      </c>
      <c r="IR24" t="s">
        <v>160</v>
      </c>
      <c r="IS24" t="s">
        <v>160</v>
      </c>
      <c r="IT24" t="s">
        <v>160</v>
      </c>
      <c r="IU24" t="s">
        <v>160</v>
      </c>
      <c r="IV24" t="s">
        <v>160</v>
      </c>
      <c r="IW24" t="s">
        <v>160</v>
      </c>
      <c r="IX24" t="s">
        <v>160</v>
      </c>
      <c r="IY24" t="s">
        <v>160</v>
      </c>
      <c r="IZ24" t="s">
        <v>160</v>
      </c>
      <c r="JA24" t="s">
        <v>160</v>
      </c>
      <c r="JB24" t="s">
        <v>160</v>
      </c>
      <c r="JC24" t="s">
        <v>160</v>
      </c>
      <c r="JD24" t="s">
        <v>160</v>
      </c>
      <c r="JE24" t="s">
        <v>160</v>
      </c>
      <c r="JF24" t="s">
        <v>160</v>
      </c>
      <c r="JG24" t="s">
        <v>160</v>
      </c>
      <c r="JH24" t="s">
        <v>160</v>
      </c>
      <c r="JI24" t="s">
        <v>160</v>
      </c>
      <c r="JJ24" t="s">
        <v>160</v>
      </c>
      <c r="JK24" t="s">
        <v>160</v>
      </c>
      <c r="JL24" t="s">
        <v>160</v>
      </c>
      <c r="JM24" t="s">
        <v>160</v>
      </c>
      <c r="JN24" t="s">
        <v>160</v>
      </c>
      <c r="JO24" t="s">
        <v>160</v>
      </c>
      <c r="JP24" t="s">
        <v>160</v>
      </c>
      <c r="JQ24" t="s">
        <v>160</v>
      </c>
      <c r="JR24" t="s">
        <v>160</v>
      </c>
      <c r="JS24" t="s">
        <v>160</v>
      </c>
      <c r="JT24" t="s">
        <v>160</v>
      </c>
      <c r="JU24" t="s">
        <v>160</v>
      </c>
      <c r="JV24" t="s">
        <v>160</v>
      </c>
      <c r="JW24" t="s">
        <v>160</v>
      </c>
      <c r="JX24" t="s">
        <v>160</v>
      </c>
      <c r="JY24" t="s">
        <v>160</v>
      </c>
      <c r="JZ24" t="s">
        <v>160</v>
      </c>
      <c r="KA24" t="s">
        <v>160</v>
      </c>
      <c r="KB24" t="s">
        <v>160</v>
      </c>
      <c r="KC24" t="s">
        <v>160</v>
      </c>
      <c r="KD24" t="s">
        <v>160</v>
      </c>
      <c r="KE24" t="s">
        <v>160</v>
      </c>
      <c r="KF24" t="s">
        <v>160</v>
      </c>
      <c r="KG24" t="s">
        <v>160</v>
      </c>
      <c r="KH24" t="s">
        <v>160</v>
      </c>
      <c r="KI24" t="s">
        <v>160</v>
      </c>
      <c r="KJ24" t="s">
        <v>160</v>
      </c>
      <c r="KK24" t="s">
        <v>160</v>
      </c>
      <c r="KL24" t="s">
        <v>160</v>
      </c>
      <c r="KM24" t="s">
        <v>160</v>
      </c>
    </row>
    <row r="25" spans="1:299" x14ac:dyDescent="0.25">
      <c r="A25">
        <v>23</v>
      </c>
      <c r="B25" s="1">
        <v>41122</v>
      </c>
      <c r="C25" t="s">
        <v>160</v>
      </c>
      <c r="D25" t="s">
        <v>160</v>
      </c>
      <c r="E25" t="s">
        <v>160</v>
      </c>
      <c r="F25" t="s">
        <v>160</v>
      </c>
      <c r="G25" t="s">
        <v>160</v>
      </c>
      <c r="H25" t="s">
        <v>160</v>
      </c>
      <c r="I25" t="s">
        <v>160</v>
      </c>
      <c r="J25" t="s">
        <v>160</v>
      </c>
      <c r="K25" t="s">
        <v>160</v>
      </c>
      <c r="L25" t="s">
        <v>160</v>
      </c>
      <c r="M25" t="s">
        <v>160</v>
      </c>
      <c r="N25" t="s">
        <v>160</v>
      </c>
      <c r="O25" t="s">
        <v>160</v>
      </c>
      <c r="P25" t="s">
        <v>160</v>
      </c>
      <c r="Q25" t="s">
        <v>160</v>
      </c>
      <c r="R25" t="s">
        <v>160</v>
      </c>
      <c r="S25" t="s">
        <v>160</v>
      </c>
      <c r="T25" t="s">
        <v>160</v>
      </c>
      <c r="U25" t="s">
        <v>160</v>
      </c>
      <c r="V25" t="s">
        <v>160</v>
      </c>
      <c r="W25" t="s">
        <v>160</v>
      </c>
      <c r="X25" t="s">
        <v>160</v>
      </c>
      <c r="Y25" t="s">
        <v>160</v>
      </c>
      <c r="Z25" t="s">
        <v>160</v>
      </c>
      <c r="AA25" t="s">
        <v>160</v>
      </c>
      <c r="AB25" t="s">
        <v>160</v>
      </c>
      <c r="AC25" t="s">
        <v>160</v>
      </c>
      <c r="AD25" t="s">
        <v>160</v>
      </c>
      <c r="AE25" t="s">
        <v>160</v>
      </c>
      <c r="AF25" t="s">
        <v>160</v>
      </c>
      <c r="AG25" t="s">
        <v>160</v>
      </c>
      <c r="AH25" t="s">
        <v>160</v>
      </c>
      <c r="AI25" t="s">
        <v>160</v>
      </c>
      <c r="AJ25" t="s">
        <v>160</v>
      </c>
      <c r="AK25" t="s">
        <v>160</v>
      </c>
      <c r="AL25" t="s">
        <v>160</v>
      </c>
      <c r="AM25" t="s">
        <v>160</v>
      </c>
      <c r="AN25" t="s">
        <v>160</v>
      </c>
      <c r="AO25" t="s">
        <v>160</v>
      </c>
      <c r="AP25" t="s">
        <v>160</v>
      </c>
      <c r="AQ25" t="s">
        <v>160</v>
      </c>
      <c r="AR25" t="s">
        <v>160</v>
      </c>
      <c r="AS25" t="s">
        <v>160</v>
      </c>
      <c r="AT25" t="s">
        <v>160</v>
      </c>
      <c r="AU25" t="s">
        <v>160</v>
      </c>
      <c r="AV25" t="s">
        <v>160</v>
      </c>
      <c r="AW25" t="s">
        <v>160</v>
      </c>
      <c r="AX25" t="s">
        <v>160</v>
      </c>
      <c r="AY25" t="s">
        <v>160</v>
      </c>
      <c r="AZ25" t="s">
        <v>160</v>
      </c>
      <c r="BA25" t="s">
        <v>160</v>
      </c>
      <c r="BB25" t="s">
        <v>160</v>
      </c>
      <c r="BC25" t="s">
        <v>160</v>
      </c>
      <c r="BD25" t="s">
        <v>160</v>
      </c>
      <c r="BE25" t="s">
        <v>160</v>
      </c>
      <c r="BF25" t="s">
        <v>160</v>
      </c>
      <c r="BG25" t="s">
        <v>160</v>
      </c>
      <c r="BH25" t="s">
        <v>160</v>
      </c>
      <c r="BI25" t="s">
        <v>160</v>
      </c>
      <c r="BJ25" t="s">
        <v>160</v>
      </c>
      <c r="BK25" t="s">
        <v>160</v>
      </c>
      <c r="BL25" t="s">
        <v>160</v>
      </c>
      <c r="BM25" t="s">
        <v>160</v>
      </c>
      <c r="BN25" t="s">
        <v>160</v>
      </c>
      <c r="BO25" t="s">
        <v>160</v>
      </c>
      <c r="BP25" t="s">
        <v>160</v>
      </c>
      <c r="BQ25" t="s">
        <v>160</v>
      </c>
      <c r="BR25" t="s">
        <v>160</v>
      </c>
      <c r="BS25" t="s">
        <v>160</v>
      </c>
      <c r="BT25" t="s">
        <v>160</v>
      </c>
      <c r="BU25" t="s">
        <v>160</v>
      </c>
      <c r="BV25" t="s">
        <v>160</v>
      </c>
      <c r="BW25" t="s">
        <v>160</v>
      </c>
      <c r="BX25" t="s">
        <v>160</v>
      </c>
      <c r="BY25" t="s">
        <v>160</v>
      </c>
      <c r="BZ25" t="s">
        <v>160</v>
      </c>
      <c r="CA25" t="s">
        <v>160</v>
      </c>
      <c r="CB25" t="s">
        <v>160</v>
      </c>
      <c r="CC25" t="s">
        <v>160</v>
      </c>
      <c r="CD25" t="s">
        <v>160</v>
      </c>
      <c r="CE25" t="s">
        <v>160</v>
      </c>
      <c r="CF25" t="s">
        <v>160</v>
      </c>
      <c r="CG25" t="s">
        <v>160</v>
      </c>
      <c r="CH25" t="s">
        <v>160</v>
      </c>
      <c r="CI25" t="s">
        <v>160</v>
      </c>
      <c r="CJ25" t="s">
        <v>160</v>
      </c>
      <c r="CK25" t="s">
        <v>160</v>
      </c>
      <c r="CL25" t="s">
        <v>160</v>
      </c>
      <c r="CM25" t="s">
        <v>160</v>
      </c>
      <c r="CN25" t="s">
        <v>160</v>
      </c>
      <c r="CO25" t="s">
        <v>160</v>
      </c>
      <c r="CP25" t="s">
        <v>160</v>
      </c>
      <c r="CQ25" t="s">
        <v>160</v>
      </c>
      <c r="CR25" t="s">
        <v>160</v>
      </c>
      <c r="CS25" t="s">
        <v>160</v>
      </c>
      <c r="CT25" t="s">
        <v>160</v>
      </c>
      <c r="CU25" t="s">
        <v>160</v>
      </c>
      <c r="CV25" t="s">
        <v>160</v>
      </c>
      <c r="CW25" t="s">
        <v>160</v>
      </c>
      <c r="CX25">
        <v>422912097.70999998</v>
      </c>
      <c r="CY25">
        <v>424623465.13</v>
      </c>
      <c r="CZ25">
        <v>498577650.54000002</v>
      </c>
      <c r="DA25">
        <v>495871562.24000001</v>
      </c>
      <c r="DB25">
        <v>432520240.66000003</v>
      </c>
      <c r="DC25">
        <v>378333121.32999998</v>
      </c>
      <c r="DD25">
        <v>389988822.08999997</v>
      </c>
      <c r="DE25">
        <v>393270645.67000002</v>
      </c>
      <c r="DF25">
        <v>457529629.50999999</v>
      </c>
      <c r="DG25">
        <v>427310438.63999999</v>
      </c>
      <c r="DH25">
        <v>439693095.48000002</v>
      </c>
      <c r="DI25">
        <v>514029839.93000001</v>
      </c>
      <c r="DJ25">
        <v>451722275.39999998</v>
      </c>
      <c r="DK25">
        <v>372112776.64999998</v>
      </c>
      <c r="DL25">
        <v>456367915.49000001</v>
      </c>
      <c r="DM25">
        <v>405522560.35000002</v>
      </c>
      <c r="DN25">
        <v>404857930.73000002</v>
      </c>
      <c r="DO25">
        <v>405713530.85000002</v>
      </c>
      <c r="DP25">
        <v>422470539.83999997</v>
      </c>
      <c r="DQ25">
        <v>420978595.92000002</v>
      </c>
      <c r="DR25">
        <v>433950384.60000002</v>
      </c>
      <c r="DS25">
        <v>409047605.08999997</v>
      </c>
      <c r="DT25">
        <v>433857863.01999998</v>
      </c>
      <c r="DU25">
        <v>414184476.88999999</v>
      </c>
      <c r="DV25">
        <v>411480309.12</v>
      </c>
      <c r="DW25">
        <v>426999481.75999999</v>
      </c>
      <c r="DX25">
        <v>470193877.38999999</v>
      </c>
      <c r="DY25">
        <v>362364983.44</v>
      </c>
      <c r="DZ25">
        <v>438399733.35000002</v>
      </c>
      <c r="EA25">
        <v>392715194.64999998</v>
      </c>
      <c r="EB25">
        <v>494228233.24000001</v>
      </c>
      <c r="EC25">
        <v>437824448.23000002</v>
      </c>
      <c r="ED25">
        <v>400395221.10000002</v>
      </c>
      <c r="EE25">
        <v>340287007.32999998</v>
      </c>
      <c r="EF25">
        <v>353323889.50999999</v>
      </c>
      <c r="EG25">
        <v>367835779.67000002</v>
      </c>
      <c r="EH25">
        <v>379135398.92000002</v>
      </c>
      <c r="EI25">
        <v>358882425.69999999</v>
      </c>
      <c r="EJ25">
        <v>328507975.17000002</v>
      </c>
      <c r="EK25">
        <v>346808354</v>
      </c>
      <c r="EL25">
        <v>325138681.04000002</v>
      </c>
      <c r="EM25">
        <v>370478185.39999998</v>
      </c>
      <c r="EN25">
        <v>343896121.39999998</v>
      </c>
      <c r="EO25">
        <v>334679901.93000001</v>
      </c>
      <c r="EP25">
        <v>397832445.37</v>
      </c>
      <c r="EQ25">
        <v>358765518.25</v>
      </c>
      <c r="ER25">
        <v>302067994.61000001</v>
      </c>
      <c r="ES25">
        <v>375292199.11000001</v>
      </c>
      <c r="ET25">
        <v>325612885.94</v>
      </c>
      <c r="EU25">
        <v>343939473.63</v>
      </c>
      <c r="EV25">
        <v>320280965.11000001</v>
      </c>
      <c r="EW25">
        <v>344844329.30000001</v>
      </c>
      <c r="EX25">
        <v>337186519.70999998</v>
      </c>
      <c r="EY25">
        <v>358687036.22000003</v>
      </c>
      <c r="EZ25">
        <v>328961859.14999998</v>
      </c>
      <c r="FA25">
        <v>326534883.77999997</v>
      </c>
      <c r="FB25">
        <v>330344535.61000001</v>
      </c>
      <c r="FC25">
        <v>318021447.89999998</v>
      </c>
      <c r="FD25">
        <v>331740616.14999998</v>
      </c>
      <c r="FE25">
        <v>351910128.13</v>
      </c>
      <c r="FF25">
        <v>284669567.62</v>
      </c>
      <c r="FG25">
        <v>367042395.05000001</v>
      </c>
      <c r="FH25">
        <v>331507586.07999998</v>
      </c>
      <c r="FI25">
        <v>411659687.57999998</v>
      </c>
      <c r="FJ25">
        <v>366633861.67000002</v>
      </c>
      <c r="FK25">
        <v>338287085.32999998</v>
      </c>
      <c r="FL25">
        <v>624825667.17999995</v>
      </c>
      <c r="FM25">
        <v>603517244.02999997</v>
      </c>
      <c r="FN25">
        <v>940141164.78999996</v>
      </c>
      <c r="FO25">
        <v>848761440.66999996</v>
      </c>
      <c r="FP25">
        <v>599463228.13</v>
      </c>
      <c r="FQ25">
        <v>503133705.64999998</v>
      </c>
      <c r="FR25">
        <v>483975510.63</v>
      </c>
      <c r="FS25">
        <v>584634033.50999999</v>
      </c>
      <c r="FT25">
        <v>712916954.72000003</v>
      </c>
      <c r="FU25">
        <v>668217571.62</v>
      </c>
      <c r="FV25">
        <v>861411143.32000005</v>
      </c>
      <c r="FW25">
        <v>881287871.53999996</v>
      </c>
      <c r="FX25">
        <v>761927697.74000001</v>
      </c>
      <c r="FY25">
        <v>578291002.48000002</v>
      </c>
      <c r="FZ25">
        <v>689835778.09000003</v>
      </c>
      <c r="GA25">
        <v>642476419.25</v>
      </c>
      <c r="GB25">
        <v>551818915.44000006</v>
      </c>
      <c r="GC25">
        <v>673107178.58000004</v>
      </c>
      <c r="GD25">
        <v>607899102.80999994</v>
      </c>
      <c r="GE25">
        <v>607630610.12</v>
      </c>
      <c r="GF25">
        <v>621275364.53999996</v>
      </c>
      <c r="GG25">
        <v>625245902.89999998</v>
      </c>
      <c r="GH25">
        <v>667927603.13</v>
      </c>
      <c r="GI25">
        <v>591582147.57000005</v>
      </c>
      <c r="GJ25">
        <v>632128142.48000002</v>
      </c>
      <c r="GK25">
        <v>625086573.90999997</v>
      </c>
      <c r="GL25">
        <v>739549207.95000005</v>
      </c>
      <c r="GM25">
        <v>579114615.21000004</v>
      </c>
      <c r="GN25">
        <v>622149084.75999999</v>
      </c>
      <c r="GO25">
        <v>548541642.32000005</v>
      </c>
      <c r="GP25">
        <v>677821197.16999996</v>
      </c>
      <c r="GQ25">
        <v>645259671.01999998</v>
      </c>
      <c r="GR25">
        <v>556292088.96000004</v>
      </c>
      <c r="GS25" t="s">
        <v>160</v>
      </c>
      <c r="GT25" t="s">
        <v>160</v>
      </c>
      <c r="GU25" t="s">
        <v>160</v>
      </c>
      <c r="GV25" t="s">
        <v>160</v>
      </c>
      <c r="GW25" t="s">
        <v>160</v>
      </c>
      <c r="GX25" t="s">
        <v>160</v>
      </c>
      <c r="GY25" t="s">
        <v>160</v>
      </c>
      <c r="GZ25" t="s">
        <v>160</v>
      </c>
      <c r="HA25" t="s">
        <v>160</v>
      </c>
      <c r="HB25" t="s">
        <v>160</v>
      </c>
      <c r="HC25" t="s">
        <v>160</v>
      </c>
      <c r="HD25" t="s">
        <v>160</v>
      </c>
      <c r="HE25" t="s">
        <v>160</v>
      </c>
      <c r="HF25" t="s">
        <v>160</v>
      </c>
      <c r="HG25" t="s">
        <v>160</v>
      </c>
      <c r="HH25" t="s">
        <v>160</v>
      </c>
      <c r="HI25" t="s">
        <v>160</v>
      </c>
      <c r="HJ25" t="s">
        <v>160</v>
      </c>
      <c r="HK25" t="s">
        <v>160</v>
      </c>
      <c r="HL25" t="s">
        <v>160</v>
      </c>
      <c r="HM25" t="s">
        <v>160</v>
      </c>
      <c r="HN25" t="s">
        <v>160</v>
      </c>
      <c r="HO25" t="s">
        <v>160</v>
      </c>
      <c r="HP25" t="s">
        <v>160</v>
      </c>
      <c r="HQ25" t="s">
        <v>160</v>
      </c>
      <c r="HR25" t="s">
        <v>160</v>
      </c>
      <c r="HS25" t="s">
        <v>160</v>
      </c>
      <c r="HT25" t="s">
        <v>160</v>
      </c>
      <c r="HU25" t="s">
        <v>160</v>
      </c>
      <c r="HV25" t="s">
        <v>160</v>
      </c>
      <c r="HW25" t="s">
        <v>160</v>
      </c>
      <c r="HX25" t="s">
        <v>160</v>
      </c>
      <c r="HY25" t="s">
        <v>160</v>
      </c>
      <c r="HZ25" t="s">
        <v>160</v>
      </c>
      <c r="IA25" t="s">
        <v>160</v>
      </c>
      <c r="IB25" t="s">
        <v>160</v>
      </c>
      <c r="IC25" t="s">
        <v>160</v>
      </c>
      <c r="ID25" t="s">
        <v>160</v>
      </c>
      <c r="IE25" t="s">
        <v>160</v>
      </c>
      <c r="IF25" t="s">
        <v>160</v>
      </c>
      <c r="IG25" t="s">
        <v>160</v>
      </c>
      <c r="IH25" t="s">
        <v>160</v>
      </c>
      <c r="II25" t="s">
        <v>160</v>
      </c>
      <c r="IJ25" t="s">
        <v>160</v>
      </c>
      <c r="IK25" t="s">
        <v>160</v>
      </c>
      <c r="IL25" t="s">
        <v>160</v>
      </c>
      <c r="IM25" t="s">
        <v>160</v>
      </c>
      <c r="IN25" t="s">
        <v>160</v>
      </c>
      <c r="IO25" t="s">
        <v>160</v>
      </c>
      <c r="IP25" t="s">
        <v>160</v>
      </c>
      <c r="IQ25" t="s">
        <v>160</v>
      </c>
      <c r="IR25" t="s">
        <v>160</v>
      </c>
      <c r="IS25" t="s">
        <v>160</v>
      </c>
      <c r="IT25" t="s">
        <v>160</v>
      </c>
      <c r="IU25" t="s">
        <v>160</v>
      </c>
      <c r="IV25" t="s">
        <v>160</v>
      </c>
      <c r="IW25" t="s">
        <v>160</v>
      </c>
      <c r="IX25" t="s">
        <v>160</v>
      </c>
      <c r="IY25" t="s">
        <v>160</v>
      </c>
      <c r="IZ25" t="s">
        <v>160</v>
      </c>
      <c r="JA25" t="s">
        <v>160</v>
      </c>
      <c r="JB25" t="s">
        <v>160</v>
      </c>
      <c r="JC25" t="s">
        <v>160</v>
      </c>
      <c r="JD25" t="s">
        <v>160</v>
      </c>
      <c r="JE25" t="s">
        <v>160</v>
      </c>
      <c r="JF25" t="s">
        <v>160</v>
      </c>
      <c r="JG25" t="s">
        <v>160</v>
      </c>
      <c r="JH25" t="s">
        <v>160</v>
      </c>
      <c r="JI25" t="s">
        <v>160</v>
      </c>
      <c r="JJ25" t="s">
        <v>160</v>
      </c>
      <c r="JK25" t="s">
        <v>160</v>
      </c>
      <c r="JL25" t="s">
        <v>160</v>
      </c>
      <c r="JM25" t="s">
        <v>160</v>
      </c>
      <c r="JN25" t="s">
        <v>160</v>
      </c>
      <c r="JO25" t="s">
        <v>160</v>
      </c>
      <c r="JP25" t="s">
        <v>160</v>
      </c>
      <c r="JQ25" t="s">
        <v>160</v>
      </c>
      <c r="JR25" t="s">
        <v>160</v>
      </c>
      <c r="JS25" t="s">
        <v>160</v>
      </c>
      <c r="JT25" t="s">
        <v>160</v>
      </c>
      <c r="JU25" t="s">
        <v>160</v>
      </c>
      <c r="JV25" t="s">
        <v>160</v>
      </c>
      <c r="JW25" t="s">
        <v>160</v>
      </c>
      <c r="JX25" t="s">
        <v>160</v>
      </c>
      <c r="JY25" t="s">
        <v>160</v>
      </c>
      <c r="JZ25" t="s">
        <v>160</v>
      </c>
      <c r="KA25" t="s">
        <v>160</v>
      </c>
      <c r="KB25" t="s">
        <v>160</v>
      </c>
      <c r="KC25" t="s">
        <v>160</v>
      </c>
      <c r="KD25" t="s">
        <v>160</v>
      </c>
      <c r="KE25" t="s">
        <v>160</v>
      </c>
      <c r="KF25" t="s">
        <v>160</v>
      </c>
      <c r="KG25" t="s">
        <v>160</v>
      </c>
      <c r="KH25" t="s">
        <v>160</v>
      </c>
      <c r="KI25" t="s">
        <v>160</v>
      </c>
      <c r="KJ25" t="s">
        <v>160</v>
      </c>
      <c r="KK25" t="s">
        <v>160</v>
      </c>
      <c r="KL25" t="s">
        <v>160</v>
      </c>
      <c r="KM25" t="s">
        <v>160</v>
      </c>
    </row>
    <row r="26" spans="1:299" x14ac:dyDescent="0.25">
      <c r="A26">
        <v>24</v>
      </c>
      <c r="B26" s="1">
        <v>41153</v>
      </c>
      <c r="C26">
        <v>847.18</v>
      </c>
      <c r="D26">
        <v>852.88</v>
      </c>
      <c r="E26">
        <v>899.7</v>
      </c>
      <c r="F26">
        <v>934.45</v>
      </c>
      <c r="G26">
        <v>881.73</v>
      </c>
      <c r="H26">
        <v>910.87</v>
      </c>
      <c r="I26">
        <v>813.08</v>
      </c>
      <c r="J26">
        <v>814.09</v>
      </c>
      <c r="K26">
        <v>875.86</v>
      </c>
      <c r="L26">
        <v>794.31</v>
      </c>
      <c r="M26">
        <v>857.39</v>
      </c>
      <c r="N26">
        <v>772.84</v>
      </c>
      <c r="O26">
        <v>782.48</v>
      </c>
      <c r="P26">
        <v>737.79</v>
      </c>
      <c r="Q26">
        <v>826.22</v>
      </c>
      <c r="R26">
        <v>758.92</v>
      </c>
      <c r="S26">
        <v>809.28</v>
      </c>
      <c r="T26">
        <v>763.09</v>
      </c>
      <c r="U26">
        <v>799.01</v>
      </c>
      <c r="V26">
        <v>880.67</v>
      </c>
      <c r="W26">
        <v>787.64</v>
      </c>
      <c r="X26">
        <v>737.2</v>
      </c>
      <c r="Y26">
        <v>955.65</v>
      </c>
      <c r="Z26">
        <v>918.13</v>
      </c>
      <c r="AA26">
        <v>863.77</v>
      </c>
      <c r="AB26">
        <v>896.75</v>
      </c>
      <c r="AC26">
        <v>870.2</v>
      </c>
      <c r="AD26">
        <v>802.21</v>
      </c>
      <c r="AE26">
        <v>861.15</v>
      </c>
      <c r="AF26">
        <v>835.93</v>
      </c>
      <c r="AG26">
        <v>877.8</v>
      </c>
      <c r="AH26">
        <v>828.7</v>
      </c>
      <c r="AI26">
        <v>901.52</v>
      </c>
      <c r="AJ26">
        <v>449.99</v>
      </c>
      <c r="AK26">
        <v>478.57</v>
      </c>
      <c r="AL26">
        <v>486.59</v>
      </c>
      <c r="AM26">
        <v>521.96</v>
      </c>
      <c r="AN26">
        <v>484.69</v>
      </c>
      <c r="AO26">
        <v>499.19</v>
      </c>
      <c r="AP26">
        <v>465.24</v>
      </c>
      <c r="AQ26">
        <v>476.07</v>
      </c>
      <c r="AR26">
        <v>479.43</v>
      </c>
      <c r="AS26">
        <v>444.86</v>
      </c>
      <c r="AT26">
        <v>489.32</v>
      </c>
      <c r="AU26">
        <v>439.54</v>
      </c>
      <c r="AV26">
        <v>439.65</v>
      </c>
      <c r="AW26">
        <v>427</v>
      </c>
      <c r="AX26">
        <v>472.93</v>
      </c>
      <c r="AY26">
        <v>437.38</v>
      </c>
      <c r="AZ26">
        <v>463.57</v>
      </c>
      <c r="BA26">
        <v>415.91</v>
      </c>
      <c r="BB26">
        <v>427.15</v>
      </c>
      <c r="BC26">
        <v>445.23</v>
      </c>
      <c r="BD26">
        <v>426.55</v>
      </c>
      <c r="BE26">
        <v>411.93</v>
      </c>
      <c r="BF26">
        <v>467.28</v>
      </c>
      <c r="BG26">
        <v>450.36</v>
      </c>
      <c r="BH26">
        <v>431.44</v>
      </c>
      <c r="BI26">
        <v>427.3</v>
      </c>
      <c r="BJ26">
        <v>425.1</v>
      </c>
      <c r="BK26">
        <v>444.52</v>
      </c>
      <c r="BL26">
        <v>484.26</v>
      </c>
      <c r="BM26">
        <v>479.39</v>
      </c>
      <c r="BN26">
        <v>482.36</v>
      </c>
      <c r="BO26">
        <v>473.47</v>
      </c>
      <c r="BP26">
        <v>505.22</v>
      </c>
      <c r="BQ26">
        <v>397.19</v>
      </c>
      <c r="BR26">
        <v>374.31</v>
      </c>
      <c r="BS26">
        <v>413.11</v>
      </c>
      <c r="BT26">
        <v>412.49</v>
      </c>
      <c r="BU26">
        <v>397.04</v>
      </c>
      <c r="BV26">
        <v>411.68</v>
      </c>
      <c r="BW26">
        <v>347.84</v>
      </c>
      <c r="BX26">
        <v>338.02</v>
      </c>
      <c r="BY26">
        <v>396.43</v>
      </c>
      <c r="BZ26">
        <v>349.45</v>
      </c>
      <c r="CA26">
        <v>368.07</v>
      </c>
      <c r="CB26">
        <v>333.3</v>
      </c>
      <c r="CC26">
        <v>342.83</v>
      </c>
      <c r="CD26">
        <v>310.79000000000002</v>
      </c>
      <c r="CE26">
        <v>353.29</v>
      </c>
      <c r="CF26">
        <v>321.54000000000002</v>
      </c>
      <c r="CG26">
        <v>345.71</v>
      </c>
      <c r="CH26">
        <v>347.18</v>
      </c>
      <c r="CI26">
        <v>371.86</v>
      </c>
      <c r="CJ26">
        <v>435.44</v>
      </c>
      <c r="CK26">
        <v>361.09</v>
      </c>
      <c r="CL26">
        <v>325.27</v>
      </c>
      <c r="CM26">
        <v>488.37</v>
      </c>
      <c r="CN26">
        <v>467.77</v>
      </c>
      <c r="CO26">
        <v>432.33</v>
      </c>
      <c r="CP26">
        <v>469.45</v>
      </c>
      <c r="CQ26">
        <v>445.1</v>
      </c>
      <c r="CR26">
        <v>357.69</v>
      </c>
      <c r="CS26">
        <v>376.89</v>
      </c>
      <c r="CT26">
        <v>356.54</v>
      </c>
      <c r="CU26">
        <v>395.44</v>
      </c>
      <c r="CV26">
        <v>355.23</v>
      </c>
      <c r="CW26">
        <v>396.3</v>
      </c>
      <c r="CX26">
        <v>423.97</v>
      </c>
      <c r="CY26">
        <v>424.84</v>
      </c>
      <c r="CZ26">
        <v>501.62</v>
      </c>
      <c r="DA26">
        <v>496.02</v>
      </c>
      <c r="DB26">
        <v>431.7</v>
      </c>
      <c r="DC26">
        <v>378.37</v>
      </c>
      <c r="DD26">
        <v>389.64</v>
      </c>
      <c r="DE26">
        <v>395.28</v>
      </c>
      <c r="DF26">
        <v>460.41</v>
      </c>
      <c r="DG26">
        <v>429.11</v>
      </c>
      <c r="DH26">
        <v>451.78</v>
      </c>
      <c r="DI26">
        <v>513.57000000000005</v>
      </c>
      <c r="DJ26">
        <v>451.86</v>
      </c>
      <c r="DK26">
        <v>371.78</v>
      </c>
      <c r="DL26">
        <v>456.87</v>
      </c>
      <c r="DM26">
        <v>405.77</v>
      </c>
      <c r="DN26">
        <v>404.37</v>
      </c>
      <c r="DO26">
        <v>405.51</v>
      </c>
      <c r="DP26">
        <v>422.64</v>
      </c>
      <c r="DQ26">
        <v>421.48</v>
      </c>
      <c r="DR26">
        <v>433.52</v>
      </c>
      <c r="DS26">
        <v>408.97</v>
      </c>
      <c r="DT26">
        <v>435.59</v>
      </c>
      <c r="DU26">
        <v>414.68</v>
      </c>
      <c r="DV26">
        <v>413.04</v>
      </c>
      <c r="DW26">
        <v>428.75</v>
      </c>
      <c r="DX26">
        <v>471.28</v>
      </c>
      <c r="DY26">
        <v>364.1</v>
      </c>
      <c r="DZ26">
        <v>439.58</v>
      </c>
      <c r="EA26">
        <v>392.91</v>
      </c>
      <c r="EB26">
        <v>500.75</v>
      </c>
      <c r="EC26">
        <v>437.65</v>
      </c>
      <c r="ED26">
        <v>398.27</v>
      </c>
      <c r="EE26">
        <v>340.8</v>
      </c>
      <c r="EF26">
        <v>353.57</v>
      </c>
      <c r="EG26">
        <v>370.67</v>
      </c>
      <c r="EH26">
        <v>379.1</v>
      </c>
      <c r="EI26">
        <v>357.95</v>
      </c>
      <c r="EJ26">
        <v>328.57</v>
      </c>
      <c r="EK26">
        <v>346.25</v>
      </c>
      <c r="EL26">
        <v>327.71</v>
      </c>
      <c r="EM26">
        <v>375.04</v>
      </c>
      <c r="EN26">
        <v>343.28</v>
      </c>
      <c r="EO26">
        <v>336.75</v>
      </c>
      <c r="EP26">
        <v>398.35</v>
      </c>
      <c r="EQ26">
        <v>353.78</v>
      </c>
      <c r="ER26">
        <v>301.61</v>
      </c>
      <c r="ES26">
        <v>376.01</v>
      </c>
      <c r="ET26">
        <v>325.97000000000003</v>
      </c>
      <c r="EU26">
        <v>343.22</v>
      </c>
      <c r="EV26">
        <v>310.54000000000002</v>
      </c>
      <c r="EW26">
        <v>345.09</v>
      </c>
      <c r="EX26">
        <v>337.86</v>
      </c>
      <c r="EY26">
        <v>358.01</v>
      </c>
      <c r="EZ26">
        <v>328.07</v>
      </c>
      <c r="FA26">
        <v>329.21</v>
      </c>
      <c r="FB26">
        <v>331.01</v>
      </c>
      <c r="FC26">
        <v>320.22000000000003</v>
      </c>
      <c r="FD26">
        <v>334.36</v>
      </c>
      <c r="FE26">
        <v>353.04</v>
      </c>
      <c r="FF26">
        <v>287.12</v>
      </c>
      <c r="FG26">
        <v>368.8</v>
      </c>
      <c r="FH26">
        <v>331.77</v>
      </c>
      <c r="FI26">
        <v>421.62</v>
      </c>
      <c r="FJ26">
        <v>366.34</v>
      </c>
      <c r="FK26">
        <v>335.11</v>
      </c>
      <c r="FL26">
        <v>627.01</v>
      </c>
      <c r="FM26">
        <v>603.58000000000004</v>
      </c>
      <c r="FN26">
        <v>944.09</v>
      </c>
      <c r="FO26">
        <v>849.44</v>
      </c>
      <c r="FP26">
        <v>598.74</v>
      </c>
      <c r="FQ26">
        <v>503.13</v>
      </c>
      <c r="FR26">
        <v>483.98</v>
      </c>
      <c r="FS26">
        <v>585.34</v>
      </c>
      <c r="FT26">
        <v>712.28</v>
      </c>
      <c r="FU26">
        <v>676.1</v>
      </c>
      <c r="FV26">
        <v>910.77</v>
      </c>
      <c r="FW26">
        <v>877.94</v>
      </c>
      <c r="FX26">
        <v>776.48</v>
      </c>
      <c r="FY26">
        <v>578.29</v>
      </c>
      <c r="FZ26">
        <v>689.84</v>
      </c>
      <c r="GA26">
        <v>642.41</v>
      </c>
      <c r="GB26">
        <v>551.82000000000005</v>
      </c>
      <c r="GC26">
        <v>698.55</v>
      </c>
      <c r="GD26">
        <v>607.9</v>
      </c>
      <c r="GE26">
        <v>607.80999999999995</v>
      </c>
      <c r="GF26">
        <v>621.34</v>
      </c>
      <c r="GG26">
        <v>627.17999999999995</v>
      </c>
      <c r="GH26">
        <v>667.93</v>
      </c>
      <c r="GI26">
        <v>591.88</v>
      </c>
      <c r="GJ26">
        <v>632.57000000000005</v>
      </c>
      <c r="GK26">
        <v>625.52</v>
      </c>
      <c r="GL26">
        <v>740.58</v>
      </c>
      <c r="GM26">
        <v>579.16999999999996</v>
      </c>
      <c r="GN26">
        <v>622.15</v>
      </c>
      <c r="GO26">
        <v>548.54</v>
      </c>
      <c r="GP26">
        <v>677.82</v>
      </c>
      <c r="GQ26">
        <v>645.26</v>
      </c>
      <c r="GR26">
        <v>556.29</v>
      </c>
      <c r="GS26">
        <v>0.25</v>
      </c>
      <c r="GT26">
        <v>0.05</v>
      </c>
      <c r="GU26">
        <v>0.61</v>
      </c>
      <c r="GV26">
        <v>0.03</v>
      </c>
      <c r="GW26">
        <v>-0.19</v>
      </c>
      <c r="GX26">
        <v>0.01</v>
      </c>
      <c r="GY26">
        <v>-0.09</v>
      </c>
      <c r="GZ26">
        <v>0.51</v>
      </c>
      <c r="HA26">
        <v>0.63</v>
      </c>
      <c r="HB26">
        <v>0.42</v>
      </c>
      <c r="HC26">
        <v>2.75</v>
      </c>
      <c r="HD26">
        <v>-0.09</v>
      </c>
      <c r="HE26">
        <v>0.03</v>
      </c>
      <c r="HF26">
        <v>-0.09</v>
      </c>
      <c r="HG26">
        <v>0.11</v>
      </c>
      <c r="HH26">
        <v>0.06</v>
      </c>
      <c r="HI26">
        <v>-0.12</v>
      </c>
      <c r="HJ26">
        <v>-0.05</v>
      </c>
      <c r="HK26">
        <v>0.04</v>
      </c>
      <c r="HL26">
        <v>0.12</v>
      </c>
      <c r="HM26">
        <v>-0.1</v>
      </c>
      <c r="HN26">
        <v>-0.02</v>
      </c>
      <c r="HO26">
        <v>0.4</v>
      </c>
      <c r="HP26">
        <v>0.12</v>
      </c>
      <c r="HQ26">
        <v>0.38</v>
      </c>
      <c r="HR26">
        <v>0.41</v>
      </c>
      <c r="HS26">
        <v>0.23</v>
      </c>
      <c r="HT26">
        <v>0.48</v>
      </c>
      <c r="HU26">
        <v>0.27</v>
      </c>
      <c r="HV26">
        <v>0.05</v>
      </c>
      <c r="HW26">
        <v>1.32</v>
      </c>
      <c r="HX26">
        <v>-0.04</v>
      </c>
      <c r="HY26">
        <v>-0.53</v>
      </c>
      <c r="HZ26">
        <v>4.6399999999999997</v>
      </c>
      <c r="IA26">
        <v>4.07</v>
      </c>
      <c r="IB26">
        <v>8.4</v>
      </c>
      <c r="IC26">
        <v>6.05</v>
      </c>
      <c r="ID26">
        <v>4.03</v>
      </c>
      <c r="IE26">
        <v>3.16</v>
      </c>
      <c r="IF26">
        <v>1.72</v>
      </c>
      <c r="IG26">
        <v>8.39</v>
      </c>
      <c r="IH26">
        <v>8.2799999999999994</v>
      </c>
      <c r="II26">
        <v>3.47</v>
      </c>
      <c r="IJ26">
        <v>4.51</v>
      </c>
      <c r="IK26">
        <v>3.96</v>
      </c>
      <c r="IL26">
        <v>4.3899999999999997</v>
      </c>
      <c r="IM26">
        <v>0.53</v>
      </c>
      <c r="IN26">
        <v>6.41</v>
      </c>
      <c r="IO26">
        <v>0.2</v>
      </c>
      <c r="IP26">
        <v>4.3099999999999996</v>
      </c>
      <c r="IQ26">
        <v>4.3099999999999996</v>
      </c>
      <c r="IR26">
        <v>3.84</v>
      </c>
      <c r="IS26">
        <v>4.4800000000000004</v>
      </c>
      <c r="IT26">
        <v>4.4400000000000004</v>
      </c>
      <c r="IU26">
        <v>4.07</v>
      </c>
      <c r="IV26">
        <v>5.54</v>
      </c>
      <c r="IW26">
        <v>4.0999999999999996</v>
      </c>
      <c r="IX26">
        <v>7.48</v>
      </c>
      <c r="IY26">
        <v>9.15</v>
      </c>
      <c r="IZ26">
        <v>8.64</v>
      </c>
      <c r="JA26">
        <v>3.35</v>
      </c>
      <c r="JB26">
        <v>5.75</v>
      </c>
      <c r="JC26">
        <v>3.61</v>
      </c>
      <c r="JD26">
        <v>7.43</v>
      </c>
      <c r="JE26">
        <v>6.77</v>
      </c>
      <c r="JF26">
        <v>3.74</v>
      </c>
      <c r="JG26">
        <v>5.55</v>
      </c>
      <c r="JH26">
        <v>6.29</v>
      </c>
      <c r="JI26">
        <v>8.77</v>
      </c>
      <c r="JJ26">
        <v>6.61</v>
      </c>
      <c r="JK26">
        <v>4.25</v>
      </c>
      <c r="JL26">
        <v>6.84</v>
      </c>
      <c r="JM26">
        <v>5.92</v>
      </c>
      <c r="JN26">
        <v>10.33</v>
      </c>
      <c r="JO26">
        <v>8.6300000000000008</v>
      </c>
      <c r="JP26">
        <v>4.87</v>
      </c>
      <c r="JQ26">
        <v>5.44</v>
      </c>
      <c r="JR26">
        <v>4.18</v>
      </c>
      <c r="JS26">
        <v>4.91</v>
      </c>
      <c r="JT26">
        <v>4.8</v>
      </c>
      <c r="JU26">
        <v>6.8</v>
      </c>
      <c r="JV26">
        <v>4.47</v>
      </c>
      <c r="JW26">
        <v>4.66</v>
      </c>
      <c r="JX26">
        <v>4.67</v>
      </c>
      <c r="JY26">
        <v>4.47</v>
      </c>
      <c r="JZ26">
        <v>4.7</v>
      </c>
      <c r="KA26">
        <v>4.62</v>
      </c>
      <c r="KB26">
        <v>4.24</v>
      </c>
      <c r="KC26">
        <v>6.14</v>
      </c>
      <c r="KD26">
        <v>4.2</v>
      </c>
      <c r="KE26">
        <v>8.02</v>
      </c>
      <c r="KF26">
        <v>9.93</v>
      </c>
      <c r="KG26">
        <v>8.94</v>
      </c>
      <c r="KH26">
        <v>3.7</v>
      </c>
      <c r="KI26">
        <v>7.25</v>
      </c>
      <c r="KJ26">
        <v>4.08</v>
      </c>
      <c r="KK26">
        <v>8.85</v>
      </c>
      <c r="KL26">
        <v>7.28</v>
      </c>
      <c r="KM26">
        <v>7.25</v>
      </c>
    </row>
    <row r="27" spans="1:299" x14ac:dyDescent="0.25">
      <c r="A27">
        <v>25</v>
      </c>
      <c r="B27" s="1">
        <v>41183</v>
      </c>
      <c r="C27">
        <v>850.06</v>
      </c>
      <c r="D27">
        <v>869.2</v>
      </c>
      <c r="E27">
        <v>905.32</v>
      </c>
      <c r="F27">
        <v>940.03</v>
      </c>
      <c r="G27">
        <v>884.5</v>
      </c>
      <c r="H27">
        <v>910.32</v>
      </c>
      <c r="I27">
        <v>846.91</v>
      </c>
      <c r="J27">
        <v>818.39</v>
      </c>
      <c r="K27">
        <v>874.87</v>
      </c>
      <c r="L27">
        <v>796.18</v>
      </c>
      <c r="M27">
        <v>858.3</v>
      </c>
      <c r="N27">
        <v>774.84</v>
      </c>
      <c r="O27">
        <v>786.66</v>
      </c>
      <c r="P27">
        <v>736.84</v>
      </c>
      <c r="Q27">
        <v>831.26</v>
      </c>
      <c r="R27">
        <v>760</v>
      </c>
      <c r="S27">
        <v>810.41</v>
      </c>
      <c r="T27">
        <v>763.28</v>
      </c>
      <c r="U27">
        <v>800.51</v>
      </c>
      <c r="V27">
        <v>882.38</v>
      </c>
      <c r="W27">
        <v>787.69</v>
      </c>
      <c r="X27">
        <v>755.72</v>
      </c>
      <c r="Y27">
        <v>959.84</v>
      </c>
      <c r="Z27">
        <v>918.51</v>
      </c>
      <c r="AA27">
        <v>864.22</v>
      </c>
      <c r="AB27">
        <v>895.56</v>
      </c>
      <c r="AC27">
        <v>873.83</v>
      </c>
      <c r="AD27">
        <v>802.37</v>
      </c>
      <c r="AE27">
        <v>862.68</v>
      </c>
      <c r="AF27">
        <v>839.27</v>
      </c>
      <c r="AG27">
        <v>880.24</v>
      </c>
      <c r="AH27">
        <v>829.49</v>
      </c>
      <c r="AI27">
        <v>901.63</v>
      </c>
      <c r="AJ27">
        <v>451.2</v>
      </c>
      <c r="AK27">
        <v>482.38</v>
      </c>
      <c r="AL27">
        <v>492.61</v>
      </c>
      <c r="AM27">
        <v>529.42999999999995</v>
      </c>
      <c r="AN27">
        <v>492.76</v>
      </c>
      <c r="AO27">
        <v>498.64</v>
      </c>
      <c r="AP27">
        <v>466.56</v>
      </c>
      <c r="AQ27">
        <v>478.36</v>
      </c>
      <c r="AR27">
        <v>482.73</v>
      </c>
      <c r="AS27">
        <v>446.89</v>
      </c>
      <c r="AT27">
        <v>491.22</v>
      </c>
      <c r="AU27">
        <v>441.43</v>
      </c>
      <c r="AV27">
        <v>444.16</v>
      </c>
      <c r="AW27">
        <v>425.96</v>
      </c>
      <c r="AX27">
        <v>478.09</v>
      </c>
      <c r="AY27">
        <v>438.37</v>
      </c>
      <c r="AZ27">
        <v>464.7</v>
      </c>
      <c r="BA27">
        <v>416.1</v>
      </c>
      <c r="BB27">
        <v>428.66</v>
      </c>
      <c r="BC27">
        <v>445.46</v>
      </c>
      <c r="BD27">
        <v>426.63</v>
      </c>
      <c r="BE27">
        <v>410.12</v>
      </c>
      <c r="BF27">
        <v>467.4</v>
      </c>
      <c r="BG27">
        <v>450.89</v>
      </c>
      <c r="BH27">
        <v>431.43</v>
      </c>
      <c r="BI27">
        <v>426.11</v>
      </c>
      <c r="BJ27">
        <v>426.98</v>
      </c>
      <c r="BK27">
        <v>444.68</v>
      </c>
      <c r="BL27">
        <v>485.8</v>
      </c>
      <c r="BM27">
        <v>482.9</v>
      </c>
      <c r="BN27">
        <v>484.8</v>
      </c>
      <c r="BO27">
        <v>474.26</v>
      </c>
      <c r="BP27">
        <v>505.33</v>
      </c>
      <c r="BQ27">
        <v>398.86</v>
      </c>
      <c r="BR27">
        <v>386.82</v>
      </c>
      <c r="BS27">
        <v>412.71</v>
      </c>
      <c r="BT27">
        <v>410.6</v>
      </c>
      <c r="BU27">
        <v>391.74</v>
      </c>
      <c r="BV27">
        <v>411.68</v>
      </c>
      <c r="BW27">
        <v>380.35</v>
      </c>
      <c r="BX27">
        <v>340.03</v>
      </c>
      <c r="BY27">
        <v>392.14</v>
      </c>
      <c r="BZ27">
        <v>349.29</v>
      </c>
      <c r="CA27">
        <v>367.08</v>
      </c>
      <c r="CB27">
        <v>333.41</v>
      </c>
      <c r="CC27">
        <v>342.5</v>
      </c>
      <c r="CD27">
        <v>310.88</v>
      </c>
      <c r="CE27">
        <v>353.17</v>
      </c>
      <c r="CF27">
        <v>321.63</v>
      </c>
      <c r="CG27">
        <v>345.71</v>
      </c>
      <c r="CH27">
        <v>347.18</v>
      </c>
      <c r="CI27">
        <v>371.85</v>
      </c>
      <c r="CJ27">
        <v>436.92</v>
      </c>
      <c r="CK27">
        <v>361.06</v>
      </c>
      <c r="CL27">
        <v>345.6</v>
      </c>
      <c r="CM27">
        <v>492.44</v>
      </c>
      <c r="CN27">
        <v>467.62</v>
      </c>
      <c r="CO27">
        <v>432.79</v>
      </c>
      <c r="CP27">
        <v>469.45</v>
      </c>
      <c r="CQ27">
        <v>446.85</v>
      </c>
      <c r="CR27">
        <v>357.69</v>
      </c>
      <c r="CS27">
        <v>376.88</v>
      </c>
      <c r="CT27">
        <v>356.37</v>
      </c>
      <c r="CU27">
        <v>395.44</v>
      </c>
      <c r="CV27">
        <v>355.23</v>
      </c>
      <c r="CW27">
        <v>396.3</v>
      </c>
      <c r="CX27">
        <v>425.41</v>
      </c>
      <c r="CY27">
        <v>432.95</v>
      </c>
      <c r="CZ27">
        <v>504.73</v>
      </c>
      <c r="DA27">
        <v>499</v>
      </c>
      <c r="DB27">
        <v>433.04</v>
      </c>
      <c r="DC27">
        <v>378.14</v>
      </c>
      <c r="DD27">
        <v>405.85</v>
      </c>
      <c r="DE27">
        <v>397.37</v>
      </c>
      <c r="DF27">
        <v>459.91</v>
      </c>
      <c r="DG27">
        <v>430.13</v>
      </c>
      <c r="DH27">
        <v>452.28</v>
      </c>
      <c r="DI27">
        <v>514.9</v>
      </c>
      <c r="DJ27">
        <v>454.25</v>
      </c>
      <c r="DK27">
        <v>371.29</v>
      </c>
      <c r="DL27">
        <v>459.66</v>
      </c>
      <c r="DM27">
        <v>406.33</v>
      </c>
      <c r="DN27">
        <v>404.94</v>
      </c>
      <c r="DO27">
        <v>405.59</v>
      </c>
      <c r="DP27">
        <v>423.44</v>
      </c>
      <c r="DQ27">
        <v>422.28</v>
      </c>
      <c r="DR27">
        <v>433.56</v>
      </c>
      <c r="DS27">
        <v>419.23</v>
      </c>
      <c r="DT27">
        <v>437.51</v>
      </c>
      <c r="DU27">
        <v>414.85</v>
      </c>
      <c r="DV27">
        <v>413.25</v>
      </c>
      <c r="DW27">
        <v>428.19</v>
      </c>
      <c r="DX27">
        <v>473.25</v>
      </c>
      <c r="DY27">
        <v>364.18</v>
      </c>
      <c r="DZ27">
        <v>440.37</v>
      </c>
      <c r="EA27">
        <v>394.48</v>
      </c>
      <c r="EB27">
        <v>502.15</v>
      </c>
      <c r="EC27">
        <v>438.09</v>
      </c>
      <c r="ED27">
        <v>398.31</v>
      </c>
      <c r="EE27">
        <v>341.72</v>
      </c>
      <c r="EF27">
        <v>356.4</v>
      </c>
      <c r="EG27">
        <v>375.26</v>
      </c>
      <c r="EH27">
        <v>384.52</v>
      </c>
      <c r="EI27">
        <v>363.89</v>
      </c>
      <c r="EJ27">
        <v>328.21</v>
      </c>
      <c r="EK27">
        <v>347.22</v>
      </c>
      <c r="EL27">
        <v>329.28</v>
      </c>
      <c r="EM27">
        <v>377.62</v>
      </c>
      <c r="EN27">
        <v>344.86</v>
      </c>
      <c r="EO27">
        <v>338.07</v>
      </c>
      <c r="EP27">
        <v>400.06</v>
      </c>
      <c r="EQ27">
        <v>357.42</v>
      </c>
      <c r="ER27">
        <v>300.89</v>
      </c>
      <c r="ES27">
        <v>380.1</v>
      </c>
      <c r="ET27">
        <v>326.72000000000003</v>
      </c>
      <c r="EU27">
        <v>344.04</v>
      </c>
      <c r="EV27">
        <v>310.7</v>
      </c>
      <c r="EW27">
        <v>346.29</v>
      </c>
      <c r="EX27">
        <v>338.03</v>
      </c>
      <c r="EY27">
        <v>358.08</v>
      </c>
      <c r="EZ27">
        <v>326.63</v>
      </c>
      <c r="FA27">
        <v>329.31</v>
      </c>
      <c r="FB27">
        <v>331.4</v>
      </c>
      <c r="FC27">
        <v>320.22000000000003</v>
      </c>
      <c r="FD27">
        <v>333.43</v>
      </c>
      <c r="FE27">
        <v>354.59</v>
      </c>
      <c r="FF27">
        <v>287.23</v>
      </c>
      <c r="FG27">
        <v>369.98</v>
      </c>
      <c r="FH27">
        <v>334.19</v>
      </c>
      <c r="FI27">
        <v>423.77</v>
      </c>
      <c r="FJ27">
        <v>366.96</v>
      </c>
      <c r="FK27">
        <v>335.17</v>
      </c>
      <c r="FL27">
        <v>629.65</v>
      </c>
      <c r="FM27">
        <v>623.74</v>
      </c>
      <c r="FN27">
        <v>943.15</v>
      </c>
      <c r="FO27">
        <v>845.53</v>
      </c>
      <c r="FP27">
        <v>590.78</v>
      </c>
      <c r="FQ27">
        <v>503.13</v>
      </c>
      <c r="FR27">
        <v>529.23</v>
      </c>
      <c r="FS27">
        <v>588.79</v>
      </c>
      <c r="FT27">
        <v>704.58</v>
      </c>
      <c r="FU27">
        <v>675.76</v>
      </c>
      <c r="FV27">
        <v>908.31</v>
      </c>
      <c r="FW27">
        <v>878.2</v>
      </c>
      <c r="FX27">
        <v>775.7</v>
      </c>
      <c r="FY27">
        <v>578.46</v>
      </c>
      <c r="FZ27">
        <v>689.63</v>
      </c>
      <c r="GA27">
        <v>642.6</v>
      </c>
      <c r="GB27">
        <v>551.82000000000005</v>
      </c>
      <c r="GC27">
        <v>698.55</v>
      </c>
      <c r="GD27">
        <v>607.9</v>
      </c>
      <c r="GE27">
        <v>609.88</v>
      </c>
      <c r="GF27">
        <v>621.28</v>
      </c>
      <c r="GG27">
        <v>666.38</v>
      </c>
      <c r="GH27">
        <v>673.47</v>
      </c>
      <c r="GI27">
        <v>591.70000000000005</v>
      </c>
      <c r="GJ27">
        <v>633.27</v>
      </c>
      <c r="GK27">
        <v>625.52</v>
      </c>
      <c r="GL27">
        <v>743.47</v>
      </c>
      <c r="GM27">
        <v>579.16999999999996</v>
      </c>
      <c r="GN27">
        <v>622.15</v>
      </c>
      <c r="GO27">
        <v>548.27</v>
      </c>
      <c r="GP27">
        <v>677.82</v>
      </c>
      <c r="GQ27">
        <v>645.26</v>
      </c>
      <c r="GR27">
        <v>556.29</v>
      </c>
      <c r="GS27">
        <v>0.34</v>
      </c>
      <c r="GT27">
        <v>1.91</v>
      </c>
      <c r="GU27">
        <v>0.62</v>
      </c>
      <c r="GV27">
        <v>0.6</v>
      </c>
      <c r="GW27">
        <v>0.31</v>
      </c>
      <c r="GX27">
        <v>-0.06</v>
      </c>
      <c r="GY27">
        <v>4.16</v>
      </c>
      <c r="GZ27">
        <v>0.53</v>
      </c>
      <c r="HA27">
        <v>-0.11</v>
      </c>
      <c r="HB27">
        <v>0.24</v>
      </c>
      <c r="HC27">
        <v>0.11</v>
      </c>
      <c r="HD27">
        <v>0.26</v>
      </c>
      <c r="HE27">
        <v>0.53</v>
      </c>
      <c r="HF27">
        <v>-0.13</v>
      </c>
      <c r="HG27">
        <v>0.61</v>
      </c>
      <c r="HH27">
        <v>0.14000000000000001</v>
      </c>
      <c r="HI27">
        <v>0.14000000000000001</v>
      </c>
      <c r="HJ27">
        <v>0.02</v>
      </c>
      <c r="HK27">
        <v>0.19</v>
      </c>
      <c r="HL27">
        <v>0.19</v>
      </c>
      <c r="HM27">
        <v>0.01</v>
      </c>
      <c r="HN27">
        <v>2.5099999999999998</v>
      </c>
      <c r="HO27">
        <v>0.44</v>
      </c>
      <c r="HP27">
        <v>0.04</v>
      </c>
      <c r="HQ27">
        <v>0.05</v>
      </c>
      <c r="HR27">
        <v>-0.13</v>
      </c>
      <c r="HS27">
        <v>0.42</v>
      </c>
      <c r="HT27">
        <v>0.02</v>
      </c>
      <c r="HU27">
        <v>0.18</v>
      </c>
      <c r="HV27">
        <v>0.4</v>
      </c>
      <c r="HW27">
        <v>0.28000000000000003</v>
      </c>
      <c r="HX27">
        <v>0.1</v>
      </c>
      <c r="HY27">
        <v>0.01</v>
      </c>
      <c r="HZ27">
        <v>4.99</v>
      </c>
      <c r="IA27">
        <v>6.06</v>
      </c>
      <c r="IB27">
        <v>9.07</v>
      </c>
      <c r="IC27">
        <v>6.68</v>
      </c>
      <c r="ID27">
        <v>4.3499999999999996</v>
      </c>
      <c r="IE27">
        <v>3.1</v>
      </c>
      <c r="IF27">
        <v>5.95</v>
      </c>
      <c r="IG27">
        <v>8.9700000000000006</v>
      </c>
      <c r="IH27">
        <v>8.16</v>
      </c>
      <c r="II27">
        <v>3.71</v>
      </c>
      <c r="IJ27">
        <v>4.62</v>
      </c>
      <c r="IK27">
        <v>4.2300000000000004</v>
      </c>
      <c r="IL27">
        <v>4.95</v>
      </c>
      <c r="IM27">
        <v>0.4</v>
      </c>
      <c r="IN27">
        <v>7.06</v>
      </c>
      <c r="IO27">
        <v>0.34</v>
      </c>
      <c r="IP27">
        <v>4.46</v>
      </c>
      <c r="IQ27">
        <v>4.33</v>
      </c>
      <c r="IR27">
        <v>4.04</v>
      </c>
      <c r="IS27">
        <v>4.68</v>
      </c>
      <c r="IT27">
        <v>4.45</v>
      </c>
      <c r="IU27">
        <v>6.68</v>
      </c>
      <c r="IV27">
        <v>6</v>
      </c>
      <c r="IW27">
        <v>4.1399999999999997</v>
      </c>
      <c r="IX27">
        <v>7.53</v>
      </c>
      <c r="IY27">
        <v>9</v>
      </c>
      <c r="IZ27">
        <v>9.09</v>
      </c>
      <c r="JA27">
        <v>3.37</v>
      </c>
      <c r="JB27">
        <v>5.94</v>
      </c>
      <c r="JC27">
        <v>4.0199999999999996</v>
      </c>
      <c r="JD27">
        <v>7.73</v>
      </c>
      <c r="JE27">
        <v>6.88</v>
      </c>
      <c r="JF27">
        <v>3.75</v>
      </c>
      <c r="JG27">
        <v>5.51</v>
      </c>
      <c r="JH27">
        <v>6.25</v>
      </c>
      <c r="JI27">
        <v>9.44</v>
      </c>
      <c r="JJ27">
        <v>6.8</v>
      </c>
      <c r="JK27">
        <v>4.51</v>
      </c>
      <c r="JL27">
        <v>3.55</v>
      </c>
      <c r="JM27">
        <v>5.97</v>
      </c>
      <c r="JN27">
        <v>10.210000000000001</v>
      </c>
      <c r="JO27">
        <v>8.31</v>
      </c>
      <c r="JP27">
        <v>4.84</v>
      </c>
      <c r="JQ27">
        <v>5.09</v>
      </c>
      <c r="JR27">
        <v>4.3899999999999997</v>
      </c>
      <c r="JS27">
        <v>5.3</v>
      </c>
      <c r="JT27">
        <v>4.5599999999999996</v>
      </c>
      <c r="JU27">
        <v>6.74</v>
      </c>
      <c r="JV27">
        <v>4.46</v>
      </c>
      <c r="JW27">
        <v>4.58</v>
      </c>
      <c r="JX27">
        <v>4.5199999999999996</v>
      </c>
      <c r="JY27">
        <v>4.38</v>
      </c>
      <c r="JZ27">
        <v>4.79</v>
      </c>
      <c r="KA27">
        <v>4.5199999999999996</v>
      </c>
      <c r="KB27">
        <v>6.72</v>
      </c>
      <c r="KC27">
        <v>6.23</v>
      </c>
      <c r="KD27">
        <v>4.2300000000000004</v>
      </c>
      <c r="KE27">
        <v>7.79</v>
      </c>
      <c r="KF27">
        <v>9.31</v>
      </c>
      <c r="KG27">
        <v>9.39</v>
      </c>
      <c r="KH27">
        <v>3.51</v>
      </c>
      <c r="KI27">
        <v>6.89</v>
      </c>
      <c r="KJ27">
        <v>4.4800000000000004</v>
      </c>
      <c r="KK27">
        <v>7.87</v>
      </c>
      <c r="KL27">
        <v>7.04</v>
      </c>
      <c r="KM27">
        <v>6.98</v>
      </c>
    </row>
    <row r="28" spans="1:299" x14ac:dyDescent="0.25">
      <c r="A28">
        <v>26</v>
      </c>
      <c r="B28" s="1">
        <v>41214</v>
      </c>
      <c r="C28">
        <v>851.96</v>
      </c>
      <c r="D28">
        <v>870.51</v>
      </c>
      <c r="E28">
        <v>906.07</v>
      </c>
      <c r="F28">
        <v>945.79</v>
      </c>
      <c r="G28">
        <v>883.37</v>
      </c>
      <c r="H28">
        <v>941.25</v>
      </c>
      <c r="I28">
        <v>846.14</v>
      </c>
      <c r="J28">
        <v>820.72</v>
      </c>
      <c r="K28">
        <v>874.14</v>
      </c>
      <c r="L28">
        <v>797.69</v>
      </c>
      <c r="M28">
        <v>861</v>
      </c>
      <c r="N28">
        <v>776.96</v>
      </c>
      <c r="O28">
        <v>788.65</v>
      </c>
      <c r="P28">
        <v>737.4</v>
      </c>
      <c r="Q28">
        <v>833.36</v>
      </c>
      <c r="R28">
        <v>763.56</v>
      </c>
      <c r="S28">
        <v>809.35</v>
      </c>
      <c r="T28">
        <v>763.9</v>
      </c>
      <c r="U28">
        <v>800.36</v>
      </c>
      <c r="V28">
        <v>885.47</v>
      </c>
      <c r="W28">
        <v>790.23</v>
      </c>
      <c r="X28">
        <v>766.22</v>
      </c>
      <c r="Y28">
        <v>962.44</v>
      </c>
      <c r="Z28">
        <v>921.53</v>
      </c>
      <c r="AA28">
        <v>864.79</v>
      </c>
      <c r="AB28">
        <v>896.39</v>
      </c>
      <c r="AC28">
        <v>874.12</v>
      </c>
      <c r="AD28">
        <v>802.76</v>
      </c>
      <c r="AE28">
        <v>863.39</v>
      </c>
      <c r="AF28">
        <v>841.68</v>
      </c>
      <c r="AG28">
        <v>878.97</v>
      </c>
      <c r="AH28">
        <v>830.74</v>
      </c>
      <c r="AI28">
        <v>903.06</v>
      </c>
      <c r="AJ28">
        <v>452.14</v>
      </c>
      <c r="AK28">
        <v>481.98</v>
      </c>
      <c r="AL28">
        <v>492.93</v>
      </c>
      <c r="AM28">
        <v>535.19000000000005</v>
      </c>
      <c r="AN28">
        <v>490.27</v>
      </c>
      <c r="AO28">
        <v>497.26</v>
      </c>
      <c r="AP28">
        <v>465.79</v>
      </c>
      <c r="AQ28">
        <v>479.27</v>
      </c>
      <c r="AR28">
        <v>484.17</v>
      </c>
      <c r="AS28">
        <v>446.92</v>
      </c>
      <c r="AT28">
        <v>492.48</v>
      </c>
      <c r="AU28">
        <v>443.55</v>
      </c>
      <c r="AV28">
        <v>446.17</v>
      </c>
      <c r="AW28">
        <v>426.36</v>
      </c>
      <c r="AX28">
        <v>480.07</v>
      </c>
      <c r="AY28">
        <v>434.44</v>
      </c>
      <c r="AZ28">
        <v>463.53</v>
      </c>
      <c r="BA28">
        <v>416.72</v>
      </c>
      <c r="BB28">
        <v>428.51</v>
      </c>
      <c r="BC28">
        <v>447.95</v>
      </c>
      <c r="BD28">
        <v>429.17</v>
      </c>
      <c r="BE28">
        <v>410.25</v>
      </c>
      <c r="BF28">
        <v>470</v>
      </c>
      <c r="BG28">
        <v>453.46</v>
      </c>
      <c r="BH28">
        <v>432.49</v>
      </c>
      <c r="BI28">
        <v>426.94</v>
      </c>
      <c r="BJ28">
        <v>429.1</v>
      </c>
      <c r="BK28">
        <v>445.07</v>
      </c>
      <c r="BL28">
        <v>484.82</v>
      </c>
      <c r="BM28">
        <v>485.31</v>
      </c>
      <c r="BN28">
        <v>483.53</v>
      </c>
      <c r="BO28">
        <v>475.51</v>
      </c>
      <c r="BP28">
        <v>499.25</v>
      </c>
      <c r="BQ28">
        <v>399.82</v>
      </c>
      <c r="BR28">
        <v>388.53</v>
      </c>
      <c r="BS28">
        <v>413.14</v>
      </c>
      <c r="BT28">
        <v>410.6</v>
      </c>
      <c r="BU28">
        <v>393.1</v>
      </c>
      <c r="BV28">
        <v>443.99</v>
      </c>
      <c r="BW28">
        <v>380.35</v>
      </c>
      <c r="BX28">
        <v>341.45</v>
      </c>
      <c r="BY28">
        <v>389.97</v>
      </c>
      <c r="BZ28">
        <v>350.77</v>
      </c>
      <c r="CA28">
        <v>368.52</v>
      </c>
      <c r="CB28">
        <v>333.41</v>
      </c>
      <c r="CC28">
        <v>342.48</v>
      </c>
      <c r="CD28">
        <v>311.04000000000002</v>
      </c>
      <c r="CE28">
        <v>353.29</v>
      </c>
      <c r="CF28">
        <v>329.12</v>
      </c>
      <c r="CG28">
        <v>345.82</v>
      </c>
      <c r="CH28">
        <v>347.18</v>
      </c>
      <c r="CI28">
        <v>371.85</v>
      </c>
      <c r="CJ28">
        <v>437.52</v>
      </c>
      <c r="CK28">
        <v>361.06</v>
      </c>
      <c r="CL28">
        <v>355.97</v>
      </c>
      <c r="CM28">
        <v>492.44</v>
      </c>
      <c r="CN28">
        <v>468.07</v>
      </c>
      <c r="CO28">
        <v>432.3</v>
      </c>
      <c r="CP28">
        <v>469.45</v>
      </c>
      <c r="CQ28">
        <v>445.02</v>
      </c>
      <c r="CR28">
        <v>357.69</v>
      </c>
      <c r="CS28">
        <v>378.57</v>
      </c>
      <c r="CT28">
        <v>356.37</v>
      </c>
      <c r="CU28">
        <v>395.44</v>
      </c>
      <c r="CV28">
        <v>355.23</v>
      </c>
      <c r="CW28">
        <v>403.81</v>
      </c>
      <c r="CX28">
        <v>426.35</v>
      </c>
      <c r="CY28">
        <v>433.6</v>
      </c>
      <c r="CZ28">
        <v>505.13</v>
      </c>
      <c r="DA28">
        <v>502.04</v>
      </c>
      <c r="DB28">
        <v>432.47</v>
      </c>
      <c r="DC28">
        <v>391</v>
      </c>
      <c r="DD28">
        <v>405.48</v>
      </c>
      <c r="DE28">
        <v>398.48</v>
      </c>
      <c r="DF28">
        <v>459.54</v>
      </c>
      <c r="DG28">
        <v>430.95</v>
      </c>
      <c r="DH28">
        <v>453.68</v>
      </c>
      <c r="DI28">
        <v>516.29</v>
      </c>
      <c r="DJ28">
        <v>455.39</v>
      </c>
      <c r="DK28">
        <v>371.59</v>
      </c>
      <c r="DL28">
        <v>460.81</v>
      </c>
      <c r="DM28">
        <v>408.24</v>
      </c>
      <c r="DN28">
        <v>404.41</v>
      </c>
      <c r="DO28">
        <v>405.92</v>
      </c>
      <c r="DP28">
        <v>423.36</v>
      </c>
      <c r="DQ28">
        <v>423.76</v>
      </c>
      <c r="DR28">
        <v>434.95</v>
      </c>
      <c r="DS28">
        <v>425.06</v>
      </c>
      <c r="DT28">
        <v>438.69</v>
      </c>
      <c r="DU28">
        <v>416.22</v>
      </c>
      <c r="DV28">
        <v>413.54</v>
      </c>
      <c r="DW28">
        <v>428.58</v>
      </c>
      <c r="DX28">
        <v>473.4</v>
      </c>
      <c r="DY28">
        <v>364.36</v>
      </c>
      <c r="DZ28">
        <v>440.73</v>
      </c>
      <c r="EA28">
        <v>395.63</v>
      </c>
      <c r="EB28">
        <v>501.45</v>
      </c>
      <c r="EC28">
        <v>438.74</v>
      </c>
      <c r="ED28">
        <v>398.95</v>
      </c>
      <c r="EE28">
        <v>342.44</v>
      </c>
      <c r="EF28">
        <v>356.11</v>
      </c>
      <c r="EG28">
        <v>375.49</v>
      </c>
      <c r="EH28">
        <v>388.71</v>
      </c>
      <c r="EI28">
        <v>362.04</v>
      </c>
      <c r="EJ28">
        <v>327.29000000000002</v>
      </c>
      <c r="EK28">
        <v>346.63</v>
      </c>
      <c r="EL28">
        <v>329.91</v>
      </c>
      <c r="EM28">
        <v>378.76</v>
      </c>
      <c r="EN28">
        <v>344.89</v>
      </c>
      <c r="EO28">
        <v>338.95</v>
      </c>
      <c r="EP28">
        <v>401.98</v>
      </c>
      <c r="EQ28">
        <v>359.03</v>
      </c>
      <c r="ER28">
        <v>301.16000000000003</v>
      </c>
      <c r="ES28">
        <v>381.66</v>
      </c>
      <c r="ET28">
        <v>323.77999999999997</v>
      </c>
      <c r="EU28">
        <v>343.18</v>
      </c>
      <c r="EV28">
        <v>311.17</v>
      </c>
      <c r="EW28">
        <v>346.19</v>
      </c>
      <c r="EX28">
        <v>339.92</v>
      </c>
      <c r="EY28">
        <v>360.23</v>
      </c>
      <c r="EZ28">
        <v>326.73</v>
      </c>
      <c r="FA28">
        <v>331.16</v>
      </c>
      <c r="FB28">
        <v>333.29</v>
      </c>
      <c r="FC28">
        <v>321.02</v>
      </c>
      <c r="FD28">
        <v>334.06</v>
      </c>
      <c r="FE28">
        <v>356.36</v>
      </c>
      <c r="FF28">
        <v>287.49</v>
      </c>
      <c r="FG28">
        <v>369.24</v>
      </c>
      <c r="FH28">
        <v>335.87</v>
      </c>
      <c r="FI28">
        <v>422.67</v>
      </c>
      <c r="FJ28">
        <v>367.92</v>
      </c>
      <c r="FK28">
        <v>331.15</v>
      </c>
      <c r="FL28">
        <v>631.16</v>
      </c>
      <c r="FM28">
        <v>626.48</v>
      </c>
      <c r="FN28">
        <v>944.09</v>
      </c>
      <c r="FO28">
        <v>845.53</v>
      </c>
      <c r="FP28">
        <v>592.85</v>
      </c>
      <c r="FQ28">
        <v>542.63</v>
      </c>
      <c r="FR28">
        <v>529.23</v>
      </c>
      <c r="FS28">
        <v>591.26</v>
      </c>
      <c r="FT28">
        <v>700.71</v>
      </c>
      <c r="FU28">
        <v>678.6</v>
      </c>
      <c r="FV28">
        <v>911.85</v>
      </c>
      <c r="FW28">
        <v>878.2</v>
      </c>
      <c r="FX28">
        <v>775.63</v>
      </c>
      <c r="FY28">
        <v>578.75</v>
      </c>
      <c r="FZ28">
        <v>689.84</v>
      </c>
      <c r="GA28">
        <v>657.58</v>
      </c>
      <c r="GB28">
        <v>551.98</v>
      </c>
      <c r="GC28">
        <v>698.55</v>
      </c>
      <c r="GD28">
        <v>607.9</v>
      </c>
      <c r="GE28">
        <v>610.73</v>
      </c>
      <c r="GF28">
        <v>621.28</v>
      </c>
      <c r="GG28">
        <v>686.37</v>
      </c>
      <c r="GH28">
        <v>673.47</v>
      </c>
      <c r="GI28">
        <v>592.29</v>
      </c>
      <c r="GJ28">
        <v>632.57000000000005</v>
      </c>
      <c r="GK28">
        <v>625.52</v>
      </c>
      <c r="GL28">
        <v>740.42</v>
      </c>
      <c r="GM28">
        <v>579.16999999999996</v>
      </c>
      <c r="GN28">
        <v>624.95000000000005</v>
      </c>
      <c r="GO28">
        <v>548.27</v>
      </c>
      <c r="GP28">
        <v>677.82</v>
      </c>
      <c r="GQ28">
        <v>645.26</v>
      </c>
      <c r="GR28">
        <v>566.86</v>
      </c>
      <c r="GS28">
        <v>0.22</v>
      </c>
      <c r="GT28">
        <v>0.15</v>
      </c>
      <c r="GU28">
        <v>0.08</v>
      </c>
      <c r="GV28">
        <v>0.61</v>
      </c>
      <c r="GW28">
        <v>-0.13</v>
      </c>
      <c r="GX28">
        <v>3.4</v>
      </c>
      <c r="GY28">
        <v>-0.09</v>
      </c>
      <c r="GZ28">
        <v>0.28000000000000003</v>
      </c>
      <c r="HA28">
        <v>-0.08</v>
      </c>
      <c r="HB28">
        <v>0.19</v>
      </c>
      <c r="HC28">
        <v>0.31</v>
      </c>
      <c r="HD28">
        <v>0.27</v>
      </c>
      <c r="HE28">
        <v>0.25</v>
      </c>
      <c r="HF28">
        <v>0.08</v>
      </c>
      <c r="HG28">
        <v>0.25</v>
      </c>
      <c r="HH28">
        <v>0.47</v>
      </c>
      <c r="HI28">
        <v>-0.13</v>
      </c>
      <c r="HJ28">
        <v>0.08</v>
      </c>
      <c r="HK28">
        <v>-0.02</v>
      </c>
      <c r="HL28">
        <v>0.35</v>
      </c>
      <c r="HM28">
        <v>0.32</v>
      </c>
      <c r="HN28">
        <v>1.39</v>
      </c>
      <c r="HO28">
        <v>0.27</v>
      </c>
      <c r="HP28">
        <v>0.33</v>
      </c>
      <c r="HQ28">
        <v>7.0000000000000007E-2</v>
      </c>
      <c r="HR28">
        <v>0.09</v>
      </c>
      <c r="HS28">
        <v>0.03</v>
      </c>
      <c r="HT28">
        <v>0.05</v>
      </c>
      <c r="HU28">
        <v>0.08</v>
      </c>
      <c r="HV28">
        <v>0.28999999999999998</v>
      </c>
      <c r="HW28">
        <v>-0.14000000000000001</v>
      </c>
      <c r="HX28">
        <v>0.15</v>
      </c>
      <c r="HY28">
        <v>0.16</v>
      </c>
      <c r="HZ28">
        <v>5.23</v>
      </c>
      <c r="IA28">
        <v>6.22</v>
      </c>
      <c r="IB28">
        <v>9.16</v>
      </c>
      <c r="IC28">
        <v>7.34</v>
      </c>
      <c r="ID28">
        <v>4.22</v>
      </c>
      <c r="IE28">
        <v>6.6</v>
      </c>
      <c r="IF28">
        <v>5.86</v>
      </c>
      <c r="IG28">
        <v>9.2799999999999994</v>
      </c>
      <c r="IH28">
        <v>8.07</v>
      </c>
      <c r="II28">
        <v>3.91</v>
      </c>
      <c r="IJ28">
        <v>4.95</v>
      </c>
      <c r="IK28">
        <v>4.51</v>
      </c>
      <c r="IL28">
        <v>5.21</v>
      </c>
      <c r="IM28">
        <v>0.48</v>
      </c>
      <c r="IN28">
        <v>7.33</v>
      </c>
      <c r="IO28">
        <v>0.81</v>
      </c>
      <c r="IP28">
        <v>4.32</v>
      </c>
      <c r="IQ28">
        <v>4.42</v>
      </c>
      <c r="IR28">
        <v>4.0199999999999996</v>
      </c>
      <c r="IS28">
        <v>5.05</v>
      </c>
      <c r="IT28">
        <v>4.79</v>
      </c>
      <c r="IU28">
        <v>8.16</v>
      </c>
      <c r="IV28">
        <v>6.29</v>
      </c>
      <c r="IW28">
        <v>4.4800000000000004</v>
      </c>
      <c r="IX28">
        <v>7.6</v>
      </c>
      <c r="IY28">
        <v>9.1</v>
      </c>
      <c r="IZ28">
        <v>9.1300000000000008</v>
      </c>
      <c r="JA28">
        <v>3.42</v>
      </c>
      <c r="JB28">
        <v>6.03</v>
      </c>
      <c r="JC28">
        <v>4.32</v>
      </c>
      <c r="JD28">
        <v>7.58</v>
      </c>
      <c r="JE28">
        <v>7.04</v>
      </c>
      <c r="JF28">
        <v>3.91</v>
      </c>
      <c r="JG28">
        <v>5.36</v>
      </c>
      <c r="JH28">
        <v>6.3</v>
      </c>
      <c r="JI28">
        <v>9.2100000000000009</v>
      </c>
      <c r="JJ28">
        <v>7.33</v>
      </c>
      <c r="JK28">
        <v>4.2300000000000004</v>
      </c>
      <c r="JL28">
        <v>6.61</v>
      </c>
      <c r="JM28">
        <v>5.83</v>
      </c>
      <c r="JN28">
        <v>10.41</v>
      </c>
      <c r="JO28">
        <v>8.2100000000000009</v>
      </c>
      <c r="JP28">
        <v>4.05</v>
      </c>
      <c r="JQ28">
        <v>5.16</v>
      </c>
      <c r="JR28">
        <v>4.5199999999999996</v>
      </c>
      <c r="JS28">
        <v>5.39</v>
      </c>
      <c r="JT28">
        <v>0.48</v>
      </c>
      <c r="JU28">
        <v>7.35</v>
      </c>
      <c r="JV28">
        <v>0.92</v>
      </c>
      <c r="JW28">
        <v>4.3899999999999997</v>
      </c>
      <c r="JX28">
        <v>4.49</v>
      </c>
      <c r="JY28">
        <v>4.24</v>
      </c>
      <c r="JZ28">
        <v>5.15</v>
      </c>
      <c r="KA28">
        <v>4.8600000000000003</v>
      </c>
      <c r="KB28">
        <v>8.18</v>
      </c>
      <c r="KC28">
        <v>6.5</v>
      </c>
      <c r="KD28">
        <v>4.5599999999999996</v>
      </c>
      <c r="KE28">
        <v>7.79</v>
      </c>
      <c r="KF28">
        <v>9.32</v>
      </c>
      <c r="KG28">
        <v>9.42</v>
      </c>
      <c r="KH28">
        <v>3.46</v>
      </c>
      <c r="KI28">
        <v>6.19</v>
      </c>
      <c r="KJ28">
        <v>4.7</v>
      </c>
      <c r="KK28">
        <v>7.58</v>
      </c>
      <c r="KL28">
        <v>7.2</v>
      </c>
      <c r="KM28">
        <v>4.12</v>
      </c>
    </row>
    <row r="29" spans="1:299" x14ac:dyDescent="0.25">
      <c r="A29">
        <v>27</v>
      </c>
      <c r="B29" s="1">
        <v>41244</v>
      </c>
      <c r="C29">
        <v>855.64</v>
      </c>
      <c r="D29">
        <v>873.05</v>
      </c>
      <c r="E29">
        <v>910.69</v>
      </c>
      <c r="F29">
        <v>948.68</v>
      </c>
      <c r="G29">
        <v>884.96</v>
      </c>
      <c r="H29">
        <v>940.69</v>
      </c>
      <c r="I29">
        <v>849.22</v>
      </c>
      <c r="J29">
        <v>821.88</v>
      </c>
      <c r="K29">
        <v>877.42</v>
      </c>
      <c r="L29">
        <v>805.66</v>
      </c>
      <c r="M29">
        <v>872.01</v>
      </c>
      <c r="N29">
        <v>777.31</v>
      </c>
      <c r="O29">
        <v>789.67</v>
      </c>
      <c r="P29">
        <v>765.59</v>
      </c>
      <c r="Q29">
        <v>833.5</v>
      </c>
      <c r="R29">
        <v>788.22</v>
      </c>
      <c r="S29">
        <v>809.13</v>
      </c>
      <c r="T29">
        <v>764.91</v>
      </c>
      <c r="U29">
        <v>802.21</v>
      </c>
      <c r="V29">
        <v>886.58</v>
      </c>
      <c r="W29">
        <v>790.36</v>
      </c>
      <c r="X29">
        <v>767.85</v>
      </c>
      <c r="Y29">
        <v>965.6</v>
      </c>
      <c r="Z29">
        <v>922.37</v>
      </c>
      <c r="AA29">
        <v>867.62</v>
      </c>
      <c r="AB29">
        <v>897.12</v>
      </c>
      <c r="AC29">
        <v>882.5</v>
      </c>
      <c r="AD29">
        <v>803.79</v>
      </c>
      <c r="AE29">
        <v>865.3</v>
      </c>
      <c r="AF29">
        <v>845.74</v>
      </c>
      <c r="AG29">
        <v>882.54</v>
      </c>
      <c r="AH29">
        <v>829.28</v>
      </c>
      <c r="AI29">
        <v>905.97</v>
      </c>
      <c r="AJ29">
        <v>453.79</v>
      </c>
      <c r="AK29">
        <v>484.96</v>
      </c>
      <c r="AL29">
        <v>496.53</v>
      </c>
      <c r="AM29">
        <v>538.08000000000004</v>
      </c>
      <c r="AN29">
        <v>492.68</v>
      </c>
      <c r="AO29">
        <v>496.7</v>
      </c>
      <c r="AP29">
        <v>469.62</v>
      </c>
      <c r="AQ29">
        <v>480.43</v>
      </c>
      <c r="AR29">
        <v>487.39</v>
      </c>
      <c r="AS29">
        <v>446.81</v>
      </c>
      <c r="AT29">
        <v>489.94</v>
      </c>
      <c r="AU29">
        <v>443.9</v>
      </c>
      <c r="AV29">
        <v>447.19</v>
      </c>
      <c r="AW29">
        <v>424.76</v>
      </c>
      <c r="AX29">
        <v>480.33</v>
      </c>
      <c r="AY29">
        <v>432.18</v>
      </c>
      <c r="AZ29">
        <v>463.31</v>
      </c>
      <c r="BA29">
        <v>417.73</v>
      </c>
      <c r="BB29">
        <v>430.36</v>
      </c>
      <c r="BC29">
        <v>450.71</v>
      </c>
      <c r="BD29">
        <v>429.27</v>
      </c>
      <c r="BE29">
        <v>411.78</v>
      </c>
      <c r="BF29">
        <v>473.16</v>
      </c>
      <c r="BG29">
        <v>457.77</v>
      </c>
      <c r="BH29">
        <v>433.89</v>
      </c>
      <c r="BI29">
        <v>427.67</v>
      </c>
      <c r="BJ29">
        <v>432.08</v>
      </c>
      <c r="BK29">
        <v>446.1</v>
      </c>
      <c r="BL29">
        <v>486.73</v>
      </c>
      <c r="BM29">
        <v>489.37</v>
      </c>
      <c r="BN29">
        <v>487.1</v>
      </c>
      <c r="BO29">
        <v>474.05</v>
      </c>
      <c r="BP29">
        <v>502.16</v>
      </c>
      <c r="BQ29">
        <v>401.85</v>
      </c>
      <c r="BR29">
        <v>388.09</v>
      </c>
      <c r="BS29">
        <v>414.16</v>
      </c>
      <c r="BT29">
        <v>410.6</v>
      </c>
      <c r="BU29">
        <v>392.28</v>
      </c>
      <c r="BV29">
        <v>443.99</v>
      </c>
      <c r="BW29">
        <v>379.6</v>
      </c>
      <c r="BX29">
        <v>341.45</v>
      </c>
      <c r="BY29">
        <v>390.03</v>
      </c>
      <c r="BZ29">
        <v>358.85</v>
      </c>
      <c r="CA29">
        <v>382.07</v>
      </c>
      <c r="CB29">
        <v>333.41</v>
      </c>
      <c r="CC29">
        <v>342.48</v>
      </c>
      <c r="CD29">
        <v>340.83</v>
      </c>
      <c r="CE29">
        <v>353.17</v>
      </c>
      <c r="CF29">
        <v>356.04</v>
      </c>
      <c r="CG29">
        <v>345.82</v>
      </c>
      <c r="CH29">
        <v>347.18</v>
      </c>
      <c r="CI29">
        <v>371.85</v>
      </c>
      <c r="CJ29">
        <v>435.87</v>
      </c>
      <c r="CK29">
        <v>361.09</v>
      </c>
      <c r="CL29">
        <v>356.07</v>
      </c>
      <c r="CM29">
        <v>492.44</v>
      </c>
      <c r="CN29">
        <v>464.6</v>
      </c>
      <c r="CO29">
        <v>433.73</v>
      </c>
      <c r="CP29">
        <v>469.45</v>
      </c>
      <c r="CQ29">
        <v>450.42</v>
      </c>
      <c r="CR29">
        <v>357.69</v>
      </c>
      <c r="CS29">
        <v>378.57</v>
      </c>
      <c r="CT29">
        <v>356.37</v>
      </c>
      <c r="CU29">
        <v>395.44</v>
      </c>
      <c r="CV29">
        <v>355.23</v>
      </c>
      <c r="CW29">
        <v>403.81</v>
      </c>
      <c r="CX29">
        <v>428.18</v>
      </c>
      <c r="CY29">
        <v>434.86</v>
      </c>
      <c r="CZ29">
        <v>507.71</v>
      </c>
      <c r="DA29">
        <v>503.6</v>
      </c>
      <c r="DB29">
        <v>433.25</v>
      </c>
      <c r="DC29">
        <v>390.77</v>
      </c>
      <c r="DD29">
        <v>406.94</v>
      </c>
      <c r="DE29">
        <v>399.04</v>
      </c>
      <c r="DF29">
        <v>461.28</v>
      </c>
      <c r="DG29">
        <v>435.26</v>
      </c>
      <c r="DH29">
        <v>459.49</v>
      </c>
      <c r="DI29">
        <v>516.54999999999995</v>
      </c>
      <c r="DJ29">
        <v>455.98</v>
      </c>
      <c r="DK29">
        <v>385.79</v>
      </c>
      <c r="DL29">
        <v>460.9</v>
      </c>
      <c r="DM29">
        <v>421.43</v>
      </c>
      <c r="DN29">
        <v>404.29</v>
      </c>
      <c r="DO29">
        <v>406.44</v>
      </c>
      <c r="DP29">
        <v>424.33</v>
      </c>
      <c r="DQ29">
        <v>424.31</v>
      </c>
      <c r="DR29">
        <v>435.03</v>
      </c>
      <c r="DS29">
        <v>425.95</v>
      </c>
      <c r="DT29">
        <v>440.14</v>
      </c>
      <c r="DU29">
        <v>416.59</v>
      </c>
      <c r="DV29">
        <v>414.9</v>
      </c>
      <c r="DW29">
        <v>428.92</v>
      </c>
      <c r="DX29">
        <v>477.94</v>
      </c>
      <c r="DY29">
        <v>364.83</v>
      </c>
      <c r="DZ29">
        <v>441.7</v>
      </c>
      <c r="EA29">
        <v>397.53</v>
      </c>
      <c r="EB29">
        <v>503.51</v>
      </c>
      <c r="EC29">
        <v>437.95</v>
      </c>
      <c r="ED29">
        <v>400.23</v>
      </c>
      <c r="EE29">
        <v>343.67</v>
      </c>
      <c r="EF29">
        <v>358.32</v>
      </c>
      <c r="EG29">
        <v>378.23</v>
      </c>
      <c r="EH29">
        <v>390.81</v>
      </c>
      <c r="EI29">
        <v>363.81</v>
      </c>
      <c r="EJ29">
        <v>326.93</v>
      </c>
      <c r="EK29">
        <v>349.48</v>
      </c>
      <c r="EL29">
        <v>330.7</v>
      </c>
      <c r="EM29">
        <v>381.29</v>
      </c>
      <c r="EN29">
        <v>344.82</v>
      </c>
      <c r="EO29">
        <v>337.18</v>
      </c>
      <c r="EP29">
        <v>402.3</v>
      </c>
      <c r="EQ29">
        <v>359.86</v>
      </c>
      <c r="ER29">
        <v>300.02</v>
      </c>
      <c r="ES29">
        <v>381.85</v>
      </c>
      <c r="ET29">
        <v>322.10000000000002</v>
      </c>
      <c r="EU29">
        <v>343.01</v>
      </c>
      <c r="EV29">
        <v>311.91000000000003</v>
      </c>
      <c r="EW29">
        <v>347.68</v>
      </c>
      <c r="EX29">
        <v>342.03</v>
      </c>
      <c r="EY29">
        <v>360.3</v>
      </c>
      <c r="EZ29">
        <v>327.94</v>
      </c>
      <c r="FA29">
        <v>333.37</v>
      </c>
      <c r="FB29">
        <v>336.46</v>
      </c>
      <c r="FC29">
        <v>322.04000000000002</v>
      </c>
      <c r="FD29">
        <v>334.63</v>
      </c>
      <c r="FE29">
        <v>358.82</v>
      </c>
      <c r="FF29">
        <v>288.14999999999998</v>
      </c>
      <c r="FG29">
        <v>370.68</v>
      </c>
      <c r="FH29">
        <v>338.69</v>
      </c>
      <c r="FI29">
        <v>425.8</v>
      </c>
      <c r="FJ29">
        <v>366.78</v>
      </c>
      <c r="FK29">
        <v>333.07</v>
      </c>
      <c r="FL29">
        <v>634.38</v>
      </c>
      <c r="FM29">
        <v>625.79</v>
      </c>
      <c r="FN29">
        <v>946.45</v>
      </c>
      <c r="FO29">
        <v>845.53</v>
      </c>
      <c r="FP29">
        <v>591.6</v>
      </c>
      <c r="FQ29">
        <v>542.63</v>
      </c>
      <c r="FR29">
        <v>528.16999999999996</v>
      </c>
      <c r="FS29">
        <v>591.26</v>
      </c>
      <c r="FT29">
        <v>700.85</v>
      </c>
      <c r="FU29">
        <v>694.21</v>
      </c>
      <c r="FV29">
        <v>945.41</v>
      </c>
      <c r="FW29">
        <v>878.2</v>
      </c>
      <c r="FX29">
        <v>775.63</v>
      </c>
      <c r="FY29">
        <v>634.20000000000005</v>
      </c>
      <c r="FZ29">
        <v>689.63</v>
      </c>
      <c r="GA29">
        <v>711.37</v>
      </c>
      <c r="GB29">
        <v>551.98</v>
      </c>
      <c r="GC29">
        <v>698.55</v>
      </c>
      <c r="GD29">
        <v>607.9</v>
      </c>
      <c r="GE29">
        <v>608.41</v>
      </c>
      <c r="GF29">
        <v>621.34</v>
      </c>
      <c r="GG29">
        <v>686.58</v>
      </c>
      <c r="GH29">
        <v>673.47</v>
      </c>
      <c r="GI29">
        <v>587.91</v>
      </c>
      <c r="GJ29">
        <v>634.66</v>
      </c>
      <c r="GK29">
        <v>625.52</v>
      </c>
      <c r="GL29">
        <v>749.38</v>
      </c>
      <c r="GM29">
        <v>579.16999999999996</v>
      </c>
      <c r="GN29">
        <v>624.95000000000005</v>
      </c>
      <c r="GO29">
        <v>548.27</v>
      </c>
      <c r="GP29">
        <v>677.82</v>
      </c>
      <c r="GQ29">
        <v>645.26</v>
      </c>
      <c r="GR29">
        <v>566.86</v>
      </c>
      <c r="GS29">
        <v>0.43</v>
      </c>
      <c r="GT29">
        <v>0.28999999999999998</v>
      </c>
      <c r="GU29">
        <v>0.51</v>
      </c>
      <c r="GV29">
        <v>0.31</v>
      </c>
      <c r="GW29">
        <v>0.18</v>
      </c>
      <c r="GX29">
        <v>-0.06</v>
      </c>
      <c r="GY29">
        <v>0.36</v>
      </c>
      <c r="GZ29">
        <v>0.14000000000000001</v>
      </c>
      <c r="HA29">
        <v>0.38</v>
      </c>
      <c r="HB29">
        <v>1</v>
      </c>
      <c r="HC29">
        <v>1.28</v>
      </c>
      <c r="HD29">
        <v>0.05</v>
      </c>
      <c r="HE29">
        <v>0.13</v>
      </c>
      <c r="HF29">
        <v>3.82</v>
      </c>
      <c r="HG29">
        <v>0.02</v>
      </c>
      <c r="HH29">
        <v>3.23</v>
      </c>
      <c r="HI29">
        <v>-0.03</v>
      </c>
      <c r="HJ29">
        <v>0.13</v>
      </c>
      <c r="HK29">
        <v>0.23</v>
      </c>
      <c r="HL29">
        <v>0.13</v>
      </c>
      <c r="HM29">
        <v>0.02</v>
      </c>
      <c r="HN29">
        <v>0.21</v>
      </c>
      <c r="HO29">
        <v>0.33</v>
      </c>
      <c r="HP29">
        <v>0.09</v>
      </c>
      <c r="HQ29">
        <v>0.33</v>
      </c>
      <c r="HR29">
        <v>0.08</v>
      </c>
      <c r="HS29">
        <v>0.96</v>
      </c>
      <c r="HT29">
        <v>0.13</v>
      </c>
      <c r="HU29">
        <v>0.22</v>
      </c>
      <c r="HV29">
        <v>0.48</v>
      </c>
      <c r="HW29">
        <v>0.41</v>
      </c>
      <c r="HX29">
        <v>-0.18</v>
      </c>
      <c r="HY29">
        <v>0.32</v>
      </c>
      <c r="HZ29">
        <v>5.68</v>
      </c>
      <c r="IA29">
        <v>6.53</v>
      </c>
      <c r="IB29">
        <v>9.7200000000000006</v>
      </c>
      <c r="IC29">
        <v>7.67</v>
      </c>
      <c r="ID29">
        <v>4.41</v>
      </c>
      <c r="IE29">
        <v>6.54</v>
      </c>
      <c r="IF29">
        <v>6.24</v>
      </c>
      <c r="IG29">
        <v>9.43</v>
      </c>
      <c r="IH29">
        <v>8.48</v>
      </c>
      <c r="II29">
        <v>4.95</v>
      </c>
      <c r="IJ29">
        <v>6.3</v>
      </c>
      <c r="IK29">
        <v>4.5599999999999996</v>
      </c>
      <c r="IL29">
        <v>5.35</v>
      </c>
      <c r="IM29">
        <v>4.32</v>
      </c>
      <c r="IN29">
        <v>7.35</v>
      </c>
      <c r="IO29">
        <v>4.07</v>
      </c>
      <c r="IP29">
        <v>4.29</v>
      </c>
      <c r="IQ29">
        <v>4.55</v>
      </c>
      <c r="IR29">
        <v>4.26</v>
      </c>
      <c r="IS29">
        <v>5.18</v>
      </c>
      <c r="IT29">
        <v>4.8</v>
      </c>
      <c r="IU29">
        <v>8.39</v>
      </c>
      <c r="IV29">
        <v>6.64</v>
      </c>
      <c r="IW29">
        <v>4.58</v>
      </c>
      <c r="IX29">
        <v>7.96</v>
      </c>
      <c r="IY29">
        <v>9.19</v>
      </c>
      <c r="IZ29">
        <v>10.18</v>
      </c>
      <c r="JA29">
        <v>3.55</v>
      </c>
      <c r="JB29">
        <v>6.26</v>
      </c>
      <c r="JC29">
        <v>4.82</v>
      </c>
      <c r="JD29">
        <v>8.01</v>
      </c>
      <c r="JE29">
        <v>6.85</v>
      </c>
      <c r="JF29">
        <v>4.25</v>
      </c>
      <c r="JG29">
        <v>5.68</v>
      </c>
      <c r="JH29">
        <v>6.53</v>
      </c>
      <c r="JI29">
        <v>9.7200000000000006</v>
      </c>
      <c r="JJ29">
        <v>7.67</v>
      </c>
      <c r="JK29">
        <v>4.41</v>
      </c>
      <c r="JL29">
        <v>6.54</v>
      </c>
      <c r="JM29">
        <v>6.24</v>
      </c>
      <c r="JN29">
        <v>9.43</v>
      </c>
      <c r="JO29">
        <v>8.48</v>
      </c>
      <c r="JP29">
        <v>4.95</v>
      </c>
      <c r="JQ29">
        <v>6.3</v>
      </c>
      <c r="JR29">
        <v>4.5599999999999996</v>
      </c>
      <c r="JS29">
        <v>5.35</v>
      </c>
      <c r="JT29">
        <v>4.32</v>
      </c>
      <c r="JU29">
        <v>7.35</v>
      </c>
      <c r="JV29">
        <v>4.07</v>
      </c>
      <c r="JW29">
        <v>4.29</v>
      </c>
      <c r="JX29">
        <v>4.55</v>
      </c>
      <c r="JY29">
        <v>4.26</v>
      </c>
      <c r="JZ29">
        <v>5.18</v>
      </c>
      <c r="KA29">
        <v>4.8</v>
      </c>
      <c r="KB29">
        <v>8.39</v>
      </c>
      <c r="KC29">
        <v>6.64</v>
      </c>
      <c r="KD29">
        <v>4.58</v>
      </c>
      <c r="KE29">
        <v>7.96</v>
      </c>
      <c r="KF29">
        <v>9.19</v>
      </c>
      <c r="KG29">
        <v>10.18</v>
      </c>
      <c r="KH29">
        <v>3.55</v>
      </c>
      <c r="KI29">
        <v>6.26</v>
      </c>
      <c r="KJ29">
        <v>4.82</v>
      </c>
      <c r="KK29">
        <v>8.01</v>
      </c>
      <c r="KL29">
        <v>6.85</v>
      </c>
      <c r="KM29">
        <v>4.25</v>
      </c>
    </row>
    <row r="30" spans="1:299" x14ac:dyDescent="0.25">
      <c r="A30">
        <v>28</v>
      </c>
      <c r="B30" s="1">
        <v>41275</v>
      </c>
      <c r="C30">
        <v>857.21</v>
      </c>
      <c r="D30">
        <v>877.32</v>
      </c>
      <c r="E30">
        <v>915.27</v>
      </c>
      <c r="F30">
        <v>949.57</v>
      </c>
      <c r="G30">
        <v>886.14</v>
      </c>
      <c r="H30">
        <v>941.58</v>
      </c>
      <c r="I30">
        <v>852.32</v>
      </c>
      <c r="J30">
        <v>851.79</v>
      </c>
      <c r="K30">
        <v>878.9</v>
      </c>
      <c r="L30">
        <v>806.62</v>
      </c>
      <c r="M30">
        <v>876.16</v>
      </c>
      <c r="N30">
        <v>779.56</v>
      </c>
      <c r="O30">
        <v>790.86</v>
      </c>
      <c r="P30">
        <v>765.28</v>
      </c>
      <c r="Q30">
        <v>834.68</v>
      </c>
      <c r="R30">
        <v>788.17</v>
      </c>
      <c r="S30">
        <v>810.45</v>
      </c>
      <c r="T30">
        <v>766.61</v>
      </c>
      <c r="U30">
        <v>801.88</v>
      </c>
      <c r="V30">
        <v>888.14</v>
      </c>
      <c r="W30">
        <v>790.55</v>
      </c>
      <c r="X30">
        <v>771.96</v>
      </c>
      <c r="Y30">
        <v>969.09</v>
      </c>
      <c r="Z30">
        <v>923.77</v>
      </c>
      <c r="AA30">
        <v>869.01</v>
      </c>
      <c r="AB30">
        <v>897.8</v>
      </c>
      <c r="AC30">
        <v>883.97</v>
      </c>
      <c r="AD30">
        <v>806.27</v>
      </c>
      <c r="AE30">
        <v>866.64</v>
      </c>
      <c r="AF30">
        <v>846.64</v>
      </c>
      <c r="AG30">
        <v>883.3</v>
      </c>
      <c r="AH30">
        <v>830.73</v>
      </c>
      <c r="AI30">
        <v>908.24</v>
      </c>
      <c r="AJ30">
        <v>455.09</v>
      </c>
      <c r="AK30">
        <v>487.21</v>
      </c>
      <c r="AL30">
        <v>501.11</v>
      </c>
      <c r="AM30">
        <v>538.97</v>
      </c>
      <c r="AN30">
        <v>493.86</v>
      </c>
      <c r="AO30">
        <v>497.59</v>
      </c>
      <c r="AP30">
        <v>471.97</v>
      </c>
      <c r="AQ30">
        <v>481.74</v>
      </c>
      <c r="AR30">
        <v>493.07</v>
      </c>
      <c r="AS30">
        <v>448.09</v>
      </c>
      <c r="AT30">
        <v>489</v>
      </c>
      <c r="AU30">
        <v>445.8</v>
      </c>
      <c r="AV30">
        <v>454.82</v>
      </c>
      <c r="AW30">
        <v>424.45</v>
      </c>
      <c r="AX30">
        <v>481.39</v>
      </c>
      <c r="AY30">
        <v>432.13</v>
      </c>
      <c r="AZ30">
        <v>464.75</v>
      </c>
      <c r="BA30">
        <v>419.43</v>
      </c>
      <c r="BB30">
        <v>430.03</v>
      </c>
      <c r="BC30">
        <v>451.81</v>
      </c>
      <c r="BD30">
        <v>429.46</v>
      </c>
      <c r="BE30">
        <v>415.28</v>
      </c>
      <c r="BF30">
        <v>476.65</v>
      </c>
      <c r="BG30">
        <v>458.26</v>
      </c>
      <c r="BH30">
        <v>435.19</v>
      </c>
      <c r="BI30">
        <v>428.33</v>
      </c>
      <c r="BJ30">
        <v>433.26</v>
      </c>
      <c r="BK30">
        <v>448.58</v>
      </c>
      <c r="BL30">
        <v>488.07</v>
      </c>
      <c r="BM30">
        <v>490.17</v>
      </c>
      <c r="BN30">
        <v>487.86</v>
      </c>
      <c r="BO30">
        <v>475.5</v>
      </c>
      <c r="BP30">
        <v>504.43</v>
      </c>
      <c r="BQ30">
        <v>402.12</v>
      </c>
      <c r="BR30">
        <v>390.11</v>
      </c>
      <c r="BS30">
        <v>414.16</v>
      </c>
      <c r="BT30">
        <v>410.6</v>
      </c>
      <c r="BU30">
        <v>392.28</v>
      </c>
      <c r="BV30">
        <v>443.99</v>
      </c>
      <c r="BW30">
        <v>380.35</v>
      </c>
      <c r="BX30">
        <v>370.05</v>
      </c>
      <c r="BY30">
        <v>385.83</v>
      </c>
      <c r="BZ30">
        <v>358.53</v>
      </c>
      <c r="CA30">
        <v>387.16</v>
      </c>
      <c r="CB30">
        <v>333.76</v>
      </c>
      <c r="CC30">
        <v>336.04</v>
      </c>
      <c r="CD30">
        <v>340.83</v>
      </c>
      <c r="CE30">
        <v>353.29</v>
      </c>
      <c r="CF30">
        <v>356.04</v>
      </c>
      <c r="CG30">
        <v>345.7</v>
      </c>
      <c r="CH30">
        <v>347.18</v>
      </c>
      <c r="CI30">
        <v>371.85</v>
      </c>
      <c r="CJ30">
        <v>436.33</v>
      </c>
      <c r="CK30">
        <v>361.09</v>
      </c>
      <c r="CL30">
        <v>356.68</v>
      </c>
      <c r="CM30">
        <v>492.44</v>
      </c>
      <c r="CN30">
        <v>465.51</v>
      </c>
      <c r="CO30">
        <v>433.82</v>
      </c>
      <c r="CP30">
        <v>469.47</v>
      </c>
      <c r="CQ30">
        <v>450.71</v>
      </c>
      <c r="CR30">
        <v>357.69</v>
      </c>
      <c r="CS30">
        <v>378.57</v>
      </c>
      <c r="CT30">
        <v>356.47</v>
      </c>
      <c r="CU30">
        <v>395.44</v>
      </c>
      <c r="CV30">
        <v>355.23</v>
      </c>
      <c r="CW30">
        <v>403.81</v>
      </c>
      <c r="CX30">
        <v>428.95</v>
      </c>
      <c r="CY30">
        <v>436.99</v>
      </c>
      <c r="CZ30">
        <v>510.25</v>
      </c>
      <c r="DA30">
        <v>504.05</v>
      </c>
      <c r="DB30">
        <v>433.82</v>
      </c>
      <c r="DC30">
        <v>391.12</v>
      </c>
      <c r="DD30">
        <v>408.45</v>
      </c>
      <c r="DE30">
        <v>413.57</v>
      </c>
      <c r="DF30">
        <v>462.07</v>
      </c>
      <c r="DG30">
        <v>435.78</v>
      </c>
      <c r="DH30">
        <v>461.7</v>
      </c>
      <c r="DI30">
        <v>518.04999999999995</v>
      </c>
      <c r="DJ30">
        <v>456.66</v>
      </c>
      <c r="DK30">
        <v>385.63</v>
      </c>
      <c r="DL30">
        <v>461.54</v>
      </c>
      <c r="DM30">
        <v>421.39</v>
      </c>
      <c r="DN30">
        <v>404.94</v>
      </c>
      <c r="DO30">
        <v>407.34</v>
      </c>
      <c r="DP30">
        <v>424.16</v>
      </c>
      <c r="DQ30">
        <v>425.08</v>
      </c>
      <c r="DR30">
        <v>435.12</v>
      </c>
      <c r="DS30">
        <v>428.25</v>
      </c>
      <c r="DT30">
        <v>441.72</v>
      </c>
      <c r="DU30">
        <v>417.22</v>
      </c>
      <c r="DV30">
        <v>415.57</v>
      </c>
      <c r="DW30">
        <v>429.26</v>
      </c>
      <c r="DX30">
        <v>478.75</v>
      </c>
      <c r="DY30">
        <v>365.96</v>
      </c>
      <c r="DZ30">
        <v>442.36</v>
      </c>
      <c r="EA30">
        <v>397.96</v>
      </c>
      <c r="EB30">
        <v>503.96</v>
      </c>
      <c r="EC30">
        <v>438.7</v>
      </c>
      <c r="ED30">
        <v>401.23</v>
      </c>
      <c r="EE30">
        <v>344.66</v>
      </c>
      <c r="EF30">
        <v>359.97</v>
      </c>
      <c r="EG30">
        <v>381.71</v>
      </c>
      <c r="EH30">
        <v>391.47</v>
      </c>
      <c r="EI30">
        <v>364.68</v>
      </c>
      <c r="EJ30">
        <v>327.52</v>
      </c>
      <c r="EK30">
        <v>351.22</v>
      </c>
      <c r="EL30">
        <v>331.59</v>
      </c>
      <c r="EM30">
        <v>385.75</v>
      </c>
      <c r="EN30">
        <v>345.82</v>
      </c>
      <c r="EO30">
        <v>336.54</v>
      </c>
      <c r="EP30">
        <v>404.03</v>
      </c>
      <c r="EQ30">
        <v>366.01</v>
      </c>
      <c r="ER30">
        <v>299.81</v>
      </c>
      <c r="ES30">
        <v>382.69</v>
      </c>
      <c r="ET30">
        <v>322.06</v>
      </c>
      <c r="EU30">
        <v>344.07</v>
      </c>
      <c r="EV30">
        <v>313.19</v>
      </c>
      <c r="EW30">
        <v>347.4</v>
      </c>
      <c r="EX30">
        <v>342.85</v>
      </c>
      <c r="EY30">
        <v>360.44</v>
      </c>
      <c r="EZ30">
        <v>330.72</v>
      </c>
      <c r="FA30">
        <v>335.84</v>
      </c>
      <c r="FB30">
        <v>336.83</v>
      </c>
      <c r="FC30">
        <v>323.01</v>
      </c>
      <c r="FD30">
        <v>335.13</v>
      </c>
      <c r="FE30">
        <v>359.79</v>
      </c>
      <c r="FF30">
        <v>289.77</v>
      </c>
      <c r="FG30">
        <v>371.72</v>
      </c>
      <c r="FH30">
        <v>339.23</v>
      </c>
      <c r="FI30">
        <v>426.48</v>
      </c>
      <c r="FJ30">
        <v>367.91</v>
      </c>
      <c r="FK30">
        <v>334.57</v>
      </c>
      <c r="FL30">
        <v>634.82000000000005</v>
      </c>
      <c r="FM30">
        <v>629.04999999999995</v>
      </c>
      <c r="FN30">
        <v>946.45</v>
      </c>
      <c r="FO30">
        <v>845.53</v>
      </c>
      <c r="FP30">
        <v>591.6</v>
      </c>
      <c r="FQ30">
        <v>542.63</v>
      </c>
      <c r="FR30">
        <v>529.23</v>
      </c>
      <c r="FS30">
        <v>640.80999999999995</v>
      </c>
      <c r="FT30">
        <v>693.28</v>
      </c>
      <c r="FU30">
        <v>693.59</v>
      </c>
      <c r="FV30">
        <v>957.98</v>
      </c>
      <c r="FW30">
        <v>879.08</v>
      </c>
      <c r="FX30">
        <v>761.04</v>
      </c>
      <c r="FY30">
        <v>634.20000000000005</v>
      </c>
      <c r="FZ30">
        <v>689.84</v>
      </c>
      <c r="GA30">
        <v>711.37</v>
      </c>
      <c r="GB30">
        <v>551.82000000000005</v>
      </c>
      <c r="GC30">
        <v>698.55</v>
      </c>
      <c r="GD30">
        <v>607.9</v>
      </c>
      <c r="GE30">
        <v>609.08000000000004</v>
      </c>
      <c r="GF30">
        <v>621.34</v>
      </c>
      <c r="GG30">
        <v>687.75</v>
      </c>
      <c r="GH30">
        <v>673.47</v>
      </c>
      <c r="GI30">
        <v>589.08000000000004</v>
      </c>
      <c r="GJ30">
        <v>634.78</v>
      </c>
      <c r="GK30">
        <v>625.52</v>
      </c>
      <c r="GL30">
        <v>749.83</v>
      </c>
      <c r="GM30">
        <v>579.16999999999996</v>
      </c>
      <c r="GN30">
        <v>624.95000000000005</v>
      </c>
      <c r="GO30">
        <v>548.42999999999995</v>
      </c>
      <c r="GP30">
        <v>677.82</v>
      </c>
      <c r="GQ30">
        <v>645.26</v>
      </c>
      <c r="GR30">
        <v>566.86</v>
      </c>
      <c r="GS30">
        <v>0.18</v>
      </c>
      <c r="GT30">
        <v>0.49</v>
      </c>
      <c r="GU30">
        <v>0.5</v>
      </c>
      <c r="GV30">
        <v>0.09</v>
      </c>
      <c r="GW30">
        <v>0.13</v>
      </c>
      <c r="GX30">
        <v>0.09</v>
      </c>
      <c r="GY30">
        <v>0.37</v>
      </c>
      <c r="GZ30">
        <v>3.64</v>
      </c>
      <c r="HA30">
        <v>0.17</v>
      </c>
      <c r="HB30">
        <v>0.12</v>
      </c>
      <c r="HC30">
        <v>0.48</v>
      </c>
      <c r="HD30">
        <v>0.28999999999999998</v>
      </c>
      <c r="HE30">
        <v>0.15</v>
      </c>
      <c r="HF30">
        <v>-0.04</v>
      </c>
      <c r="HG30">
        <v>0.14000000000000001</v>
      </c>
      <c r="HH30">
        <v>-0.01</v>
      </c>
      <c r="HI30">
        <v>0.16</v>
      </c>
      <c r="HJ30">
        <v>0.22</v>
      </c>
      <c r="HK30">
        <v>-0.04</v>
      </c>
      <c r="HL30">
        <v>0.18</v>
      </c>
      <c r="HM30">
        <v>0.02</v>
      </c>
      <c r="HN30">
        <v>0.54</v>
      </c>
      <c r="HO30">
        <v>0.36</v>
      </c>
      <c r="HP30">
        <v>0.15</v>
      </c>
      <c r="HQ30">
        <v>0.16</v>
      </c>
      <c r="HR30">
        <v>0.08</v>
      </c>
      <c r="HS30">
        <v>0.17</v>
      </c>
      <c r="HT30">
        <v>0.31</v>
      </c>
      <c r="HU30">
        <v>0.15</v>
      </c>
      <c r="HV30">
        <v>0.11</v>
      </c>
      <c r="HW30">
        <v>0.09</v>
      </c>
      <c r="HX30">
        <v>0.17</v>
      </c>
      <c r="HY30">
        <v>0.25</v>
      </c>
      <c r="HZ30">
        <v>0.18</v>
      </c>
      <c r="IA30">
        <v>0.49</v>
      </c>
      <c r="IB30">
        <v>0.5</v>
      </c>
      <c r="IC30">
        <v>0.09</v>
      </c>
      <c r="ID30">
        <v>0.13</v>
      </c>
      <c r="IE30">
        <v>0.09</v>
      </c>
      <c r="IF30">
        <v>0.37</v>
      </c>
      <c r="IG30">
        <v>3.64</v>
      </c>
      <c r="IH30">
        <v>0.17</v>
      </c>
      <c r="II30">
        <v>0.12</v>
      </c>
      <c r="IJ30">
        <v>0.48</v>
      </c>
      <c r="IK30">
        <v>0.28999999999999998</v>
      </c>
      <c r="IL30">
        <v>0.15</v>
      </c>
      <c r="IM30">
        <v>-0.04</v>
      </c>
      <c r="IN30">
        <v>0.14000000000000001</v>
      </c>
      <c r="IO30">
        <v>-0.01</v>
      </c>
      <c r="IP30">
        <v>0.16</v>
      </c>
      <c r="IQ30">
        <v>0.22</v>
      </c>
      <c r="IR30">
        <v>-0.04</v>
      </c>
      <c r="IS30">
        <v>0.18</v>
      </c>
      <c r="IT30">
        <v>0.02</v>
      </c>
      <c r="IU30">
        <v>0.54</v>
      </c>
      <c r="IV30">
        <v>0.36</v>
      </c>
      <c r="IW30">
        <v>0.15</v>
      </c>
      <c r="IX30">
        <v>0.16</v>
      </c>
      <c r="IY30">
        <v>0.08</v>
      </c>
      <c r="IZ30">
        <v>0.17</v>
      </c>
      <c r="JA30">
        <v>0.31</v>
      </c>
      <c r="JB30">
        <v>0.15</v>
      </c>
      <c r="JC30">
        <v>0.11</v>
      </c>
      <c r="JD30">
        <v>0.09</v>
      </c>
      <c r="JE30">
        <v>0.17</v>
      </c>
      <c r="JF30">
        <v>0.25</v>
      </c>
      <c r="JG30">
        <v>5.25</v>
      </c>
      <c r="JH30">
        <v>6.13</v>
      </c>
      <c r="JI30">
        <v>4.6500000000000004</v>
      </c>
      <c r="JJ30">
        <v>7.76</v>
      </c>
      <c r="JK30">
        <v>4.46</v>
      </c>
      <c r="JL30">
        <v>6.48</v>
      </c>
      <c r="JM30">
        <v>6.33</v>
      </c>
      <c r="JN30">
        <v>7.87</v>
      </c>
      <c r="JO30">
        <v>8.66</v>
      </c>
      <c r="JP30">
        <v>4.87</v>
      </c>
      <c r="JQ30">
        <v>6.76</v>
      </c>
      <c r="JR30">
        <v>4.78</v>
      </c>
      <c r="JS30">
        <v>5</v>
      </c>
      <c r="JT30">
        <v>4.28</v>
      </c>
      <c r="JU30">
        <v>7.43</v>
      </c>
      <c r="JV30">
        <v>4</v>
      </c>
      <c r="JW30">
        <v>4.29</v>
      </c>
      <c r="JX30">
        <v>4.47</v>
      </c>
      <c r="JY30">
        <v>3.92</v>
      </c>
      <c r="JZ30">
        <v>4.1900000000000004</v>
      </c>
      <c r="KA30">
        <v>1.36</v>
      </c>
      <c r="KB30">
        <v>8.81</v>
      </c>
      <c r="KC30">
        <v>6.76</v>
      </c>
      <c r="KD30">
        <v>4.3499999999999996</v>
      </c>
      <c r="KE30">
        <v>8.08</v>
      </c>
      <c r="KF30">
        <v>9.25</v>
      </c>
      <c r="KG30">
        <v>10.24</v>
      </c>
      <c r="KH30">
        <v>3.83</v>
      </c>
      <c r="KI30">
        <v>6.36</v>
      </c>
      <c r="KJ30">
        <v>4.8</v>
      </c>
      <c r="KK30">
        <v>8</v>
      </c>
      <c r="KL30">
        <v>7.01</v>
      </c>
      <c r="KM30">
        <v>4.4800000000000004</v>
      </c>
    </row>
    <row r="31" spans="1:299" x14ac:dyDescent="0.25">
      <c r="A31">
        <v>29</v>
      </c>
      <c r="B31" s="1">
        <v>41306</v>
      </c>
      <c r="C31">
        <v>863.46</v>
      </c>
      <c r="D31">
        <v>879.31</v>
      </c>
      <c r="E31">
        <v>918.87</v>
      </c>
      <c r="F31">
        <v>954.12</v>
      </c>
      <c r="G31">
        <v>888.32</v>
      </c>
      <c r="H31">
        <v>943.51</v>
      </c>
      <c r="I31">
        <v>853.2</v>
      </c>
      <c r="J31">
        <v>853.13</v>
      </c>
      <c r="K31">
        <v>883.58</v>
      </c>
      <c r="L31">
        <v>808.71</v>
      </c>
      <c r="M31">
        <v>876.6</v>
      </c>
      <c r="N31">
        <v>779.64</v>
      </c>
      <c r="O31">
        <v>793.65</v>
      </c>
      <c r="P31">
        <v>766.61</v>
      </c>
      <c r="Q31">
        <v>836.25</v>
      </c>
      <c r="R31">
        <v>788.81</v>
      </c>
      <c r="S31">
        <v>811.03</v>
      </c>
      <c r="T31">
        <v>776.16</v>
      </c>
      <c r="U31">
        <v>805.49</v>
      </c>
      <c r="V31">
        <v>900.83</v>
      </c>
      <c r="W31">
        <v>830.08</v>
      </c>
      <c r="X31">
        <v>772.99</v>
      </c>
      <c r="Y31">
        <v>974.74</v>
      </c>
      <c r="Z31">
        <v>924.12</v>
      </c>
      <c r="AA31">
        <v>872.73</v>
      </c>
      <c r="AB31">
        <v>898.26</v>
      </c>
      <c r="AC31">
        <v>885.31</v>
      </c>
      <c r="AD31">
        <v>817.77</v>
      </c>
      <c r="AE31">
        <v>868.22</v>
      </c>
      <c r="AF31">
        <v>851.92</v>
      </c>
      <c r="AG31">
        <v>884.74</v>
      </c>
      <c r="AH31">
        <v>831.36</v>
      </c>
      <c r="AI31">
        <v>908.8</v>
      </c>
      <c r="AJ31">
        <v>456.58</v>
      </c>
      <c r="AK31">
        <v>488.76</v>
      </c>
      <c r="AL31">
        <v>503.37</v>
      </c>
      <c r="AM31">
        <v>539.74</v>
      </c>
      <c r="AN31">
        <v>496.04</v>
      </c>
      <c r="AO31">
        <v>499.52</v>
      </c>
      <c r="AP31">
        <v>472.84</v>
      </c>
      <c r="AQ31">
        <v>481.86</v>
      </c>
      <c r="AR31">
        <v>497.75</v>
      </c>
      <c r="AS31">
        <v>447.93</v>
      </c>
      <c r="AT31">
        <v>489.44</v>
      </c>
      <c r="AU31">
        <v>445.88</v>
      </c>
      <c r="AV31">
        <v>451.17</v>
      </c>
      <c r="AW31">
        <v>425.78</v>
      </c>
      <c r="AX31">
        <v>482.96</v>
      </c>
      <c r="AY31">
        <v>432.79</v>
      </c>
      <c r="AZ31">
        <v>463.67</v>
      </c>
      <c r="BA31">
        <v>434.05</v>
      </c>
      <c r="BB31">
        <v>429.09</v>
      </c>
      <c r="BC31">
        <v>454.48</v>
      </c>
      <c r="BD31">
        <v>433.91</v>
      </c>
      <c r="BE31">
        <v>416.31</v>
      </c>
      <c r="BF31">
        <v>483.22</v>
      </c>
      <c r="BG31">
        <v>458.47</v>
      </c>
      <c r="BH31">
        <v>437.16</v>
      </c>
      <c r="BI31">
        <v>431.23</v>
      </c>
      <c r="BJ31">
        <v>434.6</v>
      </c>
      <c r="BK31">
        <v>449.54</v>
      </c>
      <c r="BL31">
        <v>489.51</v>
      </c>
      <c r="BM31">
        <v>492.42</v>
      </c>
      <c r="BN31">
        <v>489.3</v>
      </c>
      <c r="BO31">
        <v>476.13</v>
      </c>
      <c r="BP31">
        <v>506.46</v>
      </c>
      <c r="BQ31">
        <v>406.88</v>
      </c>
      <c r="BR31">
        <v>390.55</v>
      </c>
      <c r="BS31">
        <v>415.5</v>
      </c>
      <c r="BT31">
        <v>414.38</v>
      </c>
      <c r="BU31">
        <v>392.28</v>
      </c>
      <c r="BV31">
        <v>443.99</v>
      </c>
      <c r="BW31">
        <v>380.36</v>
      </c>
      <c r="BX31">
        <v>371.27</v>
      </c>
      <c r="BY31">
        <v>385.83</v>
      </c>
      <c r="BZ31">
        <v>360.78</v>
      </c>
      <c r="CA31">
        <v>387.16</v>
      </c>
      <c r="CB31">
        <v>333.76</v>
      </c>
      <c r="CC31">
        <v>342.48</v>
      </c>
      <c r="CD31">
        <v>340.83</v>
      </c>
      <c r="CE31">
        <v>353.29</v>
      </c>
      <c r="CF31">
        <v>356.02</v>
      </c>
      <c r="CG31">
        <v>347.36</v>
      </c>
      <c r="CH31">
        <v>342.11</v>
      </c>
      <c r="CI31">
        <v>376.4</v>
      </c>
      <c r="CJ31">
        <v>446.35</v>
      </c>
      <c r="CK31">
        <v>396.17</v>
      </c>
      <c r="CL31">
        <v>356.68</v>
      </c>
      <c r="CM31">
        <v>491.52</v>
      </c>
      <c r="CN31">
        <v>465.65</v>
      </c>
      <c r="CO31">
        <v>435.57</v>
      </c>
      <c r="CP31">
        <v>467.03</v>
      </c>
      <c r="CQ31">
        <v>450.71</v>
      </c>
      <c r="CR31">
        <v>368.23</v>
      </c>
      <c r="CS31">
        <v>378.71</v>
      </c>
      <c r="CT31">
        <v>359.5</v>
      </c>
      <c r="CU31">
        <v>395.44</v>
      </c>
      <c r="CV31">
        <v>355.23</v>
      </c>
      <c r="CW31">
        <v>402.34</v>
      </c>
      <c r="CX31">
        <v>432.08</v>
      </c>
      <c r="CY31">
        <v>437.99</v>
      </c>
      <c r="CZ31">
        <v>512.24</v>
      </c>
      <c r="DA31">
        <v>506.47</v>
      </c>
      <c r="DB31">
        <v>434.9</v>
      </c>
      <c r="DC31">
        <v>391.9</v>
      </c>
      <c r="DD31">
        <v>408.86</v>
      </c>
      <c r="DE31">
        <v>414.23</v>
      </c>
      <c r="DF31">
        <v>464.52</v>
      </c>
      <c r="DG31">
        <v>436.92</v>
      </c>
      <c r="DH31">
        <v>461.93</v>
      </c>
      <c r="DI31">
        <v>518.1</v>
      </c>
      <c r="DJ31">
        <v>458.26</v>
      </c>
      <c r="DK31">
        <v>386.29</v>
      </c>
      <c r="DL31">
        <v>462.42</v>
      </c>
      <c r="DM31">
        <v>421.72</v>
      </c>
      <c r="DN31">
        <v>405.22</v>
      </c>
      <c r="DO31">
        <v>412.43</v>
      </c>
      <c r="DP31">
        <v>426.07</v>
      </c>
      <c r="DQ31">
        <v>431.16</v>
      </c>
      <c r="DR31">
        <v>456.88</v>
      </c>
      <c r="DS31">
        <v>428.81</v>
      </c>
      <c r="DT31">
        <v>444.29</v>
      </c>
      <c r="DU31">
        <v>417.38</v>
      </c>
      <c r="DV31">
        <v>417.36</v>
      </c>
      <c r="DW31">
        <v>429.48</v>
      </c>
      <c r="DX31">
        <v>479.47</v>
      </c>
      <c r="DY31">
        <v>371.2</v>
      </c>
      <c r="DZ31">
        <v>443.16</v>
      </c>
      <c r="EA31">
        <v>400.43</v>
      </c>
      <c r="EB31">
        <v>504.77</v>
      </c>
      <c r="EC31">
        <v>439.05</v>
      </c>
      <c r="ED31">
        <v>401.47</v>
      </c>
      <c r="EE31">
        <v>345.8</v>
      </c>
      <c r="EF31">
        <v>361.12</v>
      </c>
      <c r="EG31">
        <v>383.43</v>
      </c>
      <c r="EH31">
        <v>392.02</v>
      </c>
      <c r="EI31">
        <v>366.29</v>
      </c>
      <c r="EJ31">
        <v>328.8</v>
      </c>
      <c r="EK31">
        <v>351.85</v>
      </c>
      <c r="EL31">
        <v>331.66</v>
      </c>
      <c r="EM31">
        <v>389.42</v>
      </c>
      <c r="EN31">
        <v>345.68</v>
      </c>
      <c r="EO31">
        <v>336.85</v>
      </c>
      <c r="EP31">
        <v>404.12</v>
      </c>
      <c r="EQ31">
        <v>363.08</v>
      </c>
      <c r="ER31">
        <v>300.74</v>
      </c>
      <c r="ES31">
        <v>383.96</v>
      </c>
      <c r="ET31">
        <v>322.55</v>
      </c>
      <c r="EU31">
        <v>343.28</v>
      </c>
      <c r="EV31">
        <v>324.12</v>
      </c>
      <c r="EW31">
        <v>346.64</v>
      </c>
      <c r="EX31">
        <v>344.87</v>
      </c>
      <c r="EY31">
        <v>364.19</v>
      </c>
      <c r="EZ31">
        <v>331.55</v>
      </c>
      <c r="FA31">
        <v>340.48</v>
      </c>
      <c r="FB31">
        <v>337</v>
      </c>
      <c r="FC31">
        <v>324.45999999999998</v>
      </c>
      <c r="FD31">
        <v>337.41</v>
      </c>
      <c r="FE31">
        <v>360.91</v>
      </c>
      <c r="FF31">
        <v>290.37</v>
      </c>
      <c r="FG31">
        <v>372.84</v>
      </c>
      <c r="FH31">
        <v>340.79</v>
      </c>
      <c r="FI31">
        <v>427.76</v>
      </c>
      <c r="FJ31">
        <v>368.39</v>
      </c>
      <c r="FK31">
        <v>335.91</v>
      </c>
      <c r="FL31">
        <v>642.30999999999995</v>
      </c>
      <c r="FM31">
        <v>629.74</v>
      </c>
      <c r="FN31">
        <v>949.48</v>
      </c>
      <c r="FO31">
        <v>853.31</v>
      </c>
      <c r="FP31">
        <v>591.6</v>
      </c>
      <c r="FQ31">
        <v>542.63</v>
      </c>
      <c r="FR31">
        <v>529.23</v>
      </c>
      <c r="FS31">
        <v>642.91999999999996</v>
      </c>
      <c r="FT31">
        <v>693.28</v>
      </c>
      <c r="FU31">
        <v>697.96</v>
      </c>
      <c r="FV31">
        <v>957.98</v>
      </c>
      <c r="FW31">
        <v>879.08</v>
      </c>
      <c r="FX31">
        <v>775.66</v>
      </c>
      <c r="FY31">
        <v>634.20000000000005</v>
      </c>
      <c r="FZ31">
        <v>689.84</v>
      </c>
      <c r="GA31">
        <v>711.3</v>
      </c>
      <c r="GB31">
        <v>554.47</v>
      </c>
      <c r="GC31">
        <v>688.35</v>
      </c>
      <c r="GD31">
        <v>615.32000000000005</v>
      </c>
      <c r="GE31">
        <v>623.09</v>
      </c>
      <c r="GF31">
        <v>681.73</v>
      </c>
      <c r="GG31">
        <v>687.75</v>
      </c>
      <c r="GH31">
        <v>672.19</v>
      </c>
      <c r="GI31">
        <v>589.26</v>
      </c>
      <c r="GJ31">
        <v>637.32000000000005</v>
      </c>
      <c r="GK31">
        <v>622.27</v>
      </c>
      <c r="GL31">
        <v>749.83</v>
      </c>
      <c r="GM31">
        <v>596.26</v>
      </c>
      <c r="GN31">
        <v>625.20000000000005</v>
      </c>
      <c r="GO31">
        <v>553.09</v>
      </c>
      <c r="GP31">
        <v>677.82</v>
      </c>
      <c r="GQ31">
        <v>645.26</v>
      </c>
      <c r="GR31">
        <v>564.82000000000005</v>
      </c>
      <c r="GS31">
        <v>0.73</v>
      </c>
      <c r="GT31">
        <v>0.23</v>
      </c>
      <c r="GU31">
        <v>0.39</v>
      </c>
      <c r="GV31">
        <v>0.48</v>
      </c>
      <c r="GW31">
        <v>0.25</v>
      </c>
      <c r="GX31">
        <v>0.2</v>
      </c>
      <c r="GY31">
        <v>0.1</v>
      </c>
      <c r="GZ31">
        <v>0.16</v>
      </c>
      <c r="HA31">
        <v>0.53</v>
      </c>
      <c r="HB31">
        <v>0.26</v>
      </c>
      <c r="HC31">
        <v>0.05</v>
      </c>
      <c r="HD31">
        <v>0.01</v>
      </c>
      <c r="HE31">
        <v>0.35</v>
      </c>
      <c r="HF31">
        <v>0.17</v>
      </c>
      <c r="HG31">
        <v>0.19</v>
      </c>
      <c r="HH31">
        <v>0.08</v>
      </c>
      <c r="HI31">
        <v>7.0000000000000007E-2</v>
      </c>
      <c r="HJ31">
        <v>1.25</v>
      </c>
      <c r="HK31">
        <v>0.45</v>
      </c>
      <c r="HL31">
        <v>1.43</v>
      </c>
      <c r="HM31">
        <v>5</v>
      </c>
      <c r="HN31">
        <v>0.13</v>
      </c>
      <c r="HO31">
        <v>0.57999999999999996</v>
      </c>
      <c r="HP31">
        <v>0.04</v>
      </c>
      <c r="HQ31">
        <v>0.43</v>
      </c>
      <c r="HR31">
        <v>0.05</v>
      </c>
      <c r="HS31">
        <v>0.15</v>
      </c>
      <c r="HT31">
        <v>1.43</v>
      </c>
      <c r="HU31">
        <v>0.18</v>
      </c>
      <c r="HV31">
        <v>0.62</v>
      </c>
      <c r="HW31">
        <v>0.16</v>
      </c>
      <c r="HX31">
        <v>0.08</v>
      </c>
      <c r="HY31">
        <v>0.06</v>
      </c>
      <c r="HZ31">
        <v>0.91</v>
      </c>
      <c r="IA31">
        <v>0.72</v>
      </c>
      <c r="IB31">
        <v>0.9</v>
      </c>
      <c r="IC31">
        <v>0.56999999999999995</v>
      </c>
      <c r="ID31">
        <v>0.38</v>
      </c>
      <c r="IE31">
        <v>0.3</v>
      </c>
      <c r="IF31">
        <v>0.47</v>
      </c>
      <c r="IG31">
        <v>3.8</v>
      </c>
      <c r="IH31">
        <v>0.7</v>
      </c>
      <c r="II31">
        <v>0.38</v>
      </c>
      <c r="IJ31">
        <v>0.53</v>
      </c>
      <c r="IK31">
        <v>0.3</v>
      </c>
      <c r="IL31">
        <v>0.5</v>
      </c>
      <c r="IM31">
        <v>0.13</v>
      </c>
      <c r="IN31">
        <v>0.33</v>
      </c>
      <c r="IO31">
        <v>7.0000000000000007E-2</v>
      </c>
      <c r="IP31">
        <v>0.23</v>
      </c>
      <c r="IQ31">
        <v>1.47</v>
      </c>
      <c r="IR31">
        <v>0.41</v>
      </c>
      <c r="IS31">
        <v>1.61</v>
      </c>
      <c r="IT31">
        <v>5.03</v>
      </c>
      <c r="IU31">
        <v>0.67</v>
      </c>
      <c r="IV31">
        <v>0.95</v>
      </c>
      <c r="IW31">
        <v>0.19</v>
      </c>
      <c r="IX31">
        <v>0.59</v>
      </c>
      <c r="IY31">
        <v>0.13</v>
      </c>
      <c r="IZ31">
        <v>0.32</v>
      </c>
      <c r="JA31">
        <v>1.74</v>
      </c>
      <c r="JB31">
        <v>0.34</v>
      </c>
      <c r="JC31">
        <v>0.73</v>
      </c>
      <c r="JD31">
        <v>0.25</v>
      </c>
      <c r="JE31">
        <v>0.25</v>
      </c>
      <c r="JF31">
        <v>0.31</v>
      </c>
      <c r="JG31">
        <v>5.69</v>
      </c>
      <c r="JH31">
        <v>5.92</v>
      </c>
      <c r="JI31">
        <v>4.41</v>
      </c>
      <c r="JJ31">
        <v>7.5</v>
      </c>
      <c r="JK31">
        <v>4.6500000000000004</v>
      </c>
      <c r="JL31">
        <v>5.98</v>
      </c>
      <c r="JM31">
        <v>6.02</v>
      </c>
      <c r="JN31">
        <v>7.51</v>
      </c>
      <c r="JO31">
        <v>7.97</v>
      </c>
      <c r="JP31">
        <v>4.71</v>
      </c>
      <c r="JQ31">
        <v>6.76</v>
      </c>
      <c r="JR31">
        <v>1.59</v>
      </c>
      <c r="JS31">
        <v>4.7699999999999996</v>
      </c>
      <c r="JT31">
        <v>4.4400000000000004</v>
      </c>
      <c r="JU31">
        <v>7.16</v>
      </c>
      <c r="JV31">
        <v>4.0199999999999996</v>
      </c>
      <c r="JW31">
        <v>3.81</v>
      </c>
      <c r="JX31">
        <v>5.04</v>
      </c>
      <c r="JY31">
        <v>4.12</v>
      </c>
      <c r="JZ31">
        <v>5.48</v>
      </c>
      <c r="KA31">
        <v>6.23</v>
      </c>
      <c r="KB31">
        <v>8.35</v>
      </c>
      <c r="KC31">
        <v>7.05</v>
      </c>
      <c r="KD31">
        <v>4.25</v>
      </c>
      <c r="KE31">
        <v>8.17</v>
      </c>
      <c r="KF31">
        <v>8.86</v>
      </c>
      <c r="KG31">
        <v>10.11</v>
      </c>
      <c r="KH31">
        <v>5.0199999999999996</v>
      </c>
      <c r="KI31">
        <v>6.22</v>
      </c>
      <c r="KJ31">
        <v>5.35</v>
      </c>
      <c r="KK31">
        <v>8.09</v>
      </c>
      <c r="KL31">
        <v>6.32</v>
      </c>
      <c r="KM31">
        <v>4.28</v>
      </c>
    </row>
    <row r="32" spans="1:299" x14ac:dyDescent="0.25">
      <c r="A32">
        <v>30</v>
      </c>
      <c r="B32" s="1">
        <v>41334</v>
      </c>
      <c r="C32">
        <v>865.03</v>
      </c>
      <c r="D32">
        <v>881.27</v>
      </c>
      <c r="E32">
        <v>950.67</v>
      </c>
      <c r="F32">
        <v>953.77</v>
      </c>
      <c r="G32">
        <v>884.11</v>
      </c>
      <c r="H32">
        <v>945.88</v>
      </c>
      <c r="I32">
        <v>854.63</v>
      </c>
      <c r="J32">
        <v>850.91</v>
      </c>
      <c r="K32">
        <v>886.13</v>
      </c>
      <c r="L32">
        <v>810.51</v>
      </c>
      <c r="M32">
        <v>878.47</v>
      </c>
      <c r="N32">
        <v>809.39</v>
      </c>
      <c r="O32">
        <v>793.62</v>
      </c>
      <c r="P32">
        <v>766.79</v>
      </c>
      <c r="Q32">
        <v>836.77</v>
      </c>
      <c r="R32">
        <v>790.9</v>
      </c>
      <c r="S32">
        <v>812.4</v>
      </c>
      <c r="T32">
        <v>778.75</v>
      </c>
      <c r="U32">
        <v>803.73</v>
      </c>
      <c r="V32">
        <v>901.2</v>
      </c>
      <c r="W32">
        <v>831.01</v>
      </c>
      <c r="X32">
        <v>771.66</v>
      </c>
      <c r="Y32">
        <v>975.31</v>
      </c>
      <c r="Z32">
        <v>924.21</v>
      </c>
      <c r="AA32">
        <v>878.63</v>
      </c>
      <c r="AB32">
        <v>905.38</v>
      </c>
      <c r="AC32">
        <v>886.33</v>
      </c>
      <c r="AD32">
        <v>826.32</v>
      </c>
      <c r="AE32">
        <v>867.67</v>
      </c>
      <c r="AF32">
        <v>852.56</v>
      </c>
      <c r="AG32">
        <v>883.47</v>
      </c>
      <c r="AH32">
        <v>831.04</v>
      </c>
      <c r="AI32">
        <v>908.1</v>
      </c>
      <c r="AJ32">
        <v>457.6</v>
      </c>
      <c r="AK32">
        <v>489.14</v>
      </c>
      <c r="AL32">
        <v>511.87</v>
      </c>
      <c r="AM32">
        <v>539.33000000000004</v>
      </c>
      <c r="AN32">
        <v>491.82</v>
      </c>
      <c r="AO32">
        <v>501.89</v>
      </c>
      <c r="AP32">
        <v>474.28</v>
      </c>
      <c r="AQ32">
        <v>480.53</v>
      </c>
      <c r="AR32">
        <v>500.3</v>
      </c>
      <c r="AS32">
        <v>448.3</v>
      </c>
      <c r="AT32">
        <v>491.31</v>
      </c>
      <c r="AU32">
        <v>446.74</v>
      </c>
      <c r="AV32">
        <v>451.14</v>
      </c>
      <c r="AW32">
        <v>425.96</v>
      </c>
      <c r="AX32">
        <v>483.48</v>
      </c>
      <c r="AY32">
        <v>434.88</v>
      </c>
      <c r="AZ32">
        <v>464.94</v>
      </c>
      <c r="BA32">
        <v>436.64</v>
      </c>
      <c r="BB32">
        <v>427.33</v>
      </c>
      <c r="BC32">
        <v>455.2</v>
      </c>
      <c r="BD32">
        <v>436.04</v>
      </c>
      <c r="BE32">
        <v>414.98</v>
      </c>
      <c r="BF32">
        <v>483.79</v>
      </c>
      <c r="BG32">
        <v>458.56</v>
      </c>
      <c r="BH32">
        <v>442.61</v>
      </c>
      <c r="BI32">
        <v>438.35</v>
      </c>
      <c r="BJ32">
        <v>435.62</v>
      </c>
      <c r="BK32">
        <v>456.52</v>
      </c>
      <c r="BL32">
        <v>488.62</v>
      </c>
      <c r="BM32">
        <v>493.06</v>
      </c>
      <c r="BN32">
        <v>488.03</v>
      </c>
      <c r="BO32">
        <v>475.81</v>
      </c>
      <c r="BP32">
        <v>504.29</v>
      </c>
      <c r="BQ32">
        <v>407.43</v>
      </c>
      <c r="BR32">
        <v>392.13</v>
      </c>
      <c r="BS32">
        <v>438.8</v>
      </c>
      <c r="BT32">
        <v>414.44</v>
      </c>
      <c r="BU32">
        <v>392.29</v>
      </c>
      <c r="BV32">
        <v>443.99</v>
      </c>
      <c r="BW32">
        <v>380.35</v>
      </c>
      <c r="BX32">
        <v>370.38</v>
      </c>
      <c r="BY32">
        <v>385.83</v>
      </c>
      <c r="BZ32">
        <v>362.21</v>
      </c>
      <c r="CA32">
        <v>387.16</v>
      </c>
      <c r="CB32">
        <v>362.65</v>
      </c>
      <c r="CC32">
        <v>342.48</v>
      </c>
      <c r="CD32">
        <v>340.83</v>
      </c>
      <c r="CE32">
        <v>353.29</v>
      </c>
      <c r="CF32">
        <v>356.02</v>
      </c>
      <c r="CG32">
        <v>347.46</v>
      </c>
      <c r="CH32">
        <v>342.11</v>
      </c>
      <c r="CI32">
        <v>376.4</v>
      </c>
      <c r="CJ32">
        <v>446</v>
      </c>
      <c r="CK32">
        <v>394.97</v>
      </c>
      <c r="CL32">
        <v>356.68</v>
      </c>
      <c r="CM32">
        <v>491.52</v>
      </c>
      <c r="CN32">
        <v>465.65</v>
      </c>
      <c r="CO32">
        <v>436.02</v>
      </c>
      <c r="CP32">
        <v>467.03</v>
      </c>
      <c r="CQ32">
        <v>450.71</v>
      </c>
      <c r="CR32">
        <v>369.8</v>
      </c>
      <c r="CS32">
        <v>379.05</v>
      </c>
      <c r="CT32">
        <v>359.5</v>
      </c>
      <c r="CU32">
        <v>395.44</v>
      </c>
      <c r="CV32">
        <v>355.23</v>
      </c>
      <c r="CW32">
        <v>403.81</v>
      </c>
      <c r="CX32">
        <v>432.86</v>
      </c>
      <c r="CY32">
        <v>438.96</v>
      </c>
      <c r="CZ32">
        <v>529.96</v>
      </c>
      <c r="DA32">
        <v>506.27</v>
      </c>
      <c r="DB32">
        <v>432.86</v>
      </c>
      <c r="DC32">
        <v>392.88</v>
      </c>
      <c r="DD32">
        <v>409.55</v>
      </c>
      <c r="DE32">
        <v>413.15</v>
      </c>
      <c r="DF32">
        <v>465.86</v>
      </c>
      <c r="DG32">
        <v>437.88</v>
      </c>
      <c r="DH32">
        <v>462.9</v>
      </c>
      <c r="DI32">
        <v>537.89</v>
      </c>
      <c r="DJ32">
        <v>458.26</v>
      </c>
      <c r="DK32">
        <v>386.36</v>
      </c>
      <c r="DL32">
        <v>462.7</v>
      </c>
      <c r="DM32">
        <v>422.82</v>
      </c>
      <c r="DN32">
        <v>405.91</v>
      </c>
      <c r="DO32">
        <v>413.79</v>
      </c>
      <c r="DP32">
        <v>425.13</v>
      </c>
      <c r="DQ32">
        <v>431.33</v>
      </c>
      <c r="DR32">
        <v>457.38</v>
      </c>
      <c r="DS32">
        <v>428.08</v>
      </c>
      <c r="DT32">
        <v>444.55</v>
      </c>
      <c r="DU32">
        <v>417.42</v>
      </c>
      <c r="DV32">
        <v>420.19</v>
      </c>
      <c r="DW32">
        <v>432.87</v>
      </c>
      <c r="DX32">
        <v>480.05</v>
      </c>
      <c r="DY32">
        <v>375.09</v>
      </c>
      <c r="DZ32">
        <v>442.89</v>
      </c>
      <c r="EA32">
        <v>400.75</v>
      </c>
      <c r="EB32">
        <v>504.06</v>
      </c>
      <c r="EC32">
        <v>438.87</v>
      </c>
      <c r="ED32">
        <v>401.15</v>
      </c>
      <c r="EE32">
        <v>346.56</v>
      </c>
      <c r="EF32">
        <v>361.41</v>
      </c>
      <c r="EG32">
        <v>389.91</v>
      </c>
      <c r="EH32">
        <v>391.71</v>
      </c>
      <c r="EI32">
        <v>363.17</v>
      </c>
      <c r="EJ32">
        <v>330.34</v>
      </c>
      <c r="EK32">
        <v>352.91</v>
      </c>
      <c r="EL32">
        <v>330.73</v>
      </c>
      <c r="EM32">
        <v>391.41</v>
      </c>
      <c r="EN32">
        <v>345.96</v>
      </c>
      <c r="EO32">
        <v>338.13</v>
      </c>
      <c r="EP32">
        <v>404.88</v>
      </c>
      <c r="EQ32">
        <v>363.05</v>
      </c>
      <c r="ER32">
        <v>300.86</v>
      </c>
      <c r="ES32">
        <v>384.38</v>
      </c>
      <c r="ET32">
        <v>324.10000000000002</v>
      </c>
      <c r="EU32">
        <v>344.21</v>
      </c>
      <c r="EV32">
        <v>326.07</v>
      </c>
      <c r="EW32">
        <v>345.21</v>
      </c>
      <c r="EX32">
        <v>345.43</v>
      </c>
      <c r="EY32">
        <v>365.97</v>
      </c>
      <c r="EZ32">
        <v>330.49</v>
      </c>
      <c r="FA32">
        <v>340.88</v>
      </c>
      <c r="FB32">
        <v>337.06</v>
      </c>
      <c r="FC32">
        <v>328.52</v>
      </c>
      <c r="FD32">
        <v>342.97</v>
      </c>
      <c r="FE32">
        <v>361.74</v>
      </c>
      <c r="FF32">
        <v>294.88</v>
      </c>
      <c r="FG32">
        <v>372.17</v>
      </c>
      <c r="FH32">
        <v>341.23</v>
      </c>
      <c r="FI32">
        <v>426.65</v>
      </c>
      <c r="FJ32">
        <v>368.13</v>
      </c>
      <c r="FK32">
        <v>334.47</v>
      </c>
      <c r="FL32">
        <v>643.21</v>
      </c>
      <c r="FM32">
        <v>632.26</v>
      </c>
      <c r="FN32">
        <v>1002.74</v>
      </c>
      <c r="FO32">
        <v>853.4</v>
      </c>
      <c r="FP32">
        <v>591.6</v>
      </c>
      <c r="FQ32">
        <v>542.63</v>
      </c>
      <c r="FR32">
        <v>529.23</v>
      </c>
      <c r="FS32">
        <v>641.38</v>
      </c>
      <c r="FT32">
        <v>693.28</v>
      </c>
      <c r="FU32">
        <v>700.75</v>
      </c>
      <c r="FV32">
        <v>957.98</v>
      </c>
      <c r="FW32">
        <v>955.21</v>
      </c>
      <c r="FX32">
        <v>775.66</v>
      </c>
      <c r="FY32">
        <v>634.20000000000005</v>
      </c>
      <c r="FZ32">
        <v>689.84</v>
      </c>
      <c r="GA32">
        <v>711.3</v>
      </c>
      <c r="GB32">
        <v>554.63</v>
      </c>
      <c r="GC32">
        <v>688.35</v>
      </c>
      <c r="GD32">
        <v>615.32000000000005</v>
      </c>
      <c r="GE32">
        <v>622.59</v>
      </c>
      <c r="GF32">
        <v>679.69</v>
      </c>
      <c r="GG32">
        <v>687.75</v>
      </c>
      <c r="GH32">
        <v>672.19</v>
      </c>
      <c r="GI32">
        <v>589.26</v>
      </c>
      <c r="GJ32">
        <v>637.96</v>
      </c>
      <c r="GK32">
        <v>622.27</v>
      </c>
      <c r="GL32">
        <v>749.83</v>
      </c>
      <c r="GM32">
        <v>598.82000000000005</v>
      </c>
      <c r="GN32">
        <v>625.76</v>
      </c>
      <c r="GO32">
        <v>553.09</v>
      </c>
      <c r="GP32">
        <v>677.82</v>
      </c>
      <c r="GQ32">
        <v>645.26</v>
      </c>
      <c r="GR32">
        <v>566.91</v>
      </c>
      <c r="GS32">
        <v>0.18</v>
      </c>
      <c r="GT32">
        <v>0.22</v>
      </c>
      <c r="GU32">
        <v>3.46</v>
      </c>
      <c r="GV32">
        <v>-0.04</v>
      </c>
      <c r="GW32">
        <v>-0.47</v>
      </c>
      <c r="GX32">
        <v>0.25</v>
      </c>
      <c r="GY32">
        <v>0.17</v>
      </c>
      <c r="GZ32">
        <v>-0.26</v>
      </c>
      <c r="HA32">
        <v>0.28999999999999998</v>
      </c>
      <c r="HB32">
        <v>0.22</v>
      </c>
      <c r="HC32">
        <v>0.21</v>
      </c>
      <c r="HD32">
        <v>3.82</v>
      </c>
      <c r="HE32">
        <v>0</v>
      </c>
      <c r="HF32">
        <v>0.02</v>
      </c>
      <c r="HG32">
        <v>0.06</v>
      </c>
      <c r="HH32">
        <v>0.26</v>
      </c>
      <c r="HI32">
        <v>0.17</v>
      </c>
      <c r="HJ32">
        <v>0.33</v>
      </c>
      <c r="HK32">
        <v>-0.22</v>
      </c>
      <c r="HL32">
        <v>0.04</v>
      </c>
      <c r="HM32">
        <v>0.11</v>
      </c>
      <c r="HN32">
        <v>-0.17</v>
      </c>
      <c r="HO32">
        <v>0.06</v>
      </c>
      <c r="HP32">
        <v>0.01</v>
      </c>
      <c r="HQ32">
        <v>0.68</v>
      </c>
      <c r="HR32">
        <v>0.79</v>
      </c>
      <c r="HS32">
        <v>0.12</v>
      </c>
      <c r="HT32">
        <v>1.05</v>
      </c>
      <c r="HU32">
        <v>-0.06</v>
      </c>
      <c r="HV32">
        <v>0.08</v>
      </c>
      <c r="HW32">
        <v>-0.14000000000000001</v>
      </c>
      <c r="HX32">
        <v>-0.04</v>
      </c>
      <c r="HY32">
        <v>-0.08</v>
      </c>
      <c r="HZ32">
        <v>1.1000000000000001</v>
      </c>
      <c r="IA32">
        <v>0.94</v>
      </c>
      <c r="IB32">
        <v>4.3899999999999997</v>
      </c>
      <c r="IC32">
        <v>0.54</v>
      </c>
      <c r="ID32">
        <v>-0.1</v>
      </c>
      <c r="IE32">
        <v>0.55000000000000004</v>
      </c>
      <c r="IF32">
        <v>0.64</v>
      </c>
      <c r="IG32">
        <v>3.53</v>
      </c>
      <c r="IH32">
        <v>0.99</v>
      </c>
      <c r="II32">
        <v>0.6</v>
      </c>
      <c r="IJ32">
        <v>0.74</v>
      </c>
      <c r="IK32">
        <v>4.13</v>
      </c>
      <c r="IL32">
        <v>0.5</v>
      </c>
      <c r="IM32">
        <v>0.16</v>
      </c>
      <c r="IN32">
        <v>0.39</v>
      </c>
      <c r="IO32">
        <v>0.34</v>
      </c>
      <c r="IP32">
        <v>0.4</v>
      </c>
      <c r="IQ32">
        <v>1.81</v>
      </c>
      <c r="IR32">
        <v>0.19</v>
      </c>
      <c r="IS32">
        <v>1.65</v>
      </c>
      <c r="IT32">
        <v>5.14</v>
      </c>
      <c r="IU32">
        <v>0.5</v>
      </c>
      <c r="IV32">
        <v>1.01</v>
      </c>
      <c r="IW32">
        <v>0.2</v>
      </c>
      <c r="IX32">
        <v>1.27</v>
      </c>
      <c r="IY32">
        <v>0.92</v>
      </c>
      <c r="IZ32">
        <v>0.43</v>
      </c>
      <c r="JA32">
        <v>2.8</v>
      </c>
      <c r="JB32">
        <v>0.27</v>
      </c>
      <c r="JC32">
        <v>0.81</v>
      </c>
      <c r="JD32">
        <v>0.11</v>
      </c>
      <c r="JE32">
        <v>0.21</v>
      </c>
      <c r="JF32">
        <v>0.24</v>
      </c>
      <c r="JG32">
        <v>5.55</v>
      </c>
      <c r="JH32">
        <v>5.73</v>
      </c>
      <c r="JI32">
        <v>7.94</v>
      </c>
      <c r="JJ32">
        <v>7.44</v>
      </c>
      <c r="JK32">
        <v>3.84</v>
      </c>
      <c r="JL32">
        <v>6.07</v>
      </c>
      <c r="JM32">
        <v>6.09</v>
      </c>
      <c r="JN32">
        <v>7.23</v>
      </c>
      <c r="JO32">
        <v>4.47</v>
      </c>
      <c r="JP32">
        <v>4.54</v>
      </c>
      <c r="JQ32">
        <v>6.67</v>
      </c>
      <c r="JR32">
        <v>5.26</v>
      </c>
      <c r="JS32">
        <v>4.68</v>
      </c>
      <c r="JT32">
        <v>4.3499999999999996</v>
      </c>
      <c r="JU32">
        <v>7.08</v>
      </c>
      <c r="JV32">
        <v>4.2300000000000004</v>
      </c>
      <c r="JW32">
        <v>3.48</v>
      </c>
      <c r="JX32">
        <v>5.38</v>
      </c>
      <c r="JY32">
        <v>2.9</v>
      </c>
      <c r="JZ32">
        <v>5.36</v>
      </c>
      <c r="KA32">
        <v>6</v>
      </c>
      <c r="KB32">
        <v>8.02</v>
      </c>
      <c r="KC32">
        <v>7.09</v>
      </c>
      <c r="KD32">
        <v>4.1399999999999997</v>
      </c>
      <c r="KE32">
        <v>8.14</v>
      </c>
      <c r="KF32">
        <v>9.0500000000000007</v>
      </c>
      <c r="KG32">
        <v>9.93</v>
      </c>
      <c r="KH32">
        <v>4.75</v>
      </c>
      <c r="KI32">
        <v>5.98</v>
      </c>
      <c r="KJ32">
        <v>5.05</v>
      </c>
      <c r="KK32">
        <v>7.9</v>
      </c>
      <c r="KL32">
        <v>5.97</v>
      </c>
      <c r="KM32">
        <v>4.1500000000000004</v>
      </c>
    </row>
    <row r="33" spans="1:299" x14ac:dyDescent="0.25">
      <c r="A33">
        <v>31</v>
      </c>
      <c r="B33" s="1">
        <v>41365</v>
      </c>
      <c r="C33">
        <v>870.97</v>
      </c>
      <c r="D33">
        <v>882.52</v>
      </c>
      <c r="E33">
        <v>957.59</v>
      </c>
      <c r="F33">
        <v>961.38</v>
      </c>
      <c r="G33">
        <v>886.65</v>
      </c>
      <c r="H33">
        <v>945.95</v>
      </c>
      <c r="I33">
        <v>852.96</v>
      </c>
      <c r="J33">
        <v>852.24</v>
      </c>
      <c r="K33">
        <v>889.63</v>
      </c>
      <c r="L33">
        <v>819.04</v>
      </c>
      <c r="M33">
        <v>877.94</v>
      </c>
      <c r="N33">
        <v>812.8</v>
      </c>
      <c r="O33">
        <v>795.2</v>
      </c>
      <c r="P33">
        <v>769.29</v>
      </c>
      <c r="Q33">
        <v>838.21</v>
      </c>
      <c r="R33">
        <v>791.79</v>
      </c>
      <c r="S33">
        <v>813.03</v>
      </c>
      <c r="T33">
        <v>779.99</v>
      </c>
      <c r="U33">
        <v>831.72</v>
      </c>
      <c r="V33">
        <v>908.7</v>
      </c>
      <c r="W33">
        <v>830.83</v>
      </c>
      <c r="X33">
        <v>772.67</v>
      </c>
      <c r="Y33">
        <v>1013.8</v>
      </c>
      <c r="Z33">
        <v>924.53</v>
      </c>
      <c r="AA33">
        <v>878.76</v>
      </c>
      <c r="AB33">
        <v>905.44</v>
      </c>
      <c r="AC33">
        <v>886.47</v>
      </c>
      <c r="AD33">
        <v>826.56</v>
      </c>
      <c r="AE33">
        <v>870.96</v>
      </c>
      <c r="AF33">
        <v>857.03</v>
      </c>
      <c r="AG33">
        <v>885.35</v>
      </c>
      <c r="AH33">
        <v>836.43</v>
      </c>
      <c r="AI33">
        <v>909.54</v>
      </c>
      <c r="AJ33">
        <v>457.97</v>
      </c>
      <c r="AK33">
        <v>490.73</v>
      </c>
      <c r="AL33">
        <v>522.53</v>
      </c>
      <c r="AM33">
        <v>546.94000000000005</v>
      </c>
      <c r="AN33">
        <v>494.36</v>
      </c>
      <c r="AO33">
        <v>503.81</v>
      </c>
      <c r="AP33">
        <v>472.6</v>
      </c>
      <c r="AQ33">
        <v>481.86</v>
      </c>
      <c r="AR33">
        <v>503.8</v>
      </c>
      <c r="AS33">
        <v>449.29</v>
      </c>
      <c r="AT33">
        <v>490.13</v>
      </c>
      <c r="AU33">
        <v>450.15</v>
      </c>
      <c r="AV33">
        <v>452.72</v>
      </c>
      <c r="AW33">
        <v>428.46</v>
      </c>
      <c r="AX33">
        <v>484.92</v>
      </c>
      <c r="AY33">
        <v>435.77</v>
      </c>
      <c r="AZ33">
        <v>463.31</v>
      </c>
      <c r="BA33">
        <v>437.88</v>
      </c>
      <c r="BB33">
        <v>428.77</v>
      </c>
      <c r="BC33">
        <v>454.28</v>
      </c>
      <c r="BD33">
        <v>435.56</v>
      </c>
      <c r="BE33">
        <v>416.08</v>
      </c>
      <c r="BF33">
        <v>482.35</v>
      </c>
      <c r="BG33">
        <v>457.4</v>
      </c>
      <c r="BH33">
        <v>442.48</v>
      </c>
      <c r="BI33">
        <v>438.41</v>
      </c>
      <c r="BJ33">
        <v>435.76</v>
      </c>
      <c r="BK33">
        <v>455.81</v>
      </c>
      <c r="BL33">
        <v>491.78</v>
      </c>
      <c r="BM33">
        <v>496.62</v>
      </c>
      <c r="BN33">
        <v>489.91</v>
      </c>
      <c r="BO33">
        <v>481.21</v>
      </c>
      <c r="BP33">
        <v>505.73</v>
      </c>
      <c r="BQ33">
        <v>413</v>
      </c>
      <c r="BR33">
        <v>391.79</v>
      </c>
      <c r="BS33">
        <v>435.06</v>
      </c>
      <c r="BT33">
        <v>414.44</v>
      </c>
      <c r="BU33">
        <v>392.29</v>
      </c>
      <c r="BV33">
        <v>442.14</v>
      </c>
      <c r="BW33">
        <v>380.36</v>
      </c>
      <c r="BX33">
        <v>370.38</v>
      </c>
      <c r="BY33">
        <v>385.83</v>
      </c>
      <c r="BZ33">
        <v>369.75</v>
      </c>
      <c r="CA33">
        <v>387.81</v>
      </c>
      <c r="CB33">
        <v>362.65</v>
      </c>
      <c r="CC33">
        <v>342.48</v>
      </c>
      <c r="CD33">
        <v>340.83</v>
      </c>
      <c r="CE33">
        <v>353.29</v>
      </c>
      <c r="CF33">
        <v>356.02</v>
      </c>
      <c r="CG33">
        <v>349.72</v>
      </c>
      <c r="CH33">
        <v>342.11</v>
      </c>
      <c r="CI33">
        <v>402.95</v>
      </c>
      <c r="CJ33">
        <v>454.42</v>
      </c>
      <c r="CK33">
        <v>395.27</v>
      </c>
      <c r="CL33">
        <v>356.59</v>
      </c>
      <c r="CM33">
        <v>531.45000000000005</v>
      </c>
      <c r="CN33">
        <v>467.13</v>
      </c>
      <c r="CO33">
        <v>436.28</v>
      </c>
      <c r="CP33">
        <v>467.03</v>
      </c>
      <c r="CQ33">
        <v>450.71</v>
      </c>
      <c r="CR33">
        <v>370.75</v>
      </c>
      <c r="CS33">
        <v>379.18</v>
      </c>
      <c r="CT33">
        <v>360.41</v>
      </c>
      <c r="CU33">
        <v>395.44</v>
      </c>
      <c r="CV33">
        <v>355.22</v>
      </c>
      <c r="CW33">
        <v>403.81</v>
      </c>
      <c r="CX33">
        <v>435.85</v>
      </c>
      <c r="CY33">
        <v>439.57</v>
      </c>
      <c r="CZ33">
        <v>533.83000000000004</v>
      </c>
      <c r="DA33">
        <v>510.32</v>
      </c>
      <c r="DB33">
        <v>434.11</v>
      </c>
      <c r="DC33">
        <v>392.92</v>
      </c>
      <c r="DD33">
        <v>408.73</v>
      </c>
      <c r="DE33">
        <v>413.81</v>
      </c>
      <c r="DF33">
        <v>467.68</v>
      </c>
      <c r="DG33">
        <v>442.48</v>
      </c>
      <c r="DH33">
        <v>462.62</v>
      </c>
      <c r="DI33">
        <v>540.15</v>
      </c>
      <c r="DJ33">
        <v>459.18</v>
      </c>
      <c r="DK33">
        <v>387.64</v>
      </c>
      <c r="DL33">
        <v>463.48</v>
      </c>
      <c r="DM33">
        <v>423.29</v>
      </c>
      <c r="DN33">
        <v>406.23</v>
      </c>
      <c r="DO33">
        <v>414.45</v>
      </c>
      <c r="DP33">
        <v>439.93</v>
      </c>
      <c r="DQ33">
        <v>434.91</v>
      </c>
      <c r="DR33">
        <v>457.29</v>
      </c>
      <c r="DS33">
        <v>428.64</v>
      </c>
      <c r="DT33">
        <v>462.11</v>
      </c>
      <c r="DU33">
        <v>417.55</v>
      </c>
      <c r="DV33">
        <v>420.24</v>
      </c>
      <c r="DW33">
        <v>432.91</v>
      </c>
      <c r="DX33">
        <v>480.14</v>
      </c>
      <c r="DY33">
        <v>375.21</v>
      </c>
      <c r="DZ33">
        <v>444.57</v>
      </c>
      <c r="EA33">
        <v>402.84</v>
      </c>
      <c r="EB33">
        <v>505.12</v>
      </c>
      <c r="EC33">
        <v>441.73</v>
      </c>
      <c r="ED33">
        <v>401.79</v>
      </c>
      <c r="EE33">
        <v>346.84</v>
      </c>
      <c r="EF33">
        <v>362.6</v>
      </c>
      <c r="EG33">
        <v>398.02</v>
      </c>
      <c r="EH33">
        <v>397.23</v>
      </c>
      <c r="EI33">
        <v>365.06</v>
      </c>
      <c r="EJ33">
        <v>331.6</v>
      </c>
      <c r="EK33">
        <v>351.68</v>
      </c>
      <c r="EL33">
        <v>331.65</v>
      </c>
      <c r="EM33">
        <v>394.15</v>
      </c>
      <c r="EN33">
        <v>346.72</v>
      </c>
      <c r="EO33">
        <v>337.32</v>
      </c>
      <c r="EP33">
        <v>407.96</v>
      </c>
      <c r="EQ33">
        <v>364.32</v>
      </c>
      <c r="ER33">
        <v>302.63</v>
      </c>
      <c r="ES33">
        <v>385.53</v>
      </c>
      <c r="ET33">
        <v>324.74</v>
      </c>
      <c r="EU33">
        <v>343</v>
      </c>
      <c r="EV33">
        <v>326.98</v>
      </c>
      <c r="EW33">
        <v>346.39</v>
      </c>
      <c r="EX33">
        <v>344.73</v>
      </c>
      <c r="EY33">
        <v>365.57</v>
      </c>
      <c r="EZ33">
        <v>331.38</v>
      </c>
      <c r="FA33">
        <v>339.86</v>
      </c>
      <c r="FB33">
        <v>336.22</v>
      </c>
      <c r="FC33">
        <v>328.42</v>
      </c>
      <c r="FD33">
        <v>343.01</v>
      </c>
      <c r="FE33">
        <v>361.84</v>
      </c>
      <c r="FF33">
        <v>294.39999999999998</v>
      </c>
      <c r="FG33">
        <v>374.59</v>
      </c>
      <c r="FH33">
        <v>343.69</v>
      </c>
      <c r="FI33">
        <v>428.31</v>
      </c>
      <c r="FJ33">
        <v>372.29</v>
      </c>
      <c r="FK33">
        <v>335.44</v>
      </c>
      <c r="FL33">
        <v>652.02</v>
      </c>
      <c r="FM33">
        <v>631.69000000000005</v>
      </c>
      <c r="FN33">
        <v>994.22</v>
      </c>
      <c r="FO33">
        <v>853.4</v>
      </c>
      <c r="FP33">
        <v>591.6</v>
      </c>
      <c r="FQ33">
        <v>540.35</v>
      </c>
      <c r="FR33">
        <v>529.23</v>
      </c>
      <c r="FS33">
        <v>641.38</v>
      </c>
      <c r="FT33">
        <v>693.28</v>
      </c>
      <c r="FU33">
        <v>715.32</v>
      </c>
      <c r="FV33">
        <v>959.61</v>
      </c>
      <c r="FW33">
        <v>955.21</v>
      </c>
      <c r="FX33">
        <v>775.66</v>
      </c>
      <c r="FY33">
        <v>634.20000000000005</v>
      </c>
      <c r="FZ33">
        <v>689.84</v>
      </c>
      <c r="GA33">
        <v>711.3</v>
      </c>
      <c r="GB33">
        <v>558.24</v>
      </c>
      <c r="GC33">
        <v>688.35</v>
      </c>
      <c r="GD33">
        <v>658.7</v>
      </c>
      <c r="GE33">
        <v>634.36</v>
      </c>
      <c r="GF33">
        <v>680.23</v>
      </c>
      <c r="GG33">
        <v>687.54</v>
      </c>
      <c r="GH33">
        <v>726.77</v>
      </c>
      <c r="GI33">
        <v>591.15</v>
      </c>
      <c r="GJ33">
        <v>638.34</v>
      </c>
      <c r="GK33">
        <v>622.27</v>
      </c>
      <c r="GL33">
        <v>749.83</v>
      </c>
      <c r="GM33">
        <v>600.38</v>
      </c>
      <c r="GN33">
        <v>625.95000000000005</v>
      </c>
      <c r="GO33">
        <v>554.48</v>
      </c>
      <c r="GP33">
        <v>677.82</v>
      </c>
      <c r="GQ33">
        <v>645.26</v>
      </c>
      <c r="GR33">
        <v>566.91</v>
      </c>
      <c r="GS33">
        <v>0.69</v>
      </c>
      <c r="GT33">
        <v>0.14000000000000001</v>
      </c>
      <c r="GU33">
        <v>0.73</v>
      </c>
      <c r="GV33">
        <v>0.8</v>
      </c>
      <c r="GW33">
        <v>0.28999999999999998</v>
      </c>
      <c r="GX33">
        <v>0.01</v>
      </c>
      <c r="GY33">
        <v>-0.2</v>
      </c>
      <c r="GZ33">
        <v>0.16</v>
      </c>
      <c r="HA33">
        <v>0.39</v>
      </c>
      <c r="HB33">
        <v>1.05</v>
      </c>
      <c r="HC33">
        <v>-0.06</v>
      </c>
      <c r="HD33">
        <v>0.42</v>
      </c>
      <c r="HE33">
        <v>0.2</v>
      </c>
      <c r="HF33">
        <v>0.33</v>
      </c>
      <c r="HG33">
        <v>0.17</v>
      </c>
      <c r="HH33">
        <v>0.11</v>
      </c>
      <c r="HI33">
        <v>0.08</v>
      </c>
      <c r="HJ33">
        <v>0.16</v>
      </c>
      <c r="HK33">
        <v>3.48</v>
      </c>
      <c r="HL33">
        <v>0.83</v>
      </c>
      <c r="HM33">
        <v>-0.02</v>
      </c>
      <c r="HN33">
        <v>0.13</v>
      </c>
      <c r="HO33">
        <v>3.95</v>
      </c>
      <c r="HP33">
        <v>0.03</v>
      </c>
      <c r="HQ33">
        <v>0.01</v>
      </c>
      <c r="HR33">
        <v>0.01</v>
      </c>
      <c r="HS33">
        <v>0.02</v>
      </c>
      <c r="HT33">
        <v>0.03</v>
      </c>
      <c r="HU33">
        <v>0.38</v>
      </c>
      <c r="HV33">
        <v>0.52</v>
      </c>
      <c r="HW33">
        <v>0.21</v>
      </c>
      <c r="HX33">
        <v>0.65</v>
      </c>
      <c r="HY33">
        <v>0.16</v>
      </c>
      <c r="HZ33">
        <v>1.79</v>
      </c>
      <c r="IA33">
        <v>1.08</v>
      </c>
      <c r="IB33">
        <v>5.15</v>
      </c>
      <c r="IC33">
        <v>1.34</v>
      </c>
      <c r="ID33">
        <v>0.19</v>
      </c>
      <c r="IE33">
        <v>0.56000000000000005</v>
      </c>
      <c r="IF33">
        <v>0.44</v>
      </c>
      <c r="IG33">
        <v>3.69</v>
      </c>
      <c r="IH33">
        <v>1.39</v>
      </c>
      <c r="II33">
        <v>1.66</v>
      </c>
      <c r="IJ33">
        <v>0.68</v>
      </c>
      <c r="IK33">
        <v>4.57</v>
      </c>
      <c r="IL33">
        <v>0.7</v>
      </c>
      <c r="IM33">
        <v>0.48</v>
      </c>
      <c r="IN33">
        <v>0.56999999999999995</v>
      </c>
      <c r="IO33">
        <v>0.45</v>
      </c>
      <c r="IP33">
        <v>0.48</v>
      </c>
      <c r="IQ33">
        <v>1.97</v>
      </c>
      <c r="IR33">
        <v>3.68</v>
      </c>
      <c r="IS33">
        <v>2.4900000000000002</v>
      </c>
      <c r="IT33">
        <v>5.12</v>
      </c>
      <c r="IU33">
        <v>0.63</v>
      </c>
      <c r="IV33">
        <v>4.99</v>
      </c>
      <c r="IW33">
        <v>0.23</v>
      </c>
      <c r="IX33">
        <v>1.28</v>
      </c>
      <c r="IY33">
        <v>0.93</v>
      </c>
      <c r="IZ33">
        <v>0.45</v>
      </c>
      <c r="JA33">
        <v>2.83</v>
      </c>
      <c r="JB33">
        <v>0.65</v>
      </c>
      <c r="JC33">
        <v>1.33</v>
      </c>
      <c r="JD33">
        <v>0.32</v>
      </c>
      <c r="JE33">
        <v>0.86</v>
      </c>
      <c r="JF33">
        <v>0.39</v>
      </c>
      <c r="JG33">
        <v>5.6</v>
      </c>
      <c r="JH33">
        <v>5.78</v>
      </c>
      <c r="JI33">
        <v>8.49</v>
      </c>
      <c r="JJ33">
        <v>8.14</v>
      </c>
      <c r="JK33">
        <v>4.07</v>
      </c>
      <c r="JL33">
        <v>5.73</v>
      </c>
      <c r="JM33">
        <v>5.85</v>
      </c>
      <c r="JN33">
        <v>7.29</v>
      </c>
      <c r="JO33">
        <v>4.6500000000000004</v>
      </c>
      <c r="JP33">
        <v>4.8099999999999996</v>
      </c>
      <c r="JQ33">
        <v>5.6</v>
      </c>
      <c r="JR33">
        <v>5.54</v>
      </c>
      <c r="JS33">
        <v>4.72</v>
      </c>
      <c r="JT33">
        <v>4.59</v>
      </c>
      <c r="JU33">
        <v>7.08</v>
      </c>
      <c r="JV33">
        <v>3.87</v>
      </c>
      <c r="JW33">
        <v>3.19</v>
      </c>
      <c r="JX33">
        <v>2.5</v>
      </c>
      <c r="JY33">
        <v>4.88</v>
      </c>
      <c r="JZ33">
        <v>5.27</v>
      </c>
      <c r="KA33">
        <v>5.96</v>
      </c>
      <c r="KB33">
        <v>8</v>
      </c>
      <c r="KC33">
        <v>6.69</v>
      </c>
      <c r="KD33">
        <v>4.12</v>
      </c>
      <c r="KE33">
        <v>7.86</v>
      </c>
      <c r="KF33">
        <v>8.58</v>
      </c>
      <c r="KG33">
        <v>9.8000000000000007</v>
      </c>
      <c r="KH33">
        <v>4.6500000000000004</v>
      </c>
      <c r="KI33">
        <v>6.31</v>
      </c>
      <c r="KJ33">
        <v>5.6</v>
      </c>
      <c r="KK33">
        <v>8.1300000000000008</v>
      </c>
      <c r="KL33">
        <v>6.51</v>
      </c>
      <c r="KM33">
        <v>4.25</v>
      </c>
    </row>
    <row r="34" spans="1:299" x14ac:dyDescent="0.25">
      <c r="A34">
        <v>32</v>
      </c>
      <c r="B34" s="1">
        <v>41395</v>
      </c>
      <c r="C34">
        <v>826.34</v>
      </c>
      <c r="D34">
        <v>833.07</v>
      </c>
      <c r="E34">
        <v>906.34</v>
      </c>
      <c r="F34">
        <v>906.39</v>
      </c>
      <c r="G34">
        <v>833.56</v>
      </c>
      <c r="H34">
        <v>892.68</v>
      </c>
      <c r="I34">
        <v>802.56</v>
      </c>
      <c r="J34">
        <v>805.24</v>
      </c>
      <c r="K34">
        <v>863.93</v>
      </c>
      <c r="L34">
        <v>776.47</v>
      </c>
      <c r="M34">
        <v>826.66</v>
      </c>
      <c r="N34">
        <v>771.33</v>
      </c>
      <c r="O34">
        <v>755.78</v>
      </c>
      <c r="P34">
        <v>723.14</v>
      </c>
      <c r="Q34">
        <v>827.36</v>
      </c>
      <c r="R34">
        <v>746.71</v>
      </c>
      <c r="S34">
        <v>789.25</v>
      </c>
      <c r="T34">
        <v>751.16</v>
      </c>
      <c r="U34">
        <v>780.8</v>
      </c>
      <c r="V34">
        <v>864.41</v>
      </c>
      <c r="W34">
        <v>781.03</v>
      </c>
      <c r="X34">
        <v>746.39</v>
      </c>
      <c r="Y34">
        <v>952.66</v>
      </c>
      <c r="Z34">
        <v>888.8</v>
      </c>
      <c r="AA34">
        <v>833.81</v>
      </c>
      <c r="AB34">
        <v>846.56</v>
      </c>
      <c r="AC34">
        <v>861.62</v>
      </c>
      <c r="AD34">
        <v>785.62</v>
      </c>
      <c r="AE34">
        <v>823.05</v>
      </c>
      <c r="AF34">
        <v>811.44</v>
      </c>
      <c r="AG34">
        <v>836.67</v>
      </c>
      <c r="AH34">
        <v>789.73</v>
      </c>
      <c r="AI34">
        <v>859.35</v>
      </c>
      <c r="AJ34">
        <v>460.08</v>
      </c>
      <c r="AK34">
        <v>490</v>
      </c>
      <c r="AL34">
        <v>510.17</v>
      </c>
      <c r="AM34">
        <v>546.51</v>
      </c>
      <c r="AN34">
        <v>493.57</v>
      </c>
      <c r="AO34">
        <v>508.25</v>
      </c>
      <c r="AP34">
        <v>472.91</v>
      </c>
      <c r="AQ34">
        <v>483.62</v>
      </c>
      <c r="AR34">
        <v>502.23</v>
      </c>
      <c r="AS34">
        <v>451.39</v>
      </c>
      <c r="AT34">
        <v>488.39</v>
      </c>
      <c r="AU34">
        <v>456.69</v>
      </c>
      <c r="AV34">
        <v>460.14</v>
      </c>
      <c r="AW34">
        <v>427.2</v>
      </c>
      <c r="AX34">
        <v>485.76</v>
      </c>
      <c r="AY34">
        <v>438.17</v>
      </c>
      <c r="AZ34">
        <v>461.89</v>
      </c>
      <c r="BA34">
        <v>425.16</v>
      </c>
      <c r="BB34">
        <v>431.64</v>
      </c>
      <c r="BC34">
        <v>456.57</v>
      </c>
      <c r="BD34">
        <v>437.7</v>
      </c>
      <c r="BE34">
        <v>417.99</v>
      </c>
      <c r="BF34">
        <v>488.39</v>
      </c>
      <c r="BG34">
        <v>458.37</v>
      </c>
      <c r="BH34">
        <v>445.7</v>
      </c>
      <c r="BI34">
        <v>441.79</v>
      </c>
      <c r="BJ34">
        <v>436.13</v>
      </c>
      <c r="BK34">
        <v>461.46</v>
      </c>
      <c r="BL34">
        <v>494.41</v>
      </c>
      <c r="BM34">
        <v>499.07</v>
      </c>
      <c r="BN34">
        <v>493.98</v>
      </c>
      <c r="BO34">
        <v>481.87</v>
      </c>
      <c r="BP34">
        <v>509.37</v>
      </c>
      <c r="BQ34">
        <v>366.26</v>
      </c>
      <c r="BR34">
        <v>343.07</v>
      </c>
      <c r="BS34">
        <v>396.17</v>
      </c>
      <c r="BT34">
        <v>359.88</v>
      </c>
      <c r="BU34">
        <v>339.99</v>
      </c>
      <c r="BV34">
        <v>384.43</v>
      </c>
      <c r="BW34">
        <v>329.65</v>
      </c>
      <c r="BX34">
        <v>321.62</v>
      </c>
      <c r="BY34">
        <v>361.7</v>
      </c>
      <c r="BZ34">
        <v>325.08</v>
      </c>
      <c r="CA34">
        <v>338.27</v>
      </c>
      <c r="CB34">
        <v>314.64</v>
      </c>
      <c r="CC34">
        <v>295.64</v>
      </c>
      <c r="CD34">
        <v>295.94</v>
      </c>
      <c r="CE34">
        <v>341.6</v>
      </c>
      <c r="CF34">
        <v>308.54000000000002</v>
      </c>
      <c r="CG34">
        <v>327.36</v>
      </c>
      <c r="CH34">
        <v>326</v>
      </c>
      <c r="CI34">
        <v>349.16</v>
      </c>
      <c r="CJ34">
        <v>407.84</v>
      </c>
      <c r="CK34">
        <v>343.33</v>
      </c>
      <c r="CL34">
        <v>328.4</v>
      </c>
      <c r="CM34">
        <v>464.27</v>
      </c>
      <c r="CN34">
        <v>430.43</v>
      </c>
      <c r="CO34">
        <v>388.11</v>
      </c>
      <c r="CP34">
        <v>404.77</v>
      </c>
      <c r="CQ34">
        <v>425.49</v>
      </c>
      <c r="CR34">
        <v>324.16000000000003</v>
      </c>
      <c r="CS34">
        <v>328.64</v>
      </c>
      <c r="CT34">
        <v>312.37</v>
      </c>
      <c r="CU34">
        <v>342.69</v>
      </c>
      <c r="CV34">
        <v>307.86</v>
      </c>
      <c r="CW34">
        <v>349.98</v>
      </c>
      <c r="CX34">
        <v>413.53</v>
      </c>
      <c r="CY34">
        <v>414.96</v>
      </c>
      <c r="CZ34">
        <v>505.27</v>
      </c>
      <c r="DA34">
        <v>481.13</v>
      </c>
      <c r="DB34">
        <v>408.11</v>
      </c>
      <c r="DC34">
        <v>370.8</v>
      </c>
      <c r="DD34">
        <v>384.58</v>
      </c>
      <c r="DE34">
        <v>391.01</v>
      </c>
      <c r="DF34">
        <v>454.17</v>
      </c>
      <c r="DG34">
        <v>419.47</v>
      </c>
      <c r="DH34">
        <v>435.6</v>
      </c>
      <c r="DI34">
        <v>512.6</v>
      </c>
      <c r="DJ34">
        <v>436.4</v>
      </c>
      <c r="DK34">
        <v>364.38</v>
      </c>
      <c r="DL34">
        <v>457.51</v>
      </c>
      <c r="DM34">
        <v>399.2</v>
      </c>
      <c r="DN34">
        <v>394.37</v>
      </c>
      <c r="DO34">
        <v>399.12</v>
      </c>
      <c r="DP34">
        <v>413</v>
      </c>
      <c r="DQ34">
        <v>413.73</v>
      </c>
      <c r="DR34">
        <v>429.9</v>
      </c>
      <c r="DS34">
        <v>414.06</v>
      </c>
      <c r="DT34">
        <v>434.25</v>
      </c>
      <c r="DU34">
        <v>401.43</v>
      </c>
      <c r="DV34">
        <v>398.72</v>
      </c>
      <c r="DW34">
        <v>404.78</v>
      </c>
      <c r="DX34">
        <v>466.7</v>
      </c>
      <c r="DY34">
        <v>356.63</v>
      </c>
      <c r="DZ34">
        <v>420.12</v>
      </c>
      <c r="EA34">
        <v>381.4</v>
      </c>
      <c r="EB34">
        <v>477.34</v>
      </c>
      <c r="EC34">
        <v>417.08</v>
      </c>
      <c r="ED34">
        <v>379.61</v>
      </c>
      <c r="EE34">
        <v>348.44</v>
      </c>
      <c r="EF34">
        <v>362.06</v>
      </c>
      <c r="EG34">
        <v>388.59</v>
      </c>
      <c r="EH34">
        <v>396.91</v>
      </c>
      <c r="EI34">
        <v>364.48</v>
      </c>
      <c r="EJ34">
        <v>334.52</v>
      </c>
      <c r="EK34">
        <v>351.92</v>
      </c>
      <c r="EL34">
        <v>332.88</v>
      </c>
      <c r="EM34">
        <v>392.92</v>
      </c>
      <c r="EN34">
        <v>348.35</v>
      </c>
      <c r="EO34">
        <v>336.1</v>
      </c>
      <c r="EP34">
        <v>413.88</v>
      </c>
      <c r="EQ34">
        <v>370.29</v>
      </c>
      <c r="ER34">
        <v>301.75</v>
      </c>
      <c r="ES34">
        <v>386.19</v>
      </c>
      <c r="ET34">
        <v>326.52999999999997</v>
      </c>
      <c r="EU34">
        <v>341.94</v>
      </c>
      <c r="EV34">
        <v>317.5</v>
      </c>
      <c r="EW34">
        <v>348.71</v>
      </c>
      <c r="EX34">
        <v>346.46</v>
      </c>
      <c r="EY34">
        <v>367.36</v>
      </c>
      <c r="EZ34">
        <v>332.91</v>
      </c>
      <c r="FA34">
        <v>344.11</v>
      </c>
      <c r="FB34">
        <v>336.93</v>
      </c>
      <c r="FC34">
        <v>330.82</v>
      </c>
      <c r="FD34">
        <v>345.65</v>
      </c>
      <c r="FE34">
        <v>362.13</v>
      </c>
      <c r="FF34">
        <v>298.05</v>
      </c>
      <c r="FG34">
        <v>376.57</v>
      </c>
      <c r="FH34">
        <v>345.37</v>
      </c>
      <c r="FI34">
        <v>431.87</v>
      </c>
      <c r="FJ34">
        <v>372.82</v>
      </c>
      <c r="FK34">
        <v>337.85</v>
      </c>
      <c r="FL34">
        <v>578.21</v>
      </c>
      <c r="FM34">
        <v>553.11</v>
      </c>
      <c r="FN34">
        <v>905.34</v>
      </c>
      <c r="FO34">
        <v>741.09</v>
      </c>
      <c r="FP34">
        <v>512.74</v>
      </c>
      <c r="FQ34">
        <v>469.83</v>
      </c>
      <c r="FR34">
        <v>458.68</v>
      </c>
      <c r="FS34">
        <v>556.98</v>
      </c>
      <c r="FT34">
        <v>649.95000000000005</v>
      </c>
      <c r="FU34">
        <v>628.91</v>
      </c>
      <c r="FV34">
        <v>837.07</v>
      </c>
      <c r="FW34">
        <v>828.74</v>
      </c>
      <c r="FX34">
        <v>669.55</v>
      </c>
      <c r="FY34">
        <v>550.66999999999996</v>
      </c>
      <c r="FZ34">
        <v>667</v>
      </c>
      <c r="GA34">
        <v>616.41</v>
      </c>
      <c r="GB34">
        <v>522.57000000000005</v>
      </c>
      <c r="GC34">
        <v>655.93</v>
      </c>
      <c r="GD34">
        <v>570.76</v>
      </c>
      <c r="GE34">
        <v>569.34</v>
      </c>
      <c r="GF34">
        <v>590.85</v>
      </c>
      <c r="GG34">
        <v>633.16</v>
      </c>
      <c r="GH34">
        <v>634.91</v>
      </c>
      <c r="GI34">
        <v>544.67999999999995</v>
      </c>
      <c r="GJ34">
        <v>567.87</v>
      </c>
      <c r="GK34">
        <v>539.32000000000005</v>
      </c>
      <c r="GL34">
        <v>707.84</v>
      </c>
      <c r="GM34">
        <v>524.91</v>
      </c>
      <c r="GN34">
        <v>542.51</v>
      </c>
      <c r="GO34">
        <v>480.56</v>
      </c>
      <c r="GP34">
        <v>587.4</v>
      </c>
      <c r="GQ34">
        <v>559.25</v>
      </c>
      <c r="GR34">
        <v>491.34</v>
      </c>
      <c r="GS34">
        <v>-5.12</v>
      </c>
      <c r="GT34">
        <v>-5.6</v>
      </c>
      <c r="GU34">
        <v>-5.35</v>
      </c>
      <c r="GV34">
        <v>-5.72</v>
      </c>
      <c r="GW34">
        <v>-5.99</v>
      </c>
      <c r="GX34">
        <v>-5.63</v>
      </c>
      <c r="GY34">
        <v>-5.91</v>
      </c>
      <c r="GZ34">
        <v>-5.51</v>
      </c>
      <c r="HA34">
        <v>-2.89</v>
      </c>
      <c r="HB34">
        <v>-5.2</v>
      </c>
      <c r="HC34">
        <v>-5.84</v>
      </c>
      <c r="HD34">
        <v>-5.0999999999999996</v>
      </c>
      <c r="HE34">
        <v>-4.96</v>
      </c>
      <c r="HF34">
        <v>-6</v>
      </c>
      <c r="HG34">
        <v>-1.29</v>
      </c>
      <c r="HH34">
        <v>-5.69</v>
      </c>
      <c r="HI34">
        <v>-2.92</v>
      </c>
      <c r="HJ34">
        <v>-3.7</v>
      </c>
      <c r="HK34">
        <v>-6.12</v>
      </c>
      <c r="HL34">
        <v>-4.87</v>
      </c>
      <c r="HM34">
        <v>-5.99</v>
      </c>
      <c r="HN34">
        <v>-3.4</v>
      </c>
      <c r="HO34">
        <v>-6.03</v>
      </c>
      <c r="HP34">
        <v>-3.86</v>
      </c>
      <c r="HQ34">
        <v>-5.12</v>
      </c>
      <c r="HR34">
        <v>-6.5</v>
      </c>
      <c r="HS34">
        <v>-2.8</v>
      </c>
      <c r="HT34">
        <v>-4.95</v>
      </c>
      <c r="HU34">
        <v>-5.5</v>
      </c>
      <c r="HV34">
        <v>-5.32</v>
      </c>
      <c r="HW34">
        <v>-5.5</v>
      </c>
      <c r="HX34">
        <v>-5.58</v>
      </c>
      <c r="HY34">
        <v>-5.52</v>
      </c>
      <c r="HZ34">
        <v>-3.42</v>
      </c>
      <c r="IA34">
        <v>-4.58</v>
      </c>
      <c r="IB34">
        <v>-0.48</v>
      </c>
      <c r="IC34">
        <v>-4.46</v>
      </c>
      <c r="ID34">
        <v>-5.81</v>
      </c>
      <c r="IE34">
        <v>-5.0999999999999996</v>
      </c>
      <c r="IF34">
        <v>-5.49</v>
      </c>
      <c r="IG34">
        <v>-2.02</v>
      </c>
      <c r="IH34">
        <v>-1.54</v>
      </c>
      <c r="II34">
        <v>-3.62</v>
      </c>
      <c r="IJ34">
        <v>-5.2</v>
      </c>
      <c r="IK34">
        <v>-0.77</v>
      </c>
      <c r="IL34">
        <v>-4.29</v>
      </c>
      <c r="IM34">
        <v>-5.54</v>
      </c>
      <c r="IN34">
        <v>-0.74</v>
      </c>
      <c r="IO34">
        <v>-5.27</v>
      </c>
      <c r="IP34">
        <v>-2.46</v>
      </c>
      <c r="IQ34">
        <v>-1.8</v>
      </c>
      <c r="IR34">
        <v>-2.67</v>
      </c>
      <c r="IS34">
        <v>-2.5</v>
      </c>
      <c r="IT34">
        <v>-1.18</v>
      </c>
      <c r="IU34">
        <v>-2.79</v>
      </c>
      <c r="IV34">
        <v>-1.34</v>
      </c>
      <c r="IW34">
        <v>-3.64</v>
      </c>
      <c r="IX34">
        <v>-3.9</v>
      </c>
      <c r="IY34">
        <v>-5.64</v>
      </c>
      <c r="IZ34">
        <v>-2.37</v>
      </c>
      <c r="JA34">
        <v>-2.2599999999999998</v>
      </c>
      <c r="JB34">
        <v>-4.88</v>
      </c>
      <c r="JC34">
        <v>-4.0599999999999996</v>
      </c>
      <c r="JD34">
        <v>-5.2</v>
      </c>
      <c r="JE34">
        <v>-4.7699999999999996</v>
      </c>
      <c r="JF34">
        <v>-5.15</v>
      </c>
      <c r="JG34">
        <v>-0.47</v>
      </c>
      <c r="JH34">
        <v>-0.37</v>
      </c>
      <c r="JI34">
        <v>1.96</v>
      </c>
      <c r="JJ34">
        <v>1.7</v>
      </c>
      <c r="JK34">
        <v>-2.6</v>
      </c>
      <c r="JL34">
        <v>-0.51</v>
      </c>
      <c r="JM34">
        <v>-0.46</v>
      </c>
      <c r="JN34">
        <v>1.33</v>
      </c>
      <c r="JO34">
        <v>1.51</v>
      </c>
      <c r="JP34">
        <v>-0.71</v>
      </c>
      <c r="JQ34">
        <v>-0.6</v>
      </c>
      <c r="JR34">
        <v>0.36</v>
      </c>
      <c r="JS34">
        <v>-0.5</v>
      </c>
      <c r="JT34">
        <v>-1.72</v>
      </c>
      <c r="JU34">
        <v>5.54</v>
      </c>
      <c r="JV34">
        <v>-2.25</v>
      </c>
      <c r="JW34">
        <v>-0.13</v>
      </c>
      <c r="JX34">
        <v>-1.39</v>
      </c>
      <c r="JY34">
        <v>-1.57</v>
      </c>
      <c r="JZ34">
        <v>-1.26</v>
      </c>
      <c r="KA34">
        <v>-0.71</v>
      </c>
      <c r="KB34">
        <v>3.98</v>
      </c>
      <c r="KC34">
        <v>0.09</v>
      </c>
      <c r="KD34">
        <v>-2.42</v>
      </c>
      <c r="KE34">
        <v>1.89</v>
      </c>
      <c r="KF34">
        <v>0.93</v>
      </c>
      <c r="KG34">
        <v>6.39</v>
      </c>
      <c r="KH34">
        <v>-0.82</v>
      </c>
      <c r="KI34">
        <v>0.38</v>
      </c>
      <c r="KJ34">
        <v>-0.04</v>
      </c>
      <c r="KK34">
        <v>2.16</v>
      </c>
      <c r="KL34">
        <v>0.32</v>
      </c>
      <c r="KM34">
        <v>-1.5</v>
      </c>
    </row>
    <row r="35" spans="1:299" x14ac:dyDescent="0.25">
      <c r="A35">
        <v>33</v>
      </c>
      <c r="B35" s="1">
        <v>41426</v>
      </c>
      <c r="C35">
        <v>890.76</v>
      </c>
      <c r="D35">
        <v>886.83</v>
      </c>
      <c r="E35">
        <v>963.81</v>
      </c>
      <c r="F35">
        <v>990.15</v>
      </c>
      <c r="G35">
        <v>882.31</v>
      </c>
      <c r="H35">
        <v>950.79</v>
      </c>
      <c r="I35">
        <v>850.74</v>
      </c>
      <c r="J35">
        <v>853.12</v>
      </c>
      <c r="K35">
        <v>938</v>
      </c>
      <c r="L35">
        <v>828.76</v>
      </c>
      <c r="M35">
        <v>872.49</v>
      </c>
      <c r="N35">
        <v>820.9</v>
      </c>
      <c r="O35">
        <v>821.66</v>
      </c>
      <c r="P35">
        <v>771.46</v>
      </c>
      <c r="Q35">
        <v>877.16</v>
      </c>
      <c r="R35">
        <v>792.95</v>
      </c>
      <c r="S35">
        <v>842.6</v>
      </c>
      <c r="T35">
        <v>804.77</v>
      </c>
      <c r="U35">
        <v>833.58</v>
      </c>
      <c r="V35">
        <v>939.23</v>
      </c>
      <c r="W35">
        <v>838.6</v>
      </c>
      <c r="X35">
        <v>806.57</v>
      </c>
      <c r="Y35">
        <v>1026.58</v>
      </c>
      <c r="Z35">
        <v>975.47</v>
      </c>
      <c r="AA35">
        <v>906.77</v>
      </c>
      <c r="AB35">
        <v>908.91</v>
      </c>
      <c r="AC35">
        <v>948.2</v>
      </c>
      <c r="AD35">
        <v>863.26</v>
      </c>
      <c r="AE35">
        <v>884.59</v>
      </c>
      <c r="AF35">
        <v>861.15</v>
      </c>
      <c r="AG35">
        <v>891.2</v>
      </c>
      <c r="AH35">
        <v>846.71</v>
      </c>
      <c r="AI35">
        <v>944.76</v>
      </c>
      <c r="AJ35">
        <v>460.89</v>
      </c>
      <c r="AK35">
        <v>489.01</v>
      </c>
      <c r="AL35">
        <v>512.22</v>
      </c>
      <c r="AM35">
        <v>542.87</v>
      </c>
      <c r="AN35">
        <v>490.03</v>
      </c>
      <c r="AO35">
        <v>507.2</v>
      </c>
      <c r="AP35">
        <v>470.38</v>
      </c>
      <c r="AQ35">
        <v>481.43</v>
      </c>
      <c r="AR35">
        <v>519.16999999999996</v>
      </c>
      <c r="AS35">
        <v>449.22</v>
      </c>
      <c r="AT35">
        <v>482.83</v>
      </c>
      <c r="AU35">
        <v>457.86</v>
      </c>
      <c r="AV35">
        <v>451.79</v>
      </c>
      <c r="AW35">
        <v>429.98</v>
      </c>
      <c r="AX35">
        <v>483.02</v>
      </c>
      <c r="AY35">
        <v>436.93</v>
      </c>
      <c r="AZ35">
        <v>463.07</v>
      </c>
      <c r="BA35">
        <v>438.26</v>
      </c>
      <c r="BB35">
        <v>430.71</v>
      </c>
      <c r="BC35">
        <v>459.47</v>
      </c>
      <c r="BD35">
        <v>443.63</v>
      </c>
      <c r="BE35">
        <v>419.8</v>
      </c>
      <c r="BF35">
        <v>492.94</v>
      </c>
      <c r="BG35">
        <v>458.86</v>
      </c>
      <c r="BH35">
        <v>448.35</v>
      </c>
      <c r="BI35">
        <v>441.88</v>
      </c>
      <c r="BJ35">
        <v>434.01</v>
      </c>
      <c r="BK35">
        <v>473.03</v>
      </c>
      <c r="BL35">
        <v>495.99</v>
      </c>
      <c r="BM35">
        <v>500.74</v>
      </c>
      <c r="BN35">
        <v>495.76</v>
      </c>
      <c r="BO35">
        <v>485.88</v>
      </c>
      <c r="BP35">
        <v>507.23</v>
      </c>
      <c r="BQ35">
        <v>429.87</v>
      </c>
      <c r="BR35">
        <v>397.82</v>
      </c>
      <c r="BS35">
        <v>451.59</v>
      </c>
      <c r="BT35">
        <v>447.28</v>
      </c>
      <c r="BU35">
        <v>392.28</v>
      </c>
      <c r="BV35">
        <v>443.59</v>
      </c>
      <c r="BW35">
        <v>380.36</v>
      </c>
      <c r="BX35">
        <v>371.69</v>
      </c>
      <c r="BY35">
        <v>418.83</v>
      </c>
      <c r="BZ35">
        <v>379.54</v>
      </c>
      <c r="CA35">
        <v>389.66</v>
      </c>
      <c r="CB35">
        <v>363.04</v>
      </c>
      <c r="CC35">
        <v>369.87</v>
      </c>
      <c r="CD35">
        <v>341.48</v>
      </c>
      <c r="CE35">
        <v>394.14</v>
      </c>
      <c r="CF35">
        <v>356.02</v>
      </c>
      <c r="CG35">
        <v>379.53</v>
      </c>
      <c r="CH35">
        <v>366.51</v>
      </c>
      <c r="CI35">
        <v>402.87</v>
      </c>
      <c r="CJ35">
        <v>479.76</v>
      </c>
      <c r="CK35">
        <v>394.97</v>
      </c>
      <c r="CL35">
        <v>386.77</v>
      </c>
      <c r="CM35">
        <v>533.64</v>
      </c>
      <c r="CN35">
        <v>516.61</v>
      </c>
      <c r="CO35">
        <v>458.42</v>
      </c>
      <c r="CP35">
        <v>467.03</v>
      </c>
      <c r="CQ35">
        <v>514.19000000000005</v>
      </c>
      <c r="CR35">
        <v>390.23</v>
      </c>
      <c r="CS35">
        <v>388.6</v>
      </c>
      <c r="CT35">
        <v>360.41</v>
      </c>
      <c r="CU35">
        <v>395.44</v>
      </c>
      <c r="CV35">
        <v>360.83</v>
      </c>
      <c r="CW35">
        <v>437.53</v>
      </c>
      <c r="CX35">
        <v>445.79</v>
      </c>
      <c r="CY35">
        <v>441.72</v>
      </c>
      <c r="CZ35">
        <v>537.29999999999995</v>
      </c>
      <c r="DA35">
        <v>525.58000000000004</v>
      </c>
      <c r="DB35">
        <v>431.98</v>
      </c>
      <c r="DC35">
        <v>394.94</v>
      </c>
      <c r="DD35">
        <v>407.65</v>
      </c>
      <c r="DE35">
        <v>414.28</v>
      </c>
      <c r="DF35">
        <v>493.09</v>
      </c>
      <c r="DG35">
        <v>447.7</v>
      </c>
      <c r="DH35">
        <v>459.73</v>
      </c>
      <c r="DI35">
        <v>545.55999999999995</v>
      </c>
      <c r="DJ35">
        <v>474.46</v>
      </c>
      <c r="DK35">
        <v>388.72</v>
      </c>
      <c r="DL35">
        <v>485.05</v>
      </c>
      <c r="DM35">
        <v>423.91</v>
      </c>
      <c r="DN35">
        <v>421.03</v>
      </c>
      <c r="DO35">
        <v>427.62</v>
      </c>
      <c r="DP35">
        <v>440.92</v>
      </c>
      <c r="DQ35">
        <v>449.56</v>
      </c>
      <c r="DR35">
        <v>461.58</v>
      </c>
      <c r="DS35">
        <v>447.43</v>
      </c>
      <c r="DT35">
        <v>467.94</v>
      </c>
      <c r="DU35">
        <v>440.57</v>
      </c>
      <c r="DV35">
        <v>433.61</v>
      </c>
      <c r="DW35">
        <v>434.61</v>
      </c>
      <c r="DX35">
        <v>513.6</v>
      </c>
      <c r="DY35">
        <v>391.87</v>
      </c>
      <c r="DZ35">
        <v>451.55</v>
      </c>
      <c r="EA35">
        <v>404.78</v>
      </c>
      <c r="EB35">
        <v>508.46</v>
      </c>
      <c r="EC35">
        <v>447.19</v>
      </c>
      <c r="ED35">
        <v>417.34</v>
      </c>
      <c r="EE35">
        <v>349.06</v>
      </c>
      <c r="EF35">
        <v>361.34</v>
      </c>
      <c r="EG35">
        <v>390.14</v>
      </c>
      <c r="EH35">
        <v>394.25</v>
      </c>
      <c r="EI35">
        <v>361.85</v>
      </c>
      <c r="EJ35">
        <v>333.82</v>
      </c>
      <c r="EK35">
        <v>350.06</v>
      </c>
      <c r="EL35">
        <v>331.38</v>
      </c>
      <c r="EM35">
        <v>406.16</v>
      </c>
      <c r="EN35">
        <v>346.68</v>
      </c>
      <c r="EO35">
        <v>332.27</v>
      </c>
      <c r="EP35">
        <v>414.95</v>
      </c>
      <c r="EQ35">
        <v>363.59</v>
      </c>
      <c r="ER35">
        <v>303.72000000000003</v>
      </c>
      <c r="ES35">
        <v>384.02</v>
      </c>
      <c r="ET35">
        <v>325.62</v>
      </c>
      <c r="EU35">
        <v>342.83</v>
      </c>
      <c r="EV35">
        <v>327.27999999999997</v>
      </c>
      <c r="EW35">
        <v>347.94</v>
      </c>
      <c r="EX35">
        <v>348.68</v>
      </c>
      <c r="EY35">
        <v>372.32</v>
      </c>
      <c r="EZ35">
        <v>334.34</v>
      </c>
      <c r="FA35">
        <v>347.31</v>
      </c>
      <c r="FB35">
        <v>337.3</v>
      </c>
      <c r="FC35">
        <v>332.77</v>
      </c>
      <c r="FD35">
        <v>345.72</v>
      </c>
      <c r="FE35">
        <v>360.36</v>
      </c>
      <c r="FF35">
        <v>305.54000000000002</v>
      </c>
      <c r="FG35">
        <v>377.78</v>
      </c>
      <c r="FH35">
        <v>346.51</v>
      </c>
      <c r="FI35">
        <v>433.42</v>
      </c>
      <c r="FJ35">
        <v>375.91</v>
      </c>
      <c r="FK35">
        <v>336.43</v>
      </c>
      <c r="FL35">
        <v>678.65</v>
      </c>
      <c r="FM35">
        <v>641.38</v>
      </c>
      <c r="FN35">
        <v>1031.99</v>
      </c>
      <c r="FO35">
        <v>921.1</v>
      </c>
      <c r="FP35">
        <v>591.6</v>
      </c>
      <c r="FQ35">
        <v>542.14</v>
      </c>
      <c r="FR35">
        <v>529.22</v>
      </c>
      <c r="FS35">
        <v>643.70000000000005</v>
      </c>
      <c r="FT35">
        <v>752.58</v>
      </c>
      <c r="FU35">
        <v>734.25</v>
      </c>
      <c r="FV35">
        <v>964.22</v>
      </c>
      <c r="FW35">
        <v>956.2</v>
      </c>
      <c r="FX35">
        <v>837.67</v>
      </c>
      <c r="FY35">
        <v>635.41999999999996</v>
      </c>
      <c r="FZ35">
        <v>769.59</v>
      </c>
      <c r="GA35">
        <v>711.27</v>
      </c>
      <c r="GB35">
        <v>605.86</v>
      </c>
      <c r="GC35">
        <v>737.46</v>
      </c>
      <c r="GD35">
        <v>658.54</v>
      </c>
      <c r="GE35">
        <v>669.71</v>
      </c>
      <c r="GF35">
        <v>679.71</v>
      </c>
      <c r="GG35">
        <v>745.67</v>
      </c>
      <c r="GH35">
        <v>729.77</v>
      </c>
      <c r="GI35">
        <v>653.73</v>
      </c>
      <c r="GJ35">
        <v>670.77</v>
      </c>
      <c r="GK35">
        <v>622.27</v>
      </c>
      <c r="GL35">
        <v>855.43</v>
      </c>
      <c r="GM35">
        <v>631.89</v>
      </c>
      <c r="GN35">
        <v>641.46</v>
      </c>
      <c r="GO35">
        <v>554.48</v>
      </c>
      <c r="GP35">
        <v>677.8</v>
      </c>
      <c r="GQ35">
        <v>655.49</v>
      </c>
      <c r="GR35">
        <v>614.28</v>
      </c>
      <c r="GS35">
        <v>7.8</v>
      </c>
      <c r="GT35">
        <v>6.45</v>
      </c>
      <c r="GU35">
        <v>6.34</v>
      </c>
      <c r="GV35">
        <v>9.24</v>
      </c>
      <c r="GW35">
        <v>5.85</v>
      </c>
      <c r="GX35">
        <v>6.51</v>
      </c>
      <c r="GY35">
        <v>6</v>
      </c>
      <c r="GZ35">
        <v>5.95</v>
      </c>
      <c r="HA35">
        <v>8.57</v>
      </c>
      <c r="HB35">
        <v>6.73</v>
      </c>
      <c r="HC35">
        <v>5.54</v>
      </c>
      <c r="HD35">
        <v>6.43</v>
      </c>
      <c r="HE35">
        <v>8.7200000000000006</v>
      </c>
      <c r="HF35">
        <v>6.68</v>
      </c>
      <c r="HG35">
        <v>6.02</v>
      </c>
      <c r="HH35">
        <v>6.19</v>
      </c>
      <c r="HI35">
        <v>6.76</v>
      </c>
      <c r="HJ35">
        <v>7.14</v>
      </c>
      <c r="HK35">
        <v>6.76</v>
      </c>
      <c r="HL35">
        <v>8.66</v>
      </c>
      <c r="HM35">
        <v>7.37</v>
      </c>
      <c r="HN35">
        <v>8.06</v>
      </c>
      <c r="HO35">
        <v>7.76</v>
      </c>
      <c r="HP35">
        <v>9.75</v>
      </c>
      <c r="HQ35">
        <v>8.75</v>
      </c>
      <c r="HR35">
        <v>7.37</v>
      </c>
      <c r="HS35">
        <v>10.050000000000001</v>
      </c>
      <c r="HT35">
        <v>9.8800000000000008</v>
      </c>
      <c r="HU35">
        <v>7.48</v>
      </c>
      <c r="HV35">
        <v>6.13</v>
      </c>
      <c r="HW35">
        <v>6.52</v>
      </c>
      <c r="HX35">
        <v>7.22</v>
      </c>
      <c r="HY35">
        <v>9.94</v>
      </c>
      <c r="HZ35">
        <v>4.0999999999999996</v>
      </c>
      <c r="IA35">
        <v>1.58</v>
      </c>
      <c r="IB35">
        <v>5.83</v>
      </c>
      <c r="IC35">
        <v>4.37</v>
      </c>
      <c r="ID35">
        <v>-0.3</v>
      </c>
      <c r="IE35">
        <v>1.07</v>
      </c>
      <c r="IF35">
        <v>0.18</v>
      </c>
      <c r="IG35">
        <v>3.8</v>
      </c>
      <c r="IH35">
        <v>6.9</v>
      </c>
      <c r="II35">
        <v>2.87</v>
      </c>
      <c r="IJ35">
        <v>0.06</v>
      </c>
      <c r="IK35">
        <v>5.61</v>
      </c>
      <c r="IL35">
        <v>4.05</v>
      </c>
      <c r="IM35">
        <v>0.77</v>
      </c>
      <c r="IN35">
        <v>5.24</v>
      </c>
      <c r="IO35">
        <v>0.6</v>
      </c>
      <c r="IP35">
        <v>4.1399999999999997</v>
      </c>
      <c r="IQ35">
        <v>5.21</v>
      </c>
      <c r="IR35">
        <v>3.91</v>
      </c>
      <c r="IS35">
        <v>5.94</v>
      </c>
      <c r="IT35">
        <v>6.1</v>
      </c>
      <c r="IU35">
        <v>5.04</v>
      </c>
      <c r="IV35">
        <v>6.32</v>
      </c>
      <c r="IW35">
        <v>5.76</v>
      </c>
      <c r="IX35">
        <v>4.51</v>
      </c>
      <c r="IY35">
        <v>1.31</v>
      </c>
      <c r="IZ35">
        <v>7.44</v>
      </c>
      <c r="JA35">
        <v>7.4</v>
      </c>
      <c r="JB35">
        <v>2.23</v>
      </c>
      <c r="JC35">
        <v>1.82</v>
      </c>
      <c r="JD35">
        <v>0.98</v>
      </c>
      <c r="JE35">
        <v>2.1</v>
      </c>
      <c r="JF35">
        <v>4.28</v>
      </c>
      <c r="JG35">
        <v>6.54</v>
      </c>
      <c r="JH35">
        <v>5.76</v>
      </c>
      <c r="JI35">
        <v>8.2899999999999991</v>
      </c>
      <c r="JJ35">
        <v>11.09</v>
      </c>
      <c r="JK35">
        <v>2.65</v>
      </c>
      <c r="JL35">
        <v>5.16</v>
      </c>
      <c r="JM35">
        <v>5.24</v>
      </c>
      <c r="JN35">
        <v>7.32</v>
      </c>
      <c r="JO35">
        <v>9.9700000000000006</v>
      </c>
      <c r="JP35">
        <v>5.27</v>
      </c>
      <c r="JQ35">
        <v>4.9000000000000004</v>
      </c>
      <c r="JR35">
        <v>6.64</v>
      </c>
      <c r="JS35">
        <v>4.9800000000000004</v>
      </c>
      <c r="JT35">
        <v>4.75</v>
      </c>
      <c r="JU35">
        <v>11.65</v>
      </c>
      <c r="JV35">
        <v>3.64</v>
      </c>
      <c r="JW35">
        <v>4.24</v>
      </c>
      <c r="JX35">
        <v>5.43</v>
      </c>
      <c r="JY35">
        <v>5.03</v>
      </c>
      <c r="JZ35">
        <v>7</v>
      </c>
      <c r="KA35">
        <v>6.49</v>
      </c>
      <c r="KB35">
        <v>10.09</v>
      </c>
      <c r="KC35">
        <v>7.75</v>
      </c>
      <c r="KD35">
        <v>6.75</v>
      </c>
      <c r="KE35">
        <v>8.84</v>
      </c>
      <c r="KF35">
        <v>7.97</v>
      </c>
      <c r="KG35">
        <v>10.41</v>
      </c>
      <c r="KH35">
        <v>8.77</v>
      </c>
      <c r="KI35">
        <v>6.3</v>
      </c>
      <c r="KJ35">
        <v>3.7</v>
      </c>
      <c r="KK35">
        <v>8.34</v>
      </c>
      <c r="KL35">
        <v>7.14</v>
      </c>
      <c r="KM35">
        <v>4.42</v>
      </c>
    </row>
    <row r="36" spans="1:299" x14ac:dyDescent="0.25">
      <c r="A36">
        <v>34</v>
      </c>
      <c r="B36" s="1">
        <v>41456</v>
      </c>
      <c r="C36">
        <v>835.95</v>
      </c>
      <c r="D36">
        <v>833.78</v>
      </c>
      <c r="E36">
        <v>908.58</v>
      </c>
      <c r="F36">
        <v>933.09</v>
      </c>
      <c r="G36">
        <v>830.19</v>
      </c>
      <c r="H36">
        <v>893.95</v>
      </c>
      <c r="I36">
        <v>799.17</v>
      </c>
      <c r="J36">
        <v>801.99</v>
      </c>
      <c r="K36">
        <v>879.56</v>
      </c>
      <c r="L36">
        <v>780.36</v>
      </c>
      <c r="M36">
        <v>823.91</v>
      </c>
      <c r="N36">
        <v>774.89</v>
      </c>
      <c r="O36">
        <v>780.95</v>
      </c>
      <c r="P36">
        <v>727.68</v>
      </c>
      <c r="Q36">
        <v>825.43</v>
      </c>
      <c r="R36">
        <v>747.19</v>
      </c>
      <c r="S36">
        <v>791.43</v>
      </c>
      <c r="T36">
        <v>757.34</v>
      </c>
      <c r="U36">
        <v>779</v>
      </c>
      <c r="V36">
        <v>875.25</v>
      </c>
      <c r="W36">
        <v>784.75</v>
      </c>
      <c r="X36">
        <v>767.44</v>
      </c>
      <c r="Y36">
        <v>955</v>
      </c>
      <c r="Z36">
        <v>906.45</v>
      </c>
      <c r="AA36">
        <v>849.48</v>
      </c>
      <c r="AB36">
        <v>848.95</v>
      </c>
      <c r="AC36">
        <v>885.53</v>
      </c>
      <c r="AD36">
        <v>815.63</v>
      </c>
      <c r="AE36">
        <v>847.13</v>
      </c>
      <c r="AF36">
        <v>818.12</v>
      </c>
      <c r="AG36">
        <v>840.27</v>
      </c>
      <c r="AH36">
        <v>837.61</v>
      </c>
      <c r="AI36">
        <v>889.51</v>
      </c>
      <c r="AJ36">
        <v>461.43</v>
      </c>
      <c r="AK36">
        <v>487.92</v>
      </c>
      <c r="AL36">
        <v>518.17999999999995</v>
      </c>
      <c r="AM36">
        <v>545.61</v>
      </c>
      <c r="AN36">
        <v>490.21</v>
      </c>
      <c r="AO36">
        <v>509.52</v>
      </c>
      <c r="AP36">
        <v>469.52</v>
      </c>
      <c r="AQ36">
        <v>479.58</v>
      </c>
      <c r="AR36">
        <v>501.31</v>
      </c>
      <c r="AS36">
        <v>450.57</v>
      </c>
      <c r="AT36">
        <v>486.21</v>
      </c>
      <c r="AU36">
        <v>459.05</v>
      </c>
      <c r="AV36">
        <v>457.51</v>
      </c>
      <c r="AW36">
        <v>431.74</v>
      </c>
      <c r="AX36">
        <v>483.83</v>
      </c>
      <c r="AY36">
        <v>438.65</v>
      </c>
      <c r="AZ36">
        <v>462.5</v>
      </c>
      <c r="BA36">
        <v>427.61</v>
      </c>
      <c r="BB36">
        <v>429.86</v>
      </c>
      <c r="BC36">
        <v>458.99</v>
      </c>
      <c r="BD36">
        <v>442.45</v>
      </c>
      <c r="BE36">
        <v>420.52</v>
      </c>
      <c r="BF36">
        <v>492.45</v>
      </c>
      <c r="BG36">
        <v>458.67</v>
      </c>
      <c r="BH36">
        <v>449.13</v>
      </c>
      <c r="BI36">
        <v>443.29</v>
      </c>
      <c r="BJ36">
        <v>434.9</v>
      </c>
      <c r="BK36">
        <v>472.69</v>
      </c>
      <c r="BL36">
        <v>499.08</v>
      </c>
      <c r="BM36">
        <v>500.49</v>
      </c>
      <c r="BN36">
        <v>497.58</v>
      </c>
      <c r="BO36">
        <v>491.79</v>
      </c>
      <c r="BP36">
        <v>510.32</v>
      </c>
      <c r="BQ36">
        <v>374.52</v>
      </c>
      <c r="BR36">
        <v>345.86</v>
      </c>
      <c r="BS36">
        <v>390.4</v>
      </c>
      <c r="BT36">
        <v>387.48</v>
      </c>
      <c r="BU36">
        <v>339.98</v>
      </c>
      <c r="BV36">
        <v>384.43</v>
      </c>
      <c r="BW36">
        <v>329.65</v>
      </c>
      <c r="BX36">
        <v>322.41000000000003</v>
      </c>
      <c r="BY36">
        <v>378.25</v>
      </c>
      <c r="BZ36">
        <v>329.79</v>
      </c>
      <c r="CA36">
        <v>337.7</v>
      </c>
      <c r="CB36">
        <v>315.83999999999997</v>
      </c>
      <c r="CC36">
        <v>323.44</v>
      </c>
      <c r="CD36">
        <v>295.94</v>
      </c>
      <c r="CE36">
        <v>341.6</v>
      </c>
      <c r="CF36">
        <v>308.54000000000002</v>
      </c>
      <c r="CG36">
        <v>328.93</v>
      </c>
      <c r="CH36">
        <v>329.73</v>
      </c>
      <c r="CI36">
        <v>349.14</v>
      </c>
      <c r="CJ36">
        <v>416.26</v>
      </c>
      <c r="CK36">
        <v>342.3</v>
      </c>
      <c r="CL36">
        <v>346.92</v>
      </c>
      <c r="CM36">
        <v>462.55</v>
      </c>
      <c r="CN36">
        <v>447.78</v>
      </c>
      <c r="CO36">
        <v>400.35</v>
      </c>
      <c r="CP36">
        <v>405.66</v>
      </c>
      <c r="CQ36">
        <v>450.63</v>
      </c>
      <c r="CR36">
        <v>342.94</v>
      </c>
      <c r="CS36">
        <v>348.05</v>
      </c>
      <c r="CT36">
        <v>317.63</v>
      </c>
      <c r="CU36">
        <v>342.69</v>
      </c>
      <c r="CV36">
        <v>345.82</v>
      </c>
      <c r="CW36">
        <v>379.19</v>
      </c>
      <c r="CX36">
        <v>418.37</v>
      </c>
      <c r="CY36">
        <v>415.3</v>
      </c>
      <c r="CZ36">
        <v>506.52</v>
      </c>
      <c r="DA36">
        <v>495.31</v>
      </c>
      <c r="DB36">
        <v>406.45</v>
      </c>
      <c r="DC36">
        <v>371.32</v>
      </c>
      <c r="DD36">
        <v>382.95</v>
      </c>
      <c r="DE36">
        <v>389.46</v>
      </c>
      <c r="DF36">
        <v>462.37</v>
      </c>
      <c r="DG36">
        <v>421.55</v>
      </c>
      <c r="DH36">
        <v>434.13</v>
      </c>
      <c r="DI36">
        <v>515.01</v>
      </c>
      <c r="DJ36">
        <v>450.97</v>
      </c>
      <c r="DK36">
        <v>366.68</v>
      </c>
      <c r="DL36">
        <v>456.43</v>
      </c>
      <c r="DM36">
        <v>399.45</v>
      </c>
      <c r="DN36">
        <v>395.48</v>
      </c>
      <c r="DO36">
        <v>402.43</v>
      </c>
      <c r="DP36">
        <v>412.04</v>
      </c>
      <c r="DQ36">
        <v>418.94</v>
      </c>
      <c r="DR36">
        <v>431.95</v>
      </c>
      <c r="DS36">
        <v>425.73</v>
      </c>
      <c r="DT36">
        <v>435.33</v>
      </c>
      <c r="DU36">
        <v>409.38</v>
      </c>
      <c r="DV36">
        <v>406.2</v>
      </c>
      <c r="DW36">
        <v>405.92</v>
      </c>
      <c r="DX36">
        <v>479.65</v>
      </c>
      <c r="DY36">
        <v>370.24</v>
      </c>
      <c r="DZ36">
        <v>432.45</v>
      </c>
      <c r="EA36">
        <v>384.55</v>
      </c>
      <c r="EB36">
        <v>479.43</v>
      </c>
      <c r="EC36">
        <v>442.41</v>
      </c>
      <c r="ED36">
        <v>392.93</v>
      </c>
      <c r="EE36">
        <v>349.48</v>
      </c>
      <c r="EF36">
        <v>360.54</v>
      </c>
      <c r="EG36">
        <v>394.66</v>
      </c>
      <c r="EH36">
        <v>396.22</v>
      </c>
      <c r="EI36">
        <v>362</v>
      </c>
      <c r="EJ36">
        <v>335.35</v>
      </c>
      <c r="EK36">
        <v>349.43</v>
      </c>
      <c r="EL36">
        <v>330.12</v>
      </c>
      <c r="EM36">
        <v>392.19</v>
      </c>
      <c r="EN36">
        <v>347.72</v>
      </c>
      <c r="EO36">
        <v>334.6</v>
      </c>
      <c r="EP36">
        <v>416.03</v>
      </c>
      <c r="EQ36">
        <v>368.21</v>
      </c>
      <c r="ER36">
        <v>304.95999999999998</v>
      </c>
      <c r="ES36">
        <v>384.68</v>
      </c>
      <c r="ET36">
        <v>326.89</v>
      </c>
      <c r="EU36">
        <v>342.42</v>
      </c>
      <c r="EV36">
        <v>319.32</v>
      </c>
      <c r="EW36">
        <v>347.25</v>
      </c>
      <c r="EX36">
        <v>348.33</v>
      </c>
      <c r="EY36">
        <v>371.32</v>
      </c>
      <c r="EZ36">
        <v>334.91</v>
      </c>
      <c r="FA36">
        <v>346.96</v>
      </c>
      <c r="FB36">
        <v>337.16</v>
      </c>
      <c r="FC36">
        <v>333.34</v>
      </c>
      <c r="FD36">
        <v>346.83</v>
      </c>
      <c r="FE36">
        <v>361.12</v>
      </c>
      <c r="FF36">
        <v>305.32</v>
      </c>
      <c r="FG36">
        <v>380.12</v>
      </c>
      <c r="FH36">
        <v>346.34</v>
      </c>
      <c r="FI36">
        <v>435.02</v>
      </c>
      <c r="FJ36">
        <v>380.5</v>
      </c>
      <c r="FK36">
        <v>338.48</v>
      </c>
      <c r="FL36">
        <v>591.24</v>
      </c>
      <c r="FM36">
        <v>557.62</v>
      </c>
      <c r="FN36">
        <v>892.16</v>
      </c>
      <c r="FO36">
        <v>797.95</v>
      </c>
      <c r="FP36">
        <v>512.74</v>
      </c>
      <c r="FQ36">
        <v>469.82</v>
      </c>
      <c r="FR36">
        <v>458.68</v>
      </c>
      <c r="FS36">
        <v>558.34</v>
      </c>
      <c r="FT36">
        <v>679.65</v>
      </c>
      <c r="FU36">
        <v>637.99</v>
      </c>
      <c r="FV36">
        <v>835.69</v>
      </c>
      <c r="FW36">
        <v>831.89</v>
      </c>
      <c r="FX36">
        <v>732.54</v>
      </c>
      <c r="FY36">
        <v>550.66</v>
      </c>
      <c r="FZ36">
        <v>667</v>
      </c>
      <c r="GA36">
        <v>616.39</v>
      </c>
      <c r="GB36">
        <v>525.1</v>
      </c>
      <c r="GC36">
        <v>663.42</v>
      </c>
      <c r="GD36">
        <v>570.69000000000005</v>
      </c>
      <c r="GE36">
        <v>581.04</v>
      </c>
      <c r="GF36">
        <v>589.04</v>
      </c>
      <c r="GG36">
        <v>668.87</v>
      </c>
      <c r="GH36">
        <v>632.55999999999995</v>
      </c>
      <c r="GI36">
        <v>566.65</v>
      </c>
      <c r="GJ36">
        <v>585.78</v>
      </c>
      <c r="GK36">
        <v>540.5</v>
      </c>
      <c r="GL36">
        <v>749.7</v>
      </c>
      <c r="GM36">
        <v>555.29999999999995</v>
      </c>
      <c r="GN36">
        <v>574.55999999999995</v>
      </c>
      <c r="GO36">
        <v>488.66</v>
      </c>
      <c r="GP36">
        <v>587.38</v>
      </c>
      <c r="GQ36">
        <v>628.22</v>
      </c>
      <c r="GR36">
        <v>532.39</v>
      </c>
      <c r="GS36">
        <v>-6.15</v>
      </c>
      <c r="GT36">
        <v>-5.98</v>
      </c>
      <c r="GU36">
        <v>-5.73</v>
      </c>
      <c r="GV36">
        <v>-5.76</v>
      </c>
      <c r="GW36">
        <v>-5.91</v>
      </c>
      <c r="GX36">
        <v>-5.98</v>
      </c>
      <c r="GY36">
        <v>-6.06</v>
      </c>
      <c r="GZ36">
        <v>-5.99</v>
      </c>
      <c r="HA36">
        <v>-6.23</v>
      </c>
      <c r="HB36">
        <v>-5.84</v>
      </c>
      <c r="HC36">
        <v>-5.57</v>
      </c>
      <c r="HD36">
        <v>-5.6</v>
      </c>
      <c r="HE36">
        <v>-4.95</v>
      </c>
      <c r="HF36">
        <v>-5.67</v>
      </c>
      <c r="HG36">
        <v>-5.9</v>
      </c>
      <c r="HH36">
        <v>-5.77</v>
      </c>
      <c r="HI36">
        <v>-6.07</v>
      </c>
      <c r="HJ36">
        <v>-5.89</v>
      </c>
      <c r="HK36">
        <v>-6.55</v>
      </c>
      <c r="HL36">
        <v>-6.81</v>
      </c>
      <c r="HM36">
        <v>-6.42</v>
      </c>
      <c r="HN36">
        <v>-4.8499999999999996</v>
      </c>
      <c r="HO36">
        <v>-6.97</v>
      </c>
      <c r="HP36">
        <v>-7.08</v>
      </c>
      <c r="HQ36">
        <v>-6.32</v>
      </c>
      <c r="HR36">
        <v>-6.6</v>
      </c>
      <c r="HS36">
        <v>-6.61</v>
      </c>
      <c r="HT36">
        <v>-5.52</v>
      </c>
      <c r="HU36">
        <v>-4.2300000000000004</v>
      </c>
      <c r="HV36">
        <v>-5</v>
      </c>
      <c r="HW36">
        <v>-5.71</v>
      </c>
      <c r="HX36">
        <v>-1.07</v>
      </c>
      <c r="HY36">
        <v>-5.85</v>
      </c>
      <c r="HZ36">
        <v>-2.2999999999999998</v>
      </c>
      <c r="IA36">
        <v>-4.5</v>
      </c>
      <c r="IB36">
        <v>-0.23</v>
      </c>
      <c r="IC36">
        <v>-1.64</v>
      </c>
      <c r="ID36">
        <v>-6.19</v>
      </c>
      <c r="IE36">
        <v>-4.97</v>
      </c>
      <c r="IF36">
        <v>-5.89</v>
      </c>
      <c r="IG36">
        <v>-2.42</v>
      </c>
      <c r="IH36">
        <v>0.24</v>
      </c>
      <c r="II36">
        <v>-3.14</v>
      </c>
      <c r="IJ36">
        <v>-5.52</v>
      </c>
      <c r="IK36">
        <v>-0.31</v>
      </c>
      <c r="IL36">
        <v>-1.1000000000000001</v>
      </c>
      <c r="IM36">
        <v>-4.95</v>
      </c>
      <c r="IN36">
        <v>-0.97</v>
      </c>
      <c r="IO36">
        <v>-5.21</v>
      </c>
      <c r="IP36">
        <v>-2.19</v>
      </c>
      <c r="IQ36">
        <v>-0.99</v>
      </c>
      <c r="IR36">
        <v>-2.89</v>
      </c>
      <c r="IS36">
        <v>-1.28</v>
      </c>
      <c r="IT36">
        <v>-0.71</v>
      </c>
      <c r="IU36">
        <v>-0.05</v>
      </c>
      <c r="IV36">
        <v>-1.1000000000000001</v>
      </c>
      <c r="IW36">
        <v>-1.73</v>
      </c>
      <c r="IX36">
        <v>-2.09</v>
      </c>
      <c r="IY36">
        <v>-5.37</v>
      </c>
      <c r="IZ36">
        <v>0.34</v>
      </c>
      <c r="JA36">
        <v>1.47</v>
      </c>
      <c r="JB36">
        <v>-2.1</v>
      </c>
      <c r="JC36">
        <v>-3.27</v>
      </c>
      <c r="JD36">
        <v>-4.79</v>
      </c>
      <c r="JE36">
        <v>1</v>
      </c>
      <c r="JF36">
        <v>-1.82</v>
      </c>
      <c r="JG36">
        <v>-0.3</v>
      </c>
      <c r="JH36">
        <v>-0.68</v>
      </c>
      <c r="JI36">
        <v>1.95</v>
      </c>
      <c r="JJ36">
        <v>4.5599999999999996</v>
      </c>
      <c r="JK36">
        <v>-3.45</v>
      </c>
      <c r="JL36">
        <v>-1.46</v>
      </c>
      <c r="JM36">
        <v>-1.31</v>
      </c>
      <c r="JN36">
        <v>0.7</v>
      </c>
      <c r="JO36">
        <v>3.27</v>
      </c>
      <c r="JP36">
        <v>-1.03</v>
      </c>
      <c r="JQ36">
        <v>-1.0900000000000001</v>
      </c>
      <c r="JR36">
        <v>0.16</v>
      </c>
      <c r="JS36">
        <v>0.02</v>
      </c>
      <c r="JT36">
        <v>-1.44</v>
      </c>
      <c r="JU36">
        <v>5.0199999999999996</v>
      </c>
      <c r="JV36">
        <v>-2.31</v>
      </c>
      <c r="JW36">
        <v>-2.08</v>
      </c>
      <c r="JX36">
        <v>-0.8</v>
      </c>
      <c r="JY36">
        <v>-2.33</v>
      </c>
      <c r="JZ36">
        <v>-0.42</v>
      </c>
      <c r="KA36">
        <v>-0.53</v>
      </c>
      <c r="KB36">
        <v>4.6100000000000003</v>
      </c>
      <c r="KC36">
        <v>0.23</v>
      </c>
      <c r="KD36">
        <v>-0.96</v>
      </c>
      <c r="KE36">
        <v>0.62</v>
      </c>
      <c r="KF36">
        <v>-1.61</v>
      </c>
      <c r="KG36">
        <v>2.59</v>
      </c>
      <c r="KH36">
        <v>2.61</v>
      </c>
      <c r="KI36">
        <v>1.67</v>
      </c>
      <c r="KJ36">
        <v>-1.74</v>
      </c>
      <c r="KK36">
        <v>2</v>
      </c>
      <c r="KL36">
        <v>5.96</v>
      </c>
      <c r="KM36">
        <v>-1.79</v>
      </c>
    </row>
    <row r="37" spans="1:299" x14ac:dyDescent="0.25">
      <c r="A37">
        <v>35</v>
      </c>
      <c r="B37" s="1">
        <v>41487</v>
      </c>
      <c r="C37">
        <v>840.76</v>
      </c>
      <c r="D37">
        <v>841.03</v>
      </c>
      <c r="E37">
        <v>904.71</v>
      </c>
      <c r="F37">
        <v>932.65</v>
      </c>
      <c r="G37">
        <v>859</v>
      </c>
      <c r="H37">
        <v>894.15</v>
      </c>
      <c r="I37">
        <v>800.2</v>
      </c>
      <c r="J37">
        <v>805.94</v>
      </c>
      <c r="K37">
        <v>878.93</v>
      </c>
      <c r="L37">
        <v>782.93</v>
      </c>
      <c r="M37">
        <v>820.47</v>
      </c>
      <c r="N37">
        <v>783.73</v>
      </c>
      <c r="O37">
        <v>785.86</v>
      </c>
      <c r="P37">
        <v>730.26</v>
      </c>
      <c r="Q37">
        <v>829.72</v>
      </c>
      <c r="R37">
        <v>751.37</v>
      </c>
      <c r="S37">
        <v>791.03</v>
      </c>
      <c r="T37">
        <v>755.98</v>
      </c>
      <c r="U37">
        <v>781.54</v>
      </c>
      <c r="V37">
        <v>877.3</v>
      </c>
      <c r="W37">
        <v>785.3</v>
      </c>
      <c r="X37">
        <v>765.46</v>
      </c>
      <c r="Y37">
        <v>955.64</v>
      </c>
      <c r="Z37">
        <v>910.28</v>
      </c>
      <c r="AA37">
        <v>866.6</v>
      </c>
      <c r="AB37">
        <v>888.14</v>
      </c>
      <c r="AC37">
        <v>885.76</v>
      </c>
      <c r="AD37">
        <v>811.99</v>
      </c>
      <c r="AE37">
        <v>851.77</v>
      </c>
      <c r="AF37">
        <v>850.41</v>
      </c>
      <c r="AG37">
        <v>839.52</v>
      </c>
      <c r="AH37">
        <v>837.58</v>
      </c>
      <c r="AI37">
        <v>888.96</v>
      </c>
      <c r="AJ37">
        <v>463.03</v>
      </c>
      <c r="AK37">
        <v>490.29</v>
      </c>
      <c r="AL37">
        <v>514.91</v>
      </c>
      <c r="AM37">
        <v>544.77</v>
      </c>
      <c r="AN37">
        <v>493.54</v>
      </c>
      <c r="AO37">
        <v>509.72</v>
      </c>
      <c r="AP37">
        <v>470.55</v>
      </c>
      <c r="AQ37">
        <v>482.79</v>
      </c>
      <c r="AR37">
        <v>517.26</v>
      </c>
      <c r="AS37">
        <v>453.75</v>
      </c>
      <c r="AT37">
        <v>482.94</v>
      </c>
      <c r="AU37">
        <v>466.4</v>
      </c>
      <c r="AV37">
        <v>468.24</v>
      </c>
      <c r="AW37">
        <v>434.32</v>
      </c>
      <c r="AX37">
        <v>488.12</v>
      </c>
      <c r="AY37">
        <v>442.83</v>
      </c>
      <c r="AZ37">
        <v>462.1</v>
      </c>
      <c r="BA37">
        <v>438.32</v>
      </c>
      <c r="BB37">
        <v>430.14</v>
      </c>
      <c r="BC37">
        <v>460.06</v>
      </c>
      <c r="BD37">
        <v>441.98</v>
      </c>
      <c r="BE37">
        <v>418.54</v>
      </c>
      <c r="BF37">
        <v>493.09</v>
      </c>
      <c r="BG37">
        <v>461.07</v>
      </c>
      <c r="BH37">
        <v>449.01</v>
      </c>
      <c r="BI37">
        <v>445.14</v>
      </c>
      <c r="BJ37">
        <v>434.98</v>
      </c>
      <c r="BK37">
        <v>469.05</v>
      </c>
      <c r="BL37">
        <v>499.36</v>
      </c>
      <c r="BM37">
        <v>504.69</v>
      </c>
      <c r="BN37">
        <v>496.83</v>
      </c>
      <c r="BO37">
        <v>491.74</v>
      </c>
      <c r="BP37">
        <v>509.77</v>
      </c>
      <c r="BQ37">
        <v>377.73</v>
      </c>
      <c r="BR37">
        <v>350.74</v>
      </c>
      <c r="BS37">
        <v>389.8</v>
      </c>
      <c r="BT37">
        <v>387.88</v>
      </c>
      <c r="BU37">
        <v>365.46</v>
      </c>
      <c r="BV37">
        <v>384.43</v>
      </c>
      <c r="BW37">
        <v>329.65</v>
      </c>
      <c r="BX37">
        <v>323.14999999999998</v>
      </c>
      <c r="BY37">
        <v>361.67</v>
      </c>
      <c r="BZ37">
        <v>329.18</v>
      </c>
      <c r="CA37">
        <v>337.53</v>
      </c>
      <c r="CB37">
        <v>317.33</v>
      </c>
      <c r="CC37">
        <v>317.62</v>
      </c>
      <c r="CD37">
        <v>295.94</v>
      </c>
      <c r="CE37">
        <v>341.6</v>
      </c>
      <c r="CF37">
        <v>308.54000000000002</v>
      </c>
      <c r="CG37">
        <v>328.93</v>
      </c>
      <c r="CH37">
        <v>317.66000000000003</v>
      </c>
      <c r="CI37">
        <v>351.4</v>
      </c>
      <c r="CJ37">
        <v>417.24</v>
      </c>
      <c r="CK37">
        <v>343.32</v>
      </c>
      <c r="CL37">
        <v>346.92</v>
      </c>
      <c r="CM37">
        <v>462.55</v>
      </c>
      <c r="CN37">
        <v>449.21</v>
      </c>
      <c r="CO37">
        <v>417.59</v>
      </c>
      <c r="CP37">
        <v>443</v>
      </c>
      <c r="CQ37">
        <v>450.78</v>
      </c>
      <c r="CR37">
        <v>342.94</v>
      </c>
      <c r="CS37">
        <v>352.41</v>
      </c>
      <c r="CT37">
        <v>345.72</v>
      </c>
      <c r="CU37">
        <v>342.69</v>
      </c>
      <c r="CV37">
        <v>345.84</v>
      </c>
      <c r="CW37">
        <v>379.19</v>
      </c>
      <c r="CX37">
        <v>420.8</v>
      </c>
      <c r="CY37">
        <v>418.92</v>
      </c>
      <c r="CZ37">
        <v>504.34</v>
      </c>
      <c r="DA37">
        <v>495.06</v>
      </c>
      <c r="DB37">
        <v>420.56</v>
      </c>
      <c r="DC37">
        <v>371.39</v>
      </c>
      <c r="DD37">
        <v>383.44</v>
      </c>
      <c r="DE37">
        <v>391.37</v>
      </c>
      <c r="DF37">
        <v>462.04</v>
      </c>
      <c r="DG37">
        <v>422.94</v>
      </c>
      <c r="DH37">
        <v>432.3</v>
      </c>
      <c r="DI37">
        <v>520.88</v>
      </c>
      <c r="DJ37">
        <v>453.81</v>
      </c>
      <c r="DK37">
        <v>367.97</v>
      </c>
      <c r="DL37">
        <v>458.8</v>
      </c>
      <c r="DM37">
        <v>401.69</v>
      </c>
      <c r="DN37">
        <v>395.28</v>
      </c>
      <c r="DO37">
        <v>401.7</v>
      </c>
      <c r="DP37">
        <v>413.4</v>
      </c>
      <c r="DQ37">
        <v>419.91</v>
      </c>
      <c r="DR37">
        <v>432.25</v>
      </c>
      <c r="DS37">
        <v>424.63</v>
      </c>
      <c r="DT37">
        <v>435.63</v>
      </c>
      <c r="DU37">
        <v>411.1</v>
      </c>
      <c r="DV37">
        <v>414.41</v>
      </c>
      <c r="DW37">
        <v>424.68</v>
      </c>
      <c r="DX37">
        <v>479.8</v>
      </c>
      <c r="DY37">
        <v>368.57</v>
      </c>
      <c r="DZ37">
        <v>434.82</v>
      </c>
      <c r="EA37">
        <v>399.73</v>
      </c>
      <c r="EB37">
        <v>478.99</v>
      </c>
      <c r="EC37">
        <v>442.41</v>
      </c>
      <c r="ED37">
        <v>392.69</v>
      </c>
      <c r="EE37">
        <v>350.7</v>
      </c>
      <c r="EF37">
        <v>362.31</v>
      </c>
      <c r="EG37">
        <v>392.18</v>
      </c>
      <c r="EH37">
        <v>395.63</v>
      </c>
      <c r="EI37">
        <v>364.46</v>
      </c>
      <c r="EJ37">
        <v>335.48</v>
      </c>
      <c r="EK37">
        <v>350.19</v>
      </c>
      <c r="EL37">
        <v>332.34</v>
      </c>
      <c r="EM37">
        <v>404.66</v>
      </c>
      <c r="EN37">
        <v>350.19</v>
      </c>
      <c r="EO37">
        <v>332.35</v>
      </c>
      <c r="EP37">
        <v>422.69</v>
      </c>
      <c r="EQ37">
        <v>376.86</v>
      </c>
      <c r="ER37">
        <v>306.79000000000002</v>
      </c>
      <c r="ES37">
        <v>388.1</v>
      </c>
      <c r="ET37">
        <v>329.99</v>
      </c>
      <c r="EU37">
        <v>342.11</v>
      </c>
      <c r="EV37">
        <v>327.31</v>
      </c>
      <c r="EW37">
        <v>347.49</v>
      </c>
      <c r="EX37">
        <v>349.13</v>
      </c>
      <c r="EY37">
        <v>370.91</v>
      </c>
      <c r="EZ37">
        <v>333.33</v>
      </c>
      <c r="FA37">
        <v>347.41</v>
      </c>
      <c r="FB37">
        <v>338.92</v>
      </c>
      <c r="FC37">
        <v>333.24</v>
      </c>
      <c r="FD37">
        <v>348.28</v>
      </c>
      <c r="FE37">
        <v>361.19</v>
      </c>
      <c r="FF37">
        <v>302.97000000000003</v>
      </c>
      <c r="FG37">
        <v>380.35</v>
      </c>
      <c r="FH37">
        <v>349.25</v>
      </c>
      <c r="FI37">
        <v>434.37</v>
      </c>
      <c r="FJ37">
        <v>380.46</v>
      </c>
      <c r="FK37">
        <v>338.11</v>
      </c>
      <c r="FL37">
        <v>596.32000000000005</v>
      </c>
      <c r="FM37">
        <v>565.48</v>
      </c>
      <c r="FN37">
        <v>890.82</v>
      </c>
      <c r="FO37">
        <v>798.75</v>
      </c>
      <c r="FP37">
        <v>551.15</v>
      </c>
      <c r="FQ37">
        <v>469.82</v>
      </c>
      <c r="FR37">
        <v>458.68</v>
      </c>
      <c r="FS37">
        <v>559.63</v>
      </c>
      <c r="FT37">
        <v>649.88</v>
      </c>
      <c r="FU37">
        <v>636.85</v>
      </c>
      <c r="FV37">
        <v>835.27</v>
      </c>
      <c r="FW37">
        <v>835.8</v>
      </c>
      <c r="FX37">
        <v>719.36</v>
      </c>
      <c r="FY37">
        <v>550.66</v>
      </c>
      <c r="FZ37">
        <v>667</v>
      </c>
      <c r="GA37">
        <v>616.39</v>
      </c>
      <c r="GB37">
        <v>525.1</v>
      </c>
      <c r="GC37">
        <v>639.14</v>
      </c>
      <c r="GD37">
        <v>574.4</v>
      </c>
      <c r="GE37">
        <v>582.44000000000005</v>
      </c>
      <c r="GF37">
        <v>590.79999999999995</v>
      </c>
      <c r="GG37">
        <v>668.87</v>
      </c>
      <c r="GH37">
        <v>632.55999999999995</v>
      </c>
      <c r="GI37">
        <v>568.47</v>
      </c>
      <c r="GJ37">
        <v>611.03</v>
      </c>
      <c r="GK37">
        <v>590.23</v>
      </c>
      <c r="GL37">
        <v>749.92</v>
      </c>
      <c r="GM37">
        <v>555.29999999999995</v>
      </c>
      <c r="GN37">
        <v>581.74</v>
      </c>
      <c r="GO37">
        <v>531.86</v>
      </c>
      <c r="GP37">
        <v>587.38</v>
      </c>
      <c r="GQ37">
        <v>628.29</v>
      </c>
      <c r="GR37">
        <v>532.39</v>
      </c>
      <c r="GS37">
        <v>0.57999999999999996</v>
      </c>
      <c r="GT37">
        <v>0.87</v>
      </c>
      <c r="GU37">
        <v>-0.43</v>
      </c>
      <c r="GV37">
        <v>-0.05</v>
      </c>
      <c r="GW37">
        <v>3.47</v>
      </c>
      <c r="GX37">
        <v>0.02</v>
      </c>
      <c r="GY37">
        <v>0.13</v>
      </c>
      <c r="GZ37">
        <v>0.49</v>
      </c>
      <c r="HA37">
        <v>-7.0000000000000007E-2</v>
      </c>
      <c r="HB37">
        <v>0.33</v>
      </c>
      <c r="HC37">
        <v>-0.42</v>
      </c>
      <c r="HD37">
        <v>1.1399999999999999</v>
      </c>
      <c r="HE37">
        <v>0.63</v>
      </c>
      <c r="HF37">
        <v>0.35</v>
      </c>
      <c r="HG37">
        <v>0.52</v>
      </c>
      <c r="HH37">
        <v>0.56000000000000005</v>
      </c>
      <c r="HI37">
        <v>-0.05</v>
      </c>
      <c r="HJ37">
        <v>-0.18</v>
      </c>
      <c r="HK37">
        <v>0.33</v>
      </c>
      <c r="HL37">
        <v>0.23</v>
      </c>
      <c r="HM37">
        <v>7.0000000000000007E-2</v>
      </c>
      <c r="HN37">
        <v>-0.26</v>
      </c>
      <c r="HO37">
        <v>7.0000000000000007E-2</v>
      </c>
      <c r="HP37">
        <v>0.42</v>
      </c>
      <c r="HQ37">
        <v>2.02</v>
      </c>
      <c r="HR37">
        <v>4.62</v>
      </c>
      <c r="HS37">
        <v>0.03</v>
      </c>
      <c r="HT37">
        <v>-0.45</v>
      </c>
      <c r="HU37">
        <v>0.55000000000000004</v>
      </c>
      <c r="HV37">
        <v>3.95</v>
      </c>
      <c r="HW37">
        <v>-0.09</v>
      </c>
      <c r="HX37">
        <v>0</v>
      </c>
      <c r="HY37">
        <v>-0.06</v>
      </c>
      <c r="HZ37">
        <v>-1.74</v>
      </c>
      <c r="IA37">
        <v>-3.67</v>
      </c>
      <c r="IB37">
        <v>-0.66</v>
      </c>
      <c r="IC37">
        <v>-1.69</v>
      </c>
      <c r="ID37">
        <v>-2.93</v>
      </c>
      <c r="IE37">
        <v>-4.95</v>
      </c>
      <c r="IF37">
        <v>-5.77</v>
      </c>
      <c r="IG37">
        <v>-1.94</v>
      </c>
      <c r="IH37">
        <v>0.17</v>
      </c>
      <c r="II37">
        <v>-2.82</v>
      </c>
      <c r="IJ37">
        <v>-5.91</v>
      </c>
      <c r="IK37">
        <v>0.83</v>
      </c>
      <c r="IL37">
        <v>-0.48</v>
      </c>
      <c r="IM37">
        <v>-4.6100000000000003</v>
      </c>
      <c r="IN37">
        <v>-0.45</v>
      </c>
      <c r="IO37">
        <v>-4.68</v>
      </c>
      <c r="IP37">
        <v>-2.2400000000000002</v>
      </c>
      <c r="IQ37">
        <v>-1.17</v>
      </c>
      <c r="IR37">
        <v>-2.58</v>
      </c>
      <c r="IS37">
        <v>-1.05</v>
      </c>
      <c r="IT37">
        <v>-0.64</v>
      </c>
      <c r="IU37">
        <v>-0.31</v>
      </c>
      <c r="IV37">
        <v>-1.03</v>
      </c>
      <c r="IW37">
        <v>-1.31</v>
      </c>
      <c r="IX37">
        <v>-0.12</v>
      </c>
      <c r="IY37">
        <v>-1</v>
      </c>
      <c r="IZ37">
        <v>0.37</v>
      </c>
      <c r="JA37">
        <v>1.02</v>
      </c>
      <c r="JB37">
        <v>-1.56</v>
      </c>
      <c r="JC37">
        <v>0.55000000000000004</v>
      </c>
      <c r="JD37">
        <v>-4.87</v>
      </c>
      <c r="JE37">
        <v>1</v>
      </c>
      <c r="JF37">
        <v>-1.88</v>
      </c>
      <c r="JG37">
        <v>-0.51</v>
      </c>
      <c r="JH37">
        <v>-1.34</v>
      </c>
      <c r="JI37">
        <v>1.17</v>
      </c>
      <c r="JJ37">
        <v>-0.16</v>
      </c>
      <c r="JK37">
        <v>-2.77</v>
      </c>
      <c r="JL37">
        <v>-1.82</v>
      </c>
      <c r="JM37">
        <v>-1.67</v>
      </c>
      <c r="JN37">
        <v>-0.49</v>
      </c>
      <c r="JO37">
        <v>0.98</v>
      </c>
      <c r="JP37">
        <v>-1.02</v>
      </c>
      <c r="JQ37">
        <v>-1.67</v>
      </c>
      <c r="JR37">
        <v>1.31</v>
      </c>
      <c r="JS37">
        <v>0.46</v>
      </c>
      <c r="JT37">
        <v>-1.1100000000000001</v>
      </c>
      <c r="JU37">
        <v>0.53</v>
      </c>
      <c r="JV37">
        <v>-0.93</v>
      </c>
      <c r="JW37">
        <v>-2.37</v>
      </c>
      <c r="JX37">
        <v>-0.98</v>
      </c>
      <c r="JY37">
        <v>-2.15</v>
      </c>
      <c r="JZ37">
        <v>-0.27</v>
      </c>
      <c r="KA37">
        <v>-0.4</v>
      </c>
      <c r="KB37">
        <v>3.82</v>
      </c>
      <c r="KC37">
        <v>0.4</v>
      </c>
      <c r="KD37">
        <v>-0.74</v>
      </c>
      <c r="KE37">
        <v>0.71</v>
      </c>
      <c r="KF37">
        <v>-0.55000000000000004</v>
      </c>
      <c r="KG37">
        <v>2.02</v>
      </c>
      <c r="KH37">
        <v>1.7</v>
      </c>
      <c r="KI37">
        <v>-0.82</v>
      </c>
      <c r="KJ37">
        <v>1.78</v>
      </c>
      <c r="KK37">
        <v>-3.1</v>
      </c>
      <c r="KL37">
        <v>1.03</v>
      </c>
      <c r="KM37">
        <v>-1.92</v>
      </c>
    </row>
    <row r="38" spans="1:299" x14ac:dyDescent="0.25">
      <c r="A38">
        <v>36</v>
      </c>
      <c r="B38" s="1">
        <v>41518</v>
      </c>
      <c r="C38">
        <v>845.31</v>
      </c>
      <c r="D38">
        <v>856.9</v>
      </c>
      <c r="E38">
        <v>910.84</v>
      </c>
      <c r="F38">
        <v>937.5</v>
      </c>
      <c r="G38">
        <v>861.51</v>
      </c>
      <c r="H38">
        <v>897.75</v>
      </c>
      <c r="I38">
        <v>832.54</v>
      </c>
      <c r="J38">
        <v>807.85</v>
      </c>
      <c r="K38">
        <v>881.56</v>
      </c>
      <c r="L38">
        <v>787.14</v>
      </c>
      <c r="M38">
        <v>830.49</v>
      </c>
      <c r="N38">
        <v>791.35</v>
      </c>
      <c r="O38">
        <v>792.04</v>
      </c>
      <c r="P38">
        <v>737.09</v>
      </c>
      <c r="Q38">
        <v>833.74</v>
      </c>
      <c r="R38">
        <v>756.1</v>
      </c>
      <c r="S38">
        <v>792.83</v>
      </c>
      <c r="T38">
        <v>756.78</v>
      </c>
      <c r="U38">
        <v>781.06</v>
      </c>
      <c r="V38">
        <v>880.06</v>
      </c>
      <c r="W38">
        <v>786.25</v>
      </c>
      <c r="X38">
        <v>767.85</v>
      </c>
      <c r="Y38">
        <v>961.68</v>
      </c>
      <c r="Z38">
        <v>912.85</v>
      </c>
      <c r="AA38">
        <v>870.95</v>
      </c>
      <c r="AB38">
        <v>893.84</v>
      </c>
      <c r="AC38">
        <v>889.24</v>
      </c>
      <c r="AD38">
        <v>814.93</v>
      </c>
      <c r="AE38">
        <v>854.16</v>
      </c>
      <c r="AF38">
        <v>855.14</v>
      </c>
      <c r="AG38">
        <v>839.91</v>
      </c>
      <c r="AH38">
        <v>838.23</v>
      </c>
      <c r="AI38">
        <v>894.85</v>
      </c>
      <c r="AJ38">
        <v>465.76</v>
      </c>
      <c r="AK38">
        <v>492.96</v>
      </c>
      <c r="AL38">
        <v>521.04</v>
      </c>
      <c r="AM38">
        <v>549.62</v>
      </c>
      <c r="AN38">
        <v>493.86</v>
      </c>
      <c r="AO38">
        <v>513.32000000000005</v>
      </c>
      <c r="AP38">
        <v>473.37</v>
      </c>
      <c r="AQ38">
        <v>484.69</v>
      </c>
      <c r="AR38">
        <v>521.4</v>
      </c>
      <c r="AS38">
        <v>456.55</v>
      </c>
      <c r="AT38">
        <v>482.76</v>
      </c>
      <c r="AU38">
        <v>474.02</v>
      </c>
      <c r="AV38">
        <v>474.43</v>
      </c>
      <c r="AW38">
        <v>441.15</v>
      </c>
      <c r="AX38">
        <v>492.05</v>
      </c>
      <c r="AY38">
        <v>447.56</v>
      </c>
      <c r="AZ38">
        <v>463.9</v>
      </c>
      <c r="BA38">
        <v>439.12</v>
      </c>
      <c r="BB38">
        <v>429.66</v>
      </c>
      <c r="BC38">
        <v>462.52</v>
      </c>
      <c r="BD38">
        <v>442.92</v>
      </c>
      <c r="BE38">
        <v>420.93</v>
      </c>
      <c r="BF38">
        <v>499.13</v>
      </c>
      <c r="BG38">
        <v>463.04</v>
      </c>
      <c r="BH38">
        <v>452.63</v>
      </c>
      <c r="BI38">
        <v>450.84</v>
      </c>
      <c r="BJ38">
        <v>437.07</v>
      </c>
      <c r="BK38">
        <v>470.69</v>
      </c>
      <c r="BL38">
        <v>501.75</v>
      </c>
      <c r="BM38">
        <v>509.42</v>
      </c>
      <c r="BN38">
        <v>497.22</v>
      </c>
      <c r="BO38">
        <v>492.39</v>
      </c>
      <c r="BP38">
        <v>515.66</v>
      </c>
      <c r="BQ38">
        <v>379.55</v>
      </c>
      <c r="BR38">
        <v>363.94</v>
      </c>
      <c r="BS38">
        <v>389.8</v>
      </c>
      <c r="BT38">
        <v>387.88</v>
      </c>
      <c r="BU38">
        <v>367.65</v>
      </c>
      <c r="BV38">
        <v>384.43</v>
      </c>
      <c r="BW38">
        <v>359.17</v>
      </c>
      <c r="BX38">
        <v>323.16000000000003</v>
      </c>
      <c r="BY38">
        <v>360.16</v>
      </c>
      <c r="BZ38">
        <v>330.59</v>
      </c>
      <c r="CA38">
        <v>347.73</v>
      </c>
      <c r="CB38">
        <v>317.33</v>
      </c>
      <c r="CC38">
        <v>317.61</v>
      </c>
      <c r="CD38">
        <v>295.94</v>
      </c>
      <c r="CE38">
        <v>341.69</v>
      </c>
      <c r="CF38">
        <v>308.54000000000002</v>
      </c>
      <c r="CG38">
        <v>328.93</v>
      </c>
      <c r="CH38">
        <v>317.66000000000003</v>
      </c>
      <c r="CI38">
        <v>351.4</v>
      </c>
      <c r="CJ38">
        <v>417.54</v>
      </c>
      <c r="CK38">
        <v>343.33</v>
      </c>
      <c r="CL38">
        <v>346.92</v>
      </c>
      <c r="CM38">
        <v>462.55</v>
      </c>
      <c r="CN38">
        <v>449.81</v>
      </c>
      <c r="CO38">
        <v>418.32</v>
      </c>
      <c r="CP38">
        <v>443</v>
      </c>
      <c r="CQ38">
        <v>452.17</v>
      </c>
      <c r="CR38">
        <v>344.24</v>
      </c>
      <c r="CS38">
        <v>352.41</v>
      </c>
      <c r="CT38">
        <v>345.72</v>
      </c>
      <c r="CU38">
        <v>342.69</v>
      </c>
      <c r="CV38">
        <v>345.84</v>
      </c>
      <c r="CW38">
        <v>379.19</v>
      </c>
      <c r="CX38">
        <v>423.07</v>
      </c>
      <c r="CY38">
        <v>426.84</v>
      </c>
      <c r="CZ38">
        <v>507.77</v>
      </c>
      <c r="DA38">
        <v>497.64</v>
      </c>
      <c r="DB38">
        <v>421.78</v>
      </c>
      <c r="DC38">
        <v>372.88</v>
      </c>
      <c r="DD38">
        <v>398.94</v>
      </c>
      <c r="DE38">
        <v>392.31</v>
      </c>
      <c r="DF38">
        <v>463.43</v>
      </c>
      <c r="DG38">
        <v>425.23</v>
      </c>
      <c r="DH38">
        <v>437.58</v>
      </c>
      <c r="DI38">
        <v>525.94000000000005</v>
      </c>
      <c r="DJ38">
        <v>457.4</v>
      </c>
      <c r="DK38">
        <v>371.42</v>
      </c>
      <c r="DL38">
        <v>461.01</v>
      </c>
      <c r="DM38">
        <v>404.22</v>
      </c>
      <c r="DN38">
        <v>396.19</v>
      </c>
      <c r="DO38">
        <v>402.15</v>
      </c>
      <c r="DP38">
        <v>413.15</v>
      </c>
      <c r="DQ38">
        <v>421.21</v>
      </c>
      <c r="DR38">
        <v>432.77</v>
      </c>
      <c r="DS38">
        <v>425.94</v>
      </c>
      <c r="DT38">
        <v>438.38</v>
      </c>
      <c r="DU38">
        <v>412.25</v>
      </c>
      <c r="DV38">
        <v>416.48</v>
      </c>
      <c r="DW38">
        <v>427.39</v>
      </c>
      <c r="DX38">
        <v>481.67</v>
      </c>
      <c r="DY38">
        <v>369.9</v>
      </c>
      <c r="DZ38">
        <v>436.04</v>
      </c>
      <c r="EA38">
        <v>401.97</v>
      </c>
      <c r="EB38">
        <v>479.23</v>
      </c>
      <c r="EC38">
        <v>442.76</v>
      </c>
      <c r="ED38">
        <v>395.28</v>
      </c>
      <c r="EE38">
        <v>352.77</v>
      </c>
      <c r="EF38">
        <v>364.26</v>
      </c>
      <c r="EG38">
        <v>396.85</v>
      </c>
      <c r="EH38">
        <v>399.15</v>
      </c>
      <c r="EI38">
        <v>364.68</v>
      </c>
      <c r="EJ38">
        <v>337.87</v>
      </c>
      <c r="EK38">
        <v>352.3</v>
      </c>
      <c r="EL38">
        <v>333.63</v>
      </c>
      <c r="EM38">
        <v>407.9</v>
      </c>
      <c r="EN38">
        <v>352.36</v>
      </c>
      <c r="EO38">
        <v>332.22</v>
      </c>
      <c r="EP38">
        <v>429.58</v>
      </c>
      <c r="EQ38">
        <v>381.83</v>
      </c>
      <c r="ER38">
        <v>311.61</v>
      </c>
      <c r="ES38">
        <v>391.24</v>
      </c>
      <c r="ET38">
        <v>333.52</v>
      </c>
      <c r="EU38">
        <v>343.44</v>
      </c>
      <c r="EV38">
        <v>327.9</v>
      </c>
      <c r="EW38">
        <v>347.11</v>
      </c>
      <c r="EX38">
        <v>350.98</v>
      </c>
      <c r="EY38">
        <v>371.69</v>
      </c>
      <c r="EZ38">
        <v>335.23</v>
      </c>
      <c r="FA38">
        <v>351.65</v>
      </c>
      <c r="FB38">
        <v>340.37</v>
      </c>
      <c r="FC38">
        <v>335.93</v>
      </c>
      <c r="FD38">
        <v>352.74</v>
      </c>
      <c r="FE38">
        <v>362.92</v>
      </c>
      <c r="FF38">
        <v>304.02999999999997</v>
      </c>
      <c r="FG38">
        <v>382.17</v>
      </c>
      <c r="FH38">
        <v>352.53</v>
      </c>
      <c r="FI38">
        <v>434.72</v>
      </c>
      <c r="FJ38">
        <v>380.95</v>
      </c>
      <c r="FK38">
        <v>342.03</v>
      </c>
      <c r="FL38">
        <v>599.19000000000005</v>
      </c>
      <c r="FM38">
        <v>586.74</v>
      </c>
      <c r="FN38">
        <v>890.82</v>
      </c>
      <c r="FO38">
        <v>798.75</v>
      </c>
      <c r="FP38">
        <v>554.45000000000005</v>
      </c>
      <c r="FQ38">
        <v>469.82</v>
      </c>
      <c r="FR38">
        <v>499.73</v>
      </c>
      <c r="FS38">
        <v>559.63</v>
      </c>
      <c r="FT38">
        <v>647.15</v>
      </c>
      <c r="FU38">
        <v>639.58000000000004</v>
      </c>
      <c r="FV38">
        <v>860.5</v>
      </c>
      <c r="FW38">
        <v>835.8</v>
      </c>
      <c r="FX38">
        <v>719.36</v>
      </c>
      <c r="FY38">
        <v>550.66</v>
      </c>
      <c r="FZ38">
        <v>667.2</v>
      </c>
      <c r="GA38">
        <v>616.39</v>
      </c>
      <c r="GB38">
        <v>525.1</v>
      </c>
      <c r="GC38">
        <v>639.14</v>
      </c>
      <c r="GD38">
        <v>574.4</v>
      </c>
      <c r="GE38">
        <v>582.84</v>
      </c>
      <c r="GF38">
        <v>590.79999999999995</v>
      </c>
      <c r="GG38">
        <v>668.87</v>
      </c>
      <c r="GH38">
        <v>632.55999999999995</v>
      </c>
      <c r="GI38">
        <v>569.20000000000005</v>
      </c>
      <c r="GJ38">
        <v>612.07000000000005</v>
      </c>
      <c r="GK38">
        <v>590.23</v>
      </c>
      <c r="GL38">
        <v>752.25</v>
      </c>
      <c r="GM38">
        <v>557.41</v>
      </c>
      <c r="GN38">
        <v>581.74</v>
      </c>
      <c r="GO38">
        <v>531.86</v>
      </c>
      <c r="GP38">
        <v>587.38</v>
      </c>
      <c r="GQ38">
        <v>628.29</v>
      </c>
      <c r="GR38">
        <v>532.39</v>
      </c>
      <c r="GS38">
        <v>0.54</v>
      </c>
      <c r="GT38">
        <v>1.89</v>
      </c>
      <c r="GU38">
        <v>0.68</v>
      </c>
      <c r="GV38">
        <v>0.52</v>
      </c>
      <c r="GW38">
        <v>0.28999999999999998</v>
      </c>
      <c r="GX38">
        <v>0.4</v>
      </c>
      <c r="GY38">
        <v>4.04</v>
      </c>
      <c r="GZ38">
        <v>0.24</v>
      </c>
      <c r="HA38">
        <v>0.3</v>
      </c>
      <c r="HB38">
        <v>0.54</v>
      </c>
      <c r="HC38">
        <v>1.22</v>
      </c>
      <c r="HD38">
        <v>0.97</v>
      </c>
      <c r="HE38">
        <v>0.79</v>
      </c>
      <c r="HF38">
        <v>0.94</v>
      </c>
      <c r="HG38">
        <v>0.48</v>
      </c>
      <c r="HH38">
        <v>0.63</v>
      </c>
      <c r="HI38">
        <v>0.23</v>
      </c>
      <c r="HJ38">
        <v>0.11</v>
      </c>
      <c r="HK38">
        <v>-0.06</v>
      </c>
      <c r="HL38">
        <v>0.31</v>
      </c>
      <c r="HM38">
        <v>0.12</v>
      </c>
      <c r="HN38">
        <v>0.31</v>
      </c>
      <c r="HO38">
        <v>0.63</v>
      </c>
      <c r="HP38">
        <v>0.28000000000000003</v>
      </c>
      <c r="HQ38">
        <v>0.5</v>
      </c>
      <c r="HR38">
        <v>0.64</v>
      </c>
      <c r="HS38">
        <v>0.39</v>
      </c>
      <c r="HT38">
        <v>0.36</v>
      </c>
      <c r="HU38">
        <v>0.28000000000000003</v>
      </c>
      <c r="HV38">
        <v>0.56000000000000005</v>
      </c>
      <c r="HW38">
        <v>0.05</v>
      </c>
      <c r="HX38">
        <v>0.08</v>
      </c>
      <c r="HY38">
        <v>0.66</v>
      </c>
      <c r="HZ38">
        <v>-1.21</v>
      </c>
      <c r="IA38">
        <v>-1.85</v>
      </c>
      <c r="IB38">
        <v>0.02</v>
      </c>
      <c r="IC38">
        <v>-1.18</v>
      </c>
      <c r="ID38">
        <v>-2.65</v>
      </c>
      <c r="IE38">
        <v>-4.5599999999999996</v>
      </c>
      <c r="IF38">
        <v>-1.96</v>
      </c>
      <c r="IG38">
        <v>-1.71</v>
      </c>
      <c r="IH38">
        <v>0.47</v>
      </c>
      <c r="II38">
        <v>-2.2999999999999998</v>
      </c>
      <c r="IJ38">
        <v>-4.76</v>
      </c>
      <c r="IK38">
        <v>1.81</v>
      </c>
      <c r="IL38">
        <v>0.3</v>
      </c>
      <c r="IM38">
        <v>-3.72</v>
      </c>
      <c r="IN38">
        <v>0.03</v>
      </c>
      <c r="IO38">
        <v>-4.08</v>
      </c>
      <c r="IP38">
        <v>-2.0099999999999998</v>
      </c>
      <c r="IQ38">
        <v>-1.06</v>
      </c>
      <c r="IR38">
        <v>-2.64</v>
      </c>
      <c r="IS38">
        <v>-0.74</v>
      </c>
      <c r="IT38">
        <v>-0.52</v>
      </c>
      <c r="IU38">
        <v>0</v>
      </c>
      <c r="IV38">
        <v>-0.41</v>
      </c>
      <c r="IW38">
        <v>-1.03</v>
      </c>
      <c r="IX38">
        <v>0.38</v>
      </c>
      <c r="IY38">
        <v>-0.37</v>
      </c>
      <c r="IZ38">
        <v>0.76</v>
      </c>
      <c r="JA38">
        <v>1.39</v>
      </c>
      <c r="JB38">
        <v>-1.29</v>
      </c>
      <c r="JC38">
        <v>1.1100000000000001</v>
      </c>
      <c r="JD38">
        <v>-4.83</v>
      </c>
      <c r="JE38">
        <v>1.08</v>
      </c>
      <c r="JF38">
        <v>-1.23</v>
      </c>
      <c r="JG38">
        <v>-0.22</v>
      </c>
      <c r="JH38">
        <v>0.47</v>
      </c>
      <c r="JI38">
        <v>1.24</v>
      </c>
      <c r="JJ38">
        <v>0.33</v>
      </c>
      <c r="JK38">
        <v>-2.29</v>
      </c>
      <c r="JL38">
        <v>-1.44</v>
      </c>
      <c r="JM38">
        <v>2.39</v>
      </c>
      <c r="JN38">
        <v>-0.77</v>
      </c>
      <c r="JO38">
        <v>0.65</v>
      </c>
      <c r="JP38">
        <v>-0.9</v>
      </c>
      <c r="JQ38">
        <v>-3.14</v>
      </c>
      <c r="JR38">
        <v>2.4</v>
      </c>
      <c r="JS38">
        <v>1.22</v>
      </c>
      <c r="JT38">
        <v>-0.09</v>
      </c>
      <c r="JU38">
        <v>0.91</v>
      </c>
      <c r="JV38">
        <v>-0.37</v>
      </c>
      <c r="JW38">
        <v>-2.0299999999999998</v>
      </c>
      <c r="JX38">
        <v>-0.83</v>
      </c>
      <c r="JY38">
        <v>-2.25</v>
      </c>
      <c r="JZ38">
        <v>-7.0000000000000007E-2</v>
      </c>
      <c r="KA38">
        <v>-0.18</v>
      </c>
      <c r="KB38">
        <v>4.16</v>
      </c>
      <c r="KC38">
        <v>0.63</v>
      </c>
      <c r="KD38">
        <v>-0.57999999999999996</v>
      </c>
      <c r="KE38">
        <v>0.83</v>
      </c>
      <c r="KF38">
        <v>-0.32</v>
      </c>
      <c r="KG38">
        <v>2.19</v>
      </c>
      <c r="KH38">
        <v>1.59</v>
      </c>
      <c r="KI38">
        <v>-0.81</v>
      </c>
      <c r="KJ38">
        <v>2.2999999999999998</v>
      </c>
      <c r="KK38">
        <v>-4.32</v>
      </c>
      <c r="KL38">
        <v>1.1499999999999999</v>
      </c>
      <c r="KM38">
        <v>-0.74</v>
      </c>
    </row>
    <row r="39" spans="1:299" x14ac:dyDescent="0.25">
      <c r="A39">
        <v>37</v>
      </c>
      <c r="B39" s="1">
        <v>41548</v>
      </c>
      <c r="C39">
        <v>849.07</v>
      </c>
      <c r="D39">
        <v>864.77</v>
      </c>
      <c r="E39">
        <v>916.09</v>
      </c>
      <c r="F39">
        <v>943.58</v>
      </c>
      <c r="G39">
        <v>866.92</v>
      </c>
      <c r="H39">
        <v>926.89</v>
      </c>
      <c r="I39">
        <v>839.83</v>
      </c>
      <c r="J39">
        <v>815.65</v>
      </c>
      <c r="K39">
        <v>892.25</v>
      </c>
      <c r="L39">
        <v>791.4</v>
      </c>
      <c r="M39">
        <v>836.89</v>
      </c>
      <c r="N39">
        <v>788.92</v>
      </c>
      <c r="O39">
        <v>798.39</v>
      </c>
      <c r="P39">
        <v>737.9</v>
      </c>
      <c r="Q39">
        <v>836.48</v>
      </c>
      <c r="R39">
        <v>759.37</v>
      </c>
      <c r="S39">
        <v>792.25</v>
      </c>
      <c r="T39">
        <v>759.15</v>
      </c>
      <c r="U39">
        <v>786.99</v>
      </c>
      <c r="V39">
        <v>880.88</v>
      </c>
      <c r="W39">
        <v>785.94</v>
      </c>
      <c r="X39">
        <v>772.15</v>
      </c>
      <c r="Y39">
        <v>965.16</v>
      </c>
      <c r="Z39">
        <v>913.02</v>
      </c>
      <c r="AA39">
        <v>872.4</v>
      </c>
      <c r="AB39">
        <v>893.67</v>
      </c>
      <c r="AC39">
        <v>894.28</v>
      </c>
      <c r="AD39">
        <v>815.63</v>
      </c>
      <c r="AE39">
        <v>867.3</v>
      </c>
      <c r="AF39">
        <v>856.38</v>
      </c>
      <c r="AG39">
        <v>879.53</v>
      </c>
      <c r="AH39">
        <v>841.72</v>
      </c>
      <c r="AI39">
        <v>894.19</v>
      </c>
      <c r="AJ39">
        <v>468.27</v>
      </c>
      <c r="AK39">
        <v>499.94</v>
      </c>
      <c r="AL39">
        <v>528.55999999999995</v>
      </c>
      <c r="AM39">
        <v>555.70000000000005</v>
      </c>
      <c r="AN39">
        <v>499.27</v>
      </c>
      <c r="AO39">
        <v>519.08000000000004</v>
      </c>
      <c r="AP39">
        <v>480.66</v>
      </c>
      <c r="AQ39">
        <v>492.49</v>
      </c>
      <c r="AR39">
        <v>531.79999999999995</v>
      </c>
      <c r="AS39">
        <v>459.89</v>
      </c>
      <c r="AT39">
        <v>489.12</v>
      </c>
      <c r="AU39">
        <v>472.78</v>
      </c>
      <c r="AV39">
        <v>474.69</v>
      </c>
      <c r="AW39">
        <v>442.38</v>
      </c>
      <c r="AX39">
        <v>494.79</v>
      </c>
      <c r="AY39">
        <v>450.83</v>
      </c>
      <c r="AZ39">
        <v>463.41</v>
      </c>
      <c r="BA39">
        <v>441.49</v>
      </c>
      <c r="BB39">
        <v>435.59</v>
      </c>
      <c r="BC39">
        <v>463.84</v>
      </c>
      <c r="BD39">
        <v>442.62</v>
      </c>
      <c r="BE39">
        <v>425.23</v>
      </c>
      <c r="BF39">
        <v>500.89</v>
      </c>
      <c r="BG39">
        <v>464.95</v>
      </c>
      <c r="BH39">
        <v>453.54</v>
      </c>
      <c r="BI39">
        <v>450.67</v>
      </c>
      <c r="BJ39">
        <v>440.02</v>
      </c>
      <c r="BK39">
        <v>471.39</v>
      </c>
      <c r="BL39">
        <v>503.9</v>
      </c>
      <c r="BM39">
        <v>510.66</v>
      </c>
      <c r="BN39">
        <v>500.57</v>
      </c>
      <c r="BO39">
        <v>495.88</v>
      </c>
      <c r="BP39">
        <v>515.01</v>
      </c>
      <c r="BQ39">
        <v>380.8</v>
      </c>
      <c r="BR39">
        <v>364.83</v>
      </c>
      <c r="BS39">
        <v>387.53</v>
      </c>
      <c r="BT39">
        <v>387.88</v>
      </c>
      <c r="BU39">
        <v>367.65</v>
      </c>
      <c r="BV39">
        <v>407.81</v>
      </c>
      <c r="BW39">
        <v>359.17</v>
      </c>
      <c r="BX39">
        <v>323.16000000000003</v>
      </c>
      <c r="BY39">
        <v>360.45</v>
      </c>
      <c r="BZ39">
        <v>331.51</v>
      </c>
      <c r="CA39">
        <v>347.77</v>
      </c>
      <c r="CB39">
        <v>316.14</v>
      </c>
      <c r="CC39">
        <v>323.7</v>
      </c>
      <c r="CD39">
        <v>295.52</v>
      </c>
      <c r="CE39">
        <v>341.69</v>
      </c>
      <c r="CF39">
        <v>308.54000000000002</v>
      </c>
      <c r="CG39">
        <v>328.84</v>
      </c>
      <c r="CH39">
        <v>317.66000000000003</v>
      </c>
      <c r="CI39">
        <v>351.4</v>
      </c>
      <c r="CJ39">
        <v>417.04</v>
      </c>
      <c r="CK39">
        <v>343.32</v>
      </c>
      <c r="CL39">
        <v>346.92</v>
      </c>
      <c r="CM39">
        <v>464.27</v>
      </c>
      <c r="CN39">
        <v>448.07</v>
      </c>
      <c r="CO39">
        <v>418.86</v>
      </c>
      <c r="CP39">
        <v>443</v>
      </c>
      <c r="CQ39">
        <v>454.26</v>
      </c>
      <c r="CR39">
        <v>344.24</v>
      </c>
      <c r="CS39">
        <v>363.4</v>
      </c>
      <c r="CT39">
        <v>345.72</v>
      </c>
      <c r="CU39">
        <v>378.96</v>
      </c>
      <c r="CV39">
        <v>345.84</v>
      </c>
      <c r="CW39">
        <v>379.18</v>
      </c>
      <c r="CX39">
        <v>424.93</v>
      </c>
      <c r="CY39">
        <v>430.76</v>
      </c>
      <c r="CZ39">
        <v>510.71</v>
      </c>
      <c r="DA39">
        <v>500.87</v>
      </c>
      <c r="DB39">
        <v>424.43</v>
      </c>
      <c r="DC39">
        <v>385</v>
      </c>
      <c r="DD39">
        <v>402.45</v>
      </c>
      <c r="DE39">
        <v>396.11</v>
      </c>
      <c r="DF39">
        <v>469.04</v>
      </c>
      <c r="DG39">
        <v>427.52</v>
      </c>
      <c r="DH39">
        <v>440.95</v>
      </c>
      <c r="DI39">
        <v>524.30999999999995</v>
      </c>
      <c r="DJ39">
        <v>461.06</v>
      </c>
      <c r="DK39">
        <v>371.83</v>
      </c>
      <c r="DL39">
        <v>462.53</v>
      </c>
      <c r="DM39">
        <v>405.96</v>
      </c>
      <c r="DN39">
        <v>395.91</v>
      </c>
      <c r="DO39">
        <v>403.39</v>
      </c>
      <c r="DP39">
        <v>416.29</v>
      </c>
      <c r="DQ39">
        <v>421.59</v>
      </c>
      <c r="DR39">
        <v>432.59</v>
      </c>
      <c r="DS39">
        <v>428.33</v>
      </c>
      <c r="DT39">
        <v>439.96</v>
      </c>
      <c r="DU39">
        <v>412.33</v>
      </c>
      <c r="DV39">
        <v>417.19</v>
      </c>
      <c r="DW39">
        <v>427.31</v>
      </c>
      <c r="DX39">
        <v>484.41</v>
      </c>
      <c r="DY39">
        <v>370.23</v>
      </c>
      <c r="DZ39">
        <v>442.76</v>
      </c>
      <c r="EA39">
        <v>402.58</v>
      </c>
      <c r="EB39">
        <v>501.85</v>
      </c>
      <c r="EC39">
        <v>444.62</v>
      </c>
      <c r="ED39">
        <v>395.01</v>
      </c>
      <c r="EE39">
        <v>354.68</v>
      </c>
      <c r="EF39">
        <v>369.44</v>
      </c>
      <c r="EG39">
        <v>402.56</v>
      </c>
      <c r="EH39">
        <v>403.58</v>
      </c>
      <c r="EI39">
        <v>368.69</v>
      </c>
      <c r="EJ39">
        <v>341.65</v>
      </c>
      <c r="EK39">
        <v>357.72</v>
      </c>
      <c r="EL39">
        <v>339</v>
      </c>
      <c r="EM39">
        <v>416.02</v>
      </c>
      <c r="EN39">
        <v>354.93</v>
      </c>
      <c r="EO39">
        <v>336.61</v>
      </c>
      <c r="EP39">
        <v>428.46</v>
      </c>
      <c r="EQ39">
        <v>382.03</v>
      </c>
      <c r="ER39">
        <v>312.48</v>
      </c>
      <c r="ES39">
        <v>393.44</v>
      </c>
      <c r="ET39">
        <v>335.96</v>
      </c>
      <c r="EU39">
        <v>343.07</v>
      </c>
      <c r="EV39">
        <v>329.67</v>
      </c>
      <c r="EW39">
        <v>351.9</v>
      </c>
      <c r="EX39">
        <v>352</v>
      </c>
      <c r="EY39">
        <v>371.43</v>
      </c>
      <c r="EZ39">
        <v>338.65</v>
      </c>
      <c r="FA39">
        <v>352.88</v>
      </c>
      <c r="FB39">
        <v>341.77</v>
      </c>
      <c r="FC39">
        <v>336.61</v>
      </c>
      <c r="FD39">
        <v>352.6</v>
      </c>
      <c r="FE39">
        <v>365.35</v>
      </c>
      <c r="FF39">
        <v>304.49</v>
      </c>
      <c r="FG39">
        <v>383.82</v>
      </c>
      <c r="FH39">
        <v>353.38</v>
      </c>
      <c r="FI39">
        <v>437.63</v>
      </c>
      <c r="FJ39">
        <v>383.66</v>
      </c>
      <c r="FK39">
        <v>341.59</v>
      </c>
      <c r="FL39">
        <v>601.16</v>
      </c>
      <c r="FM39">
        <v>588.15</v>
      </c>
      <c r="FN39">
        <v>885.65</v>
      </c>
      <c r="FO39">
        <v>798.75</v>
      </c>
      <c r="FP39">
        <v>554.45000000000005</v>
      </c>
      <c r="FQ39">
        <v>498.39</v>
      </c>
      <c r="FR39">
        <v>499.73</v>
      </c>
      <c r="FS39">
        <v>559.63</v>
      </c>
      <c r="FT39">
        <v>647.66999999999996</v>
      </c>
      <c r="FU39">
        <v>641.37</v>
      </c>
      <c r="FV39">
        <v>860.58</v>
      </c>
      <c r="FW39">
        <v>832.63</v>
      </c>
      <c r="FX39">
        <v>733.17</v>
      </c>
      <c r="FY39">
        <v>549.89</v>
      </c>
      <c r="FZ39">
        <v>667.2</v>
      </c>
      <c r="GA39">
        <v>616.39</v>
      </c>
      <c r="GB39">
        <v>524.95000000000005</v>
      </c>
      <c r="GC39">
        <v>639.14</v>
      </c>
      <c r="GD39">
        <v>574.4</v>
      </c>
      <c r="GE39">
        <v>582.14</v>
      </c>
      <c r="GF39">
        <v>590.79999999999995</v>
      </c>
      <c r="GG39">
        <v>668.87</v>
      </c>
      <c r="GH39">
        <v>634.9</v>
      </c>
      <c r="GI39">
        <v>566.98</v>
      </c>
      <c r="GJ39">
        <v>612.86</v>
      </c>
      <c r="GK39">
        <v>590.23</v>
      </c>
      <c r="GL39">
        <v>755.71</v>
      </c>
      <c r="GM39">
        <v>557.41</v>
      </c>
      <c r="GN39">
        <v>599.89</v>
      </c>
      <c r="GO39">
        <v>531.86</v>
      </c>
      <c r="GP39">
        <v>649.53</v>
      </c>
      <c r="GQ39">
        <v>628.29</v>
      </c>
      <c r="GR39">
        <v>532.39</v>
      </c>
      <c r="GS39">
        <v>0.44</v>
      </c>
      <c r="GT39">
        <v>0.92</v>
      </c>
      <c r="GU39">
        <v>0.57999999999999996</v>
      </c>
      <c r="GV39">
        <v>0.65</v>
      </c>
      <c r="GW39">
        <v>0.63</v>
      </c>
      <c r="GX39">
        <v>3.25</v>
      </c>
      <c r="GY39">
        <v>0.88</v>
      </c>
      <c r="GZ39">
        <v>0.97</v>
      </c>
      <c r="HA39">
        <v>1.21</v>
      </c>
      <c r="HB39">
        <v>0.54</v>
      </c>
      <c r="HC39">
        <v>0.77</v>
      </c>
      <c r="HD39">
        <v>-0.31</v>
      </c>
      <c r="HE39">
        <v>0.8</v>
      </c>
      <c r="HF39">
        <v>0.11</v>
      </c>
      <c r="HG39">
        <v>0.33</v>
      </c>
      <c r="HH39">
        <v>0.43</v>
      </c>
      <c r="HI39">
        <v>-7.0000000000000007E-2</v>
      </c>
      <c r="HJ39">
        <v>0.31</v>
      </c>
      <c r="HK39">
        <v>0.76</v>
      </c>
      <c r="HL39">
        <v>0.09</v>
      </c>
      <c r="HM39">
        <v>-0.04</v>
      </c>
      <c r="HN39">
        <v>0.56000000000000005</v>
      </c>
      <c r="HO39">
        <v>0.36</v>
      </c>
      <c r="HP39">
        <v>0.02</v>
      </c>
      <c r="HQ39">
        <v>0.17</v>
      </c>
      <c r="HR39">
        <v>-0.02</v>
      </c>
      <c r="HS39">
        <v>0.56999999999999995</v>
      </c>
      <c r="HT39">
        <v>0.09</v>
      </c>
      <c r="HU39">
        <v>1.54</v>
      </c>
      <c r="HV39">
        <v>0.15</v>
      </c>
      <c r="HW39">
        <v>4.72</v>
      </c>
      <c r="HX39">
        <v>0.42</v>
      </c>
      <c r="HY39">
        <v>-7.0000000000000007E-2</v>
      </c>
      <c r="HZ39">
        <v>-0.77</v>
      </c>
      <c r="IA39">
        <v>-0.95</v>
      </c>
      <c r="IB39">
        <v>0.59</v>
      </c>
      <c r="IC39">
        <v>-0.54</v>
      </c>
      <c r="ID39">
        <v>-2.04</v>
      </c>
      <c r="IE39">
        <v>-1.47</v>
      </c>
      <c r="IF39">
        <v>-1.1100000000000001</v>
      </c>
      <c r="IG39">
        <v>-0.76</v>
      </c>
      <c r="IH39">
        <v>1.69</v>
      </c>
      <c r="II39">
        <v>-1.77</v>
      </c>
      <c r="IJ39">
        <v>-4.03</v>
      </c>
      <c r="IK39">
        <v>1.49</v>
      </c>
      <c r="IL39">
        <v>1.1000000000000001</v>
      </c>
      <c r="IM39">
        <v>-3.62</v>
      </c>
      <c r="IN39">
        <v>0.36</v>
      </c>
      <c r="IO39">
        <v>-3.66</v>
      </c>
      <c r="IP39">
        <v>-2.09</v>
      </c>
      <c r="IQ39">
        <v>-0.75</v>
      </c>
      <c r="IR39">
        <v>-1.9</v>
      </c>
      <c r="IS39">
        <v>-0.64</v>
      </c>
      <c r="IT39">
        <v>-0.56000000000000005</v>
      </c>
      <c r="IU39">
        <v>0.56000000000000005</v>
      </c>
      <c r="IV39">
        <v>-0.05</v>
      </c>
      <c r="IW39">
        <v>-1.01</v>
      </c>
      <c r="IX39">
        <v>0.55000000000000004</v>
      </c>
      <c r="IY39">
        <v>-0.38</v>
      </c>
      <c r="IZ39">
        <v>1.33</v>
      </c>
      <c r="JA39">
        <v>1.47</v>
      </c>
      <c r="JB39">
        <v>0.23</v>
      </c>
      <c r="JC39">
        <v>1.26</v>
      </c>
      <c r="JD39">
        <v>-0.34</v>
      </c>
      <c r="JE39">
        <v>1.5</v>
      </c>
      <c r="JF39">
        <v>-1.3</v>
      </c>
      <c r="JG39">
        <v>-0.12</v>
      </c>
      <c r="JH39">
        <v>-0.51</v>
      </c>
      <c r="JI39">
        <v>1.19</v>
      </c>
      <c r="JJ39">
        <v>0.38</v>
      </c>
      <c r="JK39">
        <v>-1.99</v>
      </c>
      <c r="JL39">
        <v>1.82</v>
      </c>
      <c r="JM39">
        <v>-0.84</v>
      </c>
      <c r="JN39">
        <v>-0.33</v>
      </c>
      <c r="JO39">
        <v>1.99</v>
      </c>
      <c r="JP39">
        <v>-0.6</v>
      </c>
      <c r="JQ39">
        <v>-2.4900000000000002</v>
      </c>
      <c r="JR39">
        <v>1.82</v>
      </c>
      <c r="JS39">
        <v>1.49</v>
      </c>
      <c r="JT39">
        <v>0.14000000000000001</v>
      </c>
      <c r="JU39">
        <v>0.63</v>
      </c>
      <c r="JV39">
        <v>-0.08</v>
      </c>
      <c r="JW39">
        <v>-2.2400000000000002</v>
      </c>
      <c r="JX39">
        <v>-0.54</v>
      </c>
      <c r="JY39">
        <v>-1.69</v>
      </c>
      <c r="JZ39">
        <v>-0.17</v>
      </c>
      <c r="KA39">
        <v>-0.22</v>
      </c>
      <c r="KB39">
        <v>2.17</v>
      </c>
      <c r="KC39">
        <v>0.55000000000000004</v>
      </c>
      <c r="KD39">
        <v>-0.6</v>
      </c>
      <c r="KE39">
        <v>0.95</v>
      </c>
      <c r="KF39">
        <v>-0.21</v>
      </c>
      <c r="KG39">
        <v>2.34</v>
      </c>
      <c r="KH39">
        <v>1.65</v>
      </c>
      <c r="KI39">
        <v>0.54</v>
      </c>
      <c r="KJ39">
        <v>2.04</v>
      </c>
      <c r="KK39">
        <v>-0.08</v>
      </c>
      <c r="KL39">
        <v>1.47</v>
      </c>
      <c r="KM39">
        <v>-0.83</v>
      </c>
    </row>
    <row r="40" spans="1:299" x14ac:dyDescent="0.25">
      <c r="A40">
        <v>38</v>
      </c>
      <c r="B40" s="1">
        <v>41579</v>
      </c>
      <c r="C40">
        <v>852.62</v>
      </c>
      <c r="D40">
        <v>867</v>
      </c>
      <c r="E40">
        <v>916.1</v>
      </c>
      <c r="F40">
        <v>945.53</v>
      </c>
      <c r="G40">
        <v>867.62</v>
      </c>
      <c r="H40">
        <v>927.66</v>
      </c>
      <c r="I40">
        <v>842.57</v>
      </c>
      <c r="J40">
        <v>825.96</v>
      </c>
      <c r="K40">
        <v>892.03</v>
      </c>
      <c r="L40">
        <v>797.72</v>
      </c>
      <c r="M40">
        <v>855.89</v>
      </c>
      <c r="N40">
        <v>793.03</v>
      </c>
      <c r="O40">
        <v>802.2</v>
      </c>
      <c r="P40">
        <v>771.73</v>
      </c>
      <c r="Q40">
        <v>835.12</v>
      </c>
      <c r="R40">
        <v>760.26</v>
      </c>
      <c r="S40">
        <v>795.06</v>
      </c>
      <c r="T40">
        <v>759.76</v>
      </c>
      <c r="U40">
        <v>789.99</v>
      </c>
      <c r="V40">
        <v>884.56</v>
      </c>
      <c r="W40">
        <v>789.45</v>
      </c>
      <c r="X40">
        <v>770.73</v>
      </c>
      <c r="Y40">
        <v>964.53</v>
      </c>
      <c r="Z40">
        <v>918.91</v>
      </c>
      <c r="AA40">
        <v>871.89</v>
      </c>
      <c r="AB40">
        <v>891.92</v>
      </c>
      <c r="AC40">
        <v>898.77</v>
      </c>
      <c r="AD40">
        <v>812.39</v>
      </c>
      <c r="AE40">
        <v>867.79</v>
      </c>
      <c r="AF40">
        <v>856.37</v>
      </c>
      <c r="AG40">
        <v>879.23</v>
      </c>
      <c r="AH40">
        <v>843.1</v>
      </c>
      <c r="AI40">
        <v>894.83</v>
      </c>
      <c r="AJ40">
        <v>471.51</v>
      </c>
      <c r="AK40">
        <v>502.13</v>
      </c>
      <c r="AL40">
        <v>528.57000000000005</v>
      </c>
      <c r="AM40">
        <v>557.65</v>
      </c>
      <c r="AN40">
        <v>499.97</v>
      </c>
      <c r="AO40">
        <v>519.85</v>
      </c>
      <c r="AP40">
        <v>483.4</v>
      </c>
      <c r="AQ40">
        <v>502.15</v>
      </c>
      <c r="AR40">
        <v>531.58000000000004</v>
      </c>
      <c r="AS40">
        <v>465.38</v>
      </c>
      <c r="AT40">
        <v>507.53</v>
      </c>
      <c r="AU40">
        <v>475.4</v>
      </c>
      <c r="AV40">
        <v>484.58</v>
      </c>
      <c r="AW40">
        <v>448.7</v>
      </c>
      <c r="AX40">
        <v>493.43</v>
      </c>
      <c r="AY40">
        <v>450.62</v>
      </c>
      <c r="AZ40">
        <v>466.22</v>
      </c>
      <c r="BA40">
        <v>442.1</v>
      </c>
      <c r="BB40">
        <v>438.59</v>
      </c>
      <c r="BC40">
        <v>467.54</v>
      </c>
      <c r="BD40">
        <v>446.12</v>
      </c>
      <c r="BE40">
        <v>424.59</v>
      </c>
      <c r="BF40">
        <v>500.22</v>
      </c>
      <c r="BG40">
        <v>470.84</v>
      </c>
      <c r="BH40">
        <v>452.58</v>
      </c>
      <c r="BI40">
        <v>448.92</v>
      </c>
      <c r="BJ40">
        <v>441.55</v>
      </c>
      <c r="BK40">
        <v>469.39</v>
      </c>
      <c r="BL40">
        <v>504.39</v>
      </c>
      <c r="BM40">
        <v>510.65</v>
      </c>
      <c r="BN40">
        <v>500.27</v>
      </c>
      <c r="BO40">
        <v>497.28</v>
      </c>
      <c r="BP40">
        <v>515.65</v>
      </c>
      <c r="BQ40">
        <v>381.11</v>
      </c>
      <c r="BR40">
        <v>364.87</v>
      </c>
      <c r="BS40">
        <v>387.53</v>
      </c>
      <c r="BT40">
        <v>387.88</v>
      </c>
      <c r="BU40">
        <v>367.65</v>
      </c>
      <c r="BV40">
        <v>407.81</v>
      </c>
      <c r="BW40">
        <v>359.17</v>
      </c>
      <c r="BX40">
        <v>323.81</v>
      </c>
      <c r="BY40">
        <v>360.45</v>
      </c>
      <c r="BZ40">
        <v>332.34</v>
      </c>
      <c r="CA40">
        <v>348.36</v>
      </c>
      <c r="CB40">
        <v>317.63</v>
      </c>
      <c r="CC40">
        <v>317.62</v>
      </c>
      <c r="CD40">
        <v>323.02999999999997</v>
      </c>
      <c r="CE40">
        <v>341.69</v>
      </c>
      <c r="CF40">
        <v>309.64</v>
      </c>
      <c r="CG40">
        <v>328.84</v>
      </c>
      <c r="CH40">
        <v>317.66000000000003</v>
      </c>
      <c r="CI40">
        <v>351.4</v>
      </c>
      <c r="CJ40">
        <v>417.02</v>
      </c>
      <c r="CK40">
        <v>343.33</v>
      </c>
      <c r="CL40">
        <v>346.14</v>
      </c>
      <c r="CM40">
        <v>464.31</v>
      </c>
      <c r="CN40">
        <v>448.07</v>
      </c>
      <c r="CO40">
        <v>419.31</v>
      </c>
      <c r="CP40">
        <v>443</v>
      </c>
      <c r="CQ40">
        <v>457.22</v>
      </c>
      <c r="CR40">
        <v>343</v>
      </c>
      <c r="CS40">
        <v>363.4</v>
      </c>
      <c r="CT40">
        <v>345.72</v>
      </c>
      <c r="CU40">
        <v>378.96</v>
      </c>
      <c r="CV40">
        <v>345.82</v>
      </c>
      <c r="CW40">
        <v>379.18</v>
      </c>
      <c r="CX40">
        <v>426.72</v>
      </c>
      <c r="CY40">
        <v>431.88</v>
      </c>
      <c r="CZ40">
        <v>510.71</v>
      </c>
      <c r="DA40">
        <v>501.92</v>
      </c>
      <c r="DB40">
        <v>424.77</v>
      </c>
      <c r="DC40">
        <v>385.31</v>
      </c>
      <c r="DD40">
        <v>403.77</v>
      </c>
      <c r="DE40">
        <v>401.11</v>
      </c>
      <c r="DF40">
        <v>468.94</v>
      </c>
      <c r="DG40">
        <v>430.94</v>
      </c>
      <c r="DH40">
        <v>450.96</v>
      </c>
      <c r="DI40">
        <v>527.03</v>
      </c>
      <c r="DJ40">
        <v>463.27</v>
      </c>
      <c r="DK40">
        <v>388.86</v>
      </c>
      <c r="DL40">
        <v>461.79</v>
      </c>
      <c r="DM40">
        <v>406.45</v>
      </c>
      <c r="DN40">
        <v>397.3</v>
      </c>
      <c r="DO40">
        <v>403.72</v>
      </c>
      <c r="DP40">
        <v>417.88</v>
      </c>
      <c r="DQ40">
        <v>423.36</v>
      </c>
      <c r="DR40">
        <v>434.54</v>
      </c>
      <c r="DS40">
        <v>427.56</v>
      </c>
      <c r="DT40">
        <v>439.65</v>
      </c>
      <c r="DU40">
        <v>415.01</v>
      </c>
      <c r="DV40">
        <v>416.94</v>
      </c>
      <c r="DW40">
        <v>426.45</v>
      </c>
      <c r="DX40">
        <v>486.84</v>
      </c>
      <c r="DY40">
        <v>368.75</v>
      </c>
      <c r="DZ40">
        <v>443.02</v>
      </c>
      <c r="EA40">
        <v>402.58</v>
      </c>
      <c r="EB40">
        <v>501.7</v>
      </c>
      <c r="EC40">
        <v>445.33</v>
      </c>
      <c r="ED40">
        <v>395.28</v>
      </c>
      <c r="EE40">
        <v>357.13</v>
      </c>
      <c r="EF40">
        <v>371.06</v>
      </c>
      <c r="EG40">
        <v>402.56</v>
      </c>
      <c r="EH40">
        <v>404.99</v>
      </c>
      <c r="EI40">
        <v>369.21</v>
      </c>
      <c r="EJ40">
        <v>342.16</v>
      </c>
      <c r="EK40">
        <v>359.76</v>
      </c>
      <c r="EL40">
        <v>345.65</v>
      </c>
      <c r="EM40">
        <v>415.85</v>
      </c>
      <c r="EN40">
        <v>359.15</v>
      </c>
      <c r="EO40">
        <v>349.26</v>
      </c>
      <c r="EP40">
        <v>430.82</v>
      </c>
      <c r="EQ40">
        <v>389.97</v>
      </c>
      <c r="ER40">
        <v>316.95</v>
      </c>
      <c r="ES40">
        <v>392.37</v>
      </c>
      <c r="ET40">
        <v>335.79</v>
      </c>
      <c r="EU40">
        <v>345.16</v>
      </c>
      <c r="EV40">
        <v>330.13</v>
      </c>
      <c r="EW40">
        <v>354.33</v>
      </c>
      <c r="EX40">
        <v>354.81</v>
      </c>
      <c r="EY40">
        <v>374.36</v>
      </c>
      <c r="EZ40">
        <v>338.14</v>
      </c>
      <c r="FA40">
        <v>352.42</v>
      </c>
      <c r="FB40">
        <v>346.11</v>
      </c>
      <c r="FC40">
        <v>335.9</v>
      </c>
      <c r="FD40">
        <v>351.22</v>
      </c>
      <c r="FE40">
        <v>366.63</v>
      </c>
      <c r="FF40">
        <v>303.20999999999998</v>
      </c>
      <c r="FG40">
        <v>384.2</v>
      </c>
      <c r="FH40">
        <v>353.38</v>
      </c>
      <c r="FI40">
        <v>437.37</v>
      </c>
      <c r="FJ40">
        <v>384.73</v>
      </c>
      <c r="FK40">
        <v>342</v>
      </c>
      <c r="FL40">
        <v>601.64</v>
      </c>
      <c r="FM40">
        <v>588.21</v>
      </c>
      <c r="FN40">
        <v>885.65</v>
      </c>
      <c r="FO40">
        <v>798.75</v>
      </c>
      <c r="FP40">
        <v>554.45000000000005</v>
      </c>
      <c r="FQ40">
        <v>498.39</v>
      </c>
      <c r="FR40">
        <v>499.73</v>
      </c>
      <c r="FS40">
        <v>560.75</v>
      </c>
      <c r="FT40">
        <v>647.66999999999996</v>
      </c>
      <c r="FU40">
        <v>642.98</v>
      </c>
      <c r="FV40">
        <v>862.05</v>
      </c>
      <c r="FW40">
        <v>836.54</v>
      </c>
      <c r="FX40">
        <v>719.38</v>
      </c>
      <c r="FY40">
        <v>601.08000000000004</v>
      </c>
      <c r="FZ40">
        <v>667.2</v>
      </c>
      <c r="GA40">
        <v>618.61</v>
      </c>
      <c r="GB40">
        <v>524.95000000000005</v>
      </c>
      <c r="GC40">
        <v>639.14</v>
      </c>
      <c r="GD40">
        <v>574.4</v>
      </c>
      <c r="GE40">
        <v>582.14</v>
      </c>
      <c r="GF40">
        <v>590.79999999999995</v>
      </c>
      <c r="GG40">
        <v>667.39</v>
      </c>
      <c r="GH40">
        <v>634.96</v>
      </c>
      <c r="GI40">
        <v>566.98</v>
      </c>
      <c r="GJ40">
        <v>613.54</v>
      </c>
      <c r="GK40">
        <v>590.23</v>
      </c>
      <c r="GL40">
        <v>760.62</v>
      </c>
      <c r="GM40">
        <v>555.41</v>
      </c>
      <c r="GN40">
        <v>599.89</v>
      </c>
      <c r="GO40">
        <v>531.86</v>
      </c>
      <c r="GP40">
        <v>649.53</v>
      </c>
      <c r="GQ40">
        <v>628.22</v>
      </c>
      <c r="GR40">
        <v>532.39</v>
      </c>
      <c r="GS40">
        <v>0.42</v>
      </c>
      <c r="GT40">
        <v>0.26</v>
      </c>
      <c r="GU40">
        <v>0</v>
      </c>
      <c r="GV40">
        <v>0.21</v>
      </c>
      <c r="GW40">
        <v>0.08</v>
      </c>
      <c r="GX40">
        <v>0.08</v>
      </c>
      <c r="GY40">
        <v>0.33</v>
      </c>
      <c r="GZ40">
        <v>1.26</v>
      </c>
      <c r="HA40">
        <v>-0.02</v>
      </c>
      <c r="HB40">
        <v>0.8</v>
      </c>
      <c r="HC40">
        <v>2.27</v>
      </c>
      <c r="HD40">
        <v>0.52</v>
      </c>
      <c r="HE40">
        <v>0.48</v>
      </c>
      <c r="HF40">
        <v>4.58</v>
      </c>
      <c r="HG40">
        <v>-0.16</v>
      </c>
      <c r="HH40">
        <v>0.12</v>
      </c>
      <c r="HI40">
        <v>0.35</v>
      </c>
      <c r="HJ40">
        <v>0.08</v>
      </c>
      <c r="HK40">
        <v>0.38</v>
      </c>
      <c r="HL40">
        <v>0.42</v>
      </c>
      <c r="HM40">
        <v>0.45</v>
      </c>
      <c r="HN40">
        <v>-0.18</v>
      </c>
      <c r="HO40">
        <v>-7.0000000000000007E-2</v>
      </c>
      <c r="HP40">
        <v>0.65</v>
      </c>
      <c r="HQ40">
        <v>-0.06</v>
      </c>
      <c r="HR40">
        <v>-0.2</v>
      </c>
      <c r="HS40">
        <v>0.5</v>
      </c>
      <c r="HT40">
        <v>-0.4</v>
      </c>
      <c r="HU40">
        <v>0.06</v>
      </c>
      <c r="HV40">
        <v>0</v>
      </c>
      <c r="HW40">
        <v>-0.03</v>
      </c>
      <c r="HX40">
        <v>0.16</v>
      </c>
      <c r="HY40">
        <v>7.0000000000000007E-2</v>
      </c>
      <c r="HZ40">
        <v>-0.35</v>
      </c>
      <c r="IA40">
        <v>-0.69</v>
      </c>
      <c r="IB40">
        <v>0.59</v>
      </c>
      <c r="IC40">
        <v>-0.33</v>
      </c>
      <c r="ID40">
        <v>-1.96</v>
      </c>
      <c r="IE40">
        <v>-1.39</v>
      </c>
      <c r="IF40">
        <v>-0.78</v>
      </c>
      <c r="IG40">
        <v>0.5</v>
      </c>
      <c r="IH40">
        <v>1.67</v>
      </c>
      <c r="II40">
        <v>-0.99</v>
      </c>
      <c r="IJ40">
        <v>-1.85</v>
      </c>
      <c r="IK40">
        <v>2.02</v>
      </c>
      <c r="IL40">
        <v>1.59</v>
      </c>
      <c r="IM40">
        <v>0.8</v>
      </c>
      <c r="IN40">
        <v>0.19</v>
      </c>
      <c r="IO40">
        <v>-3.55</v>
      </c>
      <c r="IP40">
        <v>-1.74</v>
      </c>
      <c r="IQ40">
        <v>-0.67</v>
      </c>
      <c r="IR40">
        <v>-1.52</v>
      </c>
      <c r="IS40">
        <v>-0.23</v>
      </c>
      <c r="IT40">
        <v>-0.12</v>
      </c>
      <c r="IU40">
        <v>0.38</v>
      </c>
      <c r="IV40">
        <v>-0.11</v>
      </c>
      <c r="IW40">
        <v>-0.38</v>
      </c>
      <c r="IX40">
        <v>0.49</v>
      </c>
      <c r="IY40">
        <v>-0.57999999999999996</v>
      </c>
      <c r="IZ40">
        <v>1.84</v>
      </c>
      <c r="JA40">
        <v>1.07</v>
      </c>
      <c r="JB40">
        <v>0.28999999999999998</v>
      </c>
      <c r="JC40">
        <v>1.26</v>
      </c>
      <c r="JD40">
        <v>-0.38</v>
      </c>
      <c r="JE40">
        <v>1.67</v>
      </c>
      <c r="JF40">
        <v>-1.23</v>
      </c>
      <c r="JG40">
        <v>0.08</v>
      </c>
      <c r="JH40">
        <v>-0.4</v>
      </c>
      <c r="JI40">
        <v>1.1100000000000001</v>
      </c>
      <c r="JJ40">
        <v>-0.03</v>
      </c>
      <c r="JK40">
        <v>-1.78</v>
      </c>
      <c r="JL40">
        <v>-1.44</v>
      </c>
      <c r="JM40">
        <v>-0.42</v>
      </c>
      <c r="JN40">
        <v>0.64</v>
      </c>
      <c r="JO40">
        <v>2.0499999999999998</v>
      </c>
      <c r="JP40">
        <v>0</v>
      </c>
      <c r="JQ40">
        <v>-0.59</v>
      </c>
      <c r="JR40">
        <v>2.0699999999999998</v>
      </c>
      <c r="JS40">
        <v>1.72</v>
      </c>
      <c r="JT40">
        <v>4.66</v>
      </c>
      <c r="JU40">
        <v>0.21</v>
      </c>
      <c r="JV40">
        <v>-0.43</v>
      </c>
      <c r="JW40">
        <v>-1.77</v>
      </c>
      <c r="JX40">
        <v>-0.54</v>
      </c>
      <c r="JY40">
        <v>-1.3</v>
      </c>
      <c r="JZ40">
        <v>-0.1</v>
      </c>
      <c r="KA40">
        <v>-0.1</v>
      </c>
      <c r="KB40">
        <v>0.59</v>
      </c>
      <c r="KC40">
        <v>0.22</v>
      </c>
      <c r="KD40">
        <v>-0.28000000000000003</v>
      </c>
      <c r="KE40">
        <v>0.82</v>
      </c>
      <c r="KF40">
        <v>-0.5</v>
      </c>
      <c r="KG40">
        <v>2.82</v>
      </c>
      <c r="KH40">
        <v>1.2</v>
      </c>
      <c r="KI40">
        <v>0.51</v>
      </c>
      <c r="KJ40">
        <v>1.75</v>
      </c>
      <c r="KK40">
        <v>0.03</v>
      </c>
      <c r="KL40">
        <v>1.49</v>
      </c>
      <c r="KM40">
        <v>-0.91</v>
      </c>
    </row>
    <row r="41" spans="1:299" x14ac:dyDescent="0.25">
      <c r="A41">
        <v>39</v>
      </c>
      <c r="B41" s="1">
        <v>41609</v>
      </c>
      <c r="C41">
        <v>860.1</v>
      </c>
      <c r="D41">
        <v>871.08</v>
      </c>
      <c r="E41">
        <v>920.48</v>
      </c>
      <c r="F41">
        <v>950.89</v>
      </c>
      <c r="G41">
        <v>871.99</v>
      </c>
      <c r="H41">
        <v>930.11</v>
      </c>
      <c r="I41">
        <v>846.4</v>
      </c>
      <c r="J41">
        <v>830.83</v>
      </c>
      <c r="K41">
        <v>895.32</v>
      </c>
      <c r="L41">
        <v>806.33</v>
      </c>
      <c r="M41">
        <v>860.32</v>
      </c>
      <c r="N41">
        <v>831.32</v>
      </c>
      <c r="O41">
        <v>801.94</v>
      </c>
      <c r="P41">
        <v>773.67</v>
      </c>
      <c r="Q41">
        <v>835.54</v>
      </c>
      <c r="R41">
        <v>791.2</v>
      </c>
      <c r="S41">
        <v>794.33</v>
      </c>
      <c r="T41">
        <v>764.04</v>
      </c>
      <c r="U41">
        <v>792.28</v>
      </c>
      <c r="V41">
        <v>895.16</v>
      </c>
      <c r="W41">
        <v>817.02</v>
      </c>
      <c r="X41">
        <v>771.93</v>
      </c>
      <c r="Y41">
        <v>965.97</v>
      </c>
      <c r="Z41">
        <v>923.74</v>
      </c>
      <c r="AA41">
        <v>873.81</v>
      </c>
      <c r="AB41">
        <v>892.81</v>
      </c>
      <c r="AC41">
        <v>900.84</v>
      </c>
      <c r="AD41">
        <v>815.88</v>
      </c>
      <c r="AE41">
        <v>869.57</v>
      </c>
      <c r="AF41">
        <v>857.45</v>
      </c>
      <c r="AG41">
        <v>883.72</v>
      </c>
      <c r="AH41">
        <v>843.23</v>
      </c>
      <c r="AI41">
        <v>895.78</v>
      </c>
      <c r="AJ41">
        <v>474.1</v>
      </c>
      <c r="AK41">
        <v>505.98</v>
      </c>
      <c r="AL41">
        <v>532.95000000000005</v>
      </c>
      <c r="AM41">
        <v>561.54</v>
      </c>
      <c r="AN41">
        <v>504.34</v>
      </c>
      <c r="AO41">
        <v>522.29999999999995</v>
      </c>
      <c r="AP41">
        <v>487.23</v>
      </c>
      <c r="AQ41">
        <v>507.02</v>
      </c>
      <c r="AR41">
        <v>533.21</v>
      </c>
      <c r="AS41">
        <v>469.99</v>
      </c>
      <c r="AT41">
        <v>512.9</v>
      </c>
      <c r="AU41">
        <v>492.56</v>
      </c>
      <c r="AV41">
        <v>484.32</v>
      </c>
      <c r="AW41">
        <v>450.64</v>
      </c>
      <c r="AX41">
        <v>493.85</v>
      </c>
      <c r="AY41">
        <v>452.61</v>
      </c>
      <c r="AZ41">
        <v>465.51</v>
      </c>
      <c r="BA41">
        <v>446.38</v>
      </c>
      <c r="BB41">
        <v>447.7</v>
      </c>
      <c r="BC41">
        <v>468.78</v>
      </c>
      <c r="BD41">
        <v>443.65</v>
      </c>
      <c r="BE41">
        <v>425.79</v>
      </c>
      <c r="BF41">
        <v>501.66</v>
      </c>
      <c r="BG41">
        <v>474.24</v>
      </c>
      <c r="BH41">
        <v>453.91</v>
      </c>
      <c r="BI41">
        <v>449.81</v>
      </c>
      <c r="BJ41">
        <v>441.34</v>
      </c>
      <c r="BK41">
        <v>472.94</v>
      </c>
      <c r="BL41">
        <v>506.17</v>
      </c>
      <c r="BM41">
        <v>511.73</v>
      </c>
      <c r="BN41">
        <v>504.76</v>
      </c>
      <c r="BO41">
        <v>497.41</v>
      </c>
      <c r="BP41">
        <v>516.6</v>
      </c>
      <c r="BQ41">
        <v>386</v>
      </c>
      <c r="BR41">
        <v>365.1</v>
      </c>
      <c r="BS41">
        <v>387.53</v>
      </c>
      <c r="BT41">
        <v>389.35</v>
      </c>
      <c r="BU41">
        <v>367.65</v>
      </c>
      <c r="BV41">
        <v>407.81</v>
      </c>
      <c r="BW41">
        <v>359.17</v>
      </c>
      <c r="BX41">
        <v>323.81</v>
      </c>
      <c r="BY41">
        <v>362.11</v>
      </c>
      <c r="BZ41">
        <v>336.34</v>
      </c>
      <c r="CA41">
        <v>347.42</v>
      </c>
      <c r="CB41">
        <v>338.76</v>
      </c>
      <c r="CC41">
        <v>317.62</v>
      </c>
      <c r="CD41">
        <v>323.02999999999997</v>
      </c>
      <c r="CE41">
        <v>341.69</v>
      </c>
      <c r="CF41">
        <v>338.59</v>
      </c>
      <c r="CG41">
        <v>328.82</v>
      </c>
      <c r="CH41">
        <v>317.66000000000003</v>
      </c>
      <c r="CI41">
        <v>344.58</v>
      </c>
      <c r="CJ41">
        <v>426.38</v>
      </c>
      <c r="CK41">
        <v>373.37</v>
      </c>
      <c r="CL41">
        <v>346.14</v>
      </c>
      <c r="CM41">
        <v>464.31</v>
      </c>
      <c r="CN41">
        <v>449.5</v>
      </c>
      <c r="CO41">
        <v>419.9</v>
      </c>
      <c r="CP41">
        <v>443</v>
      </c>
      <c r="CQ41">
        <v>459.5</v>
      </c>
      <c r="CR41">
        <v>342.94</v>
      </c>
      <c r="CS41">
        <v>363.4</v>
      </c>
      <c r="CT41">
        <v>345.72</v>
      </c>
      <c r="CU41">
        <v>378.96</v>
      </c>
      <c r="CV41">
        <v>345.82</v>
      </c>
      <c r="CW41">
        <v>379.18</v>
      </c>
      <c r="CX41">
        <v>430.47</v>
      </c>
      <c r="CY41">
        <v>433.91</v>
      </c>
      <c r="CZ41">
        <v>513.16</v>
      </c>
      <c r="DA41">
        <v>504.78</v>
      </c>
      <c r="DB41">
        <v>426.9</v>
      </c>
      <c r="DC41">
        <v>386.31</v>
      </c>
      <c r="DD41">
        <v>405.59</v>
      </c>
      <c r="DE41">
        <v>403.47</v>
      </c>
      <c r="DF41">
        <v>470.68</v>
      </c>
      <c r="DG41">
        <v>435.6</v>
      </c>
      <c r="DH41">
        <v>453.3</v>
      </c>
      <c r="DI41">
        <v>552.49</v>
      </c>
      <c r="DJ41">
        <v>463.13</v>
      </c>
      <c r="DK41">
        <v>389.83</v>
      </c>
      <c r="DL41">
        <v>462.02</v>
      </c>
      <c r="DM41">
        <v>422.99</v>
      </c>
      <c r="DN41">
        <v>396.94</v>
      </c>
      <c r="DO41">
        <v>405.98</v>
      </c>
      <c r="DP41">
        <v>419.09</v>
      </c>
      <c r="DQ41">
        <v>428.44</v>
      </c>
      <c r="DR41">
        <v>449.71</v>
      </c>
      <c r="DS41">
        <v>428.24</v>
      </c>
      <c r="DT41">
        <v>440.31</v>
      </c>
      <c r="DU41">
        <v>417.21</v>
      </c>
      <c r="DV41">
        <v>417.86</v>
      </c>
      <c r="DW41">
        <v>426.88</v>
      </c>
      <c r="DX41">
        <v>487.96</v>
      </c>
      <c r="DY41">
        <v>370.34</v>
      </c>
      <c r="DZ41">
        <v>443.95</v>
      </c>
      <c r="EA41">
        <v>403.1</v>
      </c>
      <c r="EB41">
        <v>504.26</v>
      </c>
      <c r="EC41">
        <v>445.42</v>
      </c>
      <c r="ED41">
        <v>395.72</v>
      </c>
      <c r="EE41">
        <v>359.09</v>
      </c>
      <c r="EF41">
        <v>373.92</v>
      </c>
      <c r="EG41">
        <v>405.9</v>
      </c>
      <c r="EH41">
        <v>407.83</v>
      </c>
      <c r="EI41">
        <v>372.42</v>
      </c>
      <c r="EJ41">
        <v>343.77</v>
      </c>
      <c r="EK41">
        <v>362.6</v>
      </c>
      <c r="EL41">
        <v>349</v>
      </c>
      <c r="EM41">
        <v>417.14</v>
      </c>
      <c r="EN41">
        <v>362.71</v>
      </c>
      <c r="EO41">
        <v>352.96</v>
      </c>
      <c r="EP41">
        <v>446.37</v>
      </c>
      <c r="EQ41">
        <v>389.78</v>
      </c>
      <c r="ER41">
        <v>318.31</v>
      </c>
      <c r="ES41">
        <v>392.73</v>
      </c>
      <c r="ET41">
        <v>337.27</v>
      </c>
      <c r="EU41">
        <v>344.64</v>
      </c>
      <c r="EV41">
        <v>333.33</v>
      </c>
      <c r="EW41">
        <v>361.7</v>
      </c>
      <c r="EX41">
        <v>355.77</v>
      </c>
      <c r="EY41">
        <v>372.3</v>
      </c>
      <c r="EZ41">
        <v>339.09</v>
      </c>
      <c r="FA41">
        <v>353.45</v>
      </c>
      <c r="FB41">
        <v>348.6</v>
      </c>
      <c r="FC41">
        <v>336.87</v>
      </c>
      <c r="FD41">
        <v>351.93</v>
      </c>
      <c r="FE41">
        <v>366.45</v>
      </c>
      <c r="FF41">
        <v>305.51</v>
      </c>
      <c r="FG41">
        <v>385.54</v>
      </c>
      <c r="FH41">
        <v>354.12</v>
      </c>
      <c r="FI41">
        <v>441.31</v>
      </c>
      <c r="FJ41">
        <v>384.85</v>
      </c>
      <c r="FK41">
        <v>342.61</v>
      </c>
      <c r="FL41">
        <v>609.35</v>
      </c>
      <c r="FM41">
        <v>588.55999999999995</v>
      </c>
      <c r="FN41">
        <v>885.65</v>
      </c>
      <c r="FO41">
        <v>801.78</v>
      </c>
      <c r="FP41">
        <v>554.45000000000005</v>
      </c>
      <c r="FQ41">
        <v>498.39</v>
      </c>
      <c r="FR41">
        <v>499.73</v>
      </c>
      <c r="FS41">
        <v>560.75</v>
      </c>
      <c r="FT41">
        <v>650.65</v>
      </c>
      <c r="FU41">
        <v>650.69000000000005</v>
      </c>
      <c r="FV41">
        <v>859.72</v>
      </c>
      <c r="FW41">
        <v>892.17</v>
      </c>
      <c r="FX41">
        <v>719.38</v>
      </c>
      <c r="FY41">
        <v>601.08000000000004</v>
      </c>
      <c r="FZ41">
        <v>667.2</v>
      </c>
      <c r="GA41">
        <v>676.45</v>
      </c>
      <c r="GB41">
        <v>524.89</v>
      </c>
      <c r="GC41">
        <v>639.14</v>
      </c>
      <c r="GD41">
        <v>563.26</v>
      </c>
      <c r="GE41">
        <v>595.17999999999995</v>
      </c>
      <c r="GF41">
        <v>642.5</v>
      </c>
      <c r="GG41">
        <v>667.39</v>
      </c>
      <c r="GH41">
        <v>634.96</v>
      </c>
      <c r="GI41">
        <v>568.79999999999995</v>
      </c>
      <c r="GJ41">
        <v>614.4</v>
      </c>
      <c r="GK41">
        <v>590.23</v>
      </c>
      <c r="GL41">
        <v>764.42</v>
      </c>
      <c r="GM41">
        <v>555.29999999999995</v>
      </c>
      <c r="GN41">
        <v>599.89</v>
      </c>
      <c r="GO41">
        <v>531.86</v>
      </c>
      <c r="GP41">
        <v>649.53</v>
      </c>
      <c r="GQ41">
        <v>628.22</v>
      </c>
      <c r="GR41">
        <v>532.39</v>
      </c>
      <c r="GS41">
        <v>0.88</v>
      </c>
      <c r="GT41">
        <v>0.47</v>
      </c>
      <c r="GU41">
        <v>0.48</v>
      </c>
      <c r="GV41">
        <v>0.56999999999999995</v>
      </c>
      <c r="GW41">
        <v>0.5</v>
      </c>
      <c r="GX41">
        <v>0.26</v>
      </c>
      <c r="GY41">
        <v>0.45</v>
      </c>
      <c r="GZ41">
        <v>0.59</v>
      </c>
      <c r="HA41">
        <v>0.37</v>
      </c>
      <c r="HB41">
        <v>1.08</v>
      </c>
      <c r="HC41">
        <v>0.52</v>
      </c>
      <c r="HD41">
        <v>4.83</v>
      </c>
      <c r="HE41">
        <v>-0.03</v>
      </c>
      <c r="HF41">
        <v>0.25</v>
      </c>
      <c r="HG41">
        <v>0.05</v>
      </c>
      <c r="HH41">
        <v>4.07</v>
      </c>
      <c r="HI41">
        <v>-0.09</v>
      </c>
      <c r="HJ41">
        <v>0.56000000000000005</v>
      </c>
      <c r="HK41">
        <v>0.28999999999999998</v>
      </c>
      <c r="HL41">
        <v>1.2</v>
      </c>
      <c r="HM41">
        <v>3.49</v>
      </c>
      <c r="HN41">
        <v>0.16</v>
      </c>
      <c r="HO41">
        <v>0.15</v>
      </c>
      <c r="HP41">
        <v>0.53</v>
      </c>
      <c r="HQ41">
        <v>0.22</v>
      </c>
      <c r="HR41">
        <v>0.1</v>
      </c>
      <c r="HS41">
        <v>0.23</v>
      </c>
      <c r="HT41">
        <v>0.43</v>
      </c>
      <c r="HU41">
        <v>0.21</v>
      </c>
      <c r="HV41">
        <v>0.13</v>
      </c>
      <c r="HW41">
        <v>0.51</v>
      </c>
      <c r="HX41">
        <v>0.02</v>
      </c>
      <c r="HY41">
        <v>0.11</v>
      </c>
      <c r="HZ41">
        <v>0.52</v>
      </c>
      <c r="IA41">
        <v>-0.23</v>
      </c>
      <c r="IB41">
        <v>1.08</v>
      </c>
      <c r="IC41">
        <v>0.23</v>
      </c>
      <c r="ID41">
        <v>-1.47</v>
      </c>
      <c r="IE41">
        <v>-1.1200000000000001</v>
      </c>
      <c r="IF41">
        <v>-0.33</v>
      </c>
      <c r="IG41">
        <v>1.0900000000000001</v>
      </c>
      <c r="IH41">
        <v>2.04</v>
      </c>
      <c r="II41">
        <v>0.08</v>
      </c>
      <c r="IJ41">
        <v>-1.34</v>
      </c>
      <c r="IK41">
        <v>6.95</v>
      </c>
      <c r="IL41">
        <v>1.55</v>
      </c>
      <c r="IM41">
        <v>1.06</v>
      </c>
      <c r="IN41">
        <v>0.24</v>
      </c>
      <c r="IO41">
        <v>0.38</v>
      </c>
      <c r="IP41">
        <v>-1.83</v>
      </c>
      <c r="IQ41">
        <v>-0.11</v>
      </c>
      <c r="IR41">
        <v>-1.24</v>
      </c>
      <c r="IS41">
        <v>0.97</v>
      </c>
      <c r="IT41">
        <v>3.37</v>
      </c>
      <c r="IU41">
        <v>0.53</v>
      </c>
      <c r="IV41">
        <v>0.04</v>
      </c>
      <c r="IW41">
        <v>0.15</v>
      </c>
      <c r="IX41">
        <v>0.71</v>
      </c>
      <c r="IY41">
        <v>-0.48</v>
      </c>
      <c r="IZ41">
        <v>2.08</v>
      </c>
      <c r="JA41">
        <v>1.5</v>
      </c>
      <c r="JB41">
        <v>0.49</v>
      </c>
      <c r="JC41">
        <v>1.38</v>
      </c>
      <c r="JD41">
        <v>0.13</v>
      </c>
      <c r="JE41">
        <v>1.68</v>
      </c>
      <c r="JF41">
        <v>-1.1200000000000001</v>
      </c>
      <c r="JG41">
        <v>0.52</v>
      </c>
      <c r="JH41">
        <v>-0.23</v>
      </c>
      <c r="JI41">
        <v>1.08</v>
      </c>
      <c r="JJ41">
        <v>0.23</v>
      </c>
      <c r="JK41">
        <v>-1.47</v>
      </c>
      <c r="JL41">
        <v>-1.1200000000000001</v>
      </c>
      <c r="JM41">
        <v>-0.33</v>
      </c>
      <c r="JN41">
        <v>1.0900000000000001</v>
      </c>
      <c r="JO41">
        <v>2.04</v>
      </c>
      <c r="JP41">
        <v>0.08</v>
      </c>
      <c r="JQ41">
        <v>-1.34</v>
      </c>
      <c r="JR41">
        <v>6.95</v>
      </c>
      <c r="JS41">
        <v>1.55</v>
      </c>
      <c r="JT41">
        <v>1.06</v>
      </c>
      <c r="JU41">
        <v>0.24</v>
      </c>
      <c r="JV41">
        <v>0.38</v>
      </c>
      <c r="JW41">
        <v>-1.83</v>
      </c>
      <c r="JX41">
        <v>-0.11</v>
      </c>
      <c r="JY41">
        <v>-1.24</v>
      </c>
      <c r="JZ41">
        <v>0.97</v>
      </c>
      <c r="KA41">
        <v>3.37</v>
      </c>
      <c r="KB41">
        <v>0.53</v>
      </c>
      <c r="KC41">
        <v>0.04</v>
      </c>
      <c r="KD41">
        <v>0.15</v>
      </c>
      <c r="KE41">
        <v>0.71</v>
      </c>
      <c r="KF41">
        <v>-0.48</v>
      </c>
      <c r="KG41">
        <v>2.08</v>
      </c>
      <c r="KH41">
        <v>1.5</v>
      </c>
      <c r="KI41">
        <v>0.49</v>
      </c>
      <c r="KJ41">
        <v>1.38</v>
      </c>
      <c r="KK41">
        <v>0.13</v>
      </c>
      <c r="KL41">
        <v>1.68</v>
      </c>
      <c r="KM41">
        <v>-1.1200000000000001</v>
      </c>
    </row>
    <row r="42" spans="1:299" x14ac:dyDescent="0.25">
      <c r="A42">
        <v>40</v>
      </c>
      <c r="B42" s="1">
        <v>41640</v>
      </c>
      <c r="C42">
        <v>864.01</v>
      </c>
      <c r="D42">
        <v>877.27</v>
      </c>
      <c r="E42">
        <v>919.26</v>
      </c>
      <c r="F42">
        <v>954.27</v>
      </c>
      <c r="G42">
        <v>875.63</v>
      </c>
      <c r="H42">
        <v>936.38</v>
      </c>
      <c r="I42">
        <v>850.73</v>
      </c>
      <c r="J42">
        <v>859.42</v>
      </c>
      <c r="K42">
        <v>908.7</v>
      </c>
      <c r="L42">
        <v>810.64</v>
      </c>
      <c r="M42">
        <v>861.59</v>
      </c>
      <c r="N42">
        <v>831.49</v>
      </c>
      <c r="O42">
        <v>805.76</v>
      </c>
      <c r="P42">
        <v>781.22</v>
      </c>
      <c r="Q42">
        <v>836.51</v>
      </c>
      <c r="R42">
        <v>794.88</v>
      </c>
      <c r="S42">
        <v>798.13</v>
      </c>
      <c r="T42">
        <v>774.32</v>
      </c>
      <c r="U42">
        <v>799.27</v>
      </c>
      <c r="V42">
        <v>899.11</v>
      </c>
      <c r="W42">
        <v>821.21</v>
      </c>
      <c r="X42">
        <v>774.83</v>
      </c>
      <c r="Y42">
        <v>969.93</v>
      </c>
      <c r="Z42">
        <v>927.63</v>
      </c>
      <c r="AA42">
        <v>876.83</v>
      </c>
      <c r="AB42">
        <v>893.94</v>
      </c>
      <c r="AC42">
        <v>909.4</v>
      </c>
      <c r="AD42">
        <v>816.75</v>
      </c>
      <c r="AE42">
        <v>871.05</v>
      </c>
      <c r="AF42">
        <v>855.33</v>
      </c>
      <c r="AG42">
        <v>879.21</v>
      </c>
      <c r="AH42">
        <v>851.38</v>
      </c>
      <c r="AI42">
        <v>898.41</v>
      </c>
      <c r="AJ42">
        <v>477</v>
      </c>
      <c r="AK42">
        <v>510.23</v>
      </c>
      <c r="AL42">
        <v>531.73</v>
      </c>
      <c r="AM42">
        <v>564.25</v>
      </c>
      <c r="AN42">
        <v>510.25</v>
      </c>
      <c r="AO42">
        <v>525.16</v>
      </c>
      <c r="AP42">
        <v>491.56</v>
      </c>
      <c r="AQ42">
        <v>509.57</v>
      </c>
      <c r="AR42">
        <v>540.52</v>
      </c>
      <c r="AS42">
        <v>472.69</v>
      </c>
      <c r="AT42">
        <v>514.12</v>
      </c>
      <c r="AU42">
        <v>491</v>
      </c>
      <c r="AV42">
        <v>485</v>
      </c>
      <c r="AW42">
        <v>458.19</v>
      </c>
      <c r="AX42">
        <v>494.82</v>
      </c>
      <c r="AY42">
        <v>456.29</v>
      </c>
      <c r="AZ42">
        <v>467.28</v>
      </c>
      <c r="BA42">
        <v>452.72</v>
      </c>
      <c r="BB42">
        <v>451.83</v>
      </c>
      <c r="BC42">
        <v>472.54</v>
      </c>
      <c r="BD42">
        <v>448.98</v>
      </c>
      <c r="BE42">
        <v>428.69</v>
      </c>
      <c r="BF42">
        <v>505.62</v>
      </c>
      <c r="BG42">
        <v>477.04</v>
      </c>
      <c r="BH42">
        <v>455.68</v>
      </c>
      <c r="BI42">
        <v>450.94</v>
      </c>
      <c r="BJ42">
        <v>445.17</v>
      </c>
      <c r="BK42">
        <v>473.81</v>
      </c>
      <c r="BL42">
        <v>506.52</v>
      </c>
      <c r="BM42">
        <v>509.59</v>
      </c>
      <c r="BN42">
        <v>500.25</v>
      </c>
      <c r="BO42">
        <v>501.98</v>
      </c>
      <c r="BP42">
        <v>519.23</v>
      </c>
      <c r="BQ42">
        <v>387.01</v>
      </c>
      <c r="BR42">
        <v>367.04</v>
      </c>
      <c r="BS42">
        <v>387.53</v>
      </c>
      <c r="BT42">
        <v>390.02</v>
      </c>
      <c r="BU42">
        <v>365.38</v>
      </c>
      <c r="BV42">
        <v>411.22</v>
      </c>
      <c r="BW42">
        <v>359.17</v>
      </c>
      <c r="BX42">
        <v>349.85</v>
      </c>
      <c r="BY42">
        <v>368.18</v>
      </c>
      <c r="BZ42">
        <v>337.95</v>
      </c>
      <c r="CA42">
        <v>347.47</v>
      </c>
      <c r="CB42">
        <v>340.49</v>
      </c>
      <c r="CC42">
        <v>320.76</v>
      </c>
      <c r="CD42">
        <v>323.02999999999997</v>
      </c>
      <c r="CE42">
        <v>341.69</v>
      </c>
      <c r="CF42">
        <v>338.59</v>
      </c>
      <c r="CG42">
        <v>330.85</v>
      </c>
      <c r="CH42">
        <v>321.60000000000002</v>
      </c>
      <c r="CI42">
        <v>347.44</v>
      </c>
      <c r="CJ42">
        <v>426.57</v>
      </c>
      <c r="CK42">
        <v>372.23</v>
      </c>
      <c r="CL42">
        <v>346.14</v>
      </c>
      <c r="CM42">
        <v>464.31</v>
      </c>
      <c r="CN42">
        <v>450.59</v>
      </c>
      <c r="CO42">
        <v>421.15</v>
      </c>
      <c r="CP42">
        <v>443</v>
      </c>
      <c r="CQ42">
        <v>464.23</v>
      </c>
      <c r="CR42">
        <v>342.94</v>
      </c>
      <c r="CS42">
        <v>364.53</v>
      </c>
      <c r="CT42">
        <v>345.74</v>
      </c>
      <c r="CU42">
        <v>378.96</v>
      </c>
      <c r="CV42">
        <v>349.4</v>
      </c>
      <c r="CW42">
        <v>379.18</v>
      </c>
      <c r="CX42">
        <v>432.41</v>
      </c>
      <c r="CY42">
        <v>436.99</v>
      </c>
      <c r="CZ42">
        <v>512.5</v>
      </c>
      <c r="DA42">
        <v>506.6</v>
      </c>
      <c r="DB42">
        <v>428.69</v>
      </c>
      <c r="DC42">
        <v>388.9</v>
      </c>
      <c r="DD42">
        <v>407.66</v>
      </c>
      <c r="DE42">
        <v>417.35</v>
      </c>
      <c r="DF42">
        <v>477.69</v>
      </c>
      <c r="DG42">
        <v>437.91</v>
      </c>
      <c r="DH42">
        <v>453.98</v>
      </c>
      <c r="DI42">
        <v>552.6</v>
      </c>
      <c r="DJ42">
        <v>465.36</v>
      </c>
      <c r="DK42">
        <v>393.65</v>
      </c>
      <c r="DL42">
        <v>462.57</v>
      </c>
      <c r="DM42">
        <v>424.98</v>
      </c>
      <c r="DN42">
        <v>398.84</v>
      </c>
      <c r="DO42">
        <v>411.46</v>
      </c>
      <c r="DP42">
        <v>422.78</v>
      </c>
      <c r="DQ42">
        <v>430.32</v>
      </c>
      <c r="DR42">
        <v>452</v>
      </c>
      <c r="DS42">
        <v>429.87</v>
      </c>
      <c r="DT42">
        <v>442.11</v>
      </c>
      <c r="DU42">
        <v>418.96</v>
      </c>
      <c r="DV42">
        <v>419.32</v>
      </c>
      <c r="DW42">
        <v>427.44</v>
      </c>
      <c r="DX42">
        <v>492.59</v>
      </c>
      <c r="DY42">
        <v>370.74</v>
      </c>
      <c r="DZ42">
        <v>444.71</v>
      </c>
      <c r="EA42">
        <v>402.09</v>
      </c>
      <c r="EB42">
        <v>501.69</v>
      </c>
      <c r="EC42">
        <v>449.74</v>
      </c>
      <c r="ED42">
        <v>396.87</v>
      </c>
      <c r="EE42">
        <v>361.28</v>
      </c>
      <c r="EF42">
        <v>377.06</v>
      </c>
      <c r="EG42">
        <v>404.97</v>
      </c>
      <c r="EH42">
        <v>409.79</v>
      </c>
      <c r="EI42">
        <v>376.78</v>
      </c>
      <c r="EJ42">
        <v>345.66</v>
      </c>
      <c r="EK42">
        <v>365.83</v>
      </c>
      <c r="EL42">
        <v>350.75</v>
      </c>
      <c r="EM42">
        <v>422.86</v>
      </c>
      <c r="EN42">
        <v>364.78</v>
      </c>
      <c r="EO42">
        <v>353.81</v>
      </c>
      <c r="EP42">
        <v>444.94</v>
      </c>
      <c r="EQ42">
        <v>390.32</v>
      </c>
      <c r="ER42">
        <v>323.66000000000003</v>
      </c>
      <c r="ES42">
        <v>393.51</v>
      </c>
      <c r="ET42">
        <v>340</v>
      </c>
      <c r="EU42">
        <v>345.95</v>
      </c>
      <c r="EV42">
        <v>338.06</v>
      </c>
      <c r="EW42">
        <v>365.02</v>
      </c>
      <c r="EX42">
        <v>358.62</v>
      </c>
      <c r="EY42">
        <v>376.77</v>
      </c>
      <c r="EZ42">
        <v>341.4</v>
      </c>
      <c r="FA42">
        <v>356.24</v>
      </c>
      <c r="FB42">
        <v>350.66</v>
      </c>
      <c r="FC42">
        <v>338.19</v>
      </c>
      <c r="FD42">
        <v>352.81</v>
      </c>
      <c r="FE42">
        <v>369.64</v>
      </c>
      <c r="FF42">
        <v>306.06</v>
      </c>
      <c r="FG42">
        <v>385.81</v>
      </c>
      <c r="FH42">
        <v>352.63</v>
      </c>
      <c r="FI42">
        <v>437.38</v>
      </c>
      <c r="FJ42">
        <v>388.39</v>
      </c>
      <c r="FK42">
        <v>344.36</v>
      </c>
      <c r="FL42">
        <v>610.92999999999995</v>
      </c>
      <c r="FM42">
        <v>591.67999999999995</v>
      </c>
      <c r="FN42">
        <v>885.65</v>
      </c>
      <c r="FO42">
        <v>803.15</v>
      </c>
      <c r="FP42">
        <v>551.02</v>
      </c>
      <c r="FQ42">
        <v>502.57</v>
      </c>
      <c r="FR42">
        <v>499.73</v>
      </c>
      <c r="FS42">
        <v>605.83000000000004</v>
      </c>
      <c r="FT42">
        <v>661.58</v>
      </c>
      <c r="FU42">
        <v>653.82000000000005</v>
      </c>
      <c r="FV42">
        <v>859.8</v>
      </c>
      <c r="FW42">
        <v>896.72</v>
      </c>
      <c r="FX42">
        <v>726.51</v>
      </c>
      <c r="FY42">
        <v>601.08000000000004</v>
      </c>
      <c r="FZ42">
        <v>667.2</v>
      </c>
      <c r="GA42">
        <v>676.45</v>
      </c>
      <c r="GB42">
        <v>528.15</v>
      </c>
      <c r="GC42">
        <v>647.07000000000005</v>
      </c>
      <c r="GD42">
        <v>567.92999999999995</v>
      </c>
      <c r="GE42">
        <v>595.41999999999996</v>
      </c>
      <c r="GF42">
        <v>640.51</v>
      </c>
      <c r="GG42">
        <v>667.39</v>
      </c>
      <c r="GH42">
        <v>634.96</v>
      </c>
      <c r="GI42">
        <v>570.16</v>
      </c>
      <c r="GJ42">
        <v>616.24</v>
      </c>
      <c r="GK42">
        <v>590.23</v>
      </c>
      <c r="GL42">
        <v>772.3</v>
      </c>
      <c r="GM42">
        <v>555.29999999999995</v>
      </c>
      <c r="GN42">
        <v>601.75</v>
      </c>
      <c r="GO42">
        <v>531.91</v>
      </c>
      <c r="GP42">
        <v>649.53</v>
      </c>
      <c r="GQ42">
        <v>634.76</v>
      </c>
      <c r="GR42">
        <v>532.39</v>
      </c>
      <c r="GS42">
        <v>0.45</v>
      </c>
      <c r="GT42">
        <v>0.71</v>
      </c>
      <c r="GU42">
        <v>-0.13</v>
      </c>
      <c r="GV42">
        <v>0.36</v>
      </c>
      <c r="GW42">
        <v>0.42</v>
      </c>
      <c r="GX42">
        <v>0.67</v>
      </c>
      <c r="GY42">
        <v>0.51</v>
      </c>
      <c r="GZ42">
        <v>3.44</v>
      </c>
      <c r="HA42">
        <v>1.49</v>
      </c>
      <c r="HB42">
        <v>0.53</v>
      </c>
      <c r="HC42">
        <v>0.15</v>
      </c>
      <c r="HD42">
        <v>0.02</v>
      </c>
      <c r="HE42">
        <v>0.48</v>
      </c>
      <c r="HF42">
        <v>0.98</v>
      </c>
      <c r="HG42">
        <v>0.12</v>
      </c>
      <c r="HH42">
        <v>0.47</v>
      </c>
      <c r="HI42">
        <v>0.48</v>
      </c>
      <c r="HJ42">
        <v>1.35</v>
      </c>
      <c r="HK42">
        <v>0.88</v>
      </c>
      <c r="HL42">
        <v>0.44</v>
      </c>
      <c r="HM42">
        <v>0.51</v>
      </c>
      <c r="HN42">
        <v>0.38</v>
      </c>
      <c r="HO42">
        <v>0.41</v>
      </c>
      <c r="HP42">
        <v>0.42</v>
      </c>
      <c r="HQ42">
        <v>0.35</v>
      </c>
      <c r="HR42">
        <v>0.13</v>
      </c>
      <c r="HS42">
        <v>0.95</v>
      </c>
      <c r="HT42">
        <v>0.11</v>
      </c>
      <c r="HU42">
        <v>0.17</v>
      </c>
      <c r="HV42">
        <v>-0.25</v>
      </c>
      <c r="HW42">
        <v>-0.51</v>
      </c>
      <c r="HX42">
        <v>0.97</v>
      </c>
      <c r="HY42">
        <v>0.28999999999999998</v>
      </c>
      <c r="HZ42">
        <v>0.45</v>
      </c>
      <c r="IA42">
        <v>0.71</v>
      </c>
      <c r="IB42">
        <v>-0.13</v>
      </c>
      <c r="IC42">
        <v>0.36</v>
      </c>
      <c r="ID42">
        <v>0.42</v>
      </c>
      <c r="IE42">
        <v>0.67</v>
      </c>
      <c r="IF42">
        <v>0.51</v>
      </c>
      <c r="IG42">
        <v>3.44</v>
      </c>
      <c r="IH42">
        <v>1.49</v>
      </c>
      <c r="II42">
        <v>0.53</v>
      </c>
      <c r="IJ42">
        <v>0.15</v>
      </c>
      <c r="IK42">
        <v>0.02</v>
      </c>
      <c r="IL42">
        <v>0.48</v>
      </c>
      <c r="IM42">
        <v>0.98</v>
      </c>
      <c r="IN42">
        <v>0.12</v>
      </c>
      <c r="IO42">
        <v>0.47</v>
      </c>
      <c r="IP42">
        <v>0.48</v>
      </c>
      <c r="IQ42">
        <v>1.35</v>
      </c>
      <c r="IR42">
        <v>0.88</v>
      </c>
      <c r="IS42">
        <v>0.44</v>
      </c>
      <c r="IT42">
        <v>0.51</v>
      </c>
      <c r="IU42">
        <v>0.38</v>
      </c>
      <c r="IV42">
        <v>0.41</v>
      </c>
      <c r="IW42">
        <v>0.42</v>
      </c>
      <c r="IX42">
        <v>0.35</v>
      </c>
      <c r="IY42">
        <v>0.13</v>
      </c>
      <c r="IZ42">
        <v>0.95</v>
      </c>
      <c r="JA42">
        <v>0.11</v>
      </c>
      <c r="JB42">
        <v>0.17</v>
      </c>
      <c r="JC42">
        <v>-0.25</v>
      </c>
      <c r="JD42">
        <v>-0.51</v>
      </c>
      <c r="JE42">
        <v>0.97</v>
      </c>
      <c r="JF42">
        <v>0.28999999999999998</v>
      </c>
      <c r="JG42">
        <v>0.79</v>
      </c>
      <c r="JH42">
        <v>-0.01</v>
      </c>
      <c r="JI42">
        <v>0.44</v>
      </c>
      <c r="JJ42">
        <v>0.49</v>
      </c>
      <c r="JK42">
        <v>-1.19</v>
      </c>
      <c r="JL42">
        <v>-0.55000000000000004</v>
      </c>
      <c r="JM42">
        <v>-0.19</v>
      </c>
      <c r="JN42">
        <v>0.9</v>
      </c>
      <c r="JO42">
        <v>3.39</v>
      </c>
      <c r="JP42">
        <v>0.5</v>
      </c>
      <c r="JQ42">
        <v>-1.66</v>
      </c>
      <c r="JR42">
        <v>6.66</v>
      </c>
      <c r="JS42">
        <v>1.88</v>
      </c>
      <c r="JT42">
        <v>2.08</v>
      </c>
      <c r="JU42">
        <v>0.22</v>
      </c>
      <c r="JV42">
        <v>0.85</v>
      </c>
      <c r="JW42">
        <v>-1.52</v>
      </c>
      <c r="JX42">
        <v>1.01</v>
      </c>
      <c r="JY42">
        <v>-0.33</v>
      </c>
      <c r="JZ42">
        <v>1.24</v>
      </c>
      <c r="KA42">
        <v>3.88</v>
      </c>
      <c r="KB42">
        <v>0.37</v>
      </c>
      <c r="KC42">
        <v>0.09</v>
      </c>
      <c r="KD42">
        <v>0.42</v>
      </c>
      <c r="KE42">
        <v>0.9</v>
      </c>
      <c r="KF42">
        <v>-0.43</v>
      </c>
      <c r="KG42">
        <v>2.88</v>
      </c>
      <c r="KH42">
        <v>1.3</v>
      </c>
      <c r="KI42">
        <v>0.51</v>
      </c>
      <c r="KJ42">
        <v>1.03</v>
      </c>
      <c r="KK42">
        <v>-0.46</v>
      </c>
      <c r="KL42">
        <v>2.4900000000000002</v>
      </c>
      <c r="KM42">
        <v>-1.08</v>
      </c>
    </row>
    <row r="43" spans="1:299" x14ac:dyDescent="0.25">
      <c r="A43">
        <v>41</v>
      </c>
      <c r="B43" s="1">
        <v>41671</v>
      </c>
      <c r="C43">
        <v>867.83</v>
      </c>
      <c r="D43">
        <v>884.77</v>
      </c>
      <c r="E43">
        <v>947.28</v>
      </c>
      <c r="F43">
        <v>958.6</v>
      </c>
      <c r="G43">
        <v>879.92</v>
      </c>
      <c r="H43">
        <v>941.68</v>
      </c>
      <c r="I43">
        <v>859.45</v>
      </c>
      <c r="J43">
        <v>860.78</v>
      </c>
      <c r="K43">
        <v>910.2</v>
      </c>
      <c r="L43">
        <v>813.53</v>
      </c>
      <c r="M43">
        <v>864.63</v>
      </c>
      <c r="N43">
        <v>831.64</v>
      </c>
      <c r="O43">
        <v>809.07</v>
      </c>
      <c r="P43">
        <v>782.13</v>
      </c>
      <c r="Q43">
        <v>840.11</v>
      </c>
      <c r="R43">
        <v>798.27</v>
      </c>
      <c r="S43">
        <v>799.02</v>
      </c>
      <c r="T43">
        <v>779.05</v>
      </c>
      <c r="U43">
        <v>802.42</v>
      </c>
      <c r="V43">
        <v>903.72</v>
      </c>
      <c r="W43">
        <v>824.25</v>
      </c>
      <c r="X43">
        <v>779.75</v>
      </c>
      <c r="Y43">
        <v>976.95</v>
      </c>
      <c r="Z43">
        <v>932.2</v>
      </c>
      <c r="AA43">
        <v>878.74</v>
      </c>
      <c r="AB43">
        <v>893.9</v>
      </c>
      <c r="AC43">
        <v>911.19</v>
      </c>
      <c r="AD43">
        <v>822.04</v>
      </c>
      <c r="AE43">
        <v>873.79</v>
      </c>
      <c r="AF43">
        <v>860.62</v>
      </c>
      <c r="AG43">
        <v>882.15</v>
      </c>
      <c r="AH43">
        <v>855.07</v>
      </c>
      <c r="AI43">
        <v>897.8</v>
      </c>
      <c r="AJ43">
        <v>480.39</v>
      </c>
      <c r="AK43">
        <v>515.66</v>
      </c>
      <c r="AL43">
        <v>534.37</v>
      </c>
      <c r="AM43">
        <v>568.58000000000004</v>
      </c>
      <c r="AN43">
        <v>515.83000000000004</v>
      </c>
      <c r="AO43">
        <v>530.46</v>
      </c>
      <c r="AP43">
        <v>499.08</v>
      </c>
      <c r="AQ43">
        <v>509.59</v>
      </c>
      <c r="AR43">
        <v>542.33000000000004</v>
      </c>
      <c r="AS43">
        <v>475.35</v>
      </c>
      <c r="AT43">
        <v>515.83000000000004</v>
      </c>
      <c r="AU43">
        <v>491.16</v>
      </c>
      <c r="AV43">
        <v>488.36</v>
      </c>
      <c r="AW43">
        <v>459.1</v>
      </c>
      <c r="AX43">
        <v>498.42</v>
      </c>
      <c r="AY43">
        <v>459.68</v>
      </c>
      <c r="AZ43">
        <v>468.19</v>
      </c>
      <c r="BA43">
        <v>457.45</v>
      </c>
      <c r="BB43">
        <v>454.76</v>
      </c>
      <c r="BC43">
        <v>477.39</v>
      </c>
      <c r="BD43">
        <v>450.46</v>
      </c>
      <c r="BE43">
        <v>433.59</v>
      </c>
      <c r="BF43">
        <v>512.64</v>
      </c>
      <c r="BG43">
        <v>483.04</v>
      </c>
      <c r="BH43">
        <v>455.51</v>
      </c>
      <c r="BI43">
        <v>450.9</v>
      </c>
      <c r="BJ43">
        <v>445.86</v>
      </c>
      <c r="BK43">
        <v>472.59</v>
      </c>
      <c r="BL43">
        <v>509.26</v>
      </c>
      <c r="BM43">
        <v>514.88</v>
      </c>
      <c r="BN43">
        <v>503.19</v>
      </c>
      <c r="BO43">
        <v>505.67</v>
      </c>
      <c r="BP43">
        <v>518.62</v>
      </c>
      <c r="BQ43">
        <v>387.44</v>
      </c>
      <c r="BR43">
        <v>369.11</v>
      </c>
      <c r="BS43">
        <v>412.91</v>
      </c>
      <c r="BT43">
        <v>390.02</v>
      </c>
      <c r="BU43">
        <v>364.09</v>
      </c>
      <c r="BV43">
        <v>411.22</v>
      </c>
      <c r="BW43">
        <v>360.37</v>
      </c>
      <c r="BX43">
        <v>351.19</v>
      </c>
      <c r="BY43">
        <v>367.87</v>
      </c>
      <c r="BZ43">
        <v>338.18</v>
      </c>
      <c r="CA43">
        <v>348.8</v>
      </c>
      <c r="CB43">
        <v>340.48</v>
      </c>
      <c r="CC43">
        <v>320.70999999999998</v>
      </c>
      <c r="CD43">
        <v>323.02999999999997</v>
      </c>
      <c r="CE43">
        <v>341.69</v>
      </c>
      <c r="CF43">
        <v>338.59</v>
      </c>
      <c r="CG43">
        <v>330.83</v>
      </c>
      <c r="CH43">
        <v>321.60000000000002</v>
      </c>
      <c r="CI43">
        <v>347.66</v>
      </c>
      <c r="CJ43">
        <v>426.33</v>
      </c>
      <c r="CK43">
        <v>373.79</v>
      </c>
      <c r="CL43">
        <v>346.16</v>
      </c>
      <c r="CM43">
        <v>464.31</v>
      </c>
      <c r="CN43">
        <v>449.16</v>
      </c>
      <c r="CO43">
        <v>423.23</v>
      </c>
      <c r="CP43">
        <v>443</v>
      </c>
      <c r="CQ43">
        <v>465.33</v>
      </c>
      <c r="CR43">
        <v>349.45</v>
      </c>
      <c r="CS43">
        <v>364.53</v>
      </c>
      <c r="CT43">
        <v>345.74</v>
      </c>
      <c r="CU43">
        <v>378.96</v>
      </c>
      <c r="CV43">
        <v>349.4</v>
      </c>
      <c r="CW43">
        <v>379.18</v>
      </c>
      <c r="CX43">
        <v>434.31</v>
      </c>
      <c r="CY43">
        <v>440.71</v>
      </c>
      <c r="CZ43">
        <v>528.13</v>
      </c>
      <c r="DA43">
        <v>508.88</v>
      </c>
      <c r="DB43">
        <v>430.79</v>
      </c>
      <c r="DC43">
        <v>391.11</v>
      </c>
      <c r="DD43">
        <v>411.86</v>
      </c>
      <c r="DE43">
        <v>418.02</v>
      </c>
      <c r="DF43">
        <v>478.5</v>
      </c>
      <c r="DG43">
        <v>439.48</v>
      </c>
      <c r="DH43">
        <v>455.57</v>
      </c>
      <c r="DI43">
        <v>552.71</v>
      </c>
      <c r="DJ43">
        <v>467.26</v>
      </c>
      <c r="DK43">
        <v>394.13</v>
      </c>
      <c r="DL43">
        <v>464.56</v>
      </c>
      <c r="DM43">
        <v>426.8</v>
      </c>
      <c r="DN43">
        <v>399.28</v>
      </c>
      <c r="DO43">
        <v>413.97</v>
      </c>
      <c r="DP43">
        <v>424.43</v>
      </c>
      <c r="DQ43">
        <v>432.52</v>
      </c>
      <c r="DR43">
        <v>453.67</v>
      </c>
      <c r="DS43">
        <v>432.58</v>
      </c>
      <c r="DT43">
        <v>445.3</v>
      </c>
      <c r="DU43">
        <v>421.02</v>
      </c>
      <c r="DV43">
        <v>420.24</v>
      </c>
      <c r="DW43">
        <v>427.44</v>
      </c>
      <c r="DX43">
        <v>493.58</v>
      </c>
      <c r="DY43">
        <v>373.15</v>
      </c>
      <c r="DZ43">
        <v>446.09</v>
      </c>
      <c r="EA43">
        <v>404.58</v>
      </c>
      <c r="EB43">
        <v>503.35</v>
      </c>
      <c r="EC43">
        <v>451.68</v>
      </c>
      <c r="ED43">
        <v>396.59</v>
      </c>
      <c r="EE43">
        <v>363.85</v>
      </c>
      <c r="EF43">
        <v>381.06</v>
      </c>
      <c r="EG43">
        <v>406.99</v>
      </c>
      <c r="EH43">
        <v>412.94</v>
      </c>
      <c r="EI43">
        <v>380.88</v>
      </c>
      <c r="EJ43">
        <v>349.15</v>
      </c>
      <c r="EK43">
        <v>371.43</v>
      </c>
      <c r="EL43">
        <v>350.75</v>
      </c>
      <c r="EM43">
        <v>424.25</v>
      </c>
      <c r="EN43">
        <v>366.82</v>
      </c>
      <c r="EO43">
        <v>354.98</v>
      </c>
      <c r="EP43">
        <v>445.07</v>
      </c>
      <c r="EQ43">
        <v>393.02</v>
      </c>
      <c r="ER43">
        <v>324.31</v>
      </c>
      <c r="ES43">
        <v>396.38</v>
      </c>
      <c r="ET43">
        <v>342.51</v>
      </c>
      <c r="EU43">
        <v>346.61</v>
      </c>
      <c r="EV43">
        <v>341.58</v>
      </c>
      <c r="EW43">
        <v>367.4</v>
      </c>
      <c r="EX43">
        <v>362.31</v>
      </c>
      <c r="EY43">
        <v>378.01</v>
      </c>
      <c r="EZ43">
        <v>345.29</v>
      </c>
      <c r="FA43">
        <v>361.19</v>
      </c>
      <c r="FB43">
        <v>355.08</v>
      </c>
      <c r="FC43">
        <v>338.05</v>
      </c>
      <c r="FD43">
        <v>352.77</v>
      </c>
      <c r="FE43">
        <v>370.19</v>
      </c>
      <c r="FF43">
        <v>305.27</v>
      </c>
      <c r="FG43">
        <v>387.9</v>
      </c>
      <c r="FH43">
        <v>356.3</v>
      </c>
      <c r="FI43">
        <v>439.96</v>
      </c>
      <c r="FJ43">
        <v>391.26</v>
      </c>
      <c r="FK43">
        <v>343.95</v>
      </c>
      <c r="FL43">
        <v>611.6</v>
      </c>
      <c r="FM43">
        <v>594.99</v>
      </c>
      <c r="FN43">
        <v>943.66</v>
      </c>
      <c r="FO43">
        <v>803.15</v>
      </c>
      <c r="FP43">
        <v>549.09</v>
      </c>
      <c r="FQ43">
        <v>502.57</v>
      </c>
      <c r="FR43">
        <v>501.38</v>
      </c>
      <c r="FS43">
        <v>608.13</v>
      </c>
      <c r="FT43">
        <v>661.05</v>
      </c>
      <c r="FU43">
        <v>654.27</v>
      </c>
      <c r="FV43">
        <v>863.07</v>
      </c>
      <c r="FW43">
        <v>896.72</v>
      </c>
      <c r="FX43">
        <v>726.36</v>
      </c>
      <c r="FY43">
        <v>601.08000000000004</v>
      </c>
      <c r="FZ43">
        <v>667.2</v>
      </c>
      <c r="GA43">
        <v>676.45</v>
      </c>
      <c r="GB43">
        <v>528.09</v>
      </c>
      <c r="GC43">
        <v>647.07000000000005</v>
      </c>
      <c r="GD43">
        <v>568.27</v>
      </c>
      <c r="GE43">
        <v>595.07000000000005</v>
      </c>
      <c r="GF43">
        <v>643.20000000000005</v>
      </c>
      <c r="GG43">
        <v>667.46</v>
      </c>
      <c r="GH43">
        <v>634.96</v>
      </c>
      <c r="GI43">
        <v>568.34</v>
      </c>
      <c r="GJ43">
        <v>619.26</v>
      </c>
      <c r="GK43">
        <v>590.23</v>
      </c>
      <c r="GL43">
        <v>774.15</v>
      </c>
      <c r="GM43">
        <v>565.85</v>
      </c>
      <c r="GN43">
        <v>601.75</v>
      </c>
      <c r="GO43">
        <v>531.91</v>
      </c>
      <c r="GP43">
        <v>649.53</v>
      </c>
      <c r="GQ43">
        <v>634.76</v>
      </c>
      <c r="GR43">
        <v>532.39</v>
      </c>
      <c r="GS43">
        <v>0.44</v>
      </c>
      <c r="GT43">
        <v>0.85</v>
      </c>
      <c r="GU43">
        <v>3.05</v>
      </c>
      <c r="GV43">
        <v>0.45</v>
      </c>
      <c r="GW43">
        <v>0.49</v>
      </c>
      <c r="GX43">
        <v>0.56999999999999995</v>
      </c>
      <c r="GY43">
        <v>1.03</v>
      </c>
      <c r="GZ43">
        <v>0.16</v>
      </c>
      <c r="HA43">
        <v>0.17</v>
      </c>
      <c r="HB43">
        <v>0.36</v>
      </c>
      <c r="HC43">
        <v>0.35</v>
      </c>
      <c r="HD43">
        <v>0.02</v>
      </c>
      <c r="HE43">
        <v>0.41</v>
      </c>
      <c r="HF43">
        <v>0.12</v>
      </c>
      <c r="HG43">
        <v>0.43</v>
      </c>
      <c r="HH43">
        <v>0.43</v>
      </c>
      <c r="HI43">
        <v>0.11</v>
      </c>
      <c r="HJ43">
        <v>0.61</v>
      </c>
      <c r="HK43">
        <v>0.39</v>
      </c>
      <c r="HL43">
        <v>0.51</v>
      </c>
      <c r="HM43">
        <v>0.37</v>
      </c>
      <c r="HN43">
        <v>0.63</v>
      </c>
      <c r="HO43">
        <v>0.72</v>
      </c>
      <c r="HP43">
        <v>0.49</v>
      </c>
      <c r="HQ43">
        <v>0.22</v>
      </c>
      <c r="HR43">
        <v>0</v>
      </c>
      <c r="HS43">
        <v>0.2</v>
      </c>
      <c r="HT43">
        <v>0.65</v>
      </c>
      <c r="HU43">
        <v>0.31</v>
      </c>
      <c r="HV43">
        <v>0.62</v>
      </c>
      <c r="HW43">
        <v>0.33</v>
      </c>
      <c r="HX43">
        <v>0.43</v>
      </c>
      <c r="HY43">
        <v>-7.0000000000000007E-2</v>
      </c>
      <c r="HZ43">
        <v>0.9</v>
      </c>
      <c r="IA43">
        <v>1.57</v>
      </c>
      <c r="IB43">
        <v>2.91</v>
      </c>
      <c r="IC43">
        <v>0.81</v>
      </c>
      <c r="ID43">
        <v>0.91</v>
      </c>
      <c r="IE43">
        <v>1.24</v>
      </c>
      <c r="IF43">
        <v>1.54</v>
      </c>
      <c r="IG43">
        <v>3.6</v>
      </c>
      <c r="IH43">
        <v>1.66</v>
      </c>
      <c r="II43">
        <v>0.89</v>
      </c>
      <c r="IJ43">
        <v>0.5</v>
      </c>
      <c r="IK43">
        <v>0.04</v>
      </c>
      <c r="IL43">
        <v>0.89</v>
      </c>
      <c r="IM43">
        <v>1.0900000000000001</v>
      </c>
      <c r="IN43">
        <v>0.55000000000000004</v>
      </c>
      <c r="IO43">
        <v>0.89</v>
      </c>
      <c r="IP43">
        <v>0.59</v>
      </c>
      <c r="IQ43">
        <v>1.96</v>
      </c>
      <c r="IR43">
        <v>1.28</v>
      </c>
      <c r="IS43">
        <v>0.96</v>
      </c>
      <c r="IT43">
        <v>0.88</v>
      </c>
      <c r="IU43">
        <v>1.01</v>
      </c>
      <c r="IV43">
        <v>1.1399999999999999</v>
      </c>
      <c r="IW43">
        <v>0.92</v>
      </c>
      <c r="IX43">
        <v>0.56000000000000005</v>
      </c>
      <c r="IY43">
        <v>0.12</v>
      </c>
      <c r="IZ43">
        <v>1.1499999999999999</v>
      </c>
      <c r="JA43">
        <v>0.76</v>
      </c>
      <c r="JB43">
        <v>0.49</v>
      </c>
      <c r="JC43">
        <v>0.37</v>
      </c>
      <c r="JD43">
        <v>-0.18</v>
      </c>
      <c r="JE43">
        <v>1.4</v>
      </c>
      <c r="JF43">
        <v>0.23</v>
      </c>
      <c r="JG43">
        <v>0.51</v>
      </c>
      <c r="JH43">
        <v>0.62</v>
      </c>
      <c r="JI43">
        <v>3.09</v>
      </c>
      <c r="JJ43">
        <v>0.47</v>
      </c>
      <c r="JK43">
        <v>-0.95</v>
      </c>
      <c r="JL43">
        <v>-0.19</v>
      </c>
      <c r="JM43">
        <v>0.73</v>
      </c>
      <c r="JN43">
        <v>0.9</v>
      </c>
      <c r="JO43">
        <v>3.01</v>
      </c>
      <c r="JP43">
        <v>0.6</v>
      </c>
      <c r="JQ43">
        <v>-1.37</v>
      </c>
      <c r="JR43">
        <v>6.67</v>
      </c>
      <c r="JS43">
        <v>1.94</v>
      </c>
      <c r="JT43">
        <v>2.02</v>
      </c>
      <c r="JU43">
        <v>0.46</v>
      </c>
      <c r="JV43">
        <v>1.2</v>
      </c>
      <c r="JW43">
        <v>-1.48</v>
      </c>
      <c r="JX43">
        <v>0.37</v>
      </c>
      <c r="JY43">
        <v>-0.38</v>
      </c>
      <c r="JZ43">
        <v>0.32</v>
      </c>
      <c r="KA43">
        <v>-0.7</v>
      </c>
      <c r="KB43">
        <v>0.87</v>
      </c>
      <c r="KC43">
        <v>0.23</v>
      </c>
      <c r="KD43">
        <v>0.87</v>
      </c>
      <c r="KE43">
        <v>0.69</v>
      </c>
      <c r="KF43">
        <v>-0.49</v>
      </c>
      <c r="KG43">
        <v>2.92</v>
      </c>
      <c r="KH43">
        <v>0.52</v>
      </c>
      <c r="KI43">
        <v>0.64</v>
      </c>
      <c r="KJ43">
        <v>1.02</v>
      </c>
      <c r="KK43">
        <v>-0.28999999999999998</v>
      </c>
      <c r="KL43">
        <v>2.85</v>
      </c>
      <c r="KM43">
        <v>-1.21</v>
      </c>
    </row>
    <row r="44" spans="1:299" x14ac:dyDescent="0.25">
      <c r="A44">
        <v>42</v>
      </c>
      <c r="B44" s="1">
        <v>41699</v>
      </c>
      <c r="C44">
        <v>873.2</v>
      </c>
      <c r="D44">
        <v>889.51</v>
      </c>
      <c r="E44">
        <v>949.84</v>
      </c>
      <c r="F44">
        <v>962.83</v>
      </c>
      <c r="G44">
        <v>881.48</v>
      </c>
      <c r="H44">
        <v>941.57</v>
      </c>
      <c r="I44">
        <v>864.12</v>
      </c>
      <c r="J44">
        <v>884.67</v>
      </c>
      <c r="K44">
        <v>912.62</v>
      </c>
      <c r="L44">
        <v>818.23</v>
      </c>
      <c r="M44">
        <v>869.41</v>
      </c>
      <c r="N44">
        <v>835.92</v>
      </c>
      <c r="O44">
        <v>813</v>
      </c>
      <c r="P44">
        <v>784.36</v>
      </c>
      <c r="Q44">
        <v>841.96</v>
      </c>
      <c r="R44">
        <v>800.59</v>
      </c>
      <c r="S44">
        <v>801.82</v>
      </c>
      <c r="T44">
        <v>779.29</v>
      </c>
      <c r="U44">
        <v>811.08</v>
      </c>
      <c r="V44">
        <v>910.77</v>
      </c>
      <c r="W44">
        <v>829.45</v>
      </c>
      <c r="X44">
        <v>788.55</v>
      </c>
      <c r="Y44">
        <v>988.12</v>
      </c>
      <c r="Z44">
        <v>938.57</v>
      </c>
      <c r="AA44">
        <v>883.09</v>
      </c>
      <c r="AB44">
        <v>897.27</v>
      </c>
      <c r="AC44">
        <v>916.23</v>
      </c>
      <c r="AD44">
        <v>827.36</v>
      </c>
      <c r="AE44">
        <v>876.6</v>
      </c>
      <c r="AF44">
        <v>864.37</v>
      </c>
      <c r="AG44">
        <v>884.65</v>
      </c>
      <c r="AH44">
        <v>858.19</v>
      </c>
      <c r="AI44">
        <v>899.95</v>
      </c>
      <c r="AJ44">
        <v>485.63</v>
      </c>
      <c r="AK44">
        <v>519.67999999999995</v>
      </c>
      <c r="AL44">
        <v>536.92999999999995</v>
      </c>
      <c r="AM44">
        <v>572.98</v>
      </c>
      <c r="AN44">
        <v>517.39</v>
      </c>
      <c r="AO44">
        <v>530.35</v>
      </c>
      <c r="AP44">
        <v>504.95</v>
      </c>
      <c r="AQ44">
        <v>515.64</v>
      </c>
      <c r="AR44">
        <v>544.88</v>
      </c>
      <c r="AS44">
        <v>479.71</v>
      </c>
      <c r="AT44">
        <v>517.75</v>
      </c>
      <c r="AU44">
        <v>495.45</v>
      </c>
      <c r="AV44">
        <v>492.41</v>
      </c>
      <c r="AW44">
        <v>461.43</v>
      </c>
      <c r="AX44">
        <v>500.36</v>
      </c>
      <c r="AY44">
        <v>462.09</v>
      </c>
      <c r="AZ44">
        <v>470.99</v>
      </c>
      <c r="BA44">
        <v>457.81</v>
      </c>
      <c r="BB44">
        <v>463.42</v>
      </c>
      <c r="BC44">
        <v>484.67</v>
      </c>
      <c r="BD44">
        <v>455.77</v>
      </c>
      <c r="BE44">
        <v>442.53</v>
      </c>
      <c r="BF44">
        <v>523.80999999999995</v>
      </c>
      <c r="BG44">
        <v>489.81</v>
      </c>
      <c r="BH44">
        <v>459.55</v>
      </c>
      <c r="BI44">
        <v>454.27</v>
      </c>
      <c r="BJ44">
        <v>449.84</v>
      </c>
      <c r="BK44">
        <v>477.79</v>
      </c>
      <c r="BL44">
        <v>512.07000000000005</v>
      </c>
      <c r="BM44">
        <v>518.63</v>
      </c>
      <c r="BN44">
        <v>505.69</v>
      </c>
      <c r="BO44">
        <v>508.79</v>
      </c>
      <c r="BP44">
        <v>520.77</v>
      </c>
      <c r="BQ44">
        <v>387.57</v>
      </c>
      <c r="BR44">
        <v>369.83</v>
      </c>
      <c r="BS44">
        <v>412.91</v>
      </c>
      <c r="BT44">
        <v>389.85</v>
      </c>
      <c r="BU44">
        <v>364.09</v>
      </c>
      <c r="BV44">
        <v>411.22</v>
      </c>
      <c r="BW44">
        <v>359.17</v>
      </c>
      <c r="BX44">
        <v>369.03</v>
      </c>
      <c r="BY44">
        <v>367.74</v>
      </c>
      <c r="BZ44">
        <v>338.52</v>
      </c>
      <c r="CA44">
        <v>351.66</v>
      </c>
      <c r="CB44">
        <v>340.47</v>
      </c>
      <c r="CC44">
        <v>320.58999999999997</v>
      </c>
      <c r="CD44">
        <v>322.93</v>
      </c>
      <c r="CE44">
        <v>341.6</v>
      </c>
      <c r="CF44">
        <v>338.5</v>
      </c>
      <c r="CG44">
        <v>330.83</v>
      </c>
      <c r="CH44">
        <v>321.48</v>
      </c>
      <c r="CI44">
        <v>347.66</v>
      </c>
      <c r="CJ44">
        <v>426.1</v>
      </c>
      <c r="CK44">
        <v>373.68</v>
      </c>
      <c r="CL44">
        <v>346.02</v>
      </c>
      <c r="CM44">
        <v>464.31</v>
      </c>
      <c r="CN44">
        <v>448.76</v>
      </c>
      <c r="CO44">
        <v>423.54</v>
      </c>
      <c r="CP44">
        <v>443</v>
      </c>
      <c r="CQ44">
        <v>466.39</v>
      </c>
      <c r="CR44">
        <v>349.57</v>
      </c>
      <c r="CS44">
        <v>364.53</v>
      </c>
      <c r="CT44">
        <v>345.74</v>
      </c>
      <c r="CU44">
        <v>378.96</v>
      </c>
      <c r="CV44">
        <v>349.4</v>
      </c>
      <c r="CW44">
        <v>379.18</v>
      </c>
      <c r="CX44">
        <v>437</v>
      </c>
      <c r="CY44">
        <v>443.09</v>
      </c>
      <c r="CZ44">
        <v>529.54999999999995</v>
      </c>
      <c r="DA44">
        <v>511.12</v>
      </c>
      <c r="DB44">
        <v>431.57</v>
      </c>
      <c r="DC44">
        <v>391.07</v>
      </c>
      <c r="DD44">
        <v>414.08</v>
      </c>
      <c r="DE44">
        <v>429.64</v>
      </c>
      <c r="DF44">
        <v>479.8</v>
      </c>
      <c r="DG44">
        <v>442.03</v>
      </c>
      <c r="DH44">
        <v>458.08</v>
      </c>
      <c r="DI44">
        <v>555.53</v>
      </c>
      <c r="DJ44">
        <v>469.55</v>
      </c>
      <c r="DK44">
        <v>395.27</v>
      </c>
      <c r="DL44">
        <v>465.58</v>
      </c>
      <c r="DM44">
        <v>428.04</v>
      </c>
      <c r="DN44">
        <v>400.68</v>
      </c>
      <c r="DO44">
        <v>414.09</v>
      </c>
      <c r="DP44">
        <v>429.01</v>
      </c>
      <c r="DQ44">
        <v>435.89</v>
      </c>
      <c r="DR44">
        <v>456.53</v>
      </c>
      <c r="DS44">
        <v>437.47</v>
      </c>
      <c r="DT44">
        <v>450.37</v>
      </c>
      <c r="DU44">
        <v>423.88</v>
      </c>
      <c r="DV44">
        <v>422.34</v>
      </c>
      <c r="DW44">
        <v>429.06</v>
      </c>
      <c r="DX44">
        <v>496.29</v>
      </c>
      <c r="DY44">
        <v>375.58</v>
      </c>
      <c r="DZ44">
        <v>447.51</v>
      </c>
      <c r="EA44">
        <v>406.36</v>
      </c>
      <c r="EB44">
        <v>504.76</v>
      </c>
      <c r="EC44">
        <v>453.3</v>
      </c>
      <c r="ED44">
        <v>397.54</v>
      </c>
      <c r="EE44">
        <v>367.81</v>
      </c>
      <c r="EF44">
        <v>384.03</v>
      </c>
      <c r="EG44">
        <v>408.95</v>
      </c>
      <c r="EH44">
        <v>416.12</v>
      </c>
      <c r="EI44">
        <v>382.03</v>
      </c>
      <c r="EJ44">
        <v>349.08</v>
      </c>
      <c r="EK44">
        <v>375.81</v>
      </c>
      <c r="EL44">
        <v>354.92</v>
      </c>
      <c r="EM44">
        <v>426.25</v>
      </c>
      <c r="EN44">
        <v>370.19</v>
      </c>
      <c r="EO44">
        <v>356.29</v>
      </c>
      <c r="EP44">
        <v>448.95</v>
      </c>
      <c r="EQ44">
        <v>396.28</v>
      </c>
      <c r="ER44">
        <v>325.95999999999998</v>
      </c>
      <c r="ES44">
        <v>397.93</v>
      </c>
      <c r="ET44">
        <v>344.3</v>
      </c>
      <c r="EU44">
        <v>348.69</v>
      </c>
      <c r="EV44">
        <v>341.85</v>
      </c>
      <c r="EW44">
        <v>374.38</v>
      </c>
      <c r="EX44">
        <v>367.82</v>
      </c>
      <c r="EY44">
        <v>382.47</v>
      </c>
      <c r="EZ44">
        <v>352.4</v>
      </c>
      <c r="FA44">
        <v>369.06</v>
      </c>
      <c r="FB44">
        <v>360.05</v>
      </c>
      <c r="FC44">
        <v>341.06</v>
      </c>
      <c r="FD44">
        <v>355.42</v>
      </c>
      <c r="FE44">
        <v>373.49</v>
      </c>
      <c r="FF44">
        <v>308.62</v>
      </c>
      <c r="FG44">
        <v>390.03</v>
      </c>
      <c r="FH44">
        <v>358.9</v>
      </c>
      <c r="FI44">
        <v>442.16</v>
      </c>
      <c r="FJ44">
        <v>393.69</v>
      </c>
      <c r="FK44">
        <v>345.36</v>
      </c>
      <c r="FL44">
        <v>611.79</v>
      </c>
      <c r="FM44">
        <v>596.17999999999995</v>
      </c>
      <c r="FN44">
        <v>943.66</v>
      </c>
      <c r="FO44">
        <v>802.82</v>
      </c>
      <c r="FP44">
        <v>549.09</v>
      </c>
      <c r="FQ44">
        <v>502.57</v>
      </c>
      <c r="FR44">
        <v>499.72</v>
      </c>
      <c r="FS44">
        <v>639.03</v>
      </c>
      <c r="FT44">
        <v>660.79</v>
      </c>
      <c r="FU44">
        <v>654.92999999999995</v>
      </c>
      <c r="FV44">
        <v>870.15</v>
      </c>
      <c r="FW44">
        <v>896.72</v>
      </c>
      <c r="FX44">
        <v>726.07</v>
      </c>
      <c r="FY44">
        <v>600.9</v>
      </c>
      <c r="FZ44">
        <v>667</v>
      </c>
      <c r="GA44">
        <v>676.25</v>
      </c>
      <c r="GB44">
        <v>528.09</v>
      </c>
      <c r="GC44">
        <v>646.80999999999995</v>
      </c>
      <c r="GD44">
        <v>568.27</v>
      </c>
      <c r="GE44">
        <v>594.77</v>
      </c>
      <c r="GF44">
        <v>643.01</v>
      </c>
      <c r="GG44">
        <v>667.19</v>
      </c>
      <c r="GH44">
        <v>634.96</v>
      </c>
      <c r="GI44">
        <v>567.83000000000004</v>
      </c>
      <c r="GJ44">
        <v>619.69000000000005</v>
      </c>
      <c r="GK44">
        <v>590.23</v>
      </c>
      <c r="GL44">
        <v>775.93</v>
      </c>
      <c r="GM44">
        <v>566.02</v>
      </c>
      <c r="GN44">
        <v>601.75</v>
      </c>
      <c r="GO44">
        <v>531.91</v>
      </c>
      <c r="GP44">
        <v>649.53</v>
      </c>
      <c r="GQ44">
        <v>634.76</v>
      </c>
      <c r="GR44">
        <v>532.39</v>
      </c>
      <c r="GS44">
        <v>0.62</v>
      </c>
      <c r="GT44">
        <v>0.54</v>
      </c>
      <c r="GU44">
        <v>0.27</v>
      </c>
      <c r="GV44">
        <v>0.44</v>
      </c>
      <c r="GW44">
        <v>0.18</v>
      </c>
      <c r="GX44">
        <v>-0.01</v>
      </c>
      <c r="GY44">
        <v>0.54</v>
      </c>
      <c r="GZ44">
        <v>2.78</v>
      </c>
      <c r="HA44">
        <v>0.27</v>
      </c>
      <c r="HB44">
        <v>0.57999999999999996</v>
      </c>
      <c r="HC44">
        <v>0.55000000000000004</v>
      </c>
      <c r="HD44">
        <v>0.51</v>
      </c>
      <c r="HE44">
        <v>0.49</v>
      </c>
      <c r="HF44">
        <v>0.28999999999999998</v>
      </c>
      <c r="HG44">
        <v>0.22</v>
      </c>
      <c r="HH44">
        <v>0.28999999999999998</v>
      </c>
      <c r="HI44">
        <v>0.35</v>
      </c>
      <c r="HJ44">
        <v>0.03</v>
      </c>
      <c r="HK44">
        <v>1.08</v>
      </c>
      <c r="HL44">
        <v>0.78</v>
      </c>
      <c r="HM44">
        <v>0.63</v>
      </c>
      <c r="HN44">
        <v>1.1299999999999999</v>
      </c>
      <c r="HO44">
        <v>1.1399999999999999</v>
      </c>
      <c r="HP44">
        <v>0.68</v>
      </c>
      <c r="HQ44">
        <v>0.5</v>
      </c>
      <c r="HR44">
        <v>0.38</v>
      </c>
      <c r="HS44">
        <v>0.55000000000000004</v>
      </c>
      <c r="HT44">
        <v>0.65</v>
      </c>
      <c r="HU44">
        <v>0.32</v>
      </c>
      <c r="HV44">
        <v>0.44</v>
      </c>
      <c r="HW44">
        <v>0.28000000000000003</v>
      </c>
      <c r="HX44">
        <v>0.36</v>
      </c>
      <c r="HY44">
        <v>0.24</v>
      </c>
      <c r="HZ44">
        <v>1.52</v>
      </c>
      <c r="IA44">
        <v>2.12</v>
      </c>
      <c r="IB44">
        <v>3.19</v>
      </c>
      <c r="IC44">
        <v>1.26</v>
      </c>
      <c r="ID44">
        <v>1.0900000000000001</v>
      </c>
      <c r="IE44">
        <v>1.23</v>
      </c>
      <c r="IF44">
        <v>2.09</v>
      </c>
      <c r="IG44">
        <v>6.48</v>
      </c>
      <c r="IH44">
        <v>1.93</v>
      </c>
      <c r="II44">
        <v>1.48</v>
      </c>
      <c r="IJ44">
        <v>1.06</v>
      </c>
      <c r="IK44">
        <v>0.55000000000000004</v>
      </c>
      <c r="IL44">
        <v>1.38</v>
      </c>
      <c r="IM44">
        <v>1.38</v>
      </c>
      <c r="IN44">
        <v>0.77</v>
      </c>
      <c r="IO44">
        <v>1.19</v>
      </c>
      <c r="IP44">
        <v>0.94</v>
      </c>
      <c r="IQ44">
        <v>2</v>
      </c>
      <c r="IR44">
        <v>2.37</v>
      </c>
      <c r="IS44">
        <v>1.74</v>
      </c>
      <c r="IT44">
        <v>1.52</v>
      </c>
      <c r="IU44">
        <v>2.15</v>
      </c>
      <c r="IV44">
        <v>2.29</v>
      </c>
      <c r="IW44">
        <v>1.61</v>
      </c>
      <c r="IX44">
        <v>1.06</v>
      </c>
      <c r="IY44">
        <v>0.5</v>
      </c>
      <c r="IZ44">
        <v>1.71</v>
      </c>
      <c r="JA44">
        <v>1.41</v>
      </c>
      <c r="JB44">
        <v>0.81</v>
      </c>
      <c r="JC44">
        <v>0.81</v>
      </c>
      <c r="JD44">
        <v>0.11</v>
      </c>
      <c r="JE44">
        <v>1.77</v>
      </c>
      <c r="JF44">
        <v>0.47</v>
      </c>
      <c r="JG44">
        <v>0.94</v>
      </c>
      <c r="JH44">
        <v>0.94</v>
      </c>
      <c r="JI44">
        <v>-0.09</v>
      </c>
      <c r="JJ44">
        <v>0.95</v>
      </c>
      <c r="JK44">
        <v>-0.3</v>
      </c>
      <c r="JL44">
        <v>-0.46</v>
      </c>
      <c r="JM44">
        <v>1.1100000000000001</v>
      </c>
      <c r="JN44">
        <v>3.97</v>
      </c>
      <c r="JO44">
        <v>2.99</v>
      </c>
      <c r="JP44">
        <v>0.95</v>
      </c>
      <c r="JQ44">
        <v>-1.03</v>
      </c>
      <c r="JR44">
        <v>3.28</v>
      </c>
      <c r="JS44">
        <v>2.44</v>
      </c>
      <c r="JT44">
        <v>2.29</v>
      </c>
      <c r="JU44">
        <v>0.62</v>
      </c>
      <c r="JV44">
        <v>1.23</v>
      </c>
      <c r="JW44">
        <v>-1.3</v>
      </c>
      <c r="JX44">
        <v>7.0000000000000007E-2</v>
      </c>
      <c r="JY44">
        <v>0.91</v>
      </c>
      <c r="JZ44">
        <v>1.06</v>
      </c>
      <c r="KA44">
        <v>-0.19</v>
      </c>
      <c r="KB44">
        <v>2.19</v>
      </c>
      <c r="KC44">
        <v>1.31</v>
      </c>
      <c r="KD44">
        <v>1.55</v>
      </c>
      <c r="KE44">
        <v>0.51</v>
      </c>
      <c r="KF44">
        <v>-0.9</v>
      </c>
      <c r="KG44">
        <v>3.37</v>
      </c>
      <c r="KH44">
        <v>0.13</v>
      </c>
      <c r="KI44">
        <v>1.03</v>
      </c>
      <c r="KJ44">
        <v>1.39</v>
      </c>
      <c r="KK44">
        <v>0.13</v>
      </c>
      <c r="KL44">
        <v>3.27</v>
      </c>
      <c r="KM44">
        <v>-0.9</v>
      </c>
    </row>
    <row r="45" spans="1:299" x14ac:dyDescent="0.25">
      <c r="A45">
        <v>43</v>
      </c>
      <c r="B45" s="1">
        <v>41730</v>
      </c>
      <c r="C45">
        <v>877.19</v>
      </c>
      <c r="D45">
        <v>889.74</v>
      </c>
      <c r="E45">
        <v>953.35</v>
      </c>
      <c r="F45">
        <v>964.38</v>
      </c>
      <c r="G45">
        <v>883.35</v>
      </c>
      <c r="H45">
        <v>941.75</v>
      </c>
      <c r="I45">
        <v>862.76</v>
      </c>
      <c r="J45">
        <v>884.85</v>
      </c>
      <c r="K45">
        <v>912.64</v>
      </c>
      <c r="L45">
        <v>826.76</v>
      </c>
      <c r="M45">
        <v>869.69</v>
      </c>
      <c r="N45">
        <v>837.45</v>
      </c>
      <c r="O45">
        <v>816.42</v>
      </c>
      <c r="P45">
        <v>785.5</v>
      </c>
      <c r="Q45">
        <v>846.1</v>
      </c>
      <c r="R45">
        <v>808.77</v>
      </c>
      <c r="S45">
        <v>803.35</v>
      </c>
      <c r="T45">
        <v>779.85</v>
      </c>
      <c r="U45">
        <v>832.87</v>
      </c>
      <c r="V45">
        <v>912.44</v>
      </c>
      <c r="W45">
        <v>830.91</v>
      </c>
      <c r="X45">
        <v>793.61</v>
      </c>
      <c r="Y45">
        <v>990.45</v>
      </c>
      <c r="Z45">
        <v>939.85</v>
      </c>
      <c r="AA45">
        <v>886.85</v>
      </c>
      <c r="AB45">
        <v>902.57</v>
      </c>
      <c r="AC45">
        <v>916.62</v>
      </c>
      <c r="AD45">
        <v>831.8</v>
      </c>
      <c r="AE45">
        <v>878.69</v>
      </c>
      <c r="AF45">
        <v>866.4</v>
      </c>
      <c r="AG45">
        <v>886.08</v>
      </c>
      <c r="AH45">
        <v>862.27</v>
      </c>
      <c r="AI45">
        <v>900.2</v>
      </c>
      <c r="AJ45">
        <v>487.48</v>
      </c>
      <c r="AK45">
        <v>520.30999999999995</v>
      </c>
      <c r="AL45">
        <v>547.66999999999996</v>
      </c>
      <c r="AM45">
        <v>572.89</v>
      </c>
      <c r="AN45">
        <v>519.26</v>
      </c>
      <c r="AO45">
        <v>530.53</v>
      </c>
      <c r="AP45">
        <v>503.59</v>
      </c>
      <c r="AQ45">
        <v>515.82000000000005</v>
      </c>
      <c r="AR45">
        <v>544.9</v>
      </c>
      <c r="AS45">
        <v>481.24</v>
      </c>
      <c r="AT45">
        <v>516.34</v>
      </c>
      <c r="AU45">
        <v>496.98</v>
      </c>
      <c r="AV45">
        <v>495.84</v>
      </c>
      <c r="AW45">
        <v>462.57</v>
      </c>
      <c r="AX45">
        <v>504.5</v>
      </c>
      <c r="AY45">
        <v>470.27</v>
      </c>
      <c r="AZ45">
        <v>472.52</v>
      </c>
      <c r="BA45">
        <v>458.37</v>
      </c>
      <c r="BB45">
        <v>460.64</v>
      </c>
      <c r="BC45">
        <v>486.34</v>
      </c>
      <c r="BD45">
        <v>457.23</v>
      </c>
      <c r="BE45">
        <v>447.45</v>
      </c>
      <c r="BF45">
        <v>526.14</v>
      </c>
      <c r="BG45">
        <v>491.09</v>
      </c>
      <c r="BH45">
        <v>463.35</v>
      </c>
      <c r="BI45">
        <v>459.57</v>
      </c>
      <c r="BJ45">
        <v>450.38</v>
      </c>
      <c r="BK45">
        <v>482.23</v>
      </c>
      <c r="BL45">
        <v>514.16</v>
      </c>
      <c r="BM45">
        <v>520.66</v>
      </c>
      <c r="BN45">
        <v>507.12</v>
      </c>
      <c r="BO45">
        <v>512.87</v>
      </c>
      <c r="BP45">
        <v>521.02</v>
      </c>
      <c r="BQ45">
        <v>389.71</v>
      </c>
      <c r="BR45">
        <v>369.43</v>
      </c>
      <c r="BS45">
        <v>405.68</v>
      </c>
      <c r="BT45">
        <v>391.49</v>
      </c>
      <c r="BU45">
        <v>364.09</v>
      </c>
      <c r="BV45">
        <v>411.22</v>
      </c>
      <c r="BW45">
        <v>359.17</v>
      </c>
      <c r="BX45">
        <v>369.03</v>
      </c>
      <c r="BY45">
        <v>367.74</v>
      </c>
      <c r="BZ45">
        <v>345.52</v>
      </c>
      <c r="CA45">
        <v>353.35</v>
      </c>
      <c r="CB45">
        <v>340.47</v>
      </c>
      <c r="CC45">
        <v>320.58</v>
      </c>
      <c r="CD45">
        <v>322.93</v>
      </c>
      <c r="CE45">
        <v>341.6</v>
      </c>
      <c r="CF45">
        <v>338.5</v>
      </c>
      <c r="CG45">
        <v>330.83</v>
      </c>
      <c r="CH45">
        <v>321.48</v>
      </c>
      <c r="CI45">
        <v>372.23</v>
      </c>
      <c r="CJ45">
        <v>426.1</v>
      </c>
      <c r="CK45">
        <v>373.68</v>
      </c>
      <c r="CL45">
        <v>346.16</v>
      </c>
      <c r="CM45">
        <v>464.31</v>
      </c>
      <c r="CN45">
        <v>448.76</v>
      </c>
      <c r="CO45">
        <v>423.5</v>
      </c>
      <c r="CP45">
        <v>443</v>
      </c>
      <c r="CQ45">
        <v>466.24</v>
      </c>
      <c r="CR45">
        <v>349.57</v>
      </c>
      <c r="CS45">
        <v>364.53</v>
      </c>
      <c r="CT45">
        <v>345.74</v>
      </c>
      <c r="CU45">
        <v>378.96</v>
      </c>
      <c r="CV45">
        <v>349.4</v>
      </c>
      <c r="CW45">
        <v>379.18</v>
      </c>
      <c r="CX45">
        <v>439.01</v>
      </c>
      <c r="CY45">
        <v>443.22</v>
      </c>
      <c r="CZ45">
        <v>531.51</v>
      </c>
      <c r="DA45">
        <v>511.94</v>
      </c>
      <c r="DB45">
        <v>432.47</v>
      </c>
      <c r="DC45">
        <v>391.15</v>
      </c>
      <c r="DD45">
        <v>413.42</v>
      </c>
      <c r="DE45">
        <v>429.73</v>
      </c>
      <c r="DF45">
        <v>479.8</v>
      </c>
      <c r="DG45">
        <v>446.63</v>
      </c>
      <c r="DH45">
        <v>458.21</v>
      </c>
      <c r="DI45">
        <v>556.53</v>
      </c>
      <c r="DJ45">
        <v>471.52</v>
      </c>
      <c r="DK45">
        <v>395.86</v>
      </c>
      <c r="DL45">
        <v>467.86</v>
      </c>
      <c r="DM45">
        <v>432.41</v>
      </c>
      <c r="DN45">
        <v>401.44</v>
      </c>
      <c r="DO45">
        <v>414.38</v>
      </c>
      <c r="DP45">
        <v>440.55</v>
      </c>
      <c r="DQ45">
        <v>436.68</v>
      </c>
      <c r="DR45">
        <v>457.35</v>
      </c>
      <c r="DS45">
        <v>440.27</v>
      </c>
      <c r="DT45">
        <v>451.45</v>
      </c>
      <c r="DU45">
        <v>424.47</v>
      </c>
      <c r="DV45">
        <v>424.16</v>
      </c>
      <c r="DW45">
        <v>431.59</v>
      </c>
      <c r="DX45">
        <v>496.49</v>
      </c>
      <c r="DY45">
        <v>377.61</v>
      </c>
      <c r="DZ45">
        <v>448.59</v>
      </c>
      <c r="EA45">
        <v>407.3</v>
      </c>
      <c r="EB45">
        <v>505.56</v>
      </c>
      <c r="EC45">
        <v>455.48</v>
      </c>
      <c r="ED45">
        <v>397.66</v>
      </c>
      <c r="EE45">
        <v>369.21</v>
      </c>
      <c r="EF45">
        <v>384.49</v>
      </c>
      <c r="EG45">
        <v>417.13</v>
      </c>
      <c r="EH45">
        <v>416.04</v>
      </c>
      <c r="EI45">
        <v>383.4</v>
      </c>
      <c r="EJ45">
        <v>349.19</v>
      </c>
      <c r="EK45">
        <v>374.79</v>
      </c>
      <c r="EL45">
        <v>355.03</v>
      </c>
      <c r="EM45">
        <v>426.25</v>
      </c>
      <c r="EN45">
        <v>371.38</v>
      </c>
      <c r="EO45">
        <v>355.33</v>
      </c>
      <c r="EP45">
        <v>450.34</v>
      </c>
      <c r="EQ45">
        <v>399.05</v>
      </c>
      <c r="ER45">
        <v>326.77999999999997</v>
      </c>
      <c r="ES45">
        <v>401.23</v>
      </c>
      <c r="ET45">
        <v>350.39</v>
      </c>
      <c r="EU45">
        <v>349.8</v>
      </c>
      <c r="EV45">
        <v>342.26</v>
      </c>
      <c r="EW45">
        <v>372.13</v>
      </c>
      <c r="EX45">
        <v>369.07</v>
      </c>
      <c r="EY45">
        <v>383.7</v>
      </c>
      <c r="EZ45">
        <v>356.31</v>
      </c>
      <c r="FA45">
        <v>370.69</v>
      </c>
      <c r="FB45">
        <v>360.98</v>
      </c>
      <c r="FC45">
        <v>343.89</v>
      </c>
      <c r="FD45">
        <v>359.58</v>
      </c>
      <c r="FE45">
        <v>373.93</v>
      </c>
      <c r="FF45">
        <v>311.49</v>
      </c>
      <c r="FG45">
        <v>391.63</v>
      </c>
      <c r="FH45">
        <v>360.3</v>
      </c>
      <c r="FI45">
        <v>443.4</v>
      </c>
      <c r="FJ45">
        <v>396.84</v>
      </c>
      <c r="FK45">
        <v>345.53</v>
      </c>
      <c r="FL45">
        <v>615.15</v>
      </c>
      <c r="FM45">
        <v>595.53</v>
      </c>
      <c r="FN45">
        <v>927.15</v>
      </c>
      <c r="FO45">
        <v>806.2</v>
      </c>
      <c r="FP45">
        <v>549.09</v>
      </c>
      <c r="FQ45">
        <v>502.57</v>
      </c>
      <c r="FR45">
        <v>499.72</v>
      </c>
      <c r="FS45">
        <v>639.03</v>
      </c>
      <c r="FT45">
        <v>660.79</v>
      </c>
      <c r="FU45">
        <v>668.49</v>
      </c>
      <c r="FV45">
        <v>874.33</v>
      </c>
      <c r="FW45">
        <v>896.72</v>
      </c>
      <c r="FX45">
        <v>726.07</v>
      </c>
      <c r="FY45">
        <v>600.9</v>
      </c>
      <c r="FZ45">
        <v>667</v>
      </c>
      <c r="GA45">
        <v>676.25</v>
      </c>
      <c r="GB45">
        <v>528.09</v>
      </c>
      <c r="GC45">
        <v>646.80999999999995</v>
      </c>
      <c r="GD45">
        <v>608.45000000000005</v>
      </c>
      <c r="GE45">
        <v>594.77</v>
      </c>
      <c r="GF45">
        <v>643.01</v>
      </c>
      <c r="GG45">
        <v>667.46</v>
      </c>
      <c r="GH45">
        <v>634.96</v>
      </c>
      <c r="GI45">
        <v>567.83000000000004</v>
      </c>
      <c r="GJ45">
        <v>619.63</v>
      </c>
      <c r="GK45">
        <v>590.23</v>
      </c>
      <c r="GL45">
        <v>775.7</v>
      </c>
      <c r="GM45">
        <v>566.02</v>
      </c>
      <c r="GN45">
        <v>601.75</v>
      </c>
      <c r="GO45">
        <v>531.91</v>
      </c>
      <c r="GP45">
        <v>649.53</v>
      </c>
      <c r="GQ45">
        <v>634.76</v>
      </c>
      <c r="GR45">
        <v>532.39</v>
      </c>
      <c r="GS45">
        <v>0.46</v>
      </c>
      <c r="GT45">
        <v>0.03</v>
      </c>
      <c r="GU45">
        <v>0.37</v>
      </c>
      <c r="GV45">
        <v>0.16</v>
      </c>
      <c r="GW45">
        <v>0.21</v>
      </c>
      <c r="GX45">
        <v>0.02</v>
      </c>
      <c r="GY45">
        <v>-0.16</v>
      </c>
      <c r="GZ45">
        <v>0.02</v>
      </c>
      <c r="HA45">
        <v>0</v>
      </c>
      <c r="HB45">
        <v>1.04</v>
      </c>
      <c r="HC45">
        <v>0.03</v>
      </c>
      <c r="HD45">
        <v>0.18</v>
      </c>
      <c r="HE45">
        <v>0.42</v>
      </c>
      <c r="HF45">
        <v>0.15</v>
      </c>
      <c r="HG45">
        <v>0.49</v>
      </c>
      <c r="HH45">
        <v>1.02</v>
      </c>
      <c r="HI45">
        <v>0.19</v>
      </c>
      <c r="HJ45">
        <v>7.0000000000000007E-2</v>
      </c>
      <c r="HK45">
        <v>2.69</v>
      </c>
      <c r="HL45">
        <v>0.18</v>
      </c>
      <c r="HM45">
        <v>0.18</v>
      </c>
      <c r="HN45">
        <v>0.64</v>
      </c>
      <c r="HO45">
        <v>0.24</v>
      </c>
      <c r="HP45">
        <v>0.14000000000000001</v>
      </c>
      <c r="HQ45">
        <v>0.43</v>
      </c>
      <c r="HR45">
        <v>0.59</v>
      </c>
      <c r="HS45">
        <v>0.04</v>
      </c>
      <c r="HT45">
        <v>0.54</v>
      </c>
      <c r="HU45">
        <v>0.24</v>
      </c>
      <c r="HV45">
        <v>0.23</v>
      </c>
      <c r="HW45">
        <v>0.16</v>
      </c>
      <c r="HX45">
        <v>0.48</v>
      </c>
      <c r="HY45">
        <v>0.03</v>
      </c>
      <c r="HZ45">
        <v>1.99</v>
      </c>
      <c r="IA45">
        <v>2.14</v>
      </c>
      <c r="IB45">
        <v>3.57</v>
      </c>
      <c r="IC45">
        <v>1.42</v>
      </c>
      <c r="ID45">
        <v>1.3</v>
      </c>
      <c r="IE45">
        <v>1.25</v>
      </c>
      <c r="IF45">
        <v>1.93</v>
      </c>
      <c r="IG45">
        <v>6.5</v>
      </c>
      <c r="IH45">
        <v>1.93</v>
      </c>
      <c r="II45">
        <v>2.5299999999999998</v>
      </c>
      <c r="IJ45">
        <v>1.0900000000000001</v>
      </c>
      <c r="IK45">
        <v>0.74</v>
      </c>
      <c r="IL45">
        <v>1.81</v>
      </c>
      <c r="IM45">
        <v>1.53</v>
      </c>
      <c r="IN45">
        <v>1.26</v>
      </c>
      <c r="IO45">
        <v>2.2200000000000002</v>
      </c>
      <c r="IP45">
        <v>1.1399999999999999</v>
      </c>
      <c r="IQ45">
        <v>2.0699999999999998</v>
      </c>
      <c r="IR45">
        <v>5.12</v>
      </c>
      <c r="IS45">
        <v>1.93</v>
      </c>
      <c r="IT45">
        <v>1.7</v>
      </c>
      <c r="IU45">
        <v>2.81</v>
      </c>
      <c r="IV45">
        <v>2.5299999999999998</v>
      </c>
      <c r="IW45">
        <v>1.74</v>
      </c>
      <c r="IX45">
        <v>1.49</v>
      </c>
      <c r="IY45">
        <v>1.0900000000000001</v>
      </c>
      <c r="IZ45">
        <v>1.75</v>
      </c>
      <c r="JA45">
        <v>1.95</v>
      </c>
      <c r="JB45">
        <v>1.05</v>
      </c>
      <c r="JC45">
        <v>1.04</v>
      </c>
      <c r="JD45">
        <v>0.27</v>
      </c>
      <c r="JE45">
        <v>2.2599999999999998</v>
      </c>
      <c r="JF45">
        <v>0.49</v>
      </c>
      <c r="JG45">
        <v>0.71</v>
      </c>
      <c r="JH45">
        <v>0.82</v>
      </c>
      <c r="JI45">
        <v>-0.44</v>
      </c>
      <c r="JJ45">
        <v>0.31</v>
      </c>
      <c r="JK45">
        <v>-0.37</v>
      </c>
      <c r="JL45">
        <v>-0.44</v>
      </c>
      <c r="JM45">
        <v>1.1499999999999999</v>
      </c>
      <c r="JN45">
        <v>3.83</v>
      </c>
      <c r="JO45">
        <v>2.59</v>
      </c>
      <c r="JP45">
        <v>0.94</v>
      </c>
      <c r="JQ45">
        <v>-0.94</v>
      </c>
      <c r="JR45">
        <v>3.03</v>
      </c>
      <c r="JS45">
        <v>2.67</v>
      </c>
      <c r="JT45">
        <v>2.11</v>
      </c>
      <c r="JU45">
        <v>0.94</v>
      </c>
      <c r="JV45">
        <v>2.14</v>
      </c>
      <c r="JW45">
        <v>-1.19</v>
      </c>
      <c r="JX45">
        <v>-0.02</v>
      </c>
      <c r="JY45">
        <v>0.14000000000000001</v>
      </c>
      <c r="JZ45">
        <v>0.41</v>
      </c>
      <c r="KA45">
        <v>0.01</v>
      </c>
      <c r="KB45">
        <v>2.71</v>
      </c>
      <c r="KC45">
        <v>-2.2999999999999998</v>
      </c>
      <c r="KD45">
        <v>1.66</v>
      </c>
      <c r="KE45">
        <v>0.92</v>
      </c>
      <c r="KF45">
        <v>-0.32</v>
      </c>
      <c r="KG45">
        <v>3.4</v>
      </c>
      <c r="KH45">
        <v>0.63</v>
      </c>
      <c r="KI45">
        <v>0.89</v>
      </c>
      <c r="KJ45">
        <v>1.0900000000000001</v>
      </c>
      <c r="KK45">
        <v>0.08</v>
      </c>
      <c r="KL45">
        <v>3.09</v>
      </c>
      <c r="KM45">
        <v>-1.03</v>
      </c>
    </row>
    <row r="46" spans="1:299" x14ac:dyDescent="0.25">
      <c r="A46">
        <v>44</v>
      </c>
      <c r="B46" s="1">
        <v>41760</v>
      </c>
      <c r="C46">
        <v>886.51</v>
      </c>
      <c r="D46">
        <v>891.75</v>
      </c>
      <c r="E46">
        <v>959.77</v>
      </c>
      <c r="F46">
        <v>964.53</v>
      </c>
      <c r="G46">
        <v>884.89</v>
      </c>
      <c r="H46">
        <v>948.89</v>
      </c>
      <c r="I46">
        <v>863.53</v>
      </c>
      <c r="J46">
        <v>888.38</v>
      </c>
      <c r="K46">
        <v>916.57</v>
      </c>
      <c r="L46">
        <v>829.75</v>
      </c>
      <c r="M46">
        <v>863.9</v>
      </c>
      <c r="N46">
        <v>838.58</v>
      </c>
      <c r="O46">
        <v>815.74</v>
      </c>
      <c r="P46">
        <v>787.88</v>
      </c>
      <c r="Q46">
        <v>874.14</v>
      </c>
      <c r="R46">
        <v>813.75</v>
      </c>
      <c r="S46">
        <v>801.78</v>
      </c>
      <c r="T46">
        <v>802.51</v>
      </c>
      <c r="U46">
        <v>834.21</v>
      </c>
      <c r="V46">
        <v>933.07</v>
      </c>
      <c r="W46">
        <v>831.26</v>
      </c>
      <c r="X46">
        <v>794.97</v>
      </c>
      <c r="Y46">
        <v>1034.67</v>
      </c>
      <c r="Z46">
        <v>964.8</v>
      </c>
      <c r="AA46">
        <v>887.87</v>
      </c>
      <c r="AB46">
        <v>901.54</v>
      </c>
      <c r="AC46">
        <v>916.88</v>
      </c>
      <c r="AD46">
        <v>836.97</v>
      </c>
      <c r="AE46">
        <v>881.56</v>
      </c>
      <c r="AF46">
        <v>871.3</v>
      </c>
      <c r="AG46">
        <v>890.04</v>
      </c>
      <c r="AH46">
        <v>864.36</v>
      </c>
      <c r="AI46">
        <v>901.31</v>
      </c>
      <c r="AJ46">
        <v>487.84</v>
      </c>
      <c r="AK46">
        <v>522.03</v>
      </c>
      <c r="AL46">
        <v>553.75</v>
      </c>
      <c r="AM46">
        <v>574.67999999999995</v>
      </c>
      <c r="AN46">
        <v>519.51</v>
      </c>
      <c r="AO46">
        <v>537.66999999999996</v>
      </c>
      <c r="AP46">
        <v>504.36</v>
      </c>
      <c r="AQ46">
        <v>519.35</v>
      </c>
      <c r="AR46">
        <v>548.09</v>
      </c>
      <c r="AS46">
        <v>481.19</v>
      </c>
      <c r="AT46">
        <v>510.55</v>
      </c>
      <c r="AU46">
        <v>498.11</v>
      </c>
      <c r="AV46">
        <v>495.16</v>
      </c>
      <c r="AW46">
        <v>464.95</v>
      </c>
      <c r="AX46">
        <v>501.84</v>
      </c>
      <c r="AY46">
        <v>475.25</v>
      </c>
      <c r="AZ46">
        <v>470.93</v>
      </c>
      <c r="BA46">
        <v>459.35</v>
      </c>
      <c r="BB46">
        <v>460.88</v>
      </c>
      <c r="BC46">
        <v>485.82</v>
      </c>
      <c r="BD46">
        <v>457.58</v>
      </c>
      <c r="BE46">
        <v>448.83</v>
      </c>
      <c r="BF46">
        <v>524.51</v>
      </c>
      <c r="BG46">
        <v>490.33</v>
      </c>
      <c r="BH46">
        <v>464.63</v>
      </c>
      <c r="BI46">
        <v>458.54</v>
      </c>
      <c r="BJ46">
        <v>450.67</v>
      </c>
      <c r="BK46">
        <v>488.29</v>
      </c>
      <c r="BL46">
        <v>516.99</v>
      </c>
      <c r="BM46">
        <v>525.32000000000005</v>
      </c>
      <c r="BN46">
        <v>511.08</v>
      </c>
      <c r="BO46">
        <v>514.96</v>
      </c>
      <c r="BP46">
        <v>522.13</v>
      </c>
      <c r="BQ46">
        <v>398.67</v>
      </c>
      <c r="BR46">
        <v>369.72</v>
      </c>
      <c r="BS46">
        <v>406.02</v>
      </c>
      <c r="BT46">
        <v>389.85</v>
      </c>
      <c r="BU46">
        <v>365.38</v>
      </c>
      <c r="BV46">
        <v>411.22</v>
      </c>
      <c r="BW46">
        <v>359.17</v>
      </c>
      <c r="BX46">
        <v>369.03</v>
      </c>
      <c r="BY46">
        <v>368.48</v>
      </c>
      <c r="BZ46">
        <v>348.56</v>
      </c>
      <c r="CA46">
        <v>353.35</v>
      </c>
      <c r="CB46">
        <v>340.47</v>
      </c>
      <c r="CC46">
        <v>320.58</v>
      </c>
      <c r="CD46">
        <v>322.93</v>
      </c>
      <c r="CE46">
        <v>372.3</v>
      </c>
      <c r="CF46">
        <v>338.5</v>
      </c>
      <c r="CG46">
        <v>330.85</v>
      </c>
      <c r="CH46">
        <v>343.16</v>
      </c>
      <c r="CI46">
        <v>373.33</v>
      </c>
      <c r="CJ46">
        <v>447.25</v>
      </c>
      <c r="CK46">
        <v>373.68</v>
      </c>
      <c r="CL46">
        <v>346.14</v>
      </c>
      <c r="CM46">
        <v>510.16</v>
      </c>
      <c r="CN46">
        <v>474.47</v>
      </c>
      <c r="CO46">
        <v>423.24</v>
      </c>
      <c r="CP46">
        <v>443</v>
      </c>
      <c r="CQ46">
        <v>466.21</v>
      </c>
      <c r="CR46">
        <v>348.68</v>
      </c>
      <c r="CS46">
        <v>364.57</v>
      </c>
      <c r="CT46">
        <v>345.98</v>
      </c>
      <c r="CU46">
        <v>378.96</v>
      </c>
      <c r="CV46">
        <v>349.4</v>
      </c>
      <c r="CW46">
        <v>379.18</v>
      </c>
      <c r="CX46">
        <v>443.67</v>
      </c>
      <c r="CY46">
        <v>444.24</v>
      </c>
      <c r="CZ46">
        <v>535.07000000000005</v>
      </c>
      <c r="DA46">
        <v>512.04</v>
      </c>
      <c r="DB46">
        <v>433.21</v>
      </c>
      <c r="DC46">
        <v>394.12</v>
      </c>
      <c r="DD46">
        <v>413.79</v>
      </c>
      <c r="DE46">
        <v>431.45</v>
      </c>
      <c r="DF46">
        <v>481.86</v>
      </c>
      <c r="DG46">
        <v>448.24</v>
      </c>
      <c r="DH46">
        <v>455.14</v>
      </c>
      <c r="DI46">
        <v>557.25</v>
      </c>
      <c r="DJ46">
        <v>471.15</v>
      </c>
      <c r="DK46">
        <v>397.05</v>
      </c>
      <c r="DL46">
        <v>483.35</v>
      </c>
      <c r="DM46">
        <v>435.09</v>
      </c>
      <c r="DN46">
        <v>400.64</v>
      </c>
      <c r="DO46">
        <v>426.44</v>
      </c>
      <c r="DP46">
        <v>441.25</v>
      </c>
      <c r="DQ46">
        <v>446.54</v>
      </c>
      <c r="DR46">
        <v>457.54</v>
      </c>
      <c r="DS46">
        <v>441.01</v>
      </c>
      <c r="DT46">
        <v>471.59</v>
      </c>
      <c r="DU46">
        <v>435.72</v>
      </c>
      <c r="DV46">
        <v>424.67</v>
      </c>
      <c r="DW46">
        <v>431.12</v>
      </c>
      <c r="DX46">
        <v>496.64</v>
      </c>
      <c r="DY46">
        <v>379.95</v>
      </c>
      <c r="DZ46">
        <v>450.07</v>
      </c>
      <c r="EA46">
        <v>409.62</v>
      </c>
      <c r="EB46">
        <v>507.84</v>
      </c>
      <c r="EC46">
        <v>456.57</v>
      </c>
      <c r="ED46">
        <v>398.14</v>
      </c>
      <c r="EE46">
        <v>369.47</v>
      </c>
      <c r="EF46">
        <v>385.76</v>
      </c>
      <c r="EG46">
        <v>421.76</v>
      </c>
      <c r="EH46">
        <v>417.33</v>
      </c>
      <c r="EI46">
        <v>383.59</v>
      </c>
      <c r="EJ46">
        <v>353.9</v>
      </c>
      <c r="EK46">
        <v>375.36</v>
      </c>
      <c r="EL46">
        <v>357.44</v>
      </c>
      <c r="EM46">
        <v>428.76</v>
      </c>
      <c r="EN46">
        <v>371.34</v>
      </c>
      <c r="EO46">
        <v>351.35</v>
      </c>
      <c r="EP46">
        <v>451.37</v>
      </c>
      <c r="EQ46">
        <v>398.49</v>
      </c>
      <c r="ER46">
        <v>328.44</v>
      </c>
      <c r="ES46">
        <v>399.11</v>
      </c>
      <c r="ET46">
        <v>354.1</v>
      </c>
      <c r="EU46">
        <v>348.61</v>
      </c>
      <c r="EV46">
        <v>342.98</v>
      </c>
      <c r="EW46">
        <v>372.32</v>
      </c>
      <c r="EX46">
        <v>368.66</v>
      </c>
      <c r="EY46">
        <v>384.01</v>
      </c>
      <c r="EZ46">
        <v>357.42</v>
      </c>
      <c r="FA46">
        <v>369.54</v>
      </c>
      <c r="FB46">
        <v>360.44</v>
      </c>
      <c r="FC46">
        <v>344.85</v>
      </c>
      <c r="FD46">
        <v>358.78</v>
      </c>
      <c r="FE46">
        <v>374.16</v>
      </c>
      <c r="FF46">
        <v>315.42</v>
      </c>
      <c r="FG46">
        <v>393.78</v>
      </c>
      <c r="FH46">
        <v>363.54</v>
      </c>
      <c r="FI46">
        <v>446.85</v>
      </c>
      <c r="FJ46">
        <v>398.46</v>
      </c>
      <c r="FK46">
        <v>346.26</v>
      </c>
      <c r="FL46">
        <v>629.29999999999995</v>
      </c>
      <c r="FM46">
        <v>596.01</v>
      </c>
      <c r="FN46">
        <v>927.89</v>
      </c>
      <c r="FO46">
        <v>802.81</v>
      </c>
      <c r="FP46">
        <v>551.01</v>
      </c>
      <c r="FQ46">
        <v>502.57</v>
      </c>
      <c r="FR46">
        <v>499.72</v>
      </c>
      <c r="FS46">
        <v>639.03</v>
      </c>
      <c r="FT46">
        <v>662.11</v>
      </c>
      <c r="FU46">
        <v>674.37</v>
      </c>
      <c r="FV46">
        <v>874.33</v>
      </c>
      <c r="FW46">
        <v>896.72</v>
      </c>
      <c r="FX46">
        <v>726.07</v>
      </c>
      <c r="FY46">
        <v>600.9</v>
      </c>
      <c r="FZ46">
        <v>726.96</v>
      </c>
      <c r="GA46">
        <v>676.25</v>
      </c>
      <c r="GB46">
        <v>528.15</v>
      </c>
      <c r="GC46">
        <v>690.4</v>
      </c>
      <c r="GD46">
        <v>610.28</v>
      </c>
      <c r="GE46">
        <v>624.27</v>
      </c>
      <c r="GF46">
        <v>643.01</v>
      </c>
      <c r="GG46">
        <v>667.39</v>
      </c>
      <c r="GH46">
        <v>697.64</v>
      </c>
      <c r="GI46">
        <v>600.36</v>
      </c>
      <c r="GJ46">
        <v>619.26</v>
      </c>
      <c r="GK46">
        <v>590.23</v>
      </c>
      <c r="GL46">
        <v>775.62</v>
      </c>
      <c r="GM46">
        <v>564.6</v>
      </c>
      <c r="GN46">
        <v>601.80999999999995</v>
      </c>
      <c r="GO46">
        <v>532.28</v>
      </c>
      <c r="GP46">
        <v>649.53</v>
      </c>
      <c r="GQ46">
        <v>634.76</v>
      </c>
      <c r="GR46">
        <v>532.39</v>
      </c>
      <c r="GS46">
        <v>1.06</v>
      </c>
      <c r="GT46">
        <v>0.23</v>
      </c>
      <c r="GU46">
        <v>0.67</v>
      </c>
      <c r="GV46">
        <v>0.02</v>
      </c>
      <c r="GW46">
        <v>0.17</v>
      </c>
      <c r="GX46">
        <v>0.76</v>
      </c>
      <c r="GY46">
        <v>0.09</v>
      </c>
      <c r="GZ46">
        <v>0.4</v>
      </c>
      <c r="HA46">
        <v>0.43</v>
      </c>
      <c r="HB46">
        <v>0.36</v>
      </c>
      <c r="HC46">
        <v>-0.67</v>
      </c>
      <c r="HD46">
        <v>0.13</v>
      </c>
      <c r="HE46">
        <v>-0.08</v>
      </c>
      <c r="HF46">
        <v>0.3</v>
      </c>
      <c r="HG46">
        <v>3.31</v>
      </c>
      <c r="HH46">
        <v>0.62</v>
      </c>
      <c r="HI46">
        <v>-0.2</v>
      </c>
      <c r="HJ46">
        <v>2.91</v>
      </c>
      <c r="HK46">
        <v>0.16</v>
      </c>
      <c r="HL46">
        <v>2.2599999999999998</v>
      </c>
      <c r="HM46">
        <v>0.04</v>
      </c>
      <c r="HN46">
        <v>0.17</v>
      </c>
      <c r="HO46">
        <v>4.46</v>
      </c>
      <c r="HP46">
        <v>2.65</v>
      </c>
      <c r="HQ46">
        <v>0.12</v>
      </c>
      <c r="HR46">
        <v>-0.11</v>
      </c>
      <c r="HS46">
        <v>0.03</v>
      </c>
      <c r="HT46">
        <v>0.62</v>
      </c>
      <c r="HU46">
        <v>0.33</v>
      </c>
      <c r="HV46">
        <v>0.56999999999999995</v>
      </c>
      <c r="HW46">
        <v>0.45</v>
      </c>
      <c r="HX46">
        <v>0.24</v>
      </c>
      <c r="HY46">
        <v>0.12</v>
      </c>
      <c r="HZ46">
        <v>3.07</v>
      </c>
      <c r="IA46">
        <v>2.37</v>
      </c>
      <c r="IB46">
        <v>4.2699999999999996</v>
      </c>
      <c r="IC46">
        <v>1.43</v>
      </c>
      <c r="ID46">
        <v>1.48</v>
      </c>
      <c r="IE46">
        <v>2.02</v>
      </c>
      <c r="IF46">
        <v>2.02</v>
      </c>
      <c r="IG46">
        <v>6.93</v>
      </c>
      <c r="IH46">
        <v>2.37</v>
      </c>
      <c r="II46">
        <v>2.9</v>
      </c>
      <c r="IJ46">
        <v>0.42</v>
      </c>
      <c r="IK46">
        <v>0.87</v>
      </c>
      <c r="IL46">
        <v>1.72</v>
      </c>
      <c r="IM46">
        <v>1.84</v>
      </c>
      <c r="IN46">
        <v>4.62</v>
      </c>
      <c r="IO46">
        <v>2.85</v>
      </c>
      <c r="IP46">
        <v>0.94</v>
      </c>
      <c r="IQ46">
        <v>5.04</v>
      </c>
      <c r="IR46">
        <v>5.29</v>
      </c>
      <c r="IS46">
        <v>4.2300000000000004</v>
      </c>
      <c r="IT46">
        <v>1.74</v>
      </c>
      <c r="IU46">
        <v>2.98</v>
      </c>
      <c r="IV46">
        <v>7.11</v>
      </c>
      <c r="IW46">
        <v>4.4400000000000004</v>
      </c>
      <c r="IX46">
        <v>1.61</v>
      </c>
      <c r="IY46">
        <v>0.98</v>
      </c>
      <c r="IZ46">
        <v>1.78</v>
      </c>
      <c r="JA46">
        <v>2.58</v>
      </c>
      <c r="JB46">
        <v>1.38</v>
      </c>
      <c r="JC46">
        <v>1.62</v>
      </c>
      <c r="JD46">
        <v>0.72</v>
      </c>
      <c r="JE46">
        <v>2.5099999999999998</v>
      </c>
      <c r="JF46">
        <v>0.62</v>
      </c>
      <c r="JG46">
        <v>7.28</v>
      </c>
      <c r="JH46">
        <v>7.04</v>
      </c>
      <c r="JI46">
        <v>5.9</v>
      </c>
      <c r="JJ46">
        <v>6.41</v>
      </c>
      <c r="JK46">
        <v>6.16</v>
      </c>
      <c r="JL46">
        <v>6.3</v>
      </c>
      <c r="JM46">
        <v>7.6</v>
      </c>
      <c r="JN46">
        <v>10.32</v>
      </c>
      <c r="JO46">
        <v>6.09</v>
      </c>
      <c r="JP46">
        <v>6.86</v>
      </c>
      <c r="JQ46">
        <v>4.5</v>
      </c>
      <c r="JR46">
        <v>8.7200000000000006</v>
      </c>
      <c r="JS46">
        <v>7.93</v>
      </c>
      <c r="JT46">
        <v>8.9499999999999993</v>
      </c>
      <c r="JU46">
        <v>5.65</v>
      </c>
      <c r="JV46">
        <v>8.98</v>
      </c>
      <c r="JW46">
        <v>1.59</v>
      </c>
      <c r="JX46">
        <v>6.84</v>
      </c>
      <c r="JY46">
        <v>6.84</v>
      </c>
      <c r="JZ46">
        <v>7.94</v>
      </c>
      <c r="KA46">
        <v>6.43</v>
      </c>
      <c r="KB46">
        <v>6.51</v>
      </c>
      <c r="KC46">
        <v>8.61</v>
      </c>
      <c r="KD46">
        <v>8.5500000000000007</v>
      </c>
      <c r="KE46">
        <v>6.48</v>
      </c>
      <c r="KF46">
        <v>6.49</v>
      </c>
      <c r="KG46">
        <v>6.41</v>
      </c>
      <c r="KH46">
        <v>6.54</v>
      </c>
      <c r="KI46">
        <v>7.11</v>
      </c>
      <c r="KJ46">
        <v>7.38</v>
      </c>
      <c r="KK46">
        <v>6.38</v>
      </c>
      <c r="KL46">
        <v>9.4499999999999993</v>
      </c>
      <c r="KM46">
        <v>4.88</v>
      </c>
    </row>
    <row r="47" spans="1:299" x14ac:dyDescent="0.25">
      <c r="A47">
        <v>45</v>
      </c>
      <c r="B47" s="1">
        <v>41791</v>
      </c>
      <c r="C47">
        <v>891.73</v>
      </c>
      <c r="D47">
        <v>894.95</v>
      </c>
      <c r="E47">
        <v>965.54</v>
      </c>
      <c r="F47">
        <v>960.72</v>
      </c>
      <c r="G47">
        <v>886</v>
      </c>
      <c r="H47">
        <v>952.56</v>
      </c>
      <c r="I47">
        <v>864.27</v>
      </c>
      <c r="J47">
        <v>889.67</v>
      </c>
      <c r="K47">
        <v>946.19</v>
      </c>
      <c r="L47">
        <v>831.63</v>
      </c>
      <c r="M47">
        <v>863.82</v>
      </c>
      <c r="N47">
        <v>840.62</v>
      </c>
      <c r="O47">
        <v>818.78</v>
      </c>
      <c r="P47">
        <v>791.72</v>
      </c>
      <c r="Q47">
        <v>876.19</v>
      </c>
      <c r="R47">
        <v>816.58</v>
      </c>
      <c r="S47">
        <v>805.32</v>
      </c>
      <c r="T47">
        <v>803.94</v>
      </c>
      <c r="U47">
        <v>835.08</v>
      </c>
      <c r="V47">
        <v>940.03</v>
      </c>
      <c r="W47">
        <v>831.62</v>
      </c>
      <c r="X47">
        <v>825.36</v>
      </c>
      <c r="Y47">
        <v>1034.97</v>
      </c>
      <c r="Z47">
        <v>976.48</v>
      </c>
      <c r="AA47">
        <v>896</v>
      </c>
      <c r="AB47">
        <v>901.5</v>
      </c>
      <c r="AC47">
        <v>944.28</v>
      </c>
      <c r="AD47">
        <v>840.25</v>
      </c>
      <c r="AE47">
        <v>888.88</v>
      </c>
      <c r="AF47">
        <v>902.61</v>
      </c>
      <c r="AG47">
        <v>891.17</v>
      </c>
      <c r="AH47">
        <v>868.13</v>
      </c>
      <c r="AI47">
        <v>905.41</v>
      </c>
      <c r="AJ47">
        <v>489.58</v>
      </c>
      <c r="AK47">
        <v>523.25</v>
      </c>
      <c r="AL47">
        <v>558.54999999999995</v>
      </c>
      <c r="AM47">
        <v>570.87</v>
      </c>
      <c r="AN47">
        <v>520.62</v>
      </c>
      <c r="AO47">
        <v>541.34</v>
      </c>
      <c r="AP47">
        <v>505.1</v>
      </c>
      <c r="AQ47">
        <v>522.15</v>
      </c>
      <c r="AR47">
        <v>550.37</v>
      </c>
      <c r="AS47">
        <v>482.03</v>
      </c>
      <c r="AT47">
        <v>510.47</v>
      </c>
      <c r="AU47">
        <v>500.15</v>
      </c>
      <c r="AV47">
        <v>496.99</v>
      </c>
      <c r="AW47">
        <v>468.79</v>
      </c>
      <c r="AX47">
        <v>503.89</v>
      </c>
      <c r="AY47">
        <v>478.08</v>
      </c>
      <c r="AZ47">
        <v>474.49</v>
      </c>
      <c r="BA47">
        <v>460.78</v>
      </c>
      <c r="BB47">
        <v>458.69</v>
      </c>
      <c r="BC47">
        <v>487.62</v>
      </c>
      <c r="BD47">
        <v>458.11</v>
      </c>
      <c r="BE47">
        <v>451.6</v>
      </c>
      <c r="BF47">
        <v>524.80999999999995</v>
      </c>
      <c r="BG47">
        <v>493.43</v>
      </c>
      <c r="BH47">
        <v>467.88</v>
      </c>
      <c r="BI47">
        <v>458.63</v>
      </c>
      <c r="BJ47">
        <v>459.44</v>
      </c>
      <c r="BK47">
        <v>491.57</v>
      </c>
      <c r="BL47">
        <v>519.92999999999995</v>
      </c>
      <c r="BM47">
        <v>528.36</v>
      </c>
      <c r="BN47">
        <v>512.21</v>
      </c>
      <c r="BO47">
        <v>518.73</v>
      </c>
      <c r="BP47">
        <v>526.22</v>
      </c>
      <c r="BQ47">
        <v>402.15</v>
      </c>
      <c r="BR47">
        <v>371.7</v>
      </c>
      <c r="BS47">
        <v>406.99</v>
      </c>
      <c r="BT47">
        <v>389.85</v>
      </c>
      <c r="BU47">
        <v>365.38</v>
      </c>
      <c r="BV47">
        <v>411.22</v>
      </c>
      <c r="BW47">
        <v>359.17</v>
      </c>
      <c r="BX47">
        <v>367.52</v>
      </c>
      <c r="BY47">
        <v>395.82</v>
      </c>
      <c r="BZ47">
        <v>349.6</v>
      </c>
      <c r="CA47">
        <v>353.35</v>
      </c>
      <c r="CB47">
        <v>340.47</v>
      </c>
      <c r="CC47">
        <v>321.79000000000002</v>
      </c>
      <c r="CD47">
        <v>322.93</v>
      </c>
      <c r="CE47">
        <v>372.3</v>
      </c>
      <c r="CF47">
        <v>338.5</v>
      </c>
      <c r="CG47">
        <v>330.83</v>
      </c>
      <c r="CH47">
        <v>343.16</v>
      </c>
      <c r="CI47">
        <v>376.39</v>
      </c>
      <c r="CJ47">
        <v>452.41</v>
      </c>
      <c r="CK47">
        <v>373.51</v>
      </c>
      <c r="CL47">
        <v>373.76</v>
      </c>
      <c r="CM47">
        <v>510.16</v>
      </c>
      <c r="CN47">
        <v>483.05</v>
      </c>
      <c r="CO47">
        <v>428.12</v>
      </c>
      <c r="CP47">
        <v>442.87</v>
      </c>
      <c r="CQ47">
        <v>484.84</v>
      </c>
      <c r="CR47">
        <v>348.68</v>
      </c>
      <c r="CS47">
        <v>368.95</v>
      </c>
      <c r="CT47">
        <v>374.25</v>
      </c>
      <c r="CU47">
        <v>378.96</v>
      </c>
      <c r="CV47">
        <v>349.4</v>
      </c>
      <c r="CW47">
        <v>379.19</v>
      </c>
      <c r="CX47">
        <v>446.28</v>
      </c>
      <c r="CY47">
        <v>445.84</v>
      </c>
      <c r="CZ47">
        <v>538.29</v>
      </c>
      <c r="DA47">
        <v>509.99</v>
      </c>
      <c r="DB47">
        <v>433.77</v>
      </c>
      <c r="DC47">
        <v>395.66</v>
      </c>
      <c r="DD47">
        <v>414.16</v>
      </c>
      <c r="DE47">
        <v>432.09</v>
      </c>
      <c r="DF47">
        <v>497.42</v>
      </c>
      <c r="DG47">
        <v>449.27</v>
      </c>
      <c r="DH47">
        <v>455.1</v>
      </c>
      <c r="DI47">
        <v>558.59</v>
      </c>
      <c r="DJ47">
        <v>472.89</v>
      </c>
      <c r="DK47">
        <v>399</v>
      </c>
      <c r="DL47">
        <v>484.46</v>
      </c>
      <c r="DM47">
        <v>436.61</v>
      </c>
      <c r="DN47">
        <v>402.4</v>
      </c>
      <c r="DO47">
        <v>427.21</v>
      </c>
      <c r="DP47">
        <v>441.7</v>
      </c>
      <c r="DQ47">
        <v>449.89</v>
      </c>
      <c r="DR47">
        <v>457.72</v>
      </c>
      <c r="DS47">
        <v>457.86</v>
      </c>
      <c r="DT47">
        <v>471.73</v>
      </c>
      <c r="DU47">
        <v>440.99</v>
      </c>
      <c r="DV47">
        <v>428.57</v>
      </c>
      <c r="DW47">
        <v>431.12</v>
      </c>
      <c r="DX47">
        <v>511.49</v>
      </c>
      <c r="DY47">
        <v>381.43</v>
      </c>
      <c r="DZ47">
        <v>453.8</v>
      </c>
      <c r="EA47">
        <v>424.33</v>
      </c>
      <c r="EB47">
        <v>508.5</v>
      </c>
      <c r="EC47">
        <v>458.58</v>
      </c>
      <c r="ED47">
        <v>399.93</v>
      </c>
      <c r="EE47">
        <v>370.8</v>
      </c>
      <c r="EF47">
        <v>386.65</v>
      </c>
      <c r="EG47">
        <v>425.42</v>
      </c>
      <c r="EH47">
        <v>414.57</v>
      </c>
      <c r="EI47">
        <v>384.4</v>
      </c>
      <c r="EJ47">
        <v>356.31</v>
      </c>
      <c r="EK47">
        <v>375.92</v>
      </c>
      <c r="EL47">
        <v>359.37</v>
      </c>
      <c r="EM47">
        <v>430.56</v>
      </c>
      <c r="EN47">
        <v>371.97</v>
      </c>
      <c r="EO47">
        <v>351.28</v>
      </c>
      <c r="EP47">
        <v>453.22</v>
      </c>
      <c r="EQ47">
        <v>399.97</v>
      </c>
      <c r="ER47">
        <v>331.17</v>
      </c>
      <c r="ES47">
        <v>400.74</v>
      </c>
      <c r="ET47">
        <v>356.23</v>
      </c>
      <c r="EU47">
        <v>351.26</v>
      </c>
      <c r="EV47">
        <v>344.04</v>
      </c>
      <c r="EW47">
        <v>370.53</v>
      </c>
      <c r="EX47">
        <v>370.03</v>
      </c>
      <c r="EY47">
        <v>384.47</v>
      </c>
      <c r="EZ47">
        <v>359.63</v>
      </c>
      <c r="FA47">
        <v>369.76</v>
      </c>
      <c r="FB47">
        <v>362.71</v>
      </c>
      <c r="FC47">
        <v>347.27</v>
      </c>
      <c r="FD47">
        <v>358.86</v>
      </c>
      <c r="FE47">
        <v>381.45</v>
      </c>
      <c r="FF47">
        <v>317.52999999999997</v>
      </c>
      <c r="FG47">
        <v>396.03</v>
      </c>
      <c r="FH47">
        <v>365.65</v>
      </c>
      <c r="FI47">
        <v>447.84</v>
      </c>
      <c r="FJ47">
        <v>401.37</v>
      </c>
      <c r="FK47">
        <v>348.96</v>
      </c>
      <c r="FL47">
        <v>634.77</v>
      </c>
      <c r="FM47">
        <v>599.22</v>
      </c>
      <c r="FN47">
        <v>930.12</v>
      </c>
      <c r="FO47">
        <v>802.81</v>
      </c>
      <c r="FP47">
        <v>551.01</v>
      </c>
      <c r="FQ47">
        <v>502.57</v>
      </c>
      <c r="FR47">
        <v>499.72</v>
      </c>
      <c r="FS47">
        <v>636.41</v>
      </c>
      <c r="FT47">
        <v>711.24</v>
      </c>
      <c r="FU47">
        <v>676.39</v>
      </c>
      <c r="FV47">
        <v>874.33</v>
      </c>
      <c r="FW47">
        <v>896.72</v>
      </c>
      <c r="FX47">
        <v>728.83</v>
      </c>
      <c r="FY47">
        <v>600.9</v>
      </c>
      <c r="FZ47">
        <v>726.96</v>
      </c>
      <c r="GA47">
        <v>676.25</v>
      </c>
      <c r="GB47">
        <v>528.09</v>
      </c>
      <c r="GC47">
        <v>690.4</v>
      </c>
      <c r="GD47">
        <v>615.28</v>
      </c>
      <c r="GE47">
        <v>631.45000000000005</v>
      </c>
      <c r="GF47">
        <v>642.67999999999995</v>
      </c>
      <c r="GG47">
        <v>720.65</v>
      </c>
      <c r="GH47">
        <v>697.64</v>
      </c>
      <c r="GI47">
        <v>611.23</v>
      </c>
      <c r="GJ47">
        <v>626.38</v>
      </c>
      <c r="GK47">
        <v>590.04999999999995</v>
      </c>
      <c r="GL47">
        <v>806.64</v>
      </c>
      <c r="GM47">
        <v>564.6</v>
      </c>
      <c r="GN47">
        <v>609.03</v>
      </c>
      <c r="GO47">
        <v>575.77</v>
      </c>
      <c r="GP47">
        <v>649.53</v>
      </c>
      <c r="GQ47">
        <v>634.76</v>
      </c>
      <c r="GR47">
        <v>532.39</v>
      </c>
      <c r="GS47">
        <v>0.59</v>
      </c>
      <c r="GT47">
        <v>0.36</v>
      </c>
      <c r="GU47">
        <v>0.6</v>
      </c>
      <c r="GV47">
        <v>-0.4</v>
      </c>
      <c r="GW47">
        <v>0.13</v>
      </c>
      <c r="GX47">
        <v>0.39</v>
      </c>
      <c r="GY47">
        <v>0.09</v>
      </c>
      <c r="GZ47">
        <v>0.15</v>
      </c>
      <c r="HA47">
        <v>3.23</v>
      </c>
      <c r="HB47">
        <v>0.23</v>
      </c>
      <c r="HC47">
        <v>-0.01</v>
      </c>
      <c r="HD47">
        <v>0.24</v>
      </c>
      <c r="HE47">
        <v>0.37</v>
      </c>
      <c r="HF47">
        <v>0.49</v>
      </c>
      <c r="HG47">
        <v>0.23</v>
      </c>
      <c r="HH47">
        <v>0.35</v>
      </c>
      <c r="HI47">
        <v>0.44</v>
      </c>
      <c r="HJ47">
        <v>0.18</v>
      </c>
      <c r="HK47">
        <v>0.1</v>
      </c>
      <c r="HL47">
        <v>0.75</v>
      </c>
      <c r="HM47">
        <v>0.04</v>
      </c>
      <c r="HN47">
        <v>3.82</v>
      </c>
      <c r="HO47">
        <v>0.03</v>
      </c>
      <c r="HP47">
        <v>1.21</v>
      </c>
      <c r="HQ47">
        <v>0.92</v>
      </c>
      <c r="HR47">
        <v>0</v>
      </c>
      <c r="HS47">
        <v>2.99</v>
      </c>
      <c r="HT47">
        <v>0.39</v>
      </c>
      <c r="HU47">
        <v>0.83</v>
      </c>
      <c r="HV47">
        <v>3.59</v>
      </c>
      <c r="HW47">
        <v>0.13</v>
      </c>
      <c r="HX47">
        <v>0.44</v>
      </c>
      <c r="HY47">
        <v>0.45</v>
      </c>
      <c r="HZ47">
        <v>3.68</v>
      </c>
      <c r="IA47">
        <v>2.74</v>
      </c>
      <c r="IB47">
        <v>4.9000000000000004</v>
      </c>
      <c r="IC47">
        <v>1.03</v>
      </c>
      <c r="ID47">
        <v>1.61</v>
      </c>
      <c r="IE47">
        <v>2.41</v>
      </c>
      <c r="IF47">
        <v>2.11</v>
      </c>
      <c r="IG47">
        <v>7.08</v>
      </c>
      <c r="IH47">
        <v>5.68</v>
      </c>
      <c r="II47">
        <v>3.14</v>
      </c>
      <c r="IJ47">
        <v>0.41</v>
      </c>
      <c r="IK47">
        <v>1.1200000000000001</v>
      </c>
      <c r="IL47">
        <v>2.1</v>
      </c>
      <c r="IM47">
        <v>2.33</v>
      </c>
      <c r="IN47">
        <v>4.87</v>
      </c>
      <c r="IO47">
        <v>3.21</v>
      </c>
      <c r="IP47">
        <v>1.38</v>
      </c>
      <c r="IQ47">
        <v>5.22</v>
      </c>
      <c r="IR47">
        <v>5.4</v>
      </c>
      <c r="IS47">
        <v>5.01</v>
      </c>
      <c r="IT47">
        <v>1.79</v>
      </c>
      <c r="IU47">
        <v>6.92</v>
      </c>
      <c r="IV47">
        <v>7.14</v>
      </c>
      <c r="IW47">
        <v>5.71</v>
      </c>
      <c r="IX47">
        <v>2.54</v>
      </c>
      <c r="IY47">
        <v>0.97</v>
      </c>
      <c r="IZ47">
        <v>4.82</v>
      </c>
      <c r="JA47">
        <v>2.99</v>
      </c>
      <c r="JB47">
        <v>2.2200000000000002</v>
      </c>
      <c r="JC47">
        <v>5.27</v>
      </c>
      <c r="JD47">
        <v>0.84</v>
      </c>
      <c r="JE47">
        <v>2.95</v>
      </c>
      <c r="JF47">
        <v>1.08</v>
      </c>
      <c r="JG47">
        <v>0.11</v>
      </c>
      <c r="JH47">
        <v>0.92</v>
      </c>
      <c r="JI47">
        <v>0.18</v>
      </c>
      <c r="JJ47">
        <v>-2.97</v>
      </c>
      <c r="JK47">
        <v>0.42</v>
      </c>
      <c r="JL47">
        <v>0.19</v>
      </c>
      <c r="JM47">
        <v>1.59</v>
      </c>
      <c r="JN47">
        <v>4.28</v>
      </c>
      <c r="JO47">
        <v>0.87</v>
      </c>
      <c r="JP47">
        <v>0.35</v>
      </c>
      <c r="JQ47">
        <v>-0.99</v>
      </c>
      <c r="JR47">
        <v>2.4</v>
      </c>
      <c r="JS47">
        <v>-0.35</v>
      </c>
      <c r="JT47">
        <v>2.63</v>
      </c>
      <c r="JU47">
        <v>-0.11</v>
      </c>
      <c r="JV47">
        <v>2.98</v>
      </c>
      <c r="JW47">
        <v>-4.42</v>
      </c>
      <c r="JX47">
        <v>-0.1</v>
      </c>
      <c r="JY47">
        <v>0.18</v>
      </c>
      <c r="JZ47">
        <v>0.09</v>
      </c>
      <c r="KA47">
        <v>-0.83</v>
      </c>
      <c r="KB47">
        <v>2.33</v>
      </c>
      <c r="KC47">
        <v>0.82</v>
      </c>
      <c r="KD47">
        <v>0.1</v>
      </c>
      <c r="KE47">
        <v>-1.19</v>
      </c>
      <c r="KF47">
        <v>-0.82</v>
      </c>
      <c r="KG47">
        <v>-0.41</v>
      </c>
      <c r="KH47">
        <v>-2.67</v>
      </c>
      <c r="KI47">
        <v>0.48</v>
      </c>
      <c r="KJ47">
        <v>4.8099999999999996</v>
      </c>
      <c r="KK47">
        <v>0</v>
      </c>
      <c r="KL47">
        <v>2.5299999999999998</v>
      </c>
      <c r="KM47">
        <v>-4.17</v>
      </c>
    </row>
    <row r="48" spans="1:299" x14ac:dyDescent="0.25">
      <c r="A48">
        <v>46</v>
      </c>
      <c r="B48" s="1">
        <v>41821</v>
      </c>
      <c r="C48">
        <v>896.88</v>
      </c>
      <c r="D48">
        <v>899.15</v>
      </c>
      <c r="E48">
        <v>971.43</v>
      </c>
      <c r="F48">
        <v>1002.88</v>
      </c>
      <c r="G48">
        <v>886.54</v>
      </c>
      <c r="H48">
        <v>953.76</v>
      </c>
      <c r="I48">
        <v>865.19</v>
      </c>
      <c r="J48">
        <v>894.2</v>
      </c>
      <c r="K48">
        <v>946</v>
      </c>
      <c r="L48">
        <v>835.95</v>
      </c>
      <c r="M48">
        <v>863.66</v>
      </c>
      <c r="N48">
        <v>841.03</v>
      </c>
      <c r="O48">
        <v>842.36</v>
      </c>
      <c r="P48">
        <v>789.65</v>
      </c>
      <c r="Q48">
        <v>880.44</v>
      </c>
      <c r="R48">
        <v>817.89</v>
      </c>
      <c r="S48">
        <v>815.8</v>
      </c>
      <c r="T48">
        <v>804.31</v>
      </c>
      <c r="U48">
        <v>833.31</v>
      </c>
      <c r="V48">
        <v>942.18</v>
      </c>
      <c r="W48">
        <v>838.66</v>
      </c>
      <c r="X48">
        <v>824.63</v>
      </c>
      <c r="Y48">
        <v>1034.7</v>
      </c>
      <c r="Z48">
        <v>976.9</v>
      </c>
      <c r="AA48">
        <v>908.65</v>
      </c>
      <c r="AB48">
        <v>907.96</v>
      </c>
      <c r="AC48">
        <v>947.04</v>
      </c>
      <c r="AD48">
        <v>872.82</v>
      </c>
      <c r="AE48">
        <v>899.82</v>
      </c>
      <c r="AF48">
        <v>904.71</v>
      </c>
      <c r="AG48">
        <v>891.04</v>
      </c>
      <c r="AH48">
        <v>868.7</v>
      </c>
      <c r="AI48">
        <v>951.73</v>
      </c>
      <c r="AJ48">
        <v>490.65</v>
      </c>
      <c r="AK48">
        <v>524.96</v>
      </c>
      <c r="AL48">
        <v>564.85</v>
      </c>
      <c r="AM48">
        <v>577.66999999999996</v>
      </c>
      <c r="AN48">
        <v>521.16</v>
      </c>
      <c r="AO48">
        <v>544.26</v>
      </c>
      <c r="AP48">
        <v>506</v>
      </c>
      <c r="AQ48">
        <v>524.74</v>
      </c>
      <c r="AR48">
        <v>550.17999999999995</v>
      </c>
      <c r="AS48">
        <v>481.28</v>
      </c>
      <c r="AT48">
        <v>511.61</v>
      </c>
      <c r="AU48">
        <v>501.86</v>
      </c>
      <c r="AV48">
        <v>494.84</v>
      </c>
      <c r="AW48">
        <v>466.72</v>
      </c>
      <c r="AX48">
        <v>508.14</v>
      </c>
      <c r="AY48">
        <v>479.35</v>
      </c>
      <c r="AZ48">
        <v>463.94</v>
      </c>
      <c r="BA48">
        <v>461.15</v>
      </c>
      <c r="BB48">
        <v>456.92</v>
      </c>
      <c r="BC48">
        <v>488.96</v>
      </c>
      <c r="BD48">
        <v>464.98</v>
      </c>
      <c r="BE48">
        <v>450.7</v>
      </c>
      <c r="BF48">
        <v>524.54</v>
      </c>
      <c r="BG48">
        <v>492.32</v>
      </c>
      <c r="BH48">
        <v>469.44</v>
      </c>
      <c r="BI48">
        <v>459.86</v>
      </c>
      <c r="BJ48">
        <v>458.23</v>
      </c>
      <c r="BK48">
        <v>496.27</v>
      </c>
      <c r="BL48">
        <v>524.65</v>
      </c>
      <c r="BM48">
        <v>530.14</v>
      </c>
      <c r="BN48">
        <v>512.08000000000004</v>
      </c>
      <c r="BO48">
        <v>519.29999999999995</v>
      </c>
      <c r="BP48">
        <v>545.16</v>
      </c>
      <c r="BQ48">
        <v>406.23</v>
      </c>
      <c r="BR48">
        <v>374.19</v>
      </c>
      <c r="BS48">
        <v>406.58</v>
      </c>
      <c r="BT48">
        <v>425.21</v>
      </c>
      <c r="BU48">
        <v>365.38</v>
      </c>
      <c r="BV48">
        <v>409.5</v>
      </c>
      <c r="BW48">
        <v>359.19</v>
      </c>
      <c r="BX48">
        <v>369.46</v>
      </c>
      <c r="BY48">
        <v>395.82</v>
      </c>
      <c r="BZ48">
        <v>354.67</v>
      </c>
      <c r="CA48">
        <v>352.05</v>
      </c>
      <c r="CB48">
        <v>339.17</v>
      </c>
      <c r="CC48">
        <v>347.52</v>
      </c>
      <c r="CD48">
        <v>322.93</v>
      </c>
      <c r="CE48">
        <v>372.3</v>
      </c>
      <c r="CF48">
        <v>338.54</v>
      </c>
      <c r="CG48">
        <v>351.86</v>
      </c>
      <c r="CH48">
        <v>343.16</v>
      </c>
      <c r="CI48">
        <v>376.39</v>
      </c>
      <c r="CJ48">
        <v>453.22</v>
      </c>
      <c r="CK48">
        <v>373.68</v>
      </c>
      <c r="CL48">
        <v>373.93</v>
      </c>
      <c r="CM48">
        <v>510.16</v>
      </c>
      <c r="CN48">
        <v>484.58</v>
      </c>
      <c r="CO48">
        <v>439.21</v>
      </c>
      <c r="CP48">
        <v>448.1</v>
      </c>
      <c r="CQ48">
        <v>488.81</v>
      </c>
      <c r="CR48">
        <v>376.55</v>
      </c>
      <c r="CS48">
        <v>375.17</v>
      </c>
      <c r="CT48">
        <v>374.57</v>
      </c>
      <c r="CU48">
        <v>378.96</v>
      </c>
      <c r="CV48">
        <v>349.4</v>
      </c>
      <c r="CW48">
        <v>406.57</v>
      </c>
      <c r="CX48">
        <v>448.87</v>
      </c>
      <c r="CY48">
        <v>447.93</v>
      </c>
      <c r="CZ48">
        <v>541.57000000000005</v>
      </c>
      <c r="DA48">
        <v>532.38</v>
      </c>
      <c r="DB48">
        <v>434.03</v>
      </c>
      <c r="DC48">
        <v>396.18</v>
      </c>
      <c r="DD48">
        <v>414.62</v>
      </c>
      <c r="DE48">
        <v>434.3</v>
      </c>
      <c r="DF48">
        <v>497.32</v>
      </c>
      <c r="DG48">
        <v>451.6</v>
      </c>
      <c r="DH48">
        <v>455.01</v>
      </c>
      <c r="DI48">
        <v>558.87</v>
      </c>
      <c r="DJ48">
        <v>486.51</v>
      </c>
      <c r="DK48">
        <v>397.96</v>
      </c>
      <c r="DL48">
        <v>486.84</v>
      </c>
      <c r="DM48">
        <v>437.31</v>
      </c>
      <c r="DN48">
        <v>407.63</v>
      </c>
      <c r="DO48">
        <v>427.42</v>
      </c>
      <c r="DP48">
        <v>440.77</v>
      </c>
      <c r="DQ48">
        <v>450.93</v>
      </c>
      <c r="DR48">
        <v>461.61</v>
      </c>
      <c r="DS48">
        <v>457.45</v>
      </c>
      <c r="DT48">
        <v>471.59</v>
      </c>
      <c r="DU48">
        <v>441.17</v>
      </c>
      <c r="DV48">
        <v>434.62</v>
      </c>
      <c r="DW48">
        <v>434.22</v>
      </c>
      <c r="DX48">
        <v>512.97</v>
      </c>
      <c r="DY48">
        <v>396.23</v>
      </c>
      <c r="DZ48">
        <v>459.39</v>
      </c>
      <c r="EA48">
        <v>425.3</v>
      </c>
      <c r="EB48">
        <v>508.45</v>
      </c>
      <c r="EC48">
        <v>458.9</v>
      </c>
      <c r="ED48">
        <v>420.41</v>
      </c>
      <c r="EE48">
        <v>371.61</v>
      </c>
      <c r="EF48">
        <v>387.92</v>
      </c>
      <c r="EG48">
        <v>430.23</v>
      </c>
      <c r="EH48">
        <v>419.51</v>
      </c>
      <c r="EI48">
        <v>384.78</v>
      </c>
      <c r="EJ48">
        <v>358.23</v>
      </c>
      <c r="EK48">
        <v>376.6</v>
      </c>
      <c r="EL48">
        <v>361.17</v>
      </c>
      <c r="EM48">
        <v>430.43</v>
      </c>
      <c r="EN48">
        <v>371.38</v>
      </c>
      <c r="EO48">
        <v>352.05</v>
      </c>
      <c r="EP48">
        <v>454.77</v>
      </c>
      <c r="EQ48">
        <v>398.25</v>
      </c>
      <c r="ER48">
        <v>329.71</v>
      </c>
      <c r="ES48">
        <v>404.11</v>
      </c>
      <c r="ET48">
        <v>357.19</v>
      </c>
      <c r="EU48">
        <v>343.47</v>
      </c>
      <c r="EV48">
        <v>344.32</v>
      </c>
      <c r="EW48">
        <v>369.08</v>
      </c>
      <c r="EX48">
        <v>371.03</v>
      </c>
      <c r="EY48">
        <v>390.23</v>
      </c>
      <c r="EZ48">
        <v>358.91</v>
      </c>
      <c r="FA48">
        <v>369.58</v>
      </c>
      <c r="FB48">
        <v>361.91</v>
      </c>
      <c r="FC48">
        <v>348.41</v>
      </c>
      <c r="FD48">
        <v>359.82</v>
      </c>
      <c r="FE48">
        <v>380.46</v>
      </c>
      <c r="FF48">
        <v>320.58</v>
      </c>
      <c r="FG48">
        <v>399.63</v>
      </c>
      <c r="FH48">
        <v>366.9</v>
      </c>
      <c r="FI48">
        <v>447.7</v>
      </c>
      <c r="FJ48">
        <v>401.81</v>
      </c>
      <c r="FK48">
        <v>361.52</v>
      </c>
      <c r="FL48">
        <v>641.17999999999995</v>
      </c>
      <c r="FM48">
        <v>603.24</v>
      </c>
      <c r="FN48">
        <v>929.19</v>
      </c>
      <c r="FO48">
        <v>875.63</v>
      </c>
      <c r="FP48">
        <v>551.01</v>
      </c>
      <c r="FQ48">
        <v>500.46</v>
      </c>
      <c r="FR48">
        <v>499.77</v>
      </c>
      <c r="FS48">
        <v>639.78</v>
      </c>
      <c r="FT48">
        <v>711.24</v>
      </c>
      <c r="FU48">
        <v>686.2</v>
      </c>
      <c r="FV48">
        <v>871.09</v>
      </c>
      <c r="FW48">
        <v>893.31</v>
      </c>
      <c r="FX48">
        <v>787.14</v>
      </c>
      <c r="FY48">
        <v>600.9</v>
      </c>
      <c r="FZ48">
        <v>726.96</v>
      </c>
      <c r="GA48">
        <v>676.31</v>
      </c>
      <c r="GB48">
        <v>561.67999999999995</v>
      </c>
      <c r="GC48">
        <v>690.4</v>
      </c>
      <c r="GD48">
        <v>615.28</v>
      </c>
      <c r="GE48">
        <v>632.58000000000004</v>
      </c>
      <c r="GF48">
        <v>643.01</v>
      </c>
      <c r="GG48">
        <v>721.01</v>
      </c>
      <c r="GH48">
        <v>697.64</v>
      </c>
      <c r="GI48">
        <v>613.19000000000005</v>
      </c>
      <c r="GJ48">
        <v>642.6</v>
      </c>
      <c r="GK48">
        <v>597.02</v>
      </c>
      <c r="GL48">
        <v>813.26</v>
      </c>
      <c r="GM48">
        <v>609.71</v>
      </c>
      <c r="GN48">
        <v>619.33000000000004</v>
      </c>
      <c r="GO48">
        <v>576.29</v>
      </c>
      <c r="GP48">
        <v>649.53</v>
      </c>
      <c r="GQ48">
        <v>634.76</v>
      </c>
      <c r="GR48">
        <v>570.83000000000004</v>
      </c>
      <c r="GS48">
        <v>0.57999999999999996</v>
      </c>
      <c r="GT48">
        <v>0.47</v>
      </c>
      <c r="GU48">
        <v>0.61</v>
      </c>
      <c r="GV48">
        <v>4.3899999999999997</v>
      </c>
      <c r="GW48">
        <v>0.06</v>
      </c>
      <c r="GX48">
        <v>0.13</v>
      </c>
      <c r="GY48">
        <v>0.11</v>
      </c>
      <c r="GZ48">
        <v>0.51</v>
      </c>
      <c r="HA48">
        <v>-0.02</v>
      </c>
      <c r="HB48">
        <v>0.52</v>
      </c>
      <c r="HC48">
        <v>-0.02</v>
      </c>
      <c r="HD48">
        <v>0.05</v>
      </c>
      <c r="HE48">
        <v>2.88</v>
      </c>
      <c r="HF48">
        <v>-0.26</v>
      </c>
      <c r="HG48">
        <v>0.49</v>
      </c>
      <c r="HH48">
        <v>0.16</v>
      </c>
      <c r="HI48">
        <v>1.3</v>
      </c>
      <c r="HJ48">
        <v>0.05</v>
      </c>
      <c r="HK48">
        <v>-0.21</v>
      </c>
      <c r="HL48">
        <v>0.23</v>
      </c>
      <c r="HM48">
        <v>0.85</v>
      </c>
      <c r="HN48">
        <v>-0.09</v>
      </c>
      <c r="HO48">
        <v>-0.03</v>
      </c>
      <c r="HP48">
        <v>0.04</v>
      </c>
      <c r="HQ48">
        <v>1.41</v>
      </c>
      <c r="HR48">
        <v>0.72</v>
      </c>
      <c r="HS48">
        <v>0.28999999999999998</v>
      </c>
      <c r="HT48">
        <v>3.88</v>
      </c>
      <c r="HU48">
        <v>1.23</v>
      </c>
      <c r="HV48">
        <v>0.23</v>
      </c>
      <c r="HW48">
        <v>-0.01</v>
      </c>
      <c r="HX48">
        <v>7.0000000000000007E-2</v>
      </c>
      <c r="HY48">
        <v>5.12</v>
      </c>
      <c r="HZ48">
        <v>4.28</v>
      </c>
      <c r="IA48">
        <v>3.22</v>
      </c>
      <c r="IB48">
        <v>5.54</v>
      </c>
      <c r="IC48">
        <v>5.47</v>
      </c>
      <c r="ID48">
        <v>1.67</v>
      </c>
      <c r="IE48">
        <v>2.54</v>
      </c>
      <c r="IF48">
        <v>2.2200000000000002</v>
      </c>
      <c r="IG48">
        <v>7.63</v>
      </c>
      <c r="IH48">
        <v>5.66</v>
      </c>
      <c r="II48">
        <v>3.67</v>
      </c>
      <c r="IJ48">
        <v>0.39</v>
      </c>
      <c r="IK48">
        <v>1.17</v>
      </c>
      <c r="IL48">
        <v>5.04</v>
      </c>
      <c r="IM48">
        <v>2.0699999999999998</v>
      </c>
      <c r="IN48">
        <v>5.37</v>
      </c>
      <c r="IO48">
        <v>3.37</v>
      </c>
      <c r="IP48">
        <v>2.7</v>
      </c>
      <c r="IQ48">
        <v>5.27</v>
      </c>
      <c r="IR48">
        <v>5.18</v>
      </c>
      <c r="IS48">
        <v>5.25</v>
      </c>
      <c r="IT48">
        <v>2.65</v>
      </c>
      <c r="IU48">
        <v>6.83</v>
      </c>
      <c r="IV48">
        <v>7.12</v>
      </c>
      <c r="IW48">
        <v>5.75</v>
      </c>
      <c r="IX48">
        <v>3.99</v>
      </c>
      <c r="IY48">
        <v>1.7</v>
      </c>
      <c r="IZ48">
        <v>5.13</v>
      </c>
      <c r="JA48">
        <v>6.98</v>
      </c>
      <c r="JB48">
        <v>3.48</v>
      </c>
      <c r="JC48">
        <v>5.51</v>
      </c>
      <c r="JD48">
        <v>0.83</v>
      </c>
      <c r="JE48">
        <v>3.02</v>
      </c>
      <c r="JF48">
        <v>6.25</v>
      </c>
      <c r="JG48">
        <v>7.29</v>
      </c>
      <c r="JH48">
        <v>7.84</v>
      </c>
      <c r="JI48">
        <v>6.92</v>
      </c>
      <c r="JJ48">
        <v>7.48</v>
      </c>
      <c r="JK48">
        <v>6.79</v>
      </c>
      <c r="JL48">
        <v>6.69</v>
      </c>
      <c r="JM48">
        <v>8.26</v>
      </c>
      <c r="JN48">
        <v>11.5</v>
      </c>
      <c r="JO48">
        <v>7.55</v>
      </c>
      <c r="JP48">
        <v>7.12</v>
      </c>
      <c r="JQ48">
        <v>4.82</v>
      </c>
      <c r="JR48">
        <v>8.5399999999999991</v>
      </c>
      <c r="JS48">
        <v>7.86</v>
      </c>
      <c r="JT48">
        <v>8.52</v>
      </c>
      <c r="JU48">
        <v>6.66</v>
      </c>
      <c r="JV48">
        <v>9.4600000000000009</v>
      </c>
      <c r="JW48">
        <v>3.08</v>
      </c>
      <c r="JX48">
        <v>6.2</v>
      </c>
      <c r="JY48">
        <v>6.97</v>
      </c>
      <c r="JZ48">
        <v>7.65</v>
      </c>
      <c r="KA48">
        <v>6.87</v>
      </c>
      <c r="KB48">
        <v>7.45</v>
      </c>
      <c r="KC48">
        <v>8.35</v>
      </c>
      <c r="KD48">
        <v>7.77</v>
      </c>
      <c r="KE48">
        <v>6.97</v>
      </c>
      <c r="KF48">
        <v>6.95</v>
      </c>
      <c r="KG48">
        <v>6.95</v>
      </c>
      <c r="KH48">
        <v>7.01</v>
      </c>
      <c r="KI48">
        <v>6.22</v>
      </c>
      <c r="KJ48">
        <v>10.58</v>
      </c>
      <c r="KK48">
        <v>6.04</v>
      </c>
      <c r="KL48">
        <v>3.71</v>
      </c>
      <c r="KM48">
        <v>6.99</v>
      </c>
    </row>
    <row r="49" spans="1:299" x14ac:dyDescent="0.25">
      <c r="A49">
        <v>47</v>
      </c>
      <c r="B49" s="1">
        <v>41852</v>
      </c>
      <c r="C49">
        <v>901.5</v>
      </c>
      <c r="D49">
        <v>906.16</v>
      </c>
      <c r="E49">
        <v>972.97</v>
      </c>
      <c r="F49">
        <v>1004.24</v>
      </c>
      <c r="G49">
        <v>910.42</v>
      </c>
      <c r="H49">
        <v>958.04</v>
      </c>
      <c r="I49">
        <v>867.8</v>
      </c>
      <c r="J49">
        <v>895.09</v>
      </c>
      <c r="K49">
        <v>942.57</v>
      </c>
      <c r="L49">
        <v>836.89</v>
      </c>
      <c r="M49">
        <v>861.77</v>
      </c>
      <c r="N49">
        <v>842.09</v>
      </c>
      <c r="O49">
        <v>839.28</v>
      </c>
      <c r="P49">
        <v>786.97</v>
      </c>
      <c r="Q49">
        <v>882.15</v>
      </c>
      <c r="R49">
        <v>824.79</v>
      </c>
      <c r="S49">
        <v>816.68</v>
      </c>
      <c r="T49">
        <v>802.93</v>
      </c>
      <c r="U49">
        <v>835.09</v>
      </c>
      <c r="V49">
        <v>943.67</v>
      </c>
      <c r="W49">
        <v>840.54</v>
      </c>
      <c r="X49">
        <v>824.22</v>
      </c>
      <c r="Y49">
        <v>1036.04</v>
      </c>
      <c r="Z49">
        <v>978.36</v>
      </c>
      <c r="AA49">
        <v>915.99</v>
      </c>
      <c r="AB49">
        <v>926.67</v>
      </c>
      <c r="AC49">
        <v>940.79</v>
      </c>
      <c r="AD49">
        <v>874.16</v>
      </c>
      <c r="AE49">
        <v>923.48</v>
      </c>
      <c r="AF49">
        <v>907.11</v>
      </c>
      <c r="AG49">
        <v>933.87</v>
      </c>
      <c r="AH49">
        <v>898.69</v>
      </c>
      <c r="AI49">
        <v>955.45</v>
      </c>
      <c r="AJ49">
        <v>492.01</v>
      </c>
      <c r="AK49">
        <v>526.63</v>
      </c>
      <c r="AL49">
        <v>566.39</v>
      </c>
      <c r="AM49">
        <v>579.03</v>
      </c>
      <c r="AN49">
        <v>522.44000000000005</v>
      </c>
      <c r="AO49">
        <v>548.54</v>
      </c>
      <c r="AP49">
        <v>508.63</v>
      </c>
      <c r="AQ49">
        <v>526.05999999999995</v>
      </c>
      <c r="AR49">
        <v>546.75</v>
      </c>
      <c r="AS49">
        <v>482.39</v>
      </c>
      <c r="AT49">
        <v>509.72</v>
      </c>
      <c r="AU49">
        <v>502.92</v>
      </c>
      <c r="AV49">
        <v>491.76</v>
      </c>
      <c r="AW49">
        <v>464.05</v>
      </c>
      <c r="AX49">
        <v>509.85</v>
      </c>
      <c r="AY49">
        <v>486.25</v>
      </c>
      <c r="AZ49">
        <v>464.82</v>
      </c>
      <c r="BA49">
        <v>459.77</v>
      </c>
      <c r="BB49">
        <v>459.3</v>
      </c>
      <c r="BC49">
        <v>489.6</v>
      </c>
      <c r="BD49">
        <v>466.99</v>
      </c>
      <c r="BE49">
        <v>449.61</v>
      </c>
      <c r="BF49">
        <v>524.91</v>
      </c>
      <c r="BG49">
        <v>492.33</v>
      </c>
      <c r="BH49">
        <v>467.24</v>
      </c>
      <c r="BI49">
        <v>456.19</v>
      </c>
      <c r="BJ49">
        <v>455</v>
      </c>
      <c r="BK49">
        <v>497.61</v>
      </c>
      <c r="BL49">
        <v>534.49</v>
      </c>
      <c r="BM49">
        <v>532.54</v>
      </c>
      <c r="BN49">
        <v>525.91999999999996</v>
      </c>
      <c r="BO49">
        <v>533.4</v>
      </c>
      <c r="BP49">
        <v>548.89</v>
      </c>
      <c r="BQ49">
        <v>409.49</v>
      </c>
      <c r="BR49">
        <v>379.53</v>
      </c>
      <c r="BS49">
        <v>406.58</v>
      </c>
      <c r="BT49">
        <v>425.21</v>
      </c>
      <c r="BU49">
        <v>387.98</v>
      </c>
      <c r="BV49">
        <v>409.5</v>
      </c>
      <c r="BW49">
        <v>359.17</v>
      </c>
      <c r="BX49">
        <v>369.03</v>
      </c>
      <c r="BY49">
        <v>395.82</v>
      </c>
      <c r="BZ49">
        <v>354.5</v>
      </c>
      <c r="CA49">
        <v>352.05</v>
      </c>
      <c r="CB49">
        <v>339.17</v>
      </c>
      <c r="CC49">
        <v>347.52</v>
      </c>
      <c r="CD49">
        <v>322.92</v>
      </c>
      <c r="CE49">
        <v>372.3</v>
      </c>
      <c r="CF49">
        <v>338.54</v>
      </c>
      <c r="CG49">
        <v>351.86</v>
      </c>
      <c r="CH49">
        <v>343.16</v>
      </c>
      <c r="CI49">
        <v>375.79</v>
      </c>
      <c r="CJ49">
        <v>454.07</v>
      </c>
      <c r="CK49">
        <v>373.55</v>
      </c>
      <c r="CL49">
        <v>374.61</v>
      </c>
      <c r="CM49">
        <v>511.13</v>
      </c>
      <c r="CN49">
        <v>486.03</v>
      </c>
      <c r="CO49">
        <v>448.75</v>
      </c>
      <c r="CP49">
        <v>470.48</v>
      </c>
      <c r="CQ49">
        <v>485.79</v>
      </c>
      <c r="CR49">
        <v>376.55</v>
      </c>
      <c r="CS49">
        <v>388.99</v>
      </c>
      <c r="CT49">
        <v>374.57</v>
      </c>
      <c r="CU49">
        <v>407.95</v>
      </c>
      <c r="CV49">
        <v>365.29</v>
      </c>
      <c r="CW49">
        <v>406.56</v>
      </c>
      <c r="CX49">
        <v>451.21</v>
      </c>
      <c r="CY49">
        <v>451.43</v>
      </c>
      <c r="CZ49">
        <v>542.44000000000005</v>
      </c>
      <c r="DA49">
        <v>533.13</v>
      </c>
      <c r="DB49">
        <v>445.71</v>
      </c>
      <c r="DC49">
        <v>397.96</v>
      </c>
      <c r="DD49">
        <v>415.86</v>
      </c>
      <c r="DE49">
        <v>434.73</v>
      </c>
      <c r="DF49">
        <v>495.53</v>
      </c>
      <c r="DG49">
        <v>452.1</v>
      </c>
      <c r="DH49">
        <v>454.01</v>
      </c>
      <c r="DI49">
        <v>559.59</v>
      </c>
      <c r="DJ49">
        <v>484.71</v>
      </c>
      <c r="DK49">
        <v>396.61</v>
      </c>
      <c r="DL49">
        <v>487.76</v>
      </c>
      <c r="DM49">
        <v>440.98</v>
      </c>
      <c r="DN49">
        <v>408.08</v>
      </c>
      <c r="DO49">
        <v>426.69</v>
      </c>
      <c r="DP49">
        <v>441.69</v>
      </c>
      <c r="DQ49">
        <v>451.65</v>
      </c>
      <c r="DR49">
        <v>462.62</v>
      </c>
      <c r="DS49">
        <v>457.22</v>
      </c>
      <c r="DT49">
        <v>472.2</v>
      </c>
      <c r="DU49">
        <v>441.83</v>
      </c>
      <c r="DV49">
        <v>438.14</v>
      </c>
      <c r="DW49">
        <v>443.17</v>
      </c>
      <c r="DX49">
        <v>509.59</v>
      </c>
      <c r="DY49">
        <v>396.82</v>
      </c>
      <c r="DZ49">
        <v>471.47</v>
      </c>
      <c r="EA49">
        <v>426.45</v>
      </c>
      <c r="EB49">
        <v>532.9</v>
      </c>
      <c r="EC49">
        <v>474.73</v>
      </c>
      <c r="ED49">
        <v>422.05</v>
      </c>
      <c r="EE49">
        <v>372.65</v>
      </c>
      <c r="EF49">
        <v>389.16</v>
      </c>
      <c r="EG49">
        <v>431.39</v>
      </c>
      <c r="EH49">
        <v>420.51</v>
      </c>
      <c r="EI49">
        <v>385.74</v>
      </c>
      <c r="EJ49">
        <v>361.06</v>
      </c>
      <c r="EK49">
        <v>378.55</v>
      </c>
      <c r="EL49">
        <v>362.07</v>
      </c>
      <c r="EM49">
        <v>427.76</v>
      </c>
      <c r="EN49">
        <v>372.23</v>
      </c>
      <c r="EO49">
        <v>350.75</v>
      </c>
      <c r="EP49">
        <v>455.72</v>
      </c>
      <c r="EQ49">
        <v>395.78</v>
      </c>
      <c r="ER49">
        <v>327.83</v>
      </c>
      <c r="ES49">
        <v>405.48</v>
      </c>
      <c r="ET49">
        <v>362.33</v>
      </c>
      <c r="EU49">
        <v>344.12</v>
      </c>
      <c r="EV49">
        <v>343.29</v>
      </c>
      <c r="EW49">
        <v>371</v>
      </c>
      <c r="EX49">
        <v>371.51</v>
      </c>
      <c r="EY49">
        <v>391.91</v>
      </c>
      <c r="EZ49">
        <v>358.05</v>
      </c>
      <c r="FA49">
        <v>369.83</v>
      </c>
      <c r="FB49">
        <v>361.91</v>
      </c>
      <c r="FC49">
        <v>346.78</v>
      </c>
      <c r="FD49">
        <v>356.95</v>
      </c>
      <c r="FE49">
        <v>377.8</v>
      </c>
      <c r="FF49">
        <v>321.45</v>
      </c>
      <c r="FG49">
        <v>407.14</v>
      </c>
      <c r="FH49">
        <v>368.55</v>
      </c>
      <c r="FI49">
        <v>459.79</v>
      </c>
      <c r="FJ49">
        <v>412.74</v>
      </c>
      <c r="FK49">
        <v>363.98</v>
      </c>
      <c r="FL49">
        <v>646.30999999999995</v>
      </c>
      <c r="FM49">
        <v>611.86</v>
      </c>
      <c r="FN49">
        <v>929.19</v>
      </c>
      <c r="FO49">
        <v>875.63</v>
      </c>
      <c r="FP49">
        <v>585.12</v>
      </c>
      <c r="FQ49">
        <v>500.46</v>
      </c>
      <c r="FR49">
        <v>499.72</v>
      </c>
      <c r="FS49">
        <v>639.01</v>
      </c>
      <c r="FT49">
        <v>711.24</v>
      </c>
      <c r="FU49">
        <v>685.86</v>
      </c>
      <c r="FV49">
        <v>871.09</v>
      </c>
      <c r="FW49">
        <v>893.31</v>
      </c>
      <c r="FX49">
        <v>787.14</v>
      </c>
      <c r="FY49">
        <v>600.9</v>
      </c>
      <c r="FZ49">
        <v>726.96</v>
      </c>
      <c r="GA49">
        <v>676.31</v>
      </c>
      <c r="GB49">
        <v>561.67999999999995</v>
      </c>
      <c r="GC49">
        <v>690.4</v>
      </c>
      <c r="GD49">
        <v>614.29999999999995</v>
      </c>
      <c r="GE49">
        <v>633.79</v>
      </c>
      <c r="GF49">
        <v>642.80999999999995</v>
      </c>
      <c r="GG49">
        <v>722.31</v>
      </c>
      <c r="GH49">
        <v>698.96</v>
      </c>
      <c r="GI49">
        <v>615.03</v>
      </c>
      <c r="GJ49">
        <v>656.55</v>
      </c>
      <c r="GK49">
        <v>626.80999999999995</v>
      </c>
      <c r="GL49">
        <v>808.22</v>
      </c>
      <c r="GM49">
        <v>609.71</v>
      </c>
      <c r="GN49">
        <v>642.12</v>
      </c>
      <c r="GO49">
        <v>576.29</v>
      </c>
      <c r="GP49">
        <v>699.22</v>
      </c>
      <c r="GQ49">
        <v>663.64</v>
      </c>
      <c r="GR49">
        <v>570.83000000000004</v>
      </c>
      <c r="GS49">
        <v>0.52</v>
      </c>
      <c r="GT49">
        <v>0.78</v>
      </c>
      <c r="GU49">
        <v>0.16</v>
      </c>
      <c r="GV49">
        <v>0.14000000000000001</v>
      </c>
      <c r="GW49">
        <v>2.69</v>
      </c>
      <c r="GX49">
        <v>0.45</v>
      </c>
      <c r="GY49">
        <v>0.3</v>
      </c>
      <c r="GZ49">
        <v>0.1</v>
      </c>
      <c r="HA49">
        <v>-0.36</v>
      </c>
      <c r="HB49">
        <v>0.11</v>
      </c>
      <c r="HC49">
        <v>-0.22</v>
      </c>
      <c r="HD49">
        <v>0.13</v>
      </c>
      <c r="HE49">
        <v>-0.37</v>
      </c>
      <c r="HF49">
        <v>-0.34</v>
      </c>
      <c r="HG49">
        <v>0.19</v>
      </c>
      <c r="HH49">
        <v>0.84</v>
      </c>
      <c r="HI49">
        <v>0.11</v>
      </c>
      <c r="HJ49">
        <v>-0.17</v>
      </c>
      <c r="HK49">
        <v>0.21</v>
      </c>
      <c r="HL49">
        <v>0.16</v>
      </c>
      <c r="HM49">
        <v>0.22</v>
      </c>
      <c r="HN49">
        <v>-0.05</v>
      </c>
      <c r="HO49">
        <v>0.13</v>
      </c>
      <c r="HP49">
        <v>0.15</v>
      </c>
      <c r="HQ49">
        <v>0.81</v>
      </c>
      <c r="HR49">
        <v>2.06</v>
      </c>
      <c r="HS49">
        <v>-0.66</v>
      </c>
      <c r="HT49">
        <v>0.15</v>
      </c>
      <c r="HU49">
        <v>2.63</v>
      </c>
      <c r="HV49">
        <v>0.27</v>
      </c>
      <c r="HW49">
        <v>4.8099999999999996</v>
      </c>
      <c r="HX49">
        <v>3.45</v>
      </c>
      <c r="HY49">
        <v>0.39</v>
      </c>
      <c r="HZ49">
        <v>4.8099999999999996</v>
      </c>
      <c r="IA49">
        <v>4.03</v>
      </c>
      <c r="IB49">
        <v>5.7</v>
      </c>
      <c r="IC49">
        <v>5.61</v>
      </c>
      <c r="ID49">
        <v>4.41</v>
      </c>
      <c r="IE49">
        <v>3</v>
      </c>
      <c r="IF49">
        <v>2.5299999999999998</v>
      </c>
      <c r="IG49">
        <v>7.73</v>
      </c>
      <c r="IH49">
        <v>5.28</v>
      </c>
      <c r="II49">
        <v>3.79</v>
      </c>
      <c r="IJ49">
        <v>0.17</v>
      </c>
      <c r="IK49">
        <v>1.3</v>
      </c>
      <c r="IL49">
        <v>4.66</v>
      </c>
      <c r="IM49">
        <v>1.72</v>
      </c>
      <c r="IN49">
        <v>5.58</v>
      </c>
      <c r="IO49">
        <v>4.25</v>
      </c>
      <c r="IP49">
        <v>2.81</v>
      </c>
      <c r="IQ49">
        <v>5.09</v>
      </c>
      <c r="IR49">
        <v>5.4</v>
      </c>
      <c r="IS49">
        <v>5.42</v>
      </c>
      <c r="IT49">
        <v>2.88</v>
      </c>
      <c r="IU49">
        <v>6.77</v>
      </c>
      <c r="IV49">
        <v>7.25</v>
      </c>
      <c r="IW49">
        <v>5.91</v>
      </c>
      <c r="IX49">
        <v>4.83</v>
      </c>
      <c r="IY49">
        <v>3.79</v>
      </c>
      <c r="IZ49">
        <v>4.43</v>
      </c>
      <c r="JA49">
        <v>7.14</v>
      </c>
      <c r="JB49">
        <v>6.2</v>
      </c>
      <c r="JC49">
        <v>5.79</v>
      </c>
      <c r="JD49">
        <v>5.67</v>
      </c>
      <c r="JE49">
        <v>6.58</v>
      </c>
      <c r="JF49">
        <v>6.66</v>
      </c>
      <c r="JG49">
        <v>7.22</v>
      </c>
      <c r="JH49">
        <v>7.74</v>
      </c>
      <c r="JI49">
        <v>7.54</v>
      </c>
      <c r="JJ49">
        <v>7.68</v>
      </c>
      <c r="JK49">
        <v>5.99</v>
      </c>
      <c r="JL49">
        <v>7.15</v>
      </c>
      <c r="JM49">
        <v>8.4499999999999993</v>
      </c>
      <c r="JN49">
        <v>11.06</v>
      </c>
      <c r="JO49">
        <v>7.24</v>
      </c>
      <c r="JP49">
        <v>6.89</v>
      </c>
      <c r="JQ49">
        <v>5.03</v>
      </c>
      <c r="JR49">
        <v>7.45</v>
      </c>
      <c r="JS49">
        <v>6.8</v>
      </c>
      <c r="JT49">
        <v>7.77</v>
      </c>
      <c r="JU49">
        <v>6.32</v>
      </c>
      <c r="JV49">
        <v>9.77</v>
      </c>
      <c r="JW49">
        <v>3.24</v>
      </c>
      <c r="JX49">
        <v>6.21</v>
      </c>
      <c r="JY49">
        <v>6.85</v>
      </c>
      <c r="JZ49">
        <v>7.57</v>
      </c>
      <c r="KA49">
        <v>7.03</v>
      </c>
      <c r="KB49">
        <v>7.68</v>
      </c>
      <c r="KC49">
        <v>8.41</v>
      </c>
      <c r="KD49">
        <v>7.48</v>
      </c>
      <c r="KE49">
        <v>5.7</v>
      </c>
      <c r="KF49">
        <v>4.34</v>
      </c>
      <c r="KG49">
        <v>6.21</v>
      </c>
      <c r="KH49">
        <v>7.66</v>
      </c>
      <c r="KI49">
        <v>8.42</v>
      </c>
      <c r="KJ49">
        <v>6.67</v>
      </c>
      <c r="KK49">
        <v>11.24</v>
      </c>
      <c r="KL49">
        <v>7.3</v>
      </c>
      <c r="KM49">
        <v>7.48</v>
      </c>
    </row>
    <row r="50" spans="1:299" x14ac:dyDescent="0.25">
      <c r="A50">
        <v>48</v>
      </c>
      <c r="B50" s="1">
        <v>41883</v>
      </c>
      <c r="C50">
        <v>902.94</v>
      </c>
      <c r="D50">
        <v>906.72</v>
      </c>
      <c r="E50">
        <v>973.22</v>
      </c>
      <c r="F50">
        <v>1004.62</v>
      </c>
      <c r="G50">
        <v>907.71</v>
      </c>
      <c r="H50">
        <v>959.75</v>
      </c>
      <c r="I50">
        <v>869.23</v>
      </c>
      <c r="J50">
        <v>895.4</v>
      </c>
      <c r="K50">
        <v>948.54</v>
      </c>
      <c r="L50">
        <v>838.59</v>
      </c>
      <c r="M50">
        <v>866.37</v>
      </c>
      <c r="N50">
        <v>844.44</v>
      </c>
      <c r="O50">
        <v>842.2</v>
      </c>
      <c r="P50">
        <v>789.52</v>
      </c>
      <c r="Q50">
        <v>888.76</v>
      </c>
      <c r="R50">
        <v>823.97</v>
      </c>
      <c r="S50">
        <v>815.94</v>
      </c>
      <c r="T50">
        <v>805.85</v>
      </c>
      <c r="U50">
        <v>834.99</v>
      </c>
      <c r="V50">
        <v>944.96</v>
      </c>
      <c r="W50">
        <v>840.05</v>
      </c>
      <c r="X50">
        <v>823.33</v>
      </c>
      <c r="Y50">
        <v>1039.3599999999999</v>
      </c>
      <c r="Z50">
        <v>980.09</v>
      </c>
      <c r="AA50">
        <v>918.33</v>
      </c>
      <c r="AB50">
        <v>925.94</v>
      </c>
      <c r="AC50">
        <v>949.5</v>
      </c>
      <c r="AD50">
        <v>875.54</v>
      </c>
      <c r="AE50">
        <v>924.26</v>
      </c>
      <c r="AF50">
        <v>906.56</v>
      </c>
      <c r="AG50">
        <v>933.61</v>
      </c>
      <c r="AH50">
        <v>899.28</v>
      </c>
      <c r="AI50">
        <v>958.83</v>
      </c>
      <c r="AJ50">
        <v>493</v>
      </c>
      <c r="AK50">
        <v>526.87</v>
      </c>
      <c r="AL50">
        <v>566.64</v>
      </c>
      <c r="AM50">
        <v>579.41</v>
      </c>
      <c r="AN50">
        <v>519.74</v>
      </c>
      <c r="AO50">
        <v>550.25</v>
      </c>
      <c r="AP50">
        <v>510.06</v>
      </c>
      <c r="AQ50">
        <v>526.37</v>
      </c>
      <c r="AR50">
        <v>548.36</v>
      </c>
      <c r="AS50">
        <v>483.79</v>
      </c>
      <c r="AT50">
        <v>513.03</v>
      </c>
      <c r="AU50">
        <v>506.09</v>
      </c>
      <c r="AV50">
        <v>495.99</v>
      </c>
      <c r="AW50">
        <v>466.6</v>
      </c>
      <c r="AX50">
        <v>516.46</v>
      </c>
      <c r="AY50">
        <v>484.24</v>
      </c>
      <c r="AZ50">
        <v>464.08</v>
      </c>
      <c r="BA50">
        <v>456.27</v>
      </c>
      <c r="BB50">
        <v>459.2</v>
      </c>
      <c r="BC50">
        <v>490.32</v>
      </c>
      <c r="BD50">
        <v>466.5</v>
      </c>
      <c r="BE50">
        <v>448.72</v>
      </c>
      <c r="BF50">
        <v>525.95000000000005</v>
      </c>
      <c r="BG50">
        <v>493.79</v>
      </c>
      <c r="BH50">
        <v>468.58</v>
      </c>
      <c r="BI50">
        <v>455.46</v>
      </c>
      <c r="BJ50">
        <v>459.95</v>
      </c>
      <c r="BK50">
        <v>498.99</v>
      </c>
      <c r="BL50">
        <v>535.25</v>
      </c>
      <c r="BM50">
        <v>531.99</v>
      </c>
      <c r="BN50">
        <v>525.66</v>
      </c>
      <c r="BO50">
        <v>533.99</v>
      </c>
      <c r="BP50">
        <v>552.16999999999996</v>
      </c>
      <c r="BQ50">
        <v>409.94</v>
      </c>
      <c r="BR50">
        <v>379.85</v>
      </c>
      <c r="BS50">
        <v>406.58</v>
      </c>
      <c r="BT50">
        <v>425.21</v>
      </c>
      <c r="BU50">
        <v>387.97</v>
      </c>
      <c r="BV50">
        <v>409.5</v>
      </c>
      <c r="BW50">
        <v>359.17</v>
      </c>
      <c r="BX50">
        <v>369.03</v>
      </c>
      <c r="BY50">
        <v>400.18</v>
      </c>
      <c r="BZ50">
        <v>354.8</v>
      </c>
      <c r="CA50">
        <v>353.34</v>
      </c>
      <c r="CB50">
        <v>338.35</v>
      </c>
      <c r="CC50">
        <v>346.21</v>
      </c>
      <c r="CD50">
        <v>322.92</v>
      </c>
      <c r="CE50">
        <v>372.3</v>
      </c>
      <c r="CF50">
        <v>339.73</v>
      </c>
      <c r="CG50">
        <v>351.86</v>
      </c>
      <c r="CH50">
        <v>349.58</v>
      </c>
      <c r="CI50">
        <v>375.79</v>
      </c>
      <c r="CJ50">
        <v>454.64</v>
      </c>
      <c r="CK50">
        <v>373.55</v>
      </c>
      <c r="CL50">
        <v>374.61</v>
      </c>
      <c r="CM50">
        <v>513.41</v>
      </c>
      <c r="CN50">
        <v>486.3</v>
      </c>
      <c r="CO50">
        <v>449.75</v>
      </c>
      <c r="CP50">
        <v>470.48</v>
      </c>
      <c r="CQ50">
        <v>489.55</v>
      </c>
      <c r="CR50">
        <v>376.55</v>
      </c>
      <c r="CS50">
        <v>389.01</v>
      </c>
      <c r="CT50">
        <v>374.57</v>
      </c>
      <c r="CU50">
        <v>407.95</v>
      </c>
      <c r="CV50">
        <v>365.29</v>
      </c>
      <c r="CW50">
        <v>406.66</v>
      </c>
      <c r="CX50">
        <v>451.93</v>
      </c>
      <c r="CY50">
        <v>451.7</v>
      </c>
      <c r="CZ50">
        <v>542.6</v>
      </c>
      <c r="DA50">
        <v>533.34</v>
      </c>
      <c r="DB50">
        <v>444.37</v>
      </c>
      <c r="DC50">
        <v>398.68</v>
      </c>
      <c r="DD50">
        <v>416.53</v>
      </c>
      <c r="DE50">
        <v>434.86</v>
      </c>
      <c r="DF50">
        <v>498.66</v>
      </c>
      <c r="DG50">
        <v>453</v>
      </c>
      <c r="DH50">
        <v>456.41</v>
      </c>
      <c r="DI50">
        <v>561.16</v>
      </c>
      <c r="DJ50">
        <v>486.41</v>
      </c>
      <c r="DK50">
        <v>397.88</v>
      </c>
      <c r="DL50">
        <v>491.42</v>
      </c>
      <c r="DM50">
        <v>440.54</v>
      </c>
      <c r="DN50">
        <v>407.71</v>
      </c>
      <c r="DO50">
        <v>428.23</v>
      </c>
      <c r="DP50">
        <v>441.65</v>
      </c>
      <c r="DQ50">
        <v>452.28</v>
      </c>
      <c r="DR50">
        <v>462.35</v>
      </c>
      <c r="DS50">
        <v>456.72</v>
      </c>
      <c r="DT50">
        <v>473.71</v>
      </c>
      <c r="DU50">
        <v>442.63</v>
      </c>
      <c r="DV50">
        <v>439.28</v>
      </c>
      <c r="DW50">
        <v>442.81</v>
      </c>
      <c r="DX50">
        <v>514.33000000000004</v>
      </c>
      <c r="DY50">
        <v>397.46</v>
      </c>
      <c r="DZ50">
        <v>471.84</v>
      </c>
      <c r="EA50">
        <v>426.19</v>
      </c>
      <c r="EB50">
        <v>532.74</v>
      </c>
      <c r="EC50">
        <v>475.06</v>
      </c>
      <c r="ED50">
        <v>423.52</v>
      </c>
      <c r="EE50">
        <v>373.4</v>
      </c>
      <c r="EF50">
        <v>389.36</v>
      </c>
      <c r="EG50">
        <v>431.57</v>
      </c>
      <c r="EH50">
        <v>420.81</v>
      </c>
      <c r="EI50">
        <v>383.74</v>
      </c>
      <c r="EJ50">
        <v>362.18</v>
      </c>
      <c r="EK50">
        <v>379.61</v>
      </c>
      <c r="EL50">
        <v>362.29</v>
      </c>
      <c r="EM50">
        <v>429</v>
      </c>
      <c r="EN50">
        <v>373.31</v>
      </c>
      <c r="EO50">
        <v>353.03</v>
      </c>
      <c r="EP50">
        <v>458.59</v>
      </c>
      <c r="EQ50">
        <v>399.18</v>
      </c>
      <c r="ER50">
        <v>329.63</v>
      </c>
      <c r="ES50">
        <v>410.75</v>
      </c>
      <c r="ET50">
        <v>360.85</v>
      </c>
      <c r="EU50">
        <v>343.57</v>
      </c>
      <c r="EV50">
        <v>340.68</v>
      </c>
      <c r="EW50">
        <v>370.93</v>
      </c>
      <c r="EX50">
        <v>372.06</v>
      </c>
      <c r="EY50">
        <v>391.52</v>
      </c>
      <c r="EZ50">
        <v>357.34</v>
      </c>
      <c r="FA50">
        <v>370.57</v>
      </c>
      <c r="FB50">
        <v>363</v>
      </c>
      <c r="FC50">
        <v>347.78</v>
      </c>
      <c r="FD50">
        <v>356.37</v>
      </c>
      <c r="FE50">
        <v>381.92</v>
      </c>
      <c r="FF50">
        <v>322.35000000000002</v>
      </c>
      <c r="FG50">
        <v>407.71</v>
      </c>
      <c r="FH50">
        <v>368.18</v>
      </c>
      <c r="FI50">
        <v>459.56</v>
      </c>
      <c r="FJ50">
        <v>413.2</v>
      </c>
      <c r="FK50">
        <v>366.16</v>
      </c>
      <c r="FL50">
        <v>647.02</v>
      </c>
      <c r="FM50">
        <v>612.35</v>
      </c>
      <c r="FN50">
        <v>929.19</v>
      </c>
      <c r="FO50">
        <v>875.63</v>
      </c>
      <c r="FP50">
        <v>585.12</v>
      </c>
      <c r="FQ50">
        <v>500.46</v>
      </c>
      <c r="FR50">
        <v>499.72</v>
      </c>
      <c r="FS50">
        <v>639.01</v>
      </c>
      <c r="FT50">
        <v>719.06</v>
      </c>
      <c r="FU50">
        <v>686.41</v>
      </c>
      <c r="FV50">
        <v>874.31</v>
      </c>
      <c r="FW50">
        <v>891.17</v>
      </c>
      <c r="FX50">
        <v>784.15</v>
      </c>
      <c r="FY50">
        <v>600.9</v>
      </c>
      <c r="FZ50">
        <v>726.96</v>
      </c>
      <c r="GA50">
        <v>678.68</v>
      </c>
      <c r="GB50">
        <v>561.67999999999995</v>
      </c>
      <c r="GC50">
        <v>703.31</v>
      </c>
      <c r="GD50">
        <v>614.29999999999995</v>
      </c>
      <c r="GE50">
        <v>634.61</v>
      </c>
      <c r="GF50">
        <v>642.80999999999995</v>
      </c>
      <c r="GG50">
        <v>722.31</v>
      </c>
      <c r="GH50">
        <v>702.11</v>
      </c>
      <c r="GI50">
        <v>615.4</v>
      </c>
      <c r="GJ50">
        <v>657.99</v>
      </c>
      <c r="GK50">
        <v>626.80999999999995</v>
      </c>
      <c r="GL50">
        <v>814.44</v>
      </c>
      <c r="GM50">
        <v>609.71</v>
      </c>
      <c r="GN50">
        <v>642.17999999999995</v>
      </c>
      <c r="GO50">
        <v>576.29</v>
      </c>
      <c r="GP50">
        <v>699.22</v>
      </c>
      <c r="GQ50">
        <v>663.64</v>
      </c>
      <c r="GR50">
        <v>570.95000000000005</v>
      </c>
      <c r="GS50">
        <v>0.16</v>
      </c>
      <c r="GT50">
        <v>0.06</v>
      </c>
      <c r="GU50">
        <v>0.03</v>
      </c>
      <c r="GV50">
        <v>0.04</v>
      </c>
      <c r="GW50">
        <v>-0.3</v>
      </c>
      <c r="GX50">
        <v>0.18</v>
      </c>
      <c r="GY50">
        <v>0.16</v>
      </c>
      <c r="GZ50">
        <v>0.03</v>
      </c>
      <c r="HA50">
        <v>0.63</v>
      </c>
      <c r="HB50">
        <v>0.2</v>
      </c>
      <c r="HC50">
        <v>0.53</v>
      </c>
      <c r="HD50">
        <v>0.28000000000000003</v>
      </c>
      <c r="HE50">
        <v>0.35</v>
      </c>
      <c r="HF50">
        <v>0.32</v>
      </c>
      <c r="HG50">
        <v>0.75</v>
      </c>
      <c r="HH50">
        <v>-0.1</v>
      </c>
      <c r="HI50">
        <v>-0.09</v>
      </c>
      <c r="HJ50">
        <v>0.36</v>
      </c>
      <c r="HK50">
        <v>-0.01</v>
      </c>
      <c r="HL50">
        <v>0.14000000000000001</v>
      </c>
      <c r="HM50">
        <v>-0.06</v>
      </c>
      <c r="HN50">
        <v>-0.11</v>
      </c>
      <c r="HO50">
        <v>0.32</v>
      </c>
      <c r="HP50">
        <v>0.18</v>
      </c>
      <c r="HQ50">
        <v>0.26</v>
      </c>
      <c r="HR50">
        <v>-0.08</v>
      </c>
      <c r="HS50">
        <v>0.93</v>
      </c>
      <c r="HT50">
        <v>0.16</v>
      </c>
      <c r="HU50">
        <v>0.08</v>
      </c>
      <c r="HV50">
        <v>-0.06</v>
      </c>
      <c r="HW50">
        <v>-0.03</v>
      </c>
      <c r="HX50">
        <v>7.0000000000000007E-2</v>
      </c>
      <c r="HY50">
        <v>0.35</v>
      </c>
      <c r="HZ50">
        <v>4.9800000000000004</v>
      </c>
      <c r="IA50">
        <v>4.09</v>
      </c>
      <c r="IB50">
        <v>5.73</v>
      </c>
      <c r="IC50">
        <v>5.65</v>
      </c>
      <c r="ID50">
        <v>4.0999999999999996</v>
      </c>
      <c r="IE50">
        <v>3.19</v>
      </c>
      <c r="IF50">
        <v>2.7</v>
      </c>
      <c r="IG50">
        <v>7.77</v>
      </c>
      <c r="IH50">
        <v>5.94</v>
      </c>
      <c r="II50">
        <v>4</v>
      </c>
      <c r="IJ50">
        <v>0.7</v>
      </c>
      <c r="IK50">
        <v>1.58</v>
      </c>
      <c r="IL50">
        <v>5.0199999999999996</v>
      </c>
      <c r="IM50">
        <v>2.0499999999999998</v>
      </c>
      <c r="IN50">
        <v>6.37</v>
      </c>
      <c r="IO50">
        <v>4.1399999999999997</v>
      </c>
      <c r="IP50">
        <v>2.72</v>
      </c>
      <c r="IQ50">
        <v>5.47</v>
      </c>
      <c r="IR50">
        <v>5.39</v>
      </c>
      <c r="IS50">
        <v>5.56</v>
      </c>
      <c r="IT50">
        <v>2.82</v>
      </c>
      <c r="IU50">
        <v>6.66</v>
      </c>
      <c r="IV50">
        <v>7.6</v>
      </c>
      <c r="IW50">
        <v>6.1</v>
      </c>
      <c r="IX50">
        <v>5.09</v>
      </c>
      <c r="IY50">
        <v>3.71</v>
      </c>
      <c r="IZ50">
        <v>5.4</v>
      </c>
      <c r="JA50">
        <v>7.31</v>
      </c>
      <c r="JB50">
        <v>6.29</v>
      </c>
      <c r="JC50">
        <v>5.73</v>
      </c>
      <c r="JD50">
        <v>5.65</v>
      </c>
      <c r="JE50">
        <v>6.65</v>
      </c>
      <c r="JF50">
        <v>7.04</v>
      </c>
      <c r="JG50">
        <v>6.82</v>
      </c>
      <c r="JH50">
        <v>5.81</v>
      </c>
      <c r="JI50">
        <v>6.85</v>
      </c>
      <c r="JJ50">
        <v>7.16</v>
      </c>
      <c r="JK50">
        <v>5.36</v>
      </c>
      <c r="JL50">
        <v>6.91</v>
      </c>
      <c r="JM50">
        <v>4.41</v>
      </c>
      <c r="JN50">
        <v>10.84</v>
      </c>
      <c r="JO50">
        <v>7.6</v>
      </c>
      <c r="JP50">
        <v>6.54</v>
      </c>
      <c r="JQ50">
        <v>4.32</v>
      </c>
      <c r="JR50">
        <v>6.71</v>
      </c>
      <c r="JS50">
        <v>6.33</v>
      </c>
      <c r="JT50">
        <v>7.11</v>
      </c>
      <c r="JU50">
        <v>6.6</v>
      </c>
      <c r="JV50">
        <v>8.98</v>
      </c>
      <c r="JW50">
        <v>2.91</v>
      </c>
      <c r="JX50">
        <v>6.48</v>
      </c>
      <c r="JY50">
        <v>6.9</v>
      </c>
      <c r="JZ50">
        <v>7.37</v>
      </c>
      <c r="KA50">
        <v>6.84</v>
      </c>
      <c r="KB50">
        <v>7.23</v>
      </c>
      <c r="KC50">
        <v>8.08</v>
      </c>
      <c r="KD50">
        <v>7.37</v>
      </c>
      <c r="KE50">
        <v>5.44</v>
      </c>
      <c r="KF50">
        <v>3.59</v>
      </c>
      <c r="KG50">
        <v>6.78</v>
      </c>
      <c r="KH50">
        <v>7.44</v>
      </c>
      <c r="KI50">
        <v>8.2100000000000009</v>
      </c>
      <c r="KJ50">
        <v>6.01</v>
      </c>
      <c r="KK50">
        <v>11.16</v>
      </c>
      <c r="KL50">
        <v>7.28</v>
      </c>
      <c r="KM50">
        <v>7.15</v>
      </c>
    </row>
    <row r="51" spans="1:299" x14ac:dyDescent="0.25">
      <c r="A51">
        <v>49</v>
      </c>
      <c r="B51" s="1">
        <v>41913</v>
      </c>
      <c r="C51">
        <v>905.65</v>
      </c>
      <c r="D51">
        <v>920.77</v>
      </c>
      <c r="E51">
        <v>973.92</v>
      </c>
      <c r="F51">
        <v>1012.34</v>
      </c>
      <c r="G51">
        <v>908.37</v>
      </c>
      <c r="H51">
        <v>999.47</v>
      </c>
      <c r="I51">
        <v>894.82</v>
      </c>
      <c r="J51">
        <v>893.2</v>
      </c>
      <c r="K51">
        <v>956.89</v>
      </c>
      <c r="L51">
        <v>840.3</v>
      </c>
      <c r="M51">
        <v>868.07</v>
      </c>
      <c r="N51">
        <v>847.14</v>
      </c>
      <c r="O51">
        <v>843.29</v>
      </c>
      <c r="P51">
        <v>786.64</v>
      </c>
      <c r="Q51">
        <v>894.63</v>
      </c>
      <c r="R51">
        <v>824.43</v>
      </c>
      <c r="S51">
        <v>820.3</v>
      </c>
      <c r="T51">
        <v>807.17</v>
      </c>
      <c r="U51">
        <v>837.05</v>
      </c>
      <c r="V51">
        <v>946.94</v>
      </c>
      <c r="W51">
        <v>843.94</v>
      </c>
      <c r="X51">
        <v>825.75</v>
      </c>
      <c r="Y51">
        <v>1042.9100000000001</v>
      </c>
      <c r="Z51">
        <v>980.26</v>
      </c>
      <c r="AA51">
        <v>920.9</v>
      </c>
      <c r="AB51">
        <v>926.98</v>
      </c>
      <c r="AC51">
        <v>954.5</v>
      </c>
      <c r="AD51">
        <v>878.33</v>
      </c>
      <c r="AE51">
        <v>922.72</v>
      </c>
      <c r="AF51">
        <v>908.36</v>
      </c>
      <c r="AG51">
        <v>931.85</v>
      </c>
      <c r="AH51">
        <v>894.36</v>
      </c>
      <c r="AI51">
        <v>959.98</v>
      </c>
      <c r="AJ51">
        <v>495.29</v>
      </c>
      <c r="AK51">
        <v>529.1</v>
      </c>
      <c r="AL51">
        <v>567.34</v>
      </c>
      <c r="AM51">
        <v>587.13</v>
      </c>
      <c r="AN51">
        <v>520.4</v>
      </c>
      <c r="AO51">
        <v>551.38</v>
      </c>
      <c r="AP51">
        <v>510.74</v>
      </c>
      <c r="AQ51">
        <v>532.01</v>
      </c>
      <c r="AR51">
        <v>558.51</v>
      </c>
      <c r="AS51">
        <v>485.5</v>
      </c>
      <c r="AT51">
        <v>514.73</v>
      </c>
      <c r="AU51">
        <v>508.79</v>
      </c>
      <c r="AV51">
        <v>497.09</v>
      </c>
      <c r="AW51">
        <v>463.71</v>
      </c>
      <c r="AX51">
        <v>522.33000000000004</v>
      </c>
      <c r="AY51">
        <v>484.7</v>
      </c>
      <c r="AZ51">
        <v>468.44</v>
      </c>
      <c r="BA51">
        <v>457.59</v>
      </c>
      <c r="BB51">
        <v>461.26</v>
      </c>
      <c r="BC51">
        <v>493.99</v>
      </c>
      <c r="BD51">
        <v>470.26</v>
      </c>
      <c r="BE51">
        <v>460.56</v>
      </c>
      <c r="BF51">
        <v>529.5</v>
      </c>
      <c r="BG51">
        <v>496.83</v>
      </c>
      <c r="BH51">
        <v>471.14</v>
      </c>
      <c r="BI51">
        <v>456.51</v>
      </c>
      <c r="BJ51">
        <v>464.95</v>
      </c>
      <c r="BK51">
        <v>501.78</v>
      </c>
      <c r="BL51">
        <v>533.73</v>
      </c>
      <c r="BM51">
        <v>533.79</v>
      </c>
      <c r="BN51">
        <v>523.9</v>
      </c>
      <c r="BO51">
        <v>529.07000000000005</v>
      </c>
      <c r="BP51">
        <v>553.41999999999996</v>
      </c>
      <c r="BQ51">
        <v>410.36</v>
      </c>
      <c r="BR51">
        <v>391.67</v>
      </c>
      <c r="BS51">
        <v>406.58</v>
      </c>
      <c r="BT51">
        <v>425.21</v>
      </c>
      <c r="BU51">
        <v>387.97</v>
      </c>
      <c r="BV51">
        <v>448.09</v>
      </c>
      <c r="BW51">
        <v>384.08</v>
      </c>
      <c r="BX51">
        <v>361.19</v>
      </c>
      <c r="BY51">
        <v>398.38</v>
      </c>
      <c r="BZ51">
        <v>354.8</v>
      </c>
      <c r="CA51">
        <v>353.34</v>
      </c>
      <c r="CB51">
        <v>338.35</v>
      </c>
      <c r="CC51">
        <v>346.2</v>
      </c>
      <c r="CD51">
        <v>322.93</v>
      </c>
      <c r="CE51">
        <v>372.3</v>
      </c>
      <c r="CF51">
        <v>339.73</v>
      </c>
      <c r="CG51">
        <v>351.86</v>
      </c>
      <c r="CH51">
        <v>349.58</v>
      </c>
      <c r="CI51">
        <v>375.79</v>
      </c>
      <c r="CJ51">
        <v>452.95</v>
      </c>
      <c r="CK51">
        <v>373.68</v>
      </c>
      <c r="CL51">
        <v>365.19</v>
      </c>
      <c r="CM51">
        <v>513.41</v>
      </c>
      <c r="CN51">
        <v>483.43</v>
      </c>
      <c r="CO51">
        <v>449.76</v>
      </c>
      <c r="CP51">
        <v>470.47</v>
      </c>
      <c r="CQ51">
        <v>489.55</v>
      </c>
      <c r="CR51">
        <v>376.55</v>
      </c>
      <c r="CS51">
        <v>388.99</v>
      </c>
      <c r="CT51">
        <v>374.57</v>
      </c>
      <c r="CU51">
        <v>407.95</v>
      </c>
      <c r="CV51">
        <v>365.29</v>
      </c>
      <c r="CW51">
        <v>406.56</v>
      </c>
      <c r="CX51">
        <v>453.29</v>
      </c>
      <c r="CY51">
        <v>458.7</v>
      </c>
      <c r="CZ51">
        <v>542.98</v>
      </c>
      <c r="DA51">
        <v>537.45000000000005</v>
      </c>
      <c r="DB51">
        <v>444.68</v>
      </c>
      <c r="DC51">
        <v>415.18</v>
      </c>
      <c r="DD51">
        <v>428.78</v>
      </c>
      <c r="DE51">
        <v>433.77</v>
      </c>
      <c r="DF51">
        <v>503.04</v>
      </c>
      <c r="DG51">
        <v>453.91</v>
      </c>
      <c r="DH51">
        <v>457.33</v>
      </c>
      <c r="DI51">
        <v>562.96</v>
      </c>
      <c r="DJ51">
        <v>487.04</v>
      </c>
      <c r="DK51">
        <v>396.44</v>
      </c>
      <c r="DL51">
        <v>494.66</v>
      </c>
      <c r="DM51">
        <v>440.81</v>
      </c>
      <c r="DN51">
        <v>409.87</v>
      </c>
      <c r="DO51">
        <v>428.92</v>
      </c>
      <c r="DP51">
        <v>442.75</v>
      </c>
      <c r="DQ51">
        <v>453.23</v>
      </c>
      <c r="DR51">
        <v>464.47</v>
      </c>
      <c r="DS51">
        <v>458.04</v>
      </c>
      <c r="DT51">
        <v>475.32</v>
      </c>
      <c r="DU51">
        <v>442.72</v>
      </c>
      <c r="DV51">
        <v>440.51</v>
      </c>
      <c r="DW51">
        <v>443.3</v>
      </c>
      <c r="DX51">
        <v>517.04999999999995</v>
      </c>
      <c r="DY51">
        <v>398.73</v>
      </c>
      <c r="DZ51">
        <v>471.04</v>
      </c>
      <c r="EA51">
        <v>427.05</v>
      </c>
      <c r="EB51">
        <v>531.73</v>
      </c>
      <c r="EC51">
        <v>472.45</v>
      </c>
      <c r="ED51">
        <v>424.03</v>
      </c>
      <c r="EE51">
        <v>375.12</v>
      </c>
      <c r="EF51">
        <v>390.99</v>
      </c>
      <c r="EG51">
        <v>432.08</v>
      </c>
      <c r="EH51">
        <v>426.41</v>
      </c>
      <c r="EI51">
        <v>384.24</v>
      </c>
      <c r="EJ51">
        <v>362.94</v>
      </c>
      <c r="EK51">
        <v>380.11</v>
      </c>
      <c r="EL51">
        <v>366.16</v>
      </c>
      <c r="EM51">
        <v>436.94</v>
      </c>
      <c r="EN51">
        <v>374.62</v>
      </c>
      <c r="EO51">
        <v>354.2</v>
      </c>
      <c r="EP51">
        <v>461.02</v>
      </c>
      <c r="EQ51">
        <v>400.06</v>
      </c>
      <c r="ER51">
        <v>327.58999999999997</v>
      </c>
      <c r="ES51">
        <v>415.44</v>
      </c>
      <c r="ET51">
        <v>361.17</v>
      </c>
      <c r="EU51">
        <v>346.8</v>
      </c>
      <c r="EV51">
        <v>341.67</v>
      </c>
      <c r="EW51">
        <v>372.6</v>
      </c>
      <c r="EX51">
        <v>374.86</v>
      </c>
      <c r="EY51">
        <v>394.69</v>
      </c>
      <c r="EZ51">
        <v>366.77</v>
      </c>
      <c r="FA51">
        <v>373.06</v>
      </c>
      <c r="FB51">
        <v>365.25</v>
      </c>
      <c r="FC51">
        <v>349.7</v>
      </c>
      <c r="FD51">
        <v>357.19</v>
      </c>
      <c r="FE51">
        <v>386.08</v>
      </c>
      <c r="FF51">
        <v>324.14999999999998</v>
      </c>
      <c r="FG51">
        <v>406.57</v>
      </c>
      <c r="FH51">
        <v>369.43</v>
      </c>
      <c r="FI51">
        <v>458.04</v>
      </c>
      <c r="FJ51">
        <v>409.4</v>
      </c>
      <c r="FK51">
        <v>367</v>
      </c>
      <c r="FL51">
        <v>647.66999999999996</v>
      </c>
      <c r="FM51">
        <v>631.4</v>
      </c>
      <c r="FN51">
        <v>929.19</v>
      </c>
      <c r="FO51">
        <v>875.63</v>
      </c>
      <c r="FP51">
        <v>585.12</v>
      </c>
      <c r="FQ51">
        <v>547.6</v>
      </c>
      <c r="FR51">
        <v>534.41</v>
      </c>
      <c r="FS51">
        <v>625.46</v>
      </c>
      <c r="FT51">
        <v>715.82</v>
      </c>
      <c r="FU51">
        <v>686.41</v>
      </c>
      <c r="FV51">
        <v>874.31</v>
      </c>
      <c r="FW51">
        <v>891.17</v>
      </c>
      <c r="FX51">
        <v>784.15</v>
      </c>
      <c r="FY51">
        <v>600.9</v>
      </c>
      <c r="FZ51">
        <v>726.96</v>
      </c>
      <c r="GA51">
        <v>678.68</v>
      </c>
      <c r="GB51">
        <v>561.67999999999995</v>
      </c>
      <c r="GC51">
        <v>703.31</v>
      </c>
      <c r="GD51">
        <v>614.29999999999995</v>
      </c>
      <c r="GE51">
        <v>632.26</v>
      </c>
      <c r="GF51">
        <v>643.01</v>
      </c>
      <c r="GG51">
        <v>704.18</v>
      </c>
      <c r="GH51">
        <v>702.11</v>
      </c>
      <c r="GI51">
        <v>611.76</v>
      </c>
      <c r="GJ51">
        <v>657.99</v>
      </c>
      <c r="GK51">
        <v>626.80999999999995</v>
      </c>
      <c r="GL51">
        <v>814.44</v>
      </c>
      <c r="GM51">
        <v>609.71</v>
      </c>
      <c r="GN51">
        <v>642.12</v>
      </c>
      <c r="GO51">
        <v>576.29</v>
      </c>
      <c r="GP51">
        <v>699.22</v>
      </c>
      <c r="GQ51">
        <v>663.64</v>
      </c>
      <c r="GR51">
        <v>570.83000000000004</v>
      </c>
      <c r="GS51">
        <v>0.3</v>
      </c>
      <c r="GT51">
        <v>1.55</v>
      </c>
      <c r="GU51">
        <v>7.0000000000000007E-2</v>
      </c>
      <c r="GV51">
        <v>0.77</v>
      </c>
      <c r="GW51">
        <v>7.0000000000000007E-2</v>
      </c>
      <c r="GX51">
        <v>4.1399999999999997</v>
      </c>
      <c r="GY51">
        <v>2.94</v>
      </c>
      <c r="GZ51">
        <v>-0.25</v>
      </c>
      <c r="HA51">
        <v>0.88</v>
      </c>
      <c r="HB51">
        <v>0.2</v>
      </c>
      <c r="HC51">
        <v>0.2</v>
      </c>
      <c r="HD51">
        <v>0.32</v>
      </c>
      <c r="HE51">
        <v>0.13</v>
      </c>
      <c r="HF51">
        <v>-0.36</v>
      </c>
      <c r="HG51">
        <v>0.66</v>
      </c>
      <c r="HH51">
        <v>0.06</v>
      </c>
      <c r="HI51">
        <v>0.53</v>
      </c>
      <c r="HJ51">
        <v>0.16</v>
      </c>
      <c r="HK51">
        <v>0.25</v>
      </c>
      <c r="HL51">
        <v>0.21</v>
      </c>
      <c r="HM51">
        <v>0.46</v>
      </c>
      <c r="HN51">
        <v>0.28999999999999998</v>
      </c>
      <c r="HO51">
        <v>0.34</v>
      </c>
      <c r="HP51">
        <v>0.02</v>
      </c>
      <c r="HQ51">
        <v>0.28000000000000003</v>
      </c>
      <c r="HR51">
        <v>0.11</v>
      </c>
      <c r="HS51">
        <v>0.53</v>
      </c>
      <c r="HT51">
        <v>0.32</v>
      </c>
      <c r="HU51">
        <v>-0.17</v>
      </c>
      <c r="HV51">
        <v>0.2</v>
      </c>
      <c r="HW51">
        <v>-0.19</v>
      </c>
      <c r="HX51">
        <v>-0.55000000000000004</v>
      </c>
      <c r="HY51">
        <v>0.12</v>
      </c>
      <c r="HZ51">
        <v>5.3</v>
      </c>
      <c r="IA51">
        <v>5.7</v>
      </c>
      <c r="IB51">
        <v>5.81</v>
      </c>
      <c r="IC51">
        <v>6.46</v>
      </c>
      <c r="ID51">
        <v>4.17</v>
      </c>
      <c r="IE51">
        <v>7.46</v>
      </c>
      <c r="IF51">
        <v>5.72</v>
      </c>
      <c r="IG51">
        <v>7.51</v>
      </c>
      <c r="IH51">
        <v>6.88</v>
      </c>
      <c r="II51">
        <v>4.21</v>
      </c>
      <c r="IJ51">
        <v>0.9</v>
      </c>
      <c r="IK51">
        <v>1.9</v>
      </c>
      <c r="IL51">
        <v>5.16</v>
      </c>
      <c r="IM51">
        <v>1.68</v>
      </c>
      <c r="IN51">
        <v>7.07</v>
      </c>
      <c r="IO51">
        <v>4.2</v>
      </c>
      <c r="IP51">
        <v>3.27</v>
      </c>
      <c r="IQ51">
        <v>5.64</v>
      </c>
      <c r="IR51">
        <v>5.65</v>
      </c>
      <c r="IS51">
        <v>5.78</v>
      </c>
      <c r="IT51">
        <v>3.29</v>
      </c>
      <c r="IU51">
        <v>6.97</v>
      </c>
      <c r="IV51">
        <v>7.97</v>
      </c>
      <c r="IW51">
        <v>6.12</v>
      </c>
      <c r="IX51">
        <v>5.39</v>
      </c>
      <c r="IY51">
        <v>3.83</v>
      </c>
      <c r="IZ51">
        <v>5.96</v>
      </c>
      <c r="JA51">
        <v>7.65</v>
      </c>
      <c r="JB51">
        <v>6.11</v>
      </c>
      <c r="JC51">
        <v>5.94</v>
      </c>
      <c r="JD51">
        <v>5.45</v>
      </c>
      <c r="JE51">
        <v>6.06</v>
      </c>
      <c r="JF51">
        <v>7.17</v>
      </c>
      <c r="JG51">
        <v>6.66</v>
      </c>
      <c r="JH51">
        <v>6.48</v>
      </c>
      <c r="JI51">
        <v>6.31</v>
      </c>
      <c r="JJ51">
        <v>7.29</v>
      </c>
      <c r="JK51">
        <v>4.78</v>
      </c>
      <c r="JL51">
        <v>7.83</v>
      </c>
      <c r="JM51">
        <v>6.55</v>
      </c>
      <c r="JN51">
        <v>9.51</v>
      </c>
      <c r="JO51">
        <v>7.24</v>
      </c>
      <c r="JP51">
        <v>6.18</v>
      </c>
      <c r="JQ51">
        <v>3.73</v>
      </c>
      <c r="JR51">
        <v>7.38</v>
      </c>
      <c r="JS51">
        <v>5.62</v>
      </c>
      <c r="JT51">
        <v>6.61</v>
      </c>
      <c r="JU51">
        <v>6.95</v>
      </c>
      <c r="JV51">
        <v>8.57</v>
      </c>
      <c r="JW51">
        <v>3.54</v>
      </c>
      <c r="JX51">
        <v>6.33</v>
      </c>
      <c r="JY51">
        <v>6.36</v>
      </c>
      <c r="JZ51">
        <v>7.5</v>
      </c>
      <c r="KA51">
        <v>7.38</v>
      </c>
      <c r="KB51">
        <v>6.94</v>
      </c>
      <c r="KC51">
        <v>8.06</v>
      </c>
      <c r="KD51">
        <v>7.36</v>
      </c>
      <c r="KE51">
        <v>5.56</v>
      </c>
      <c r="KF51">
        <v>3.73</v>
      </c>
      <c r="KG51">
        <v>6.73</v>
      </c>
      <c r="KH51">
        <v>7.69</v>
      </c>
      <c r="KI51">
        <v>6.39</v>
      </c>
      <c r="KJ51">
        <v>6.07</v>
      </c>
      <c r="KK51">
        <v>5.95</v>
      </c>
      <c r="KL51">
        <v>6.25</v>
      </c>
      <c r="KM51">
        <v>7.36</v>
      </c>
    </row>
    <row r="52" spans="1:299" x14ac:dyDescent="0.25">
      <c r="A52">
        <v>50</v>
      </c>
      <c r="B52" s="1">
        <v>41944</v>
      </c>
      <c r="C52">
        <v>907.43</v>
      </c>
      <c r="D52">
        <v>921.38</v>
      </c>
      <c r="E52">
        <v>974.4</v>
      </c>
      <c r="F52">
        <v>1016.1</v>
      </c>
      <c r="G52">
        <v>909.94</v>
      </c>
      <c r="H52">
        <v>996.06</v>
      </c>
      <c r="I52">
        <v>893.59</v>
      </c>
      <c r="J52">
        <v>899.96</v>
      </c>
      <c r="K52">
        <v>958.86</v>
      </c>
      <c r="L52">
        <v>846.69</v>
      </c>
      <c r="M52">
        <v>863.77</v>
      </c>
      <c r="N52">
        <v>851.73</v>
      </c>
      <c r="O52">
        <v>843.12</v>
      </c>
      <c r="P52">
        <v>790.55</v>
      </c>
      <c r="Q52">
        <v>900.69</v>
      </c>
      <c r="R52">
        <v>857.23</v>
      </c>
      <c r="S52">
        <v>827.3</v>
      </c>
      <c r="T52">
        <v>807.59</v>
      </c>
      <c r="U52">
        <v>837.68</v>
      </c>
      <c r="V52">
        <v>945.19</v>
      </c>
      <c r="W52">
        <v>839.14</v>
      </c>
      <c r="X52">
        <v>830.61</v>
      </c>
      <c r="Y52">
        <v>1041.3699999999999</v>
      </c>
      <c r="Z52">
        <v>979.72</v>
      </c>
      <c r="AA52">
        <v>923.36</v>
      </c>
      <c r="AB52">
        <v>932.13</v>
      </c>
      <c r="AC52">
        <v>958.06</v>
      </c>
      <c r="AD52">
        <v>875.23</v>
      </c>
      <c r="AE52">
        <v>923.53</v>
      </c>
      <c r="AF52">
        <v>907.24</v>
      </c>
      <c r="AG52">
        <v>929.95</v>
      </c>
      <c r="AH52">
        <v>897.79</v>
      </c>
      <c r="AI52">
        <v>962.09</v>
      </c>
      <c r="AJ52">
        <v>494.93</v>
      </c>
      <c r="AK52">
        <v>529.42999999999995</v>
      </c>
      <c r="AL52">
        <v>567.82000000000005</v>
      </c>
      <c r="AM52">
        <v>590.89</v>
      </c>
      <c r="AN52">
        <v>521.97</v>
      </c>
      <c r="AO52">
        <v>546.08000000000004</v>
      </c>
      <c r="AP52">
        <v>509.51</v>
      </c>
      <c r="AQ52">
        <v>537.79</v>
      </c>
      <c r="AR52">
        <v>558.67999999999995</v>
      </c>
      <c r="AS52">
        <v>485.57</v>
      </c>
      <c r="AT52">
        <v>503.81</v>
      </c>
      <c r="AU52">
        <v>513.38</v>
      </c>
      <c r="AV52">
        <v>496.92</v>
      </c>
      <c r="AW52">
        <v>466.46</v>
      </c>
      <c r="AX52">
        <v>528.39</v>
      </c>
      <c r="AY52">
        <v>486.17</v>
      </c>
      <c r="AZ52">
        <v>475.44</v>
      </c>
      <c r="BA52">
        <v>458.01</v>
      </c>
      <c r="BB52">
        <v>461.89</v>
      </c>
      <c r="BC52">
        <v>491.89</v>
      </c>
      <c r="BD52">
        <v>465.46</v>
      </c>
      <c r="BE52">
        <v>456.05</v>
      </c>
      <c r="BF52">
        <v>527.96</v>
      </c>
      <c r="BG52">
        <v>496.29</v>
      </c>
      <c r="BH52">
        <v>473.46</v>
      </c>
      <c r="BI52">
        <v>461.66</v>
      </c>
      <c r="BJ52">
        <v>467.94</v>
      </c>
      <c r="BK52">
        <v>498.68</v>
      </c>
      <c r="BL52">
        <v>534.54</v>
      </c>
      <c r="BM52">
        <v>532.66999999999996</v>
      </c>
      <c r="BN52">
        <v>522</v>
      </c>
      <c r="BO52">
        <v>532.5</v>
      </c>
      <c r="BP52">
        <v>555.53</v>
      </c>
      <c r="BQ52">
        <v>412.5</v>
      </c>
      <c r="BR52">
        <v>391.95</v>
      </c>
      <c r="BS52">
        <v>406.58</v>
      </c>
      <c r="BT52">
        <v>425.21</v>
      </c>
      <c r="BU52">
        <v>387.97</v>
      </c>
      <c r="BV52">
        <v>449.98</v>
      </c>
      <c r="BW52">
        <v>384.08</v>
      </c>
      <c r="BX52">
        <v>362.17</v>
      </c>
      <c r="BY52">
        <v>400.18</v>
      </c>
      <c r="BZ52">
        <v>361.12</v>
      </c>
      <c r="CA52">
        <v>359.96</v>
      </c>
      <c r="CB52">
        <v>338.35</v>
      </c>
      <c r="CC52">
        <v>346.2</v>
      </c>
      <c r="CD52">
        <v>324.08999999999997</v>
      </c>
      <c r="CE52">
        <v>372.3</v>
      </c>
      <c r="CF52">
        <v>371.06</v>
      </c>
      <c r="CG52">
        <v>351.86</v>
      </c>
      <c r="CH52">
        <v>349.58</v>
      </c>
      <c r="CI52">
        <v>375.79</v>
      </c>
      <c r="CJ52">
        <v>453.3</v>
      </c>
      <c r="CK52">
        <v>373.68</v>
      </c>
      <c r="CL52">
        <v>374.56</v>
      </c>
      <c r="CM52">
        <v>513.41</v>
      </c>
      <c r="CN52">
        <v>483.43</v>
      </c>
      <c r="CO52">
        <v>449.9</v>
      </c>
      <c r="CP52">
        <v>470.47</v>
      </c>
      <c r="CQ52">
        <v>490.12</v>
      </c>
      <c r="CR52">
        <v>376.55</v>
      </c>
      <c r="CS52">
        <v>388.99</v>
      </c>
      <c r="CT52">
        <v>374.57</v>
      </c>
      <c r="CU52">
        <v>407.95</v>
      </c>
      <c r="CV52">
        <v>365.29</v>
      </c>
      <c r="CW52">
        <v>406.56</v>
      </c>
      <c r="CX52">
        <v>454.19</v>
      </c>
      <c r="CY52">
        <v>459.02</v>
      </c>
      <c r="CZ52">
        <v>543.25</v>
      </c>
      <c r="DA52">
        <v>539.42999999999995</v>
      </c>
      <c r="DB52">
        <v>445.44</v>
      </c>
      <c r="DC52">
        <v>413.77</v>
      </c>
      <c r="DD52">
        <v>428.17</v>
      </c>
      <c r="DE52">
        <v>437.07</v>
      </c>
      <c r="DF52">
        <v>504.1</v>
      </c>
      <c r="DG52">
        <v>457.36</v>
      </c>
      <c r="DH52">
        <v>455.04</v>
      </c>
      <c r="DI52">
        <v>566</v>
      </c>
      <c r="DJ52">
        <v>486.94</v>
      </c>
      <c r="DK52">
        <v>398.42</v>
      </c>
      <c r="DL52">
        <v>498.03</v>
      </c>
      <c r="DM52">
        <v>458.35</v>
      </c>
      <c r="DN52">
        <v>413.36</v>
      </c>
      <c r="DO52">
        <v>429.13</v>
      </c>
      <c r="DP52">
        <v>443.11</v>
      </c>
      <c r="DQ52">
        <v>452.42</v>
      </c>
      <c r="DR52">
        <v>461.83</v>
      </c>
      <c r="DS52">
        <v>460.74</v>
      </c>
      <c r="DT52">
        <v>474.61</v>
      </c>
      <c r="DU52">
        <v>442.45</v>
      </c>
      <c r="DV52">
        <v>441.7</v>
      </c>
      <c r="DW52">
        <v>445.78</v>
      </c>
      <c r="DX52">
        <v>518.96</v>
      </c>
      <c r="DY52">
        <v>397.34</v>
      </c>
      <c r="DZ52">
        <v>471.47</v>
      </c>
      <c r="EA52">
        <v>426.53</v>
      </c>
      <c r="EB52">
        <v>530.66999999999996</v>
      </c>
      <c r="EC52">
        <v>474.25</v>
      </c>
      <c r="ED52">
        <v>424.96</v>
      </c>
      <c r="EE52">
        <v>374.85</v>
      </c>
      <c r="EF52">
        <v>391.23</v>
      </c>
      <c r="EG52">
        <v>432.43</v>
      </c>
      <c r="EH52">
        <v>429.13</v>
      </c>
      <c r="EI52">
        <v>385.39</v>
      </c>
      <c r="EJ52">
        <v>359.46</v>
      </c>
      <c r="EK52">
        <v>379.2</v>
      </c>
      <c r="EL52">
        <v>370.16</v>
      </c>
      <c r="EM52">
        <v>437.07</v>
      </c>
      <c r="EN52">
        <v>374.66</v>
      </c>
      <c r="EO52">
        <v>346.69</v>
      </c>
      <c r="EP52">
        <v>465.17</v>
      </c>
      <c r="EQ52">
        <v>399.94</v>
      </c>
      <c r="ER52">
        <v>329.52</v>
      </c>
      <c r="ES52">
        <v>420.26</v>
      </c>
      <c r="ET52">
        <v>362.26</v>
      </c>
      <c r="EU52">
        <v>351.96</v>
      </c>
      <c r="EV52">
        <v>341.97</v>
      </c>
      <c r="EW52">
        <v>373.12</v>
      </c>
      <c r="EX52">
        <v>373.24</v>
      </c>
      <c r="EY52">
        <v>390.67</v>
      </c>
      <c r="EZ52">
        <v>363.18</v>
      </c>
      <c r="FA52">
        <v>371.98</v>
      </c>
      <c r="FB52">
        <v>364.85</v>
      </c>
      <c r="FC52">
        <v>351.41</v>
      </c>
      <c r="FD52">
        <v>361.23</v>
      </c>
      <c r="FE52">
        <v>388.55</v>
      </c>
      <c r="FF52">
        <v>322.14</v>
      </c>
      <c r="FG52">
        <v>407.18</v>
      </c>
      <c r="FH52">
        <v>368.65</v>
      </c>
      <c r="FI52">
        <v>456.4</v>
      </c>
      <c r="FJ52">
        <v>412.06</v>
      </c>
      <c r="FK52">
        <v>368.4</v>
      </c>
      <c r="FL52">
        <v>651.04</v>
      </c>
      <c r="FM52">
        <v>631.84</v>
      </c>
      <c r="FN52">
        <v>929.19</v>
      </c>
      <c r="FO52">
        <v>875.63</v>
      </c>
      <c r="FP52">
        <v>585.12</v>
      </c>
      <c r="FQ52">
        <v>549.9</v>
      </c>
      <c r="FR52">
        <v>534.41</v>
      </c>
      <c r="FS52">
        <v>627.15</v>
      </c>
      <c r="FT52">
        <v>719.05</v>
      </c>
      <c r="FU52">
        <v>698.62</v>
      </c>
      <c r="FV52">
        <v>890.66</v>
      </c>
      <c r="FW52">
        <v>891.17</v>
      </c>
      <c r="FX52">
        <v>784.15</v>
      </c>
      <c r="FY52">
        <v>603.05999999999995</v>
      </c>
      <c r="FZ52">
        <v>726.96</v>
      </c>
      <c r="GA52">
        <v>741.26</v>
      </c>
      <c r="GB52">
        <v>561.67999999999995</v>
      </c>
      <c r="GC52">
        <v>703.31</v>
      </c>
      <c r="GD52">
        <v>614.29999999999995</v>
      </c>
      <c r="GE52">
        <v>632.77</v>
      </c>
      <c r="GF52">
        <v>643.01</v>
      </c>
      <c r="GG52">
        <v>722.28</v>
      </c>
      <c r="GH52">
        <v>702.11</v>
      </c>
      <c r="GI52">
        <v>611.76</v>
      </c>
      <c r="GJ52">
        <v>658.19</v>
      </c>
      <c r="GK52">
        <v>626.80999999999995</v>
      </c>
      <c r="GL52">
        <v>815.42</v>
      </c>
      <c r="GM52">
        <v>609.71</v>
      </c>
      <c r="GN52">
        <v>642.12</v>
      </c>
      <c r="GO52">
        <v>576.29</v>
      </c>
      <c r="GP52">
        <v>699.22</v>
      </c>
      <c r="GQ52">
        <v>663.64</v>
      </c>
      <c r="GR52">
        <v>570.83000000000004</v>
      </c>
      <c r="GS52">
        <v>0.2</v>
      </c>
      <c r="GT52">
        <v>7.0000000000000007E-2</v>
      </c>
      <c r="GU52">
        <v>0.05</v>
      </c>
      <c r="GV52">
        <v>0.37</v>
      </c>
      <c r="GW52">
        <v>0.17</v>
      </c>
      <c r="GX52">
        <v>-0.34</v>
      </c>
      <c r="GY52">
        <v>-0.14000000000000001</v>
      </c>
      <c r="GZ52">
        <v>0.76</v>
      </c>
      <c r="HA52">
        <v>0.21</v>
      </c>
      <c r="HB52">
        <v>0.76</v>
      </c>
      <c r="HC52">
        <v>-0.5</v>
      </c>
      <c r="HD52">
        <v>0.54</v>
      </c>
      <c r="HE52">
        <v>-0.02</v>
      </c>
      <c r="HF52">
        <v>0.5</v>
      </c>
      <c r="HG52">
        <v>0.68</v>
      </c>
      <c r="HH52">
        <v>3.98</v>
      </c>
      <c r="HI52">
        <v>0.85</v>
      </c>
      <c r="HJ52">
        <v>0.05</v>
      </c>
      <c r="HK52">
        <v>0.08</v>
      </c>
      <c r="HL52">
        <v>-0.18</v>
      </c>
      <c r="HM52">
        <v>-0.56999999999999995</v>
      </c>
      <c r="HN52">
        <v>0.59</v>
      </c>
      <c r="HO52">
        <v>-0.15</v>
      </c>
      <c r="HP52">
        <v>-0.06</v>
      </c>
      <c r="HQ52">
        <v>0.27</v>
      </c>
      <c r="HR52">
        <v>0.56000000000000005</v>
      </c>
      <c r="HS52">
        <v>0.37</v>
      </c>
      <c r="HT52">
        <v>-0.35</v>
      </c>
      <c r="HU52">
        <v>0.09</v>
      </c>
      <c r="HV52">
        <v>-0.12</v>
      </c>
      <c r="HW52">
        <v>-0.2</v>
      </c>
      <c r="HX52">
        <v>0.38</v>
      </c>
      <c r="HY52">
        <v>0.22</v>
      </c>
      <c r="HZ52">
        <v>5.5</v>
      </c>
      <c r="IA52">
        <v>5.77</v>
      </c>
      <c r="IB52">
        <v>5.86</v>
      </c>
      <c r="IC52">
        <v>6.86</v>
      </c>
      <c r="ID52">
        <v>4.3499999999999996</v>
      </c>
      <c r="IE52">
        <v>7.09</v>
      </c>
      <c r="IF52">
        <v>5.58</v>
      </c>
      <c r="IG52">
        <v>8.32</v>
      </c>
      <c r="IH52">
        <v>7.1</v>
      </c>
      <c r="II52">
        <v>5.01</v>
      </c>
      <c r="IJ52">
        <v>0.4</v>
      </c>
      <c r="IK52">
        <v>2.46</v>
      </c>
      <c r="IL52">
        <v>5.14</v>
      </c>
      <c r="IM52">
        <v>2.1800000000000002</v>
      </c>
      <c r="IN52">
        <v>7.8</v>
      </c>
      <c r="IO52">
        <v>8.35</v>
      </c>
      <c r="IP52">
        <v>4.1500000000000004</v>
      </c>
      <c r="IQ52">
        <v>5.7</v>
      </c>
      <c r="IR52">
        <v>5.73</v>
      </c>
      <c r="IS52">
        <v>5.59</v>
      </c>
      <c r="IT52">
        <v>2.71</v>
      </c>
      <c r="IU52">
        <v>7.6</v>
      </c>
      <c r="IV52">
        <v>7.81</v>
      </c>
      <c r="IW52">
        <v>6.06</v>
      </c>
      <c r="IX52">
        <v>5.67</v>
      </c>
      <c r="IY52">
        <v>4.4000000000000004</v>
      </c>
      <c r="IZ52">
        <v>6.35</v>
      </c>
      <c r="JA52">
        <v>7.27</v>
      </c>
      <c r="JB52">
        <v>6.21</v>
      </c>
      <c r="JC52">
        <v>5.81</v>
      </c>
      <c r="JD52">
        <v>5.23</v>
      </c>
      <c r="JE52">
        <v>6.47</v>
      </c>
      <c r="JF52">
        <v>7.4</v>
      </c>
      <c r="JG52">
        <v>6.54</v>
      </c>
      <c r="JH52">
        <v>6.27</v>
      </c>
      <c r="JI52">
        <v>6.36</v>
      </c>
      <c r="JJ52">
        <v>7.46</v>
      </c>
      <c r="JK52">
        <v>4.88</v>
      </c>
      <c r="JL52">
        <v>7.37</v>
      </c>
      <c r="JM52">
        <v>6.06</v>
      </c>
      <c r="JN52">
        <v>8.9600000000000009</v>
      </c>
      <c r="JO52">
        <v>7.49</v>
      </c>
      <c r="JP52">
        <v>6.34</v>
      </c>
      <c r="JQ52">
        <v>0.92</v>
      </c>
      <c r="JR52">
        <v>7.4</v>
      </c>
      <c r="JS52">
        <v>5.0999999999999996</v>
      </c>
      <c r="JT52">
        <v>2.44</v>
      </c>
      <c r="JU52">
        <v>7.85</v>
      </c>
      <c r="JV52">
        <v>12.9</v>
      </c>
      <c r="JW52">
        <v>4.33</v>
      </c>
      <c r="JX52">
        <v>5.98</v>
      </c>
      <c r="JY52">
        <v>6.69</v>
      </c>
      <c r="JZ52">
        <v>6.97</v>
      </c>
      <c r="KA52">
        <v>6.29</v>
      </c>
      <c r="KB52">
        <v>7.88</v>
      </c>
      <c r="KC52">
        <v>8.1300000000000008</v>
      </c>
      <c r="KD52">
        <v>6.78</v>
      </c>
      <c r="KE52">
        <v>5.94</v>
      </c>
      <c r="KF52">
        <v>4.6100000000000003</v>
      </c>
      <c r="KG52">
        <v>6.57</v>
      </c>
      <c r="KH52">
        <v>7.74</v>
      </c>
      <c r="KI52">
        <v>6.42</v>
      </c>
      <c r="KJ52">
        <v>5.94</v>
      </c>
      <c r="KK52">
        <v>5.77</v>
      </c>
      <c r="KL52">
        <v>6.48</v>
      </c>
      <c r="KM52">
        <v>7.52</v>
      </c>
    </row>
    <row r="53" spans="1:299" x14ac:dyDescent="0.25">
      <c r="A53">
        <v>51</v>
      </c>
      <c r="B53" s="1">
        <v>41974</v>
      </c>
      <c r="C53">
        <v>913.32</v>
      </c>
      <c r="D53">
        <v>922.27</v>
      </c>
      <c r="E53">
        <v>974.13</v>
      </c>
      <c r="F53">
        <v>1018.3</v>
      </c>
      <c r="G53">
        <v>915.87</v>
      </c>
      <c r="H53">
        <v>998.35</v>
      </c>
      <c r="I53">
        <v>893.93</v>
      </c>
      <c r="J53">
        <v>892.94</v>
      </c>
      <c r="K53">
        <v>953.45</v>
      </c>
      <c r="L53">
        <v>851.61</v>
      </c>
      <c r="M53">
        <v>869.62</v>
      </c>
      <c r="N53">
        <v>879.2</v>
      </c>
      <c r="O53">
        <v>844.93</v>
      </c>
      <c r="P53">
        <v>818.89</v>
      </c>
      <c r="Q53">
        <v>899.59</v>
      </c>
      <c r="R53">
        <v>854.88</v>
      </c>
      <c r="S53">
        <v>835.42</v>
      </c>
      <c r="T53">
        <v>804.51</v>
      </c>
      <c r="U53">
        <v>841.52</v>
      </c>
      <c r="V53">
        <v>954.31</v>
      </c>
      <c r="W53">
        <v>870.58</v>
      </c>
      <c r="X53">
        <v>836.52</v>
      </c>
      <c r="Y53">
        <v>1044.48</v>
      </c>
      <c r="Z53">
        <v>978.13</v>
      </c>
      <c r="AA53">
        <v>927.22</v>
      </c>
      <c r="AB53">
        <v>933.35</v>
      </c>
      <c r="AC53">
        <v>966.49</v>
      </c>
      <c r="AD53">
        <v>879.1</v>
      </c>
      <c r="AE53">
        <v>927.03</v>
      </c>
      <c r="AF53">
        <v>905.66</v>
      </c>
      <c r="AG53">
        <v>933.62</v>
      </c>
      <c r="AH53">
        <v>905.88</v>
      </c>
      <c r="AI53">
        <v>962.44</v>
      </c>
      <c r="AJ53">
        <v>497.37</v>
      </c>
      <c r="AK53">
        <v>531.75</v>
      </c>
      <c r="AL53">
        <v>567.21</v>
      </c>
      <c r="AM53">
        <v>599.38</v>
      </c>
      <c r="AN53">
        <v>528.79</v>
      </c>
      <c r="AO53">
        <v>548.37</v>
      </c>
      <c r="AP53">
        <v>509.85</v>
      </c>
      <c r="AQ53">
        <v>540.19000000000005</v>
      </c>
      <c r="AR53">
        <v>555.07000000000005</v>
      </c>
      <c r="AS53">
        <v>488.89</v>
      </c>
      <c r="AT53">
        <v>516.28</v>
      </c>
      <c r="AU53">
        <v>514.02</v>
      </c>
      <c r="AV53">
        <v>498.72</v>
      </c>
      <c r="AW53">
        <v>469.91</v>
      </c>
      <c r="AX53">
        <v>527.16999999999996</v>
      </c>
      <c r="AY53">
        <v>483.82</v>
      </c>
      <c r="AZ53">
        <v>483.56</v>
      </c>
      <c r="BA53">
        <v>461.35</v>
      </c>
      <c r="BB53">
        <v>465.73</v>
      </c>
      <c r="BC53">
        <v>493.33</v>
      </c>
      <c r="BD53">
        <v>470.56</v>
      </c>
      <c r="BE53">
        <v>462.43</v>
      </c>
      <c r="BF53">
        <v>531.07000000000005</v>
      </c>
      <c r="BG53">
        <v>494.47</v>
      </c>
      <c r="BH53">
        <v>476.16</v>
      </c>
      <c r="BI53">
        <v>462.87</v>
      </c>
      <c r="BJ53">
        <v>472.07</v>
      </c>
      <c r="BK53">
        <v>502.45</v>
      </c>
      <c r="BL53">
        <v>538.03</v>
      </c>
      <c r="BM53">
        <v>531.09</v>
      </c>
      <c r="BN53">
        <v>525.66999999999996</v>
      </c>
      <c r="BO53">
        <v>540.58000000000004</v>
      </c>
      <c r="BP53">
        <v>555.88</v>
      </c>
      <c r="BQ53">
        <v>415.95</v>
      </c>
      <c r="BR53">
        <v>390.52</v>
      </c>
      <c r="BS53">
        <v>406.92</v>
      </c>
      <c r="BT53">
        <v>418.92</v>
      </c>
      <c r="BU53">
        <v>387.08</v>
      </c>
      <c r="BV53">
        <v>449.98</v>
      </c>
      <c r="BW53">
        <v>384.08</v>
      </c>
      <c r="BX53">
        <v>352.75</v>
      </c>
      <c r="BY53">
        <v>398.38</v>
      </c>
      <c r="BZ53">
        <v>362.72</v>
      </c>
      <c r="CA53">
        <v>353.34</v>
      </c>
      <c r="CB53">
        <v>365.18</v>
      </c>
      <c r="CC53">
        <v>346.21</v>
      </c>
      <c r="CD53">
        <v>348.98</v>
      </c>
      <c r="CE53">
        <v>372.42</v>
      </c>
      <c r="CF53">
        <v>371.06</v>
      </c>
      <c r="CG53">
        <v>351.86</v>
      </c>
      <c r="CH53">
        <v>343.16</v>
      </c>
      <c r="CI53">
        <v>375.79</v>
      </c>
      <c r="CJ53">
        <v>460.98</v>
      </c>
      <c r="CK53">
        <v>400.02</v>
      </c>
      <c r="CL53">
        <v>374.09</v>
      </c>
      <c r="CM53">
        <v>513.41</v>
      </c>
      <c r="CN53">
        <v>483.66</v>
      </c>
      <c r="CO53">
        <v>451.06</v>
      </c>
      <c r="CP53">
        <v>470.48</v>
      </c>
      <c r="CQ53">
        <v>494.42</v>
      </c>
      <c r="CR53">
        <v>376.65</v>
      </c>
      <c r="CS53">
        <v>389</v>
      </c>
      <c r="CT53">
        <v>374.57</v>
      </c>
      <c r="CU53">
        <v>407.95</v>
      </c>
      <c r="CV53">
        <v>365.3</v>
      </c>
      <c r="CW53">
        <v>406.56</v>
      </c>
      <c r="CX53">
        <v>457.14</v>
      </c>
      <c r="CY53">
        <v>459.48</v>
      </c>
      <c r="CZ53">
        <v>543.09</v>
      </c>
      <c r="DA53">
        <v>540.62</v>
      </c>
      <c r="DB53">
        <v>448.33</v>
      </c>
      <c r="DC53">
        <v>414.72</v>
      </c>
      <c r="DD53">
        <v>428.35</v>
      </c>
      <c r="DE53">
        <v>433.66</v>
      </c>
      <c r="DF53">
        <v>501.28</v>
      </c>
      <c r="DG53">
        <v>460.01</v>
      </c>
      <c r="DH53">
        <v>458.13</v>
      </c>
      <c r="DI53">
        <v>584.28</v>
      </c>
      <c r="DJ53">
        <v>487.96</v>
      </c>
      <c r="DK53">
        <v>412.69</v>
      </c>
      <c r="DL53">
        <v>497.43</v>
      </c>
      <c r="DM53">
        <v>457.11</v>
      </c>
      <c r="DN53">
        <v>417.41</v>
      </c>
      <c r="DO53">
        <v>427.5</v>
      </c>
      <c r="DP53">
        <v>445.15</v>
      </c>
      <c r="DQ53">
        <v>456.76</v>
      </c>
      <c r="DR53">
        <v>479.14</v>
      </c>
      <c r="DS53">
        <v>464.02</v>
      </c>
      <c r="DT53">
        <v>476.03</v>
      </c>
      <c r="DU53">
        <v>441.74</v>
      </c>
      <c r="DV53">
        <v>443.55</v>
      </c>
      <c r="DW53">
        <v>446.36</v>
      </c>
      <c r="DX53">
        <v>523.53</v>
      </c>
      <c r="DY53">
        <v>399.08</v>
      </c>
      <c r="DZ53">
        <v>473.26</v>
      </c>
      <c r="EA53">
        <v>425.81</v>
      </c>
      <c r="EB53">
        <v>532.74</v>
      </c>
      <c r="EC53">
        <v>478.52</v>
      </c>
      <c r="ED53">
        <v>425.13</v>
      </c>
      <c r="EE53">
        <v>376.69</v>
      </c>
      <c r="EF53">
        <v>392.95</v>
      </c>
      <c r="EG53">
        <v>431.95</v>
      </c>
      <c r="EH53">
        <v>435.31</v>
      </c>
      <c r="EI53">
        <v>390.44</v>
      </c>
      <c r="EJ53">
        <v>360.97</v>
      </c>
      <c r="EK53">
        <v>379.46</v>
      </c>
      <c r="EL53">
        <v>371.82</v>
      </c>
      <c r="EM53">
        <v>434.23</v>
      </c>
      <c r="EN53">
        <v>377.2</v>
      </c>
      <c r="EO53">
        <v>355.28</v>
      </c>
      <c r="EP53">
        <v>465.73</v>
      </c>
      <c r="EQ53">
        <v>401.38</v>
      </c>
      <c r="ER53">
        <v>331.96</v>
      </c>
      <c r="ES53">
        <v>419.29</v>
      </c>
      <c r="ET53">
        <v>360.52</v>
      </c>
      <c r="EU53">
        <v>357.98</v>
      </c>
      <c r="EV53">
        <v>344.47</v>
      </c>
      <c r="EW53">
        <v>376.22</v>
      </c>
      <c r="EX53">
        <v>374.33</v>
      </c>
      <c r="EY53">
        <v>394.96</v>
      </c>
      <c r="EZ53">
        <v>368.26</v>
      </c>
      <c r="FA53">
        <v>374.17</v>
      </c>
      <c r="FB53">
        <v>363.5</v>
      </c>
      <c r="FC53">
        <v>353.41</v>
      </c>
      <c r="FD53">
        <v>362.17</v>
      </c>
      <c r="FE53">
        <v>391.97</v>
      </c>
      <c r="FF53">
        <v>324.58999999999997</v>
      </c>
      <c r="FG53">
        <v>409.83</v>
      </c>
      <c r="FH53">
        <v>367.55</v>
      </c>
      <c r="FI53">
        <v>459.59</v>
      </c>
      <c r="FJ53">
        <v>418.32</v>
      </c>
      <c r="FK53">
        <v>368.62</v>
      </c>
      <c r="FL53">
        <v>656.51</v>
      </c>
      <c r="FM53">
        <v>629.57000000000005</v>
      </c>
      <c r="FN53">
        <v>929.93</v>
      </c>
      <c r="FO53">
        <v>862.67</v>
      </c>
      <c r="FP53">
        <v>583.77</v>
      </c>
      <c r="FQ53">
        <v>549.9</v>
      </c>
      <c r="FR53">
        <v>534.41</v>
      </c>
      <c r="FS53">
        <v>610.85</v>
      </c>
      <c r="FT53">
        <v>715.81</v>
      </c>
      <c r="FU53">
        <v>701.7</v>
      </c>
      <c r="FV53">
        <v>874.28</v>
      </c>
      <c r="FW53">
        <v>961.84</v>
      </c>
      <c r="FX53">
        <v>784.15</v>
      </c>
      <c r="FY53">
        <v>649.38</v>
      </c>
      <c r="FZ53">
        <v>727.18</v>
      </c>
      <c r="GA53">
        <v>741.26</v>
      </c>
      <c r="GB53">
        <v>561.67999999999995</v>
      </c>
      <c r="GC53">
        <v>690.37</v>
      </c>
      <c r="GD53">
        <v>614.29999999999995</v>
      </c>
      <c r="GE53">
        <v>643.46</v>
      </c>
      <c r="GF53">
        <v>688.34</v>
      </c>
      <c r="GG53">
        <v>721.34</v>
      </c>
      <c r="GH53">
        <v>702.11</v>
      </c>
      <c r="GI53">
        <v>612.07000000000005</v>
      </c>
      <c r="GJ53">
        <v>659.9</v>
      </c>
      <c r="GK53">
        <v>626.80999999999995</v>
      </c>
      <c r="GL53">
        <v>822.59</v>
      </c>
      <c r="GM53">
        <v>609.9</v>
      </c>
      <c r="GN53">
        <v>642.12</v>
      </c>
      <c r="GO53">
        <v>576.29</v>
      </c>
      <c r="GP53">
        <v>699.22</v>
      </c>
      <c r="GQ53">
        <v>663.64</v>
      </c>
      <c r="GR53">
        <v>570.83000000000004</v>
      </c>
      <c r="GS53">
        <v>0.65</v>
      </c>
      <c r="GT53">
        <v>0.1</v>
      </c>
      <c r="GU53">
        <v>-0.03</v>
      </c>
      <c r="GV53">
        <v>0.22</v>
      </c>
      <c r="GW53">
        <v>0.65</v>
      </c>
      <c r="GX53">
        <v>0.23</v>
      </c>
      <c r="GY53">
        <v>0.04</v>
      </c>
      <c r="GZ53">
        <v>-0.78</v>
      </c>
      <c r="HA53">
        <v>-0.56000000000000005</v>
      </c>
      <c r="HB53">
        <v>0.57999999999999996</v>
      </c>
      <c r="HC53">
        <v>0.68</v>
      </c>
      <c r="HD53">
        <v>3.23</v>
      </c>
      <c r="HE53">
        <v>0.21</v>
      </c>
      <c r="HF53">
        <v>3.58</v>
      </c>
      <c r="HG53">
        <v>-0.12</v>
      </c>
      <c r="HH53">
        <v>-0.27</v>
      </c>
      <c r="HI53">
        <v>0.98</v>
      </c>
      <c r="HJ53">
        <v>-0.38</v>
      </c>
      <c r="HK53">
        <v>0.46</v>
      </c>
      <c r="HL53">
        <v>0.96</v>
      </c>
      <c r="HM53">
        <v>3.75</v>
      </c>
      <c r="HN53">
        <v>0.71</v>
      </c>
      <c r="HO53">
        <v>0.3</v>
      </c>
      <c r="HP53">
        <v>-0.16</v>
      </c>
      <c r="HQ53">
        <v>0.42</v>
      </c>
      <c r="HR53">
        <v>0.13</v>
      </c>
      <c r="HS53">
        <v>0.88</v>
      </c>
      <c r="HT53">
        <v>0.44</v>
      </c>
      <c r="HU53">
        <v>0.38</v>
      </c>
      <c r="HV53">
        <v>-0.17</v>
      </c>
      <c r="HW53">
        <v>0.39</v>
      </c>
      <c r="HX53">
        <v>0.9</v>
      </c>
      <c r="HY53">
        <v>0.04</v>
      </c>
      <c r="HZ53">
        <v>6.2</v>
      </c>
      <c r="IA53">
        <v>5.89</v>
      </c>
      <c r="IB53">
        <v>5.83</v>
      </c>
      <c r="IC53">
        <v>7.1</v>
      </c>
      <c r="ID53">
        <v>5.0199999999999996</v>
      </c>
      <c r="IE53">
        <v>7.35</v>
      </c>
      <c r="IF53">
        <v>5.61</v>
      </c>
      <c r="IG53">
        <v>7.48</v>
      </c>
      <c r="IH53">
        <v>6.5</v>
      </c>
      <c r="II53">
        <v>5.61</v>
      </c>
      <c r="IJ53">
        <v>1.07</v>
      </c>
      <c r="IK53">
        <v>5.75</v>
      </c>
      <c r="IL53">
        <v>5.36</v>
      </c>
      <c r="IM53">
        <v>5.86</v>
      </c>
      <c r="IN53">
        <v>7.66</v>
      </c>
      <c r="IO53">
        <v>8.07</v>
      </c>
      <c r="IP53">
        <v>5.16</v>
      </c>
      <c r="IQ53">
        <v>5.3</v>
      </c>
      <c r="IR53">
        <v>6.22</v>
      </c>
      <c r="IS53">
        <v>6.61</v>
      </c>
      <c r="IT53">
        <v>6.55</v>
      </c>
      <c r="IU53">
        <v>8.35</v>
      </c>
      <c r="IV53">
        <v>8.11</v>
      </c>
      <c r="IW53">
        <v>5.88</v>
      </c>
      <c r="IX53">
        <v>6.15</v>
      </c>
      <c r="IY53">
        <v>4.5599999999999996</v>
      </c>
      <c r="IZ53">
        <v>7.29</v>
      </c>
      <c r="JA53">
        <v>7.76</v>
      </c>
      <c r="JB53">
        <v>6.6</v>
      </c>
      <c r="JC53">
        <v>5.63</v>
      </c>
      <c r="JD53">
        <v>5.65</v>
      </c>
      <c r="JE53">
        <v>7.43</v>
      </c>
      <c r="JF53">
        <v>7.43</v>
      </c>
      <c r="JG53">
        <v>6.2</v>
      </c>
      <c r="JH53">
        <v>5.89</v>
      </c>
      <c r="JI53">
        <v>5.83</v>
      </c>
      <c r="JJ53">
        <v>7.1</v>
      </c>
      <c r="JK53">
        <v>5.0199999999999996</v>
      </c>
      <c r="JL53">
        <v>7.35</v>
      </c>
      <c r="JM53">
        <v>5.61</v>
      </c>
      <c r="JN53">
        <v>7.48</v>
      </c>
      <c r="JO53">
        <v>6.5</v>
      </c>
      <c r="JP53">
        <v>5.61</v>
      </c>
      <c r="JQ53">
        <v>1.07</v>
      </c>
      <c r="JR53">
        <v>5.75</v>
      </c>
      <c r="JS53">
        <v>5.36</v>
      </c>
      <c r="JT53">
        <v>5.86</v>
      </c>
      <c r="JU53">
        <v>7.66</v>
      </c>
      <c r="JV53">
        <v>8.07</v>
      </c>
      <c r="JW53">
        <v>5.16</v>
      </c>
      <c r="JX53">
        <v>5.3</v>
      </c>
      <c r="JY53">
        <v>6.22</v>
      </c>
      <c r="JZ53">
        <v>6.61</v>
      </c>
      <c r="KA53">
        <v>6.55</v>
      </c>
      <c r="KB53">
        <v>8.35</v>
      </c>
      <c r="KC53">
        <v>8.11</v>
      </c>
      <c r="KD53">
        <v>5.88</v>
      </c>
      <c r="KE53">
        <v>6.15</v>
      </c>
      <c r="KF53">
        <v>4.5599999999999996</v>
      </c>
      <c r="KG53">
        <v>7.29</v>
      </c>
      <c r="KH53">
        <v>7.76</v>
      </c>
      <c r="KI53">
        <v>6.6</v>
      </c>
      <c r="KJ53">
        <v>5.63</v>
      </c>
      <c r="KK53">
        <v>5.65</v>
      </c>
      <c r="KL53">
        <v>7.43</v>
      </c>
      <c r="KM53">
        <v>7.43</v>
      </c>
    </row>
    <row r="54" spans="1:299" x14ac:dyDescent="0.25">
      <c r="A54">
        <v>52</v>
      </c>
      <c r="B54" s="1">
        <v>42005</v>
      </c>
      <c r="C54">
        <v>915.22</v>
      </c>
      <c r="D54">
        <v>928.95</v>
      </c>
      <c r="E54">
        <v>977.99</v>
      </c>
      <c r="F54">
        <v>1018.64</v>
      </c>
      <c r="G54">
        <v>919.7</v>
      </c>
      <c r="H54">
        <v>1001.54</v>
      </c>
      <c r="I54">
        <v>899.76</v>
      </c>
      <c r="J54">
        <v>933.32</v>
      </c>
      <c r="K54">
        <v>952.79</v>
      </c>
      <c r="L54">
        <v>852.37</v>
      </c>
      <c r="M54">
        <v>869.41</v>
      </c>
      <c r="N54">
        <v>878.5</v>
      </c>
      <c r="O54">
        <v>844.43</v>
      </c>
      <c r="P54">
        <v>819.32</v>
      </c>
      <c r="Q54">
        <v>900.33</v>
      </c>
      <c r="R54">
        <v>857.46</v>
      </c>
      <c r="S54">
        <v>838.6</v>
      </c>
      <c r="T54">
        <v>809.99</v>
      </c>
      <c r="U54">
        <v>841.82</v>
      </c>
      <c r="V54">
        <v>956.23</v>
      </c>
      <c r="W54">
        <v>872.03</v>
      </c>
      <c r="X54">
        <v>837.48</v>
      </c>
      <c r="Y54">
        <v>1046.6300000000001</v>
      </c>
      <c r="Z54">
        <v>980.3</v>
      </c>
      <c r="AA54">
        <v>929.21</v>
      </c>
      <c r="AB54">
        <v>932.69</v>
      </c>
      <c r="AC54">
        <v>975.45</v>
      </c>
      <c r="AD54">
        <v>878.82</v>
      </c>
      <c r="AE54">
        <v>928</v>
      </c>
      <c r="AF54">
        <v>906.19</v>
      </c>
      <c r="AG54">
        <v>933.62</v>
      </c>
      <c r="AH54">
        <v>907.16</v>
      </c>
      <c r="AI54">
        <v>964.58</v>
      </c>
      <c r="AJ54">
        <v>498.35</v>
      </c>
      <c r="AK54">
        <v>536.34</v>
      </c>
      <c r="AL54">
        <v>571.07000000000005</v>
      </c>
      <c r="AM54">
        <v>598.12</v>
      </c>
      <c r="AN54">
        <v>533.07000000000005</v>
      </c>
      <c r="AO54">
        <v>553.45000000000005</v>
      </c>
      <c r="AP54">
        <v>515.67999999999995</v>
      </c>
      <c r="AQ54">
        <v>549.82000000000005</v>
      </c>
      <c r="AR54">
        <v>554.41</v>
      </c>
      <c r="AS54">
        <v>488.7</v>
      </c>
      <c r="AT54">
        <v>513.52</v>
      </c>
      <c r="AU54">
        <v>515.05999999999995</v>
      </c>
      <c r="AV54">
        <v>496.91</v>
      </c>
      <c r="AW54">
        <v>470.34</v>
      </c>
      <c r="AX54">
        <v>527.91</v>
      </c>
      <c r="AY54">
        <v>486.4</v>
      </c>
      <c r="AZ54">
        <v>486.74</v>
      </c>
      <c r="BA54">
        <v>466.83</v>
      </c>
      <c r="BB54">
        <v>464.3</v>
      </c>
      <c r="BC54">
        <v>495.13</v>
      </c>
      <c r="BD54">
        <v>471.85</v>
      </c>
      <c r="BE54">
        <v>461.8</v>
      </c>
      <c r="BF54">
        <v>533.22</v>
      </c>
      <c r="BG54">
        <v>496.64</v>
      </c>
      <c r="BH54">
        <v>476.51</v>
      </c>
      <c r="BI54">
        <v>462.22</v>
      </c>
      <c r="BJ54">
        <v>476.26</v>
      </c>
      <c r="BK54">
        <v>500.74</v>
      </c>
      <c r="BL54">
        <v>536.75</v>
      </c>
      <c r="BM54">
        <v>531.62</v>
      </c>
      <c r="BN54">
        <v>525.66999999999996</v>
      </c>
      <c r="BO54">
        <v>534.77</v>
      </c>
      <c r="BP54">
        <v>558.02</v>
      </c>
      <c r="BQ54">
        <v>416.87</v>
      </c>
      <c r="BR54">
        <v>392.61</v>
      </c>
      <c r="BS54">
        <v>406.92</v>
      </c>
      <c r="BT54">
        <v>420.52</v>
      </c>
      <c r="BU54">
        <v>386.63</v>
      </c>
      <c r="BV54">
        <v>448.09</v>
      </c>
      <c r="BW54">
        <v>384.08</v>
      </c>
      <c r="BX54">
        <v>383.5</v>
      </c>
      <c r="BY54">
        <v>398.38</v>
      </c>
      <c r="BZ54">
        <v>363.67</v>
      </c>
      <c r="CA54">
        <v>355.89</v>
      </c>
      <c r="CB54">
        <v>363.44</v>
      </c>
      <c r="CC54">
        <v>347.52</v>
      </c>
      <c r="CD54">
        <v>348.98</v>
      </c>
      <c r="CE54">
        <v>372.42</v>
      </c>
      <c r="CF54">
        <v>371.06</v>
      </c>
      <c r="CG54">
        <v>351.86</v>
      </c>
      <c r="CH54">
        <v>343.16</v>
      </c>
      <c r="CI54">
        <v>377.52</v>
      </c>
      <c r="CJ54">
        <v>461.1</v>
      </c>
      <c r="CK54">
        <v>400.18</v>
      </c>
      <c r="CL54">
        <v>375.68</v>
      </c>
      <c r="CM54">
        <v>513.41</v>
      </c>
      <c r="CN54">
        <v>483.66</v>
      </c>
      <c r="CO54">
        <v>452.7</v>
      </c>
      <c r="CP54">
        <v>470.47</v>
      </c>
      <c r="CQ54">
        <v>499.19</v>
      </c>
      <c r="CR54">
        <v>378.08</v>
      </c>
      <c r="CS54">
        <v>391.25</v>
      </c>
      <c r="CT54">
        <v>374.57</v>
      </c>
      <c r="CU54">
        <v>407.95</v>
      </c>
      <c r="CV54">
        <v>372.39</v>
      </c>
      <c r="CW54">
        <v>406.56</v>
      </c>
      <c r="CX54">
        <v>458.1</v>
      </c>
      <c r="CY54">
        <v>462.79</v>
      </c>
      <c r="CZ54">
        <v>545.26</v>
      </c>
      <c r="DA54">
        <v>540.78</v>
      </c>
      <c r="DB54">
        <v>450.21</v>
      </c>
      <c r="DC54">
        <v>416.05</v>
      </c>
      <c r="DD54">
        <v>431.13</v>
      </c>
      <c r="DE54">
        <v>453.26</v>
      </c>
      <c r="DF54">
        <v>500.93</v>
      </c>
      <c r="DG54">
        <v>460.43</v>
      </c>
      <c r="DH54">
        <v>458.04</v>
      </c>
      <c r="DI54">
        <v>583.80999999999995</v>
      </c>
      <c r="DJ54">
        <v>487.67</v>
      </c>
      <c r="DK54">
        <v>412.89</v>
      </c>
      <c r="DL54">
        <v>497.83</v>
      </c>
      <c r="DM54">
        <v>458.48</v>
      </c>
      <c r="DN54">
        <v>418.99</v>
      </c>
      <c r="DO54">
        <v>430.41</v>
      </c>
      <c r="DP54">
        <v>445.32</v>
      </c>
      <c r="DQ54">
        <v>457.67</v>
      </c>
      <c r="DR54">
        <v>479.96</v>
      </c>
      <c r="DS54">
        <v>464.53</v>
      </c>
      <c r="DT54">
        <v>477.03</v>
      </c>
      <c r="DU54">
        <v>442.71</v>
      </c>
      <c r="DV54">
        <v>444.48</v>
      </c>
      <c r="DW54">
        <v>446.05</v>
      </c>
      <c r="DX54">
        <v>528.4</v>
      </c>
      <c r="DY54">
        <v>398.96</v>
      </c>
      <c r="DZ54">
        <v>473.73</v>
      </c>
      <c r="EA54">
        <v>426.07</v>
      </c>
      <c r="EB54">
        <v>532.74</v>
      </c>
      <c r="EC54">
        <v>479.19</v>
      </c>
      <c r="ED54">
        <v>426.07</v>
      </c>
      <c r="EE54">
        <v>377.44</v>
      </c>
      <c r="EF54">
        <v>396.33</v>
      </c>
      <c r="EG54">
        <v>434.89</v>
      </c>
      <c r="EH54">
        <v>434.4</v>
      </c>
      <c r="EI54">
        <v>393.6</v>
      </c>
      <c r="EJ54">
        <v>364.33</v>
      </c>
      <c r="EK54">
        <v>383.79</v>
      </c>
      <c r="EL54">
        <v>378.44</v>
      </c>
      <c r="EM54">
        <v>433.71</v>
      </c>
      <c r="EN54">
        <v>377.05</v>
      </c>
      <c r="EO54">
        <v>353.4</v>
      </c>
      <c r="EP54">
        <v>466.66</v>
      </c>
      <c r="EQ54">
        <v>399.93</v>
      </c>
      <c r="ER54">
        <v>332.26</v>
      </c>
      <c r="ES54">
        <v>419.88</v>
      </c>
      <c r="ET54">
        <v>362.43</v>
      </c>
      <c r="EU54">
        <v>360.35</v>
      </c>
      <c r="EV54">
        <v>348.57</v>
      </c>
      <c r="EW54">
        <v>375.05</v>
      </c>
      <c r="EX54">
        <v>375.67</v>
      </c>
      <c r="EY54">
        <v>396.03</v>
      </c>
      <c r="EZ54">
        <v>367.75</v>
      </c>
      <c r="FA54">
        <v>375.67</v>
      </c>
      <c r="FB54">
        <v>365.1</v>
      </c>
      <c r="FC54">
        <v>353.66</v>
      </c>
      <c r="FD54">
        <v>361.66</v>
      </c>
      <c r="FE54">
        <v>395.46</v>
      </c>
      <c r="FF54">
        <v>323.49</v>
      </c>
      <c r="FG54">
        <v>408.85</v>
      </c>
      <c r="FH54">
        <v>367.92</v>
      </c>
      <c r="FI54">
        <v>459.59</v>
      </c>
      <c r="FJ54">
        <v>413.84</v>
      </c>
      <c r="FK54">
        <v>370.02</v>
      </c>
      <c r="FL54">
        <v>657.95</v>
      </c>
      <c r="FM54">
        <v>632.97</v>
      </c>
      <c r="FN54">
        <v>929.93</v>
      </c>
      <c r="FO54">
        <v>865.94</v>
      </c>
      <c r="FP54">
        <v>583.07000000000005</v>
      </c>
      <c r="FQ54">
        <v>547.6</v>
      </c>
      <c r="FR54">
        <v>534.41</v>
      </c>
      <c r="FS54">
        <v>664.11</v>
      </c>
      <c r="FT54">
        <v>715.81</v>
      </c>
      <c r="FU54">
        <v>703.52</v>
      </c>
      <c r="FV54">
        <v>880.57</v>
      </c>
      <c r="FW54">
        <v>957.22</v>
      </c>
      <c r="FX54">
        <v>787.13</v>
      </c>
      <c r="FY54">
        <v>649.38</v>
      </c>
      <c r="FZ54">
        <v>727.18</v>
      </c>
      <c r="GA54">
        <v>741.26</v>
      </c>
      <c r="GB54">
        <v>561.67999999999995</v>
      </c>
      <c r="GC54">
        <v>690.37</v>
      </c>
      <c r="GD54">
        <v>617.12</v>
      </c>
      <c r="GE54">
        <v>643.65</v>
      </c>
      <c r="GF54">
        <v>688.61</v>
      </c>
      <c r="GG54">
        <v>724.44</v>
      </c>
      <c r="GH54">
        <v>702.11</v>
      </c>
      <c r="GI54">
        <v>612.07000000000005</v>
      </c>
      <c r="GJ54">
        <v>662.28</v>
      </c>
      <c r="GK54">
        <v>626.80999999999995</v>
      </c>
      <c r="GL54">
        <v>830.49</v>
      </c>
      <c r="GM54">
        <v>612.21</v>
      </c>
      <c r="GN54">
        <v>645.84</v>
      </c>
      <c r="GO54">
        <v>576.29</v>
      </c>
      <c r="GP54">
        <v>699.22</v>
      </c>
      <c r="GQ54">
        <v>676.51</v>
      </c>
      <c r="GR54">
        <v>570.83000000000004</v>
      </c>
      <c r="GS54">
        <v>0.21</v>
      </c>
      <c r="GT54">
        <v>0.72</v>
      </c>
      <c r="GU54">
        <v>0.4</v>
      </c>
      <c r="GV54">
        <v>0.03</v>
      </c>
      <c r="GW54">
        <v>0.42</v>
      </c>
      <c r="GX54">
        <v>0.32</v>
      </c>
      <c r="GY54">
        <v>0.65</v>
      </c>
      <c r="GZ54">
        <v>4.5199999999999996</v>
      </c>
      <c r="HA54">
        <v>-7.0000000000000007E-2</v>
      </c>
      <c r="HB54">
        <v>0.09</v>
      </c>
      <c r="HC54">
        <v>-0.02</v>
      </c>
      <c r="HD54">
        <v>-0.08</v>
      </c>
      <c r="HE54">
        <v>-0.06</v>
      </c>
      <c r="HF54">
        <v>0.05</v>
      </c>
      <c r="HG54">
        <v>0.08</v>
      </c>
      <c r="HH54">
        <v>0.3</v>
      </c>
      <c r="HI54">
        <v>0.38</v>
      </c>
      <c r="HJ54">
        <v>0.68</v>
      </c>
      <c r="HK54">
        <v>0.04</v>
      </c>
      <c r="HL54">
        <v>0.2</v>
      </c>
      <c r="HM54">
        <v>0.17</v>
      </c>
      <c r="HN54">
        <v>0.11</v>
      </c>
      <c r="HO54">
        <v>0.21</v>
      </c>
      <c r="HP54">
        <v>0.22</v>
      </c>
      <c r="HQ54">
        <v>0.21</v>
      </c>
      <c r="HR54">
        <v>-7.0000000000000007E-2</v>
      </c>
      <c r="HS54">
        <v>0.93</v>
      </c>
      <c r="HT54">
        <v>-0.03</v>
      </c>
      <c r="HU54">
        <v>0.1</v>
      </c>
      <c r="HV54">
        <v>0.06</v>
      </c>
      <c r="HW54">
        <v>0</v>
      </c>
      <c r="HX54">
        <v>0.14000000000000001</v>
      </c>
      <c r="HY54">
        <v>0.22</v>
      </c>
      <c r="HZ54">
        <v>0.21</v>
      </c>
      <c r="IA54">
        <v>0.72</v>
      </c>
      <c r="IB54">
        <v>0.4</v>
      </c>
      <c r="IC54">
        <v>0.03</v>
      </c>
      <c r="ID54">
        <v>0.42</v>
      </c>
      <c r="IE54">
        <v>0.32</v>
      </c>
      <c r="IF54">
        <v>0.65</v>
      </c>
      <c r="IG54">
        <v>4.5199999999999996</v>
      </c>
      <c r="IH54">
        <v>-7.0000000000000007E-2</v>
      </c>
      <c r="II54">
        <v>0.09</v>
      </c>
      <c r="IJ54">
        <v>-0.02</v>
      </c>
      <c r="IK54">
        <v>-0.08</v>
      </c>
      <c r="IL54">
        <v>-0.06</v>
      </c>
      <c r="IM54">
        <v>0.05</v>
      </c>
      <c r="IN54">
        <v>0.08</v>
      </c>
      <c r="IO54">
        <v>0.3</v>
      </c>
      <c r="IP54">
        <v>0.38</v>
      </c>
      <c r="IQ54">
        <v>0.68</v>
      </c>
      <c r="IR54">
        <v>0.04</v>
      </c>
      <c r="IS54">
        <v>0.2</v>
      </c>
      <c r="IT54">
        <v>0.17</v>
      </c>
      <c r="IU54">
        <v>0.11</v>
      </c>
      <c r="IV54">
        <v>0.21</v>
      </c>
      <c r="IW54">
        <v>0.22</v>
      </c>
      <c r="IX54">
        <v>0.21</v>
      </c>
      <c r="IY54">
        <v>-7.0000000000000007E-2</v>
      </c>
      <c r="IZ54">
        <v>0.93</v>
      </c>
      <c r="JA54">
        <v>-0.03</v>
      </c>
      <c r="JB54">
        <v>0.1</v>
      </c>
      <c r="JC54">
        <v>0.06</v>
      </c>
      <c r="JD54">
        <v>0</v>
      </c>
      <c r="JE54">
        <v>0.14000000000000001</v>
      </c>
      <c r="JF54">
        <v>0.22</v>
      </c>
      <c r="JG54">
        <v>5.94</v>
      </c>
      <c r="JH54">
        <v>5.9</v>
      </c>
      <c r="JI54">
        <v>6.39</v>
      </c>
      <c r="JJ54">
        <v>6.75</v>
      </c>
      <c r="JK54">
        <v>5.0199999999999996</v>
      </c>
      <c r="JL54">
        <v>6.98</v>
      </c>
      <c r="JM54">
        <v>5.76</v>
      </c>
      <c r="JN54">
        <v>8.6</v>
      </c>
      <c r="JO54">
        <v>4.8600000000000003</v>
      </c>
      <c r="JP54">
        <v>5.14</v>
      </c>
      <c r="JQ54">
        <v>0.89</v>
      </c>
      <c r="JR54">
        <v>5.65</v>
      </c>
      <c r="JS54">
        <v>4.8</v>
      </c>
      <c r="JT54">
        <v>4.8899999999999997</v>
      </c>
      <c r="JU54">
        <v>7.62</v>
      </c>
      <c r="JV54">
        <v>7.88</v>
      </c>
      <c r="JW54">
        <v>5.05</v>
      </c>
      <c r="JX54">
        <v>4.6100000000000003</v>
      </c>
      <c r="JY54">
        <v>5.33</v>
      </c>
      <c r="JZ54">
        <v>6.36</v>
      </c>
      <c r="KA54">
        <v>6.19</v>
      </c>
      <c r="KB54">
        <v>8.06</v>
      </c>
      <c r="KC54">
        <v>7.9</v>
      </c>
      <c r="KD54">
        <v>5.67</v>
      </c>
      <c r="KE54">
        <v>6</v>
      </c>
      <c r="KF54">
        <v>4.3499999999999996</v>
      </c>
      <c r="KG54">
        <v>7.27</v>
      </c>
      <c r="KH54">
        <v>7.61</v>
      </c>
      <c r="KI54">
        <v>6.53</v>
      </c>
      <c r="KJ54">
        <v>5.96</v>
      </c>
      <c r="KK54">
        <v>6.19</v>
      </c>
      <c r="KL54">
        <v>6.55</v>
      </c>
      <c r="KM54">
        <v>7.36</v>
      </c>
    </row>
    <row r="55" spans="1:299" x14ac:dyDescent="0.25">
      <c r="A55">
        <v>53</v>
      </c>
      <c r="B55" s="1">
        <v>42036</v>
      </c>
      <c r="C55">
        <v>916.85</v>
      </c>
      <c r="D55">
        <v>930.62</v>
      </c>
      <c r="E55">
        <v>977.38</v>
      </c>
      <c r="F55">
        <v>1016.88</v>
      </c>
      <c r="G55">
        <v>919.43</v>
      </c>
      <c r="H55">
        <v>1001.39</v>
      </c>
      <c r="I55">
        <v>902.64</v>
      </c>
      <c r="J55">
        <v>934.96</v>
      </c>
      <c r="K55">
        <v>959.97</v>
      </c>
      <c r="L55">
        <v>854.97</v>
      </c>
      <c r="M55">
        <v>868.7</v>
      </c>
      <c r="N55">
        <v>880.63</v>
      </c>
      <c r="O55">
        <v>848.49</v>
      </c>
      <c r="P55">
        <v>820.27</v>
      </c>
      <c r="Q55">
        <v>905.71</v>
      </c>
      <c r="R55">
        <v>854.07</v>
      </c>
      <c r="S55">
        <v>844.96</v>
      </c>
      <c r="T55">
        <v>819.03</v>
      </c>
      <c r="U55">
        <v>847.28</v>
      </c>
      <c r="V55">
        <v>956.88</v>
      </c>
      <c r="W55">
        <v>871.97</v>
      </c>
      <c r="X55">
        <v>838.63</v>
      </c>
      <c r="Y55">
        <v>1046.93</v>
      </c>
      <c r="Z55">
        <v>981.48</v>
      </c>
      <c r="AA55">
        <v>930.34</v>
      </c>
      <c r="AB55">
        <v>931.47</v>
      </c>
      <c r="AC55">
        <v>976.67</v>
      </c>
      <c r="AD55">
        <v>883.82</v>
      </c>
      <c r="AE55">
        <v>931.04</v>
      </c>
      <c r="AF55">
        <v>913.51</v>
      </c>
      <c r="AG55">
        <v>934.54</v>
      </c>
      <c r="AH55">
        <v>912.72</v>
      </c>
      <c r="AI55">
        <v>963.98</v>
      </c>
      <c r="AJ55">
        <v>499.23</v>
      </c>
      <c r="AK55">
        <v>537.61</v>
      </c>
      <c r="AL55">
        <v>570.46</v>
      </c>
      <c r="AM55">
        <v>596.36</v>
      </c>
      <c r="AN55">
        <v>532.79999999999995</v>
      </c>
      <c r="AO55">
        <v>553.09</v>
      </c>
      <c r="AP55">
        <v>518.55999999999995</v>
      </c>
      <c r="AQ55">
        <v>552.54</v>
      </c>
      <c r="AR55">
        <v>555.51</v>
      </c>
      <c r="AS55">
        <v>489.54</v>
      </c>
      <c r="AT55">
        <v>511.54</v>
      </c>
      <c r="AU55">
        <v>517.19000000000005</v>
      </c>
      <c r="AV55">
        <v>498.93</v>
      </c>
      <c r="AW55">
        <v>471.31</v>
      </c>
      <c r="AX55">
        <v>533.29</v>
      </c>
      <c r="AY55">
        <v>483.01</v>
      </c>
      <c r="AZ55">
        <v>489.36</v>
      </c>
      <c r="BA55">
        <v>471.39</v>
      </c>
      <c r="BB55">
        <v>466.37</v>
      </c>
      <c r="BC55">
        <v>495.51</v>
      </c>
      <c r="BD55">
        <v>470.75</v>
      </c>
      <c r="BE55">
        <v>463.8</v>
      </c>
      <c r="BF55">
        <v>533.52</v>
      </c>
      <c r="BG55">
        <v>497.82</v>
      </c>
      <c r="BH55">
        <v>476.88</v>
      </c>
      <c r="BI55">
        <v>461</v>
      </c>
      <c r="BJ55">
        <v>475.93</v>
      </c>
      <c r="BK55">
        <v>504.41</v>
      </c>
      <c r="BL55">
        <v>540.27</v>
      </c>
      <c r="BM55">
        <v>538.94000000000005</v>
      </c>
      <c r="BN55">
        <v>526.59</v>
      </c>
      <c r="BO55">
        <v>541.78</v>
      </c>
      <c r="BP55">
        <v>557.41999999999996</v>
      </c>
      <c r="BQ55">
        <v>417.62</v>
      </c>
      <c r="BR55">
        <v>393.01</v>
      </c>
      <c r="BS55">
        <v>406.92</v>
      </c>
      <c r="BT55">
        <v>420.52</v>
      </c>
      <c r="BU55">
        <v>386.63</v>
      </c>
      <c r="BV55">
        <v>448.3</v>
      </c>
      <c r="BW55">
        <v>384.08</v>
      </c>
      <c r="BX55">
        <v>382.42</v>
      </c>
      <c r="BY55">
        <v>404.46</v>
      </c>
      <c r="BZ55">
        <v>365.43</v>
      </c>
      <c r="CA55">
        <v>357.16</v>
      </c>
      <c r="CB55">
        <v>363.44</v>
      </c>
      <c r="CC55">
        <v>349.56</v>
      </c>
      <c r="CD55">
        <v>348.96</v>
      </c>
      <c r="CE55">
        <v>372.42</v>
      </c>
      <c r="CF55">
        <v>371.06</v>
      </c>
      <c r="CG55">
        <v>355.6</v>
      </c>
      <c r="CH55">
        <v>347.64</v>
      </c>
      <c r="CI55">
        <v>380.91</v>
      </c>
      <c r="CJ55">
        <v>461.37</v>
      </c>
      <c r="CK55">
        <v>401.22</v>
      </c>
      <c r="CL55">
        <v>374.83</v>
      </c>
      <c r="CM55">
        <v>513.41</v>
      </c>
      <c r="CN55">
        <v>483.66</v>
      </c>
      <c r="CO55">
        <v>453.46</v>
      </c>
      <c r="CP55">
        <v>470.47</v>
      </c>
      <c r="CQ55">
        <v>500.74</v>
      </c>
      <c r="CR55">
        <v>379.41</v>
      </c>
      <c r="CS55">
        <v>390.77</v>
      </c>
      <c r="CT55">
        <v>374.57</v>
      </c>
      <c r="CU55">
        <v>407.95</v>
      </c>
      <c r="CV55">
        <v>370.94</v>
      </c>
      <c r="CW55">
        <v>406.56</v>
      </c>
      <c r="CX55">
        <v>458.93</v>
      </c>
      <c r="CY55">
        <v>463.62</v>
      </c>
      <c r="CZ55">
        <v>544.92999999999995</v>
      </c>
      <c r="DA55">
        <v>539.86</v>
      </c>
      <c r="DB55">
        <v>450.08</v>
      </c>
      <c r="DC55">
        <v>416.01</v>
      </c>
      <c r="DD55">
        <v>432.51</v>
      </c>
      <c r="DE55">
        <v>454.08</v>
      </c>
      <c r="DF55">
        <v>504.68</v>
      </c>
      <c r="DG55">
        <v>461.85</v>
      </c>
      <c r="DH55">
        <v>457.68</v>
      </c>
      <c r="DI55">
        <v>585.21</v>
      </c>
      <c r="DJ55">
        <v>490.01</v>
      </c>
      <c r="DK55">
        <v>413.39</v>
      </c>
      <c r="DL55">
        <v>500.81</v>
      </c>
      <c r="DM55">
        <v>456.65</v>
      </c>
      <c r="DN55">
        <v>422.18</v>
      </c>
      <c r="DO55">
        <v>435.23</v>
      </c>
      <c r="DP55">
        <v>448.22</v>
      </c>
      <c r="DQ55">
        <v>457.99</v>
      </c>
      <c r="DR55">
        <v>479.91</v>
      </c>
      <c r="DS55">
        <v>465.18</v>
      </c>
      <c r="DT55">
        <v>477.18</v>
      </c>
      <c r="DU55">
        <v>443.25</v>
      </c>
      <c r="DV55">
        <v>445.02</v>
      </c>
      <c r="DW55">
        <v>445.47</v>
      </c>
      <c r="DX55">
        <v>529.09</v>
      </c>
      <c r="DY55">
        <v>401.24</v>
      </c>
      <c r="DZ55">
        <v>475.29</v>
      </c>
      <c r="EA55">
        <v>429.52</v>
      </c>
      <c r="EB55">
        <v>533.27</v>
      </c>
      <c r="EC55">
        <v>482.11</v>
      </c>
      <c r="ED55">
        <v>425.81</v>
      </c>
      <c r="EE55">
        <v>378.12</v>
      </c>
      <c r="EF55">
        <v>397.28</v>
      </c>
      <c r="EG55">
        <v>434.41</v>
      </c>
      <c r="EH55">
        <v>433.14</v>
      </c>
      <c r="EI55">
        <v>393.4</v>
      </c>
      <c r="EJ55">
        <v>364.07</v>
      </c>
      <c r="EK55">
        <v>385.94</v>
      </c>
      <c r="EL55">
        <v>380.29</v>
      </c>
      <c r="EM55">
        <v>434.58</v>
      </c>
      <c r="EN55">
        <v>377.69</v>
      </c>
      <c r="EO55">
        <v>352.02</v>
      </c>
      <c r="EP55">
        <v>468.57</v>
      </c>
      <c r="EQ55">
        <v>401.57</v>
      </c>
      <c r="ER55">
        <v>332.96</v>
      </c>
      <c r="ES55">
        <v>424.16</v>
      </c>
      <c r="ET55">
        <v>359.89</v>
      </c>
      <c r="EU55">
        <v>362.29</v>
      </c>
      <c r="EV55">
        <v>351.98</v>
      </c>
      <c r="EW55">
        <v>376.74</v>
      </c>
      <c r="EX55">
        <v>375.97</v>
      </c>
      <c r="EY55">
        <v>395.12</v>
      </c>
      <c r="EZ55">
        <v>369.33</v>
      </c>
      <c r="FA55">
        <v>375.89</v>
      </c>
      <c r="FB55">
        <v>365.98</v>
      </c>
      <c r="FC55">
        <v>353.94</v>
      </c>
      <c r="FD55">
        <v>360.72</v>
      </c>
      <c r="FE55">
        <v>395.18</v>
      </c>
      <c r="FF55">
        <v>325.85000000000002</v>
      </c>
      <c r="FG55">
        <v>411.54</v>
      </c>
      <c r="FH55">
        <v>372.99</v>
      </c>
      <c r="FI55">
        <v>460.42</v>
      </c>
      <c r="FJ55">
        <v>419.27</v>
      </c>
      <c r="FK55">
        <v>369.61</v>
      </c>
      <c r="FL55">
        <v>659.14</v>
      </c>
      <c r="FM55">
        <v>633.6</v>
      </c>
      <c r="FN55">
        <v>929.93</v>
      </c>
      <c r="FO55">
        <v>865.94</v>
      </c>
      <c r="FP55">
        <v>583.07000000000005</v>
      </c>
      <c r="FQ55">
        <v>547.87</v>
      </c>
      <c r="FR55">
        <v>534.41</v>
      </c>
      <c r="FS55">
        <v>662.25</v>
      </c>
      <c r="FT55">
        <v>726.76</v>
      </c>
      <c r="FU55">
        <v>706.9</v>
      </c>
      <c r="FV55">
        <v>883.74</v>
      </c>
      <c r="FW55">
        <v>957.22</v>
      </c>
      <c r="FX55">
        <v>791.77</v>
      </c>
      <c r="FY55">
        <v>649.30999999999995</v>
      </c>
      <c r="FZ55">
        <v>727.18</v>
      </c>
      <c r="GA55">
        <v>741.26</v>
      </c>
      <c r="GB55">
        <v>567.64</v>
      </c>
      <c r="GC55">
        <v>699.41</v>
      </c>
      <c r="GD55">
        <v>622.67999999999995</v>
      </c>
      <c r="GE55">
        <v>644.04</v>
      </c>
      <c r="GF55">
        <v>690.4</v>
      </c>
      <c r="GG55">
        <v>722.77</v>
      </c>
      <c r="GH55">
        <v>702.11</v>
      </c>
      <c r="GI55">
        <v>612.07000000000005</v>
      </c>
      <c r="GJ55">
        <v>663.4</v>
      </c>
      <c r="GK55">
        <v>626.80999999999995</v>
      </c>
      <c r="GL55">
        <v>833.06</v>
      </c>
      <c r="GM55">
        <v>614.36</v>
      </c>
      <c r="GN55">
        <v>645.07000000000005</v>
      </c>
      <c r="GO55">
        <v>576.29</v>
      </c>
      <c r="GP55">
        <v>699.22</v>
      </c>
      <c r="GQ55">
        <v>673.88</v>
      </c>
      <c r="GR55">
        <v>570.83000000000004</v>
      </c>
      <c r="GS55">
        <v>0.18</v>
      </c>
      <c r="GT55">
        <v>0.18</v>
      </c>
      <c r="GU55">
        <v>-0.06</v>
      </c>
      <c r="GV55">
        <v>-0.17</v>
      </c>
      <c r="GW55">
        <v>-0.03</v>
      </c>
      <c r="GX55">
        <v>-0.01</v>
      </c>
      <c r="GY55">
        <v>0.32</v>
      </c>
      <c r="GZ55">
        <v>0.18</v>
      </c>
      <c r="HA55">
        <v>0.75</v>
      </c>
      <c r="HB55">
        <v>0.31</v>
      </c>
      <c r="HC55">
        <v>-0.08</v>
      </c>
      <c r="HD55">
        <v>0.24</v>
      </c>
      <c r="HE55">
        <v>0.48</v>
      </c>
      <c r="HF55">
        <v>0.12</v>
      </c>
      <c r="HG55">
        <v>0.6</v>
      </c>
      <c r="HH55">
        <v>-0.4</v>
      </c>
      <c r="HI55">
        <v>0.76</v>
      </c>
      <c r="HJ55">
        <v>1.1200000000000001</v>
      </c>
      <c r="HK55">
        <v>0.65</v>
      </c>
      <c r="HL55">
        <v>7.0000000000000007E-2</v>
      </c>
      <c r="HM55">
        <v>-0.01</v>
      </c>
      <c r="HN55">
        <v>0.14000000000000001</v>
      </c>
      <c r="HO55">
        <v>0.03</v>
      </c>
      <c r="HP55">
        <v>0.12</v>
      </c>
      <c r="HQ55">
        <v>0.12</v>
      </c>
      <c r="HR55">
        <v>-0.13</v>
      </c>
      <c r="HS55">
        <v>0.13</v>
      </c>
      <c r="HT55">
        <v>0.56999999999999995</v>
      </c>
      <c r="HU55">
        <v>0.33</v>
      </c>
      <c r="HV55">
        <v>0.81</v>
      </c>
      <c r="HW55">
        <v>0.1</v>
      </c>
      <c r="HX55">
        <v>0.61</v>
      </c>
      <c r="HY55">
        <v>-0.06</v>
      </c>
      <c r="HZ55">
        <v>0.39</v>
      </c>
      <c r="IA55">
        <v>0.9</v>
      </c>
      <c r="IB55">
        <v>0.34</v>
      </c>
      <c r="IC55">
        <v>-0.14000000000000001</v>
      </c>
      <c r="ID55">
        <v>0.39</v>
      </c>
      <c r="IE55">
        <v>0.31</v>
      </c>
      <c r="IF55">
        <v>0.97</v>
      </c>
      <c r="IG55">
        <v>4.71</v>
      </c>
      <c r="IH55">
        <v>0.68</v>
      </c>
      <c r="II55">
        <v>0.4</v>
      </c>
      <c r="IJ55">
        <v>-0.1</v>
      </c>
      <c r="IK55">
        <v>0.16</v>
      </c>
      <c r="IL55">
        <v>0.42</v>
      </c>
      <c r="IM55">
        <v>0.17</v>
      </c>
      <c r="IN55">
        <v>0.68</v>
      </c>
      <c r="IO55">
        <v>-0.1</v>
      </c>
      <c r="IP55">
        <v>1.1399999999999999</v>
      </c>
      <c r="IQ55">
        <v>1.81</v>
      </c>
      <c r="IR55">
        <v>0.69</v>
      </c>
      <c r="IS55">
        <v>0.27</v>
      </c>
      <c r="IT55">
        <v>0.16</v>
      </c>
      <c r="IU55">
        <v>0.25</v>
      </c>
      <c r="IV55">
        <v>0.24</v>
      </c>
      <c r="IW55">
        <v>0.34</v>
      </c>
      <c r="IX55">
        <v>0.33</v>
      </c>
      <c r="IY55">
        <v>-0.2</v>
      </c>
      <c r="IZ55">
        <v>1.06</v>
      </c>
      <c r="JA55">
        <v>0.54</v>
      </c>
      <c r="JB55">
        <v>0.43</v>
      </c>
      <c r="JC55">
        <v>0.87</v>
      </c>
      <c r="JD55">
        <v>0.1</v>
      </c>
      <c r="JE55">
        <v>0.75</v>
      </c>
      <c r="JF55">
        <v>0.16</v>
      </c>
      <c r="JG55">
        <v>5.67</v>
      </c>
      <c r="JH55">
        <v>5.2</v>
      </c>
      <c r="JI55">
        <v>3.18</v>
      </c>
      <c r="JJ55">
        <v>6.09</v>
      </c>
      <c r="JK55">
        <v>4.4800000000000004</v>
      </c>
      <c r="JL55">
        <v>6.36</v>
      </c>
      <c r="JM55">
        <v>5.01</v>
      </c>
      <c r="JN55">
        <v>8.6300000000000008</v>
      </c>
      <c r="JO55">
        <v>5.47</v>
      </c>
      <c r="JP55">
        <v>5.09</v>
      </c>
      <c r="JQ55">
        <v>0.46</v>
      </c>
      <c r="JR55">
        <v>5.88</v>
      </c>
      <c r="JS55">
        <v>4.87</v>
      </c>
      <c r="JT55">
        <v>4.8899999999999997</v>
      </c>
      <c r="JU55">
        <v>7.8</v>
      </c>
      <c r="JV55">
        <v>6.99</v>
      </c>
      <c r="JW55">
        <v>5.73</v>
      </c>
      <c r="JX55">
        <v>5.14</v>
      </c>
      <c r="JY55">
        <v>5.61</v>
      </c>
      <c r="JZ55">
        <v>5.89</v>
      </c>
      <c r="KA55">
        <v>5.78</v>
      </c>
      <c r="KB55">
        <v>7.54</v>
      </c>
      <c r="KC55">
        <v>7.16</v>
      </c>
      <c r="KD55">
        <v>5.28</v>
      </c>
      <c r="KE55">
        <v>5.9</v>
      </c>
      <c r="KF55">
        <v>4.22</v>
      </c>
      <c r="KG55">
        <v>7.19</v>
      </c>
      <c r="KH55">
        <v>7.53</v>
      </c>
      <c r="KI55">
        <v>6.55</v>
      </c>
      <c r="KJ55">
        <v>6.16</v>
      </c>
      <c r="KK55">
        <v>5.95</v>
      </c>
      <c r="KL55">
        <v>6.74</v>
      </c>
      <c r="KM55">
        <v>7.37</v>
      </c>
    </row>
    <row r="56" spans="1:299" x14ac:dyDescent="0.25">
      <c r="A56">
        <v>54</v>
      </c>
      <c r="B56" s="1">
        <v>42064</v>
      </c>
      <c r="C56">
        <v>918.95</v>
      </c>
      <c r="D56">
        <v>932.72</v>
      </c>
      <c r="E56">
        <v>976.19</v>
      </c>
      <c r="F56">
        <v>1021.02</v>
      </c>
      <c r="G56">
        <v>926.1</v>
      </c>
      <c r="H56">
        <v>999.12</v>
      </c>
      <c r="I56">
        <v>903.54</v>
      </c>
      <c r="J56">
        <v>934.4</v>
      </c>
      <c r="K56">
        <v>960.73</v>
      </c>
      <c r="L56">
        <v>858.03</v>
      </c>
      <c r="M56">
        <v>889.72</v>
      </c>
      <c r="N56">
        <v>884.32</v>
      </c>
      <c r="O56">
        <v>848.45</v>
      </c>
      <c r="P56">
        <v>821.82</v>
      </c>
      <c r="Q56">
        <v>907.91</v>
      </c>
      <c r="R56">
        <v>851.05</v>
      </c>
      <c r="S56">
        <v>850.37</v>
      </c>
      <c r="T56">
        <v>823.15</v>
      </c>
      <c r="U56">
        <v>846.84</v>
      </c>
      <c r="V56">
        <v>957</v>
      </c>
      <c r="W56">
        <v>872.36</v>
      </c>
      <c r="X56">
        <v>839.07</v>
      </c>
      <c r="Y56">
        <v>1047.04</v>
      </c>
      <c r="Z56">
        <v>981.41</v>
      </c>
      <c r="AA56">
        <v>937.07</v>
      </c>
      <c r="AB56">
        <v>933.97</v>
      </c>
      <c r="AC56">
        <v>983.6</v>
      </c>
      <c r="AD56">
        <v>897.46</v>
      </c>
      <c r="AE56">
        <v>931.75</v>
      </c>
      <c r="AF56">
        <v>914.33</v>
      </c>
      <c r="AG56">
        <v>933.81</v>
      </c>
      <c r="AH56">
        <v>914.92</v>
      </c>
      <c r="AI56">
        <v>964.5</v>
      </c>
      <c r="AJ56">
        <v>500.16</v>
      </c>
      <c r="AK56">
        <v>539.45000000000005</v>
      </c>
      <c r="AL56">
        <v>569.27</v>
      </c>
      <c r="AM56">
        <v>600.5</v>
      </c>
      <c r="AN56">
        <v>539.47</v>
      </c>
      <c r="AO56">
        <v>551.03</v>
      </c>
      <c r="AP56">
        <v>519.46</v>
      </c>
      <c r="AQ56">
        <v>549.66</v>
      </c>
      <c r="AR56">
        <v>554.78</v>
      </c>
      <c r="AS56">
        <v>489.47</v>
      </c>
      <c r="AT56">
        <v>511.17</v>
      </c>
      <c r="AU56">
        <v>518.16999999999996</v>
      </c>
      <c r="AV56">
        <v>498.89</v>
      </c>
      <c r="AW56">
        <v>472.86</v>
      </c>
      <c r="AX56">
        <v>535.49</v>
      </c>
      <c r="AY56">
        <v>480.01</v>
      </c>
      <c r="AZ56">
        <v>494.77</v>
      </c>
      <c r="BA56">
        <v>475.51</v>
      </c>
      <c r="BB56">
        <v>465.75</v>
      </c>
      <c r="BC56">
        <v>495.68</v>
      </c>
      <c r="BD56">
        <v>471.3</v>
      </c>
      <c r="BE56">
        <v>464.24</v>
      </c>
      <c r="BF56">
        <v>533.63</v>
      </c>
      <c r="BG56">
        <v>497.75</v>
      </c>
      <c r="BH56">
        <v>482.18</v>
      </c>
      <c r="BI56">
        <v>463.5</v>
      </c>
      <c r="BJ56">
        <v>482.86</v>
      </c>
      <c r="BK56">
        <v>512.88</v>
      </c>
      <c r="BL56">
        <v>540.98</v>
      </c>
      <c r="BM56">
        <v>539.76</v>
      </c>
      <c r="BN56">
        <v>525.86</v>
      </c>
      <c r="BO56">
        <v>543.98</v>
      </c>
      <c r="BP56">
        <v>557.94000000000005</v>
      </c>
      <c r="BQ56">
        <v>418.79</v>
      </c>
      <c r="BR56">
        <v>393.27</v>
      </c>
      <c r="BS56">
        <v>406.92</v>
      </c>
      <c r="BT56">
        <v>420.52</v>
      </c>
      <c r="BU56">
        <v>386.63</v>
      </c>
      <c r="BV56">
        <v>448.09</v>
      </c>
      <c r="BW56">
        <v>384.08</v>
      </c>
      <c r="BX56">
        <v>384.74</v>
      </c>
      <c r="BY56">
        <v>405.95</v>
      </c>
      <c r="BZ56">
        <v>368.56</v>
      </c>
      <c r="CA56">
        <v>378.55</v>
      </c>
      <c r="CB56">
        <v>366.15</v>
      </c>
      <c r="CC56">
        <v>349.56</v>
      </c>
      <c r="CD56">
        <v>348.96</v>
      </c>
      <c r="CE56">
        <v>372.42</v>
      </c>
      <c r="CF56">
        <v>371.04</v>
      </c>
      <c r="CG56">
        <v>355.6</v>
      </c>
      <c r="CH56">
        <v>347.64</v>
      </c>
      <c r="CI56">
        <v>381.09</v>
      </c>
      <c r="CJ56">
        <v>461.32</v>
      </c>
      <c r="CK56">
        <v>401.06</v>
      </c>
      <c r="CL56">
        <v>374.83</v>
      </c>
      <c r="CM56">
        <v>513.41</v>
      </c>
      <c r="CN56">
        <v>483.66</v>
      </c>
      <c r="CO56">
        <v>454.89</v>
      </c>
      <c r="CP56">
        <v>470.47</v>
      </c>
      <c r="CQ56">
        <v>500.74</v>
      </c>
      <c r="CR56">
        <v>384.58</v>
      </c>
      <c r="CS56">
        <v>390.77</v>
      </c>
      <c r="CT56">
        <v>374.57</v>
      </c>
      <c r="CU56">
        <v>407.95</v>
      </c>
      <c r="CV56">
        <v>370.94</v>
      </c>
      <c r="CW56">
        <v>406.56</v>
      </c>
      <c r="CX56">
        <v>459.98</v>
      </c>
      <c r="CY56">
        <v>464.69</v>
      </c>
      <c r="CZ56">
        <v>544.28</v>
      </c>
      <c r="DA56">
        <v>542.08000000000004</v>
      </c>
      <c r="DB56">
        <v>453.36</v>
      </c>
      <c r="DC56">
        <v>415.05</v>
      </c>
      <c r="DD56">
        <v>432.94</v>
      </c>
      <c r="DE56">
        <v>453.81</v>
      </c>
      <c r="DF56">
        <v>505.09</v>
      </c>
      <c r="DG56">
        <v>463.52</v>
      </c>
      <c r="DH56">
        <v>468.75</v>
      </c>
      <c r="DI56">
        <v>587.66999999999996</v>
      </c>
      <c r="DJ56">
        <v>490.01</v>
      </c>
      <c r="DK56">
        <v>414.18</v>
      </c>
      <c r="DL56">
        <v>502.02</v>
      </c>
      <c r="DM56">
        <v>455.05</v>
      </c>
      <c r="DN56">
        <v>424.88</v>
      </c>
      <c r="DO56">
        <v>437.4</v>
      </c>
      <c r="DP56">
        <v>447.99</v>
      </c>
      <c r="DQ56">
        <v>458.04</v>
      </c>
      <c r="DR56">
        <v>480.1</v>
      </c>
      <c r="DS56">
        <v>465.41</v>
      </c>
      <c r="DT56">
        <v>477.22</v>
      </c>
      <c r="DU56">
        <v>443.2</v>
      </c>
      <c r="DV56">
        <v>448.22</v>
      </c>
      <c r="DW56">
        <v>446.67</v>
      </c>
      <c r="DX56">
        <v>532.84</v>
      </c>
      <c r="DY56">
        <v>407.42</v>
      </c>
      <c r="DZ56">
        <v>475.67</v>
      </c>
      <c r="EA56">
        <v>429.9</v>
      </c>
      <c r="EB56">
        <v>532.84</v>
      </c>
      <c r="EC56">
        <v>483.27</v>
      </c>
      <c r="ED56">
        <v>426.03</v>
      </c>
      <c r="EE56">
        <v>378.84</v>
      </c>
      <c r="EF56">
        <v>398.63</v>
      </c>
      <c r="EG56">
        <v>433.5</v>
      </c>
      <c r="EH56">
        <v>436.13</v>
      </c>
      <c r="EI56">
        <v>398.32</v>
      </c>
      <c r="EJ56">
        <v>362.72</v>
      </c>
      <c r="EK56">
        <v>386.59</v>
      </c>
      <c r="EL56">
        <v>378.32</v>
      </c>
      <c r="EM56">
        <v>434.01</v>
      </c>
      <c r="EN56">
        <v>377.66</v>
      </c>
      <c r="EO56">
        <v>351.78</v>
      </c>
      <c r="EP56">
        <v>469.46</v>
      </c>
      <c r="EQ56">
        <v>401.53</v>
      </c>
      <c r="ER56">
        <v>334.06</v>
      </c>
      <c r="ES56">
        <v>425.9</v>
      </c>
      <c r="ET56">
        <v>357.66</v>
      </c>
      <c r="EU56">
        <v>366.31</v>
      </c>
      <c r="EV56">
        <v>355.05</v>
      </c>
      <c r="EW56">
        <v>376.25</v>
      </c>
      <c r="EX56">
        <v>376.09</v>
      </c>
      <c r="EY56">
        <v>395.59</v>
      </c>
      <c r="EZ56">
        <v>369.66</v>
      </c>
      <c r="FA56">
        <v>375.97</v>
      </c>
      <c r="FB56">
        <v>365.94</v>
      </c>
      <c r="FC56">
        <v>357.87</v>
      </c>
      <c r="FD56">
        <v>362.67</v>
      </c>
      <c r="FE56">
        <v>400.95</v>
      </c>
      <c r="FF56">
        <v>331.32</v>
      </c>
      <c r="FG56">
        <v>412.08</v>
      </c>
      <c r="FH56">
        <v>373.55</v>
      </c>
      <c r="FI56">
        <v>459.77</v>
      </c>
      <c r="FJ56">
        <v>420.98</v>
      </c>
      <c r="FK56">
        <v>369.95</v>
      </c>
      <c r="FL56">
        <v>660.98</v>
      </c>
      <c r="FM56">
        <v>634.04</v>
      </c>
      <c r="FN56">
        <v>929.93</v>
      </c>
      <c r="FO56">
        <v>865.94</v>
      </c>
      <c r="FP56">
        <v>583.07000000000005</v>
      </c>
      <c r="FQ56">
        <v>547.6</v>
      </c>
      <c r="FR56">
        <v>534.41</v>
      </c>
      <c r="FS56">
        <v>666.29</v>
      </c>
      <c r="FT56">
        <v>729.45</v>
      </c>
      <c r="FU56">
        <v>712.98</v>
      </c>
      <c r="FV56">
        <v>936.68</v>
      </c>
      <c r="FW56">
        <v>964.4</v>
      </c>
      <c r="FX56">
        <v>791.77</v>
      </c>
      <c r="FY56">
        <v>649.30999999999995</v>
      </c>
      <c r="FZ56">
        <v>727.18</v>
      </c>
      <c r="GA56">
        <v>741.18</v>
      </c>
      <c r="GB56">
        <v>567.64</v>
      </c>
      <c r="GC56">
        <v>699.41</v>
      </c>
      <c r="GD56">
        <v>622.99</v>
      </c>
      <c r="GE56">
        <v>643.98</v>
      </c>
      <c r="GF56">
        <v>690.13</v>
      </c>
      <c r="GG56">
        <v>722.77</v>
      </c>
      <c r="GH56">
        <v>702.11</v>
      </c>
      <c r="GI56">
        <v>612.07000000000005</v>
      </c>
      <c r="GJ56">
        <v>665.53</v>
      </c>
      <c r="GK56">
        <v>626.80999999999995</v>
      </c>
      <c r="GL56">
        <v>833.06</v>
      </c>
      <c r="GM56">
        <v>622.71</v>
      </c>
      <c r="GN56">
        <v>645.07000000000005</v>
      </c>
      <c r="GO56">
        <v>576.29</v>
      </c>
      <c r="GP56">
        <v>699.22</v>
      </c>
      <c r="GQ56">
        <v>673.88</v>
      </c>
      <c r="GR56">
        <v>570.83000000000004</v>
      </c>
      <c r="GS56">
        <v>0.23</v>
      </c>
      <c r="GT56">
        <v>0.23</v>
      </c>
      <c r="GU56">
        <v>-0.12</v>
      </c>
      <c r="GV56">
        <v>0.41</v>
      </c>
      <c r="GW56">
        <v>0.73</v>
      </c>
      <c r="GX56">
        <v>-0.23</v>
      </c>
      <c r="GY56">
        <v>0.1</v>
      </c>
      <c r="GZ56">
        <v>-0.06</v>
      </c>
      <c r="HA56">
        <v>0.08</v>
      </c>
      <c r="HB56">
        <v>0.36</v>
      </c>
      <c r="HC56">
        <v>2.42</v>
      </c>
      <c r="HD56">
        <v>0.42</v>
      </c>
      <c r="HE56">
        <v>0</v>
      </c>
      <c r="HF56">
        <v>0.19</v>
      </c>
      <c r="HG56">
        <v>0.24</v>
      </c>
      <c r="HH56">
        <v>-0.35</v>
      </c>
      <c r="HI56">
        <v>0.64</v>
      </c>
      <c r="HJ56">
        <v>0.5</v>
      </c>
      <c r="HK56">
        <v>-0.05</v>
      </c>
      <c r="HL56">
        <v>0.01</v>
      </c>
      <c r="HM56">
        <v>0.04</v>
      </c>
      <c r="HN56">
        <v>0.05</v>
      </c>
      <c r="HO56">
        <v>0.01</v>
      </c>
      <c r="HP56">
        <v>-0.01</v>
      </c>
      <c r="HQ56">
        <v>0.72</v>
      </c>
      <c r="HR56">
        <v>0.27</v>
      </c>
      <c r="HS56">
        <v>0.71</v>
      </c>
      <c r="HT56">
        <v>1.54</v>
      </c>
      <c r="HU56">
        <v>0.08</v>
      </c>
      <c r="HV56">
        <v>0.09</v>
      </c>
      <c r="HW56">
        <v>-0.08</v>
      </c>
      <c r="HX56">
        <v>0.24</v>
      </c>
      <c r="HY56">
        <v>0.05</v>
      </c>
      <c r="HZ56">
        <v>0.62</v>
      </c>
      <c r="IA56">
        <v>1.1299999999999999</v>
      </c>
      <c r="IB56">
        <v>0.22</v>
      </c>
      <c r="IC56">
        <v>0.27</v>
      </c>
      <c r="ID56">
        <v>1.1200000000000001</v>
      </c>
      <c r="IE56">
        <v>0.08</v>
      </c>
      <c r="IF56">
        <v>1.07</v>
      </c>
      <c r="IG56">
        <v>4.6500000000000004</v>
      </c>
      <c r="IH56">
        <v>0.76</v>
      </c>
      <c r="II56">
        <v>0.76</v>
      </c>
      <c r="IJ56">
        <v>2.3199999999999998</v>
      </c>
      <c r="IK56">
        <v>0.57999999999999996</v>
      </c>
      <c r="IL56">
        <v>0.42</v>
      </c>
      <c r="IM56">
        <v>0.36</v>
      </c>
      <c r="IN56">
        <v>0.92</v>
      </c>
      <c r="IO56">
        <v>-0.45</v>
      </c>
      <c r="IP56">
        <v>1.79</v>
      </c>
      <c r="IQ56">
        <v>2.3199999999999998</v>
      </c>
      <c r="IR56">
        <v>0.64</v>
      </c>
      <c r="IS56">
        <v>0.28000000000000003</v>
      </c>
      <c r="IT56">
        <v>0.2</v>
      </c>
      <c r="IU56">
        <v>0.3</v>
      </c>
      <c r="IV56">
        <v>0.25</v>
      </c>
      <c r="IW56">
        <v>0.33</v>
      </c>
      <c r="IX56">
        <v>1.05</v>
      </c>
      <c r="IY56">
        <v>7.0000000000000007E-2</v>
      </c>
      <c r="IZ56">
        <v>1.78</v>
      </c>
      <c r="JA56">
        <v>2.09</v>
      </c>
      <c r="JB56">
        <v>0.51</v>
      </c>
      <c r="JC56">
        <v>0.96</v>
      </c>
      <c r="JD56">
        <v>0.02</v>
      </c>
      <c r="JE56">
        <v>0.99</v>
      </c>
      <c r="JF56">
        <v>0.21</v>
      </c>
      <c r="JG56">
        <v>5.26</v>
      </c>
      <c r="JH56">
        <v>4.88</v>
      </c>
      <c r="JI56">
        <v>2.78</v>
      </c>
      <c r="JJ56">
        <v>6.06</v>
      </c>
      <c r="JK56">
        <v>5.05</v>
      </c>
      <c r="JL56">
        <v>6.13</v>
      </c>
      <c r="JM56">
        <v>4.55</v>
      </c>
      <c r="JN56">
        <v>5.62</v>
      </c>
      <c r="JO56">
        <v>5.27</v>
      </c>
      <c r="JP56">
        <v>4.8600000000000003</v>
      </c>
      <c r="JQ56">
        <v>2.33</v>
      </c>
      <c r="JR56">
        <v>5.79</v>
      </c>
      <c r="JS56">
        <v>4.3600000000000003</v>
      </c>
      <c r="JT56">
        <v>4.78</v>
      </c>
      <c r="JU56">
        <v>7.83</v>
      </c>
      <c r="JV56">
        <v>6.31</v>
      </c>
      <c r="JW56">
        <v>6.04</v>
      </c>
      <c r="JX56">
        <v>5.63</v>
      </c>
      <c r="JY56">
        <v>4.43</v>
      </c>
      <c r="JZ56">
        <v>5.08</v>
      </c>
      <c r="KA56">
        <v>5.16</v>
      </c>
      <c r="KB56">
        <v>6.39</v>
      </c>
      <c r="KC56">
        <v>5.96</v>
      </c>
      <c r="KD56">
        <v>4.5599999999999996</v>
      </c>
      <c r="KE56">
        <v>6.13</v>
      </c>
      <c r="KF56">
        <v>4.0999999999999996</v>
      </c>
      <c r="KG56">
        <v>7.37</v>
      </c>
      <c r="KH56">
        <v>8.48</v>
      </c>
      <c r="KI56">
        <v>6.29</v>
      </c>
      <c r="KJ56">
        <v>5.79</v>
      </c>
      <c r="KK56">
        <v>5.56</v>
      </c>
      <c r="KL56">
        <v>6.61</v>
      </c>
      <c r="KM56">
        <v>7.17</v>
      </c>
    </row>
    <row r="57" spans="1:299" x14ac:dyDescent="0.25">
      <c r="A57">
        <v>55</v>
      </c>
      <c r="B57" s="1">
        <v>42095</v>
      </c>
      <c r="C57">
        <v>923.58</v>
      </c>
      <c r="D57">
        <v>934.02</v>
      </c>
      <c r="E57">
        <v>982.48</v>
      </c>
      <c r="F57">
        <v>1021.03</v>
      </c>
      <c r="G57">
        <v>931.17</v>
      </c>
      <c r="H57">
        <v>995.45</v>
      </c>
      <c r="I57">
        <v>901.15</v>
      </c>
      <c r="J57">
        <v>935.32</v>
      </c>
      <c r="K57">
        <v>971.23</v>
      </c>
      <c r="L57">
        <v>867.05</v>
      </c>
      <c r="M57">
        <v>891.91</v>
      </c>
      <c r="N57">
        <v>891.04</v>
      </c>
      <c r="O57">
        <v>854.63</v>
      </c>
      <c r="P57">
        <v>822.47</v>
      </c>
      <c r="Q57">
        <v>906.23</v>
      </c>
      <c r="R57">
        <v>848.94</v>
      </c>
      <c r="S57">
        <v>849.14</v>
      </c>
      <c r="T57">
        <v>828.24</v>
      </c>
      <c r="U57">
        <v>874.88</v>
      </c>
      <c r="V57">
        <v>960.19</v>
      </c>
      <c r="W57">
        <v>873.43</v>
      </c>
      <c r="X57">
        <v>841.91</v>
      </c>
      <c r="Y57">
        <v>1046.8800000000001</v>
      </c>
      <c r="Z57">
        <v>987.23</v>
      </c>
      <c r="AA57">
        <v>940.83</v>
      </c>
      <c r="AB57">
        <v>938.03</v>
      </c>
      <c r="AC57">
        <v>988.9</v>
      </c>
      <c r="AD57">
        <v>899.21</v>
      </c>
      <c r="AE57">
        <v>931.82</v>
      </c>
      <c r="AF57">
        <v>913.78</v>
      </c>
      <c r="AG57">
        <v>935.45</v>
      </c>
      <c r="AH57">
        <v>915.25</v>
      </c>
      <c r="AI57">
        <v>962.51</v>
      </c>
      <c r="AJ57">
        <v>502.33</v>
      </c>
      <c r="AK57">
        <v>540.12</v>
      </c>
      <c r="AL57">
        <v>568.33000000000004</v>
      </c>
      <c r="AM57">
        <v>600.51</v>
      </c>
      <c r="AN57">
        <v>544.54</v>
      </c>
      <c r="AO57">
        <v>547.15</v>
      </c>
      <c r="AP57">
        <v>517.07000000000005</v>
      </c>
      <c r="AQ57">
        <v>549.15</v>
      </c>
      <c r="AR57">
        <v>565.28</v>
      </c>
      <c r="AS57">
        <v>490.83</v>
      </c>
      <c r="AT57">
        <v>513.36</v>
      </c>
      <c r="AU57">
        <v>527.6</v>
      </c>
      <c r="AV57">
        <v>498.42</v>
      </c>
      <c r="AW57">
        <v>473.51</v>
      </c>
      <c r="AX57">
        <v>533.80999999999995</v>
      </c>
      <c r="AY57">
        <v>477.9</v>
      </c>
      <c r="AZ57">
        <v>493.54</v>
      </c>
      <c r="BA57">
        <v>480.6</v>
      </c>
      <c r="BB57">
        <v>469.46</v>
      </c>
      <c r="BC57">
        <v>498.83</v>
      </c>
      <c r="BD57">
        <v>472.21</v>
      </c>
      <c r="BE57">
        <v>467.12</v>
      </c>
      <c r="BF57">
        <v>533.47</v>
      </c>
      <c r="BG57">
        <v>503.57</v>
      </c>
      <c r="BH57">
        <v>486.09</v>
      </c>
      <c r="BI57">
        <v>467.56</v>
      </c>
      <c r="BJ57">
        <v>488.16</v>
      </c>
      <c r="BK57">
        <v>515.21</v>
      </c>
      <c r="BL57">
        <v>541.04999999999995</v>
      </c>
      <c r="BM57">
        <v>539.21</v>
      </c>
      <c r="BN57">
        <v>527.5</v>
      </c>
      <c r="BO57">
        <v>544.30999999999995</v>
      </c>
      <c r="BP57">
        <v>555.95000000000005</v>
      </c>
      <c r="BQ57">
        <v>421.25</v>
      </c>
      <c r="BR57">
        <v>393.9</v>
      </c>
      <c r="BS57">
        <v>414.15</v>
      </c>
      <c r="BT57">
        <v>420.52</v>
      </c>
      <c r="BU57">
        <v>386.63</v>
      </c>
      <c r="BV57">
        <v>448.3</v>
      </c>
      <c r="BW57">
        <v>384.08</v>
      </c>
      <c r="BX57">
        <v>386.17</v>
      </c>
      <c r="BY57">
        <v>405.95</v>
      </c>
      <c r="BZ57">
        <v>376.22</v>
      </c>
      <c r="CA57">
        <v>378.55</v>
      </c>
      <c r="CB57">
        <v>363.44</v>
      </c>
      <c r="CC57">
        <v>356.21</v>
      </c>
      <c r="CD57">
        <v>348.96</v>
      </c>
      <c r="CE57">
        <v>372.42</v>
      </c>
      <c r="CF57">
        <v>371.04</v>
      </c>
      <c r="CG57">
        <v>355.6</v>
      </c>
      <c r="CH57">
        <v>347.64</v>
      </c>
      <c r="CI57">
        <v>405.42</v>
      </c>
      <c r="CJ57">
        <v>461.36</v>
      </c>
      <c r="CK57">
        <v>401.22</v>
      </c>
      <c r="CL57">
        <v>374.79</v>
      </c>
      <c r="CM57">
        <v>513.41</v>
      </c>
      <c r="CN57">
        <v>483.66</v>
      </c>
      <c r="CO57">
        <v>454.74</v>
      </c>
      <c r="CP57">
        <v>470.47</v>
      </c>
      <c r="CQ57">
        <v>500.74</v>
      </c>
      <c r="CR57">
        <v>384</v>
      </c>
      <c r="CS57">
        <v>390.77</v>
      </c>
      <c r="CT57">
        <v>374.57</v>
      </c>
      <c r="CU57">
        <v>407.95</v>
      </c>
      <c r="CV57">
        <v>370.94</v>
      </c>
      <c r="CW57">
        <v>406.56</v>
      </c>
      <c r="CX57">
        <v>462.28</v>
      </c>
      <c r="CY57">
        <v>465.34</v>
      </c>
      <c r="CZ57">
        <v>547.76</v>
      </c>
      <c r="DA57">
        <v>542.08000000000004</v>
      </c>
      <c r="DB57">
        <v>455.86</v>
      </c>
      <c r="DC57">
        <v>413.51</v>
      </c>
      <c r="DD57">
        <v>431.82</v>
      </c>
      <c r="DE57">
        <v>454.26</v>
      </c>
      <c r="DF57">
        <v>510.59</v>
      </c>
      <c r="DG57">
        <v>468.38</v>
      </c>
      <c r="DH57">
        <v>469.92</v>
      </c>
      <c r="DI57">
        <v>592.14</v>
      </c>
      <c r="DJ57">
        <v>493.59</v>
      </c>
      <c r="DK57">
        <v>414.51</v>
      </c>
      <c r="DL57">
        <v>501.06</v>
      </c>
      <c r="DM57">
        <v>453.91</v>
      </c>
      <c r="DN57">
        <v>424.29</v>
      </c>
      <c r="DO57">
        <v>440.11</v>
      </c>
      <c r="DP57">
        <v>462.82</v>
      </c>
      <c r="DQ57">
        <v>459.55</v>
      </c>
      <c r="DR57">
        <v>480.68</v>
      </c>
      <c r="DS57">
        <v>466.99</v>
      </c>
      <c r="DT57">
        <v>477.13</v>
      </c>
      <c r="DU57">
        <v>445.82</v>
      </c>
      <c r="DV57">
        <v>450.01</v>
      </c>
      <c r="DW57">
        <v>448.59</v>
      </c>
      <c r="DX57">
        <v>535.72</v>
      </c>
      <c r="DY57">
        <v>408.19</v>
      </c>
      <c r="DZ57">
        <v>475.72</v>
      </c>
      <c r="EA57">
        <v>429.65</v>
      </c>
      <c r="EB57">
        <v>533.79999999999995</v>
      </c>
      <c r="EC57">
        <v>483.46</v>
      </c>
      <c r="ED57">
        <v>425.13</v>
      </c>
      <c r="EE57">
        <v>380.47</v>
      </c>
      <c r="EF57">
        <v>399.11</v>
      </c>
      <c r="EG57">
        <v>432.76</v>
      </c>
      <c r="EH57">
        <v>436.13</v>
      </c>
      <c r="EI57">
        <v>402.07</v>
      </c>
      <c r="EJ57">
        <v>360.18</v>
      </c>
      <c r="EK57">
        <v>384.81</v>
      </c>
      <c r="EL57">
        <v>377.98</v>
      </c>
      <c r="EM57">
        <v>442.22</v>
      </c>
      <c r="EN57">
        <v>378.71</v>
      </c>
      <c r="EO57">
        <v>353.29</v>
      </c>
      <c r="EP57">
        <v>478.01</v>
      </c>
      <c r="EQ57">
        <v>401.17</v>
      </c>
      <c r="ER57">
        <v>334.52</v>
      </c>
      <c r="ES57">
        <v>424.58</v>
      </c>
      <c r="ET57">
        <v>356.09</v>
      </c>
      <c r="EU57">
        <v>365.4</v>
      </c>
      <c r="EV57">
        <v>358.85</v>
      </c>
      <c r="EW57">
        <v>379.26</v>
      </c>
      <c r="EX57">
        <v>378.49</v>
      </c>
      <c r="EY57">
        <v>396.34</v>
      </c>
      <c r="EZ57">
        <v>371.95</v>
      </c>
      <c r="FA57">
        <v>375.85</v>
      </c>
      <c r="FB57">
        <v>370.22</v>
      </c>
      <c r="FC57">
        <v>360.77</v>
      </c>
      <c r="FD57">
        <v>365.86</v>
      </c>
      <c r="FE57">
        <v>405.36</v>
      </c>
      <c r="FF57">
        <v>332.81</v>
      </c>
      <c r="FG57">
        <v>412.12</v>
      </c>
      <c r="FH57">
        <v>373.18</v>
      </c>
      <c r="FI57">
        <v>461.2</v>
      </c>
      <c r="FJ57">
        <v>421.24</v>
      </c>
      <c r="FK57">
        <v>368.61</v>
      </c>
      <c r="FL57">
        <v>664.88</v>
      </c>
      <c r="FM57">
        <v>635.05999999999995</v>
      </c>
      <c r="FN57">
        <v>946.48</v>
      </c>
      <c r="FO57">
        <v>865.94</v>
      </c>
      <c r="FP57">
        <v>583.07000000000005</v>
      </c>
      <c r="FQ57">
        <v>547.87</v>
      </c>
      <c r="FR57">
        <v>534.41</v>
      </c>
      <c r="FS57">
        <v>668.76</v>
      </c>
      <c r="FT57">
        <v>729.45</v>
      </c>
      <c r="FU57">
        <v>727.81</v>
      </c>
      <c r="FV57">
        <v>936.68</v>
      </c>
      <c r="FW57">
        <v>957.26</v>
      </c>
      <c r="FX57">
        <v>806.81</v>
      </c>
      <c r="FY57">
        <v>649.30999999999995</v>
      </c>
      <c r="FZ57">
        <v>727.18</v>
      </c>
      <c r="GA57">
        <v>741.18</v>
      </c>
      <c r="GB57">
        <v>567.64</v>
      </c>
      <c r="GC57">
        <v>699.41</v>
      </c>
      <c r="GD57">
        <v>662.73</v>
      </c>
      <c r="GE57">
        <v>644.04</v>
      </c>
      <c r="GF57">
        <v>690.4</v>
      </c>
      <c r="GG57">
        <v>722.7</v>
      </c>
      <c r="GH57">
        <v>702.11</v>
      </c>
      <c r="GI57">
        <v>612.07000000000005</v>
      </c>
      <c r="GJ57">
        <v>665.33</v>
      </c>
      <c r="GK57">
        <v>626.80999999999995</v>
      </c>
      <c r="GL57">
        <v>833.06</v>
      </c>
      <c r="GM57">
        <v>621.78</v>
      </c>
      <c r="GN57">
        <v>645.07000000000005</v>
      </c>
      <c r="GO57">
        <v>576.29</v>
      </c>
      <c r="GP57">
        <v>699.22</v>
      </c>
      <c r="GQ57">
        <v>673.88</v>
      </c>
      <c r="GR57">
        <v>570.83000000000004</v>
      </c>
      <c r="GS57">
        <v>0.5</v>
      </c>
      <c r="GT57">
        <v>0.14000000000000001</v>
      </c>
      <c r="GU57">
        <v>0.64</v>
      </c>
      <c r="GV57">
        <v>0</v>
      </c>
      <c r="GW57">
        <v>0.55000000000000004</v>
      </c>
      <c r="GX57">
        <v>-0.37</v>
      </c>
      <c r="GY57">
        <v>-0.26</v>
      </c>
      <c r="GZ57">
        <v>0.1</v>
      </c>
      <c r="HA57">
        <v>1.0900000000000001</v>
      </c>
      <c r="HB57">
        <v>1.05</v>
      </c>
      <c r="HC57">
        <v>0.25</v>
      </c>
      <c r="HD57">
        <v>0.76</v>
      </c>
      <c r="HE57">
        <v>0.73</v>
      </c>
      <c r="HF57">
        <v>0.08</v>
      </c>
      <c r="HG57">
        <v>-0.19</v>
      </c>
      <c r="HH57">
        <v>-0.25</v>
      </c>
      <c r="HI57">
        <v>-0.14000000000000001</v>
      </c>
      <c r="HJ57">
        <v>0.62</v>
      </c>
      <c r="HK57">
        <v>3.31</v>
      </c>
      <c r="HL57">
        <v>0.33</v>
      </c>
      <c r="HM57">
        <v>0.12</v>
      </c>
      <c r="HN57">
        <v>0.34</v>
      </c>
      <c r="HO57">
        <v>-0.02</v>
      </c>
      <c r="HP57">
        <v>0.59</v>
      </c>
      <c r="HQ57">
        <v>0.4</v>
      </c>
      <c r="HR57">
        <v>0.43</v>
      </c>
      <c r="HS57">
        <v>0.54</v>
      </c>
      <c r="HT57">
        <v>0.19</v>
      </c>
      <c r="HU57">
        <v>0.01</v>
      </c>
      <c r="HV57">
        <v>-0.06</v>
      </c>
      <c r="HW57">
        <v>0.18</v>
      </c>
      <c r="HX57">
        <v>0.04</v>
      </c>
      <c r="HY57">
        <v>-0.21</v>
      </c>
      <c r="HZ57">
        <v>1.1200000000000001</v>
      </c>
      <c r="IA57">
        <v>1.27</v>
      </c>
      <c r="IB57">
        <v>0.86</v>
      </c>
      <c r="IC57">
        <v>0.27</v>
      </c>
      <c r="ID57">
        <v>1.68</v>
      </c>
      <c r="IE57">
        <v>-0.28999999999999998</v>
      </c>
      <c r="IF57">
        <v>0.81</v>
      </c>
      <c r="IG57">
        <v>4.75</v>
      </c>
      <c r="IH57">
        <v>1.86</v>
      </c>
      <c r="II57">
        <v>1.82</v>
      </c>
      <c r="IJ57">
        <v>2.57</v>
      </c>
      <c r="IK57">
        <v>1.34</v>
      </c>
      <c r="IL57">
        <v>1.1499999999999999</v>
      </c>
      <c r="IM57">
        <v>0.44</v>
      </c>
      <c r="IN57">
        <v>0.73</v>
      </c>
      <c r="IO57">
        <v>-0.7</v>
      </c>
      <c r="IP57">
        <v>1.65</v>
      </c>
      <c r="IQ57">
        <v>2.95</v>
      </c>
      <c r="IR57">
        <v>3.97</v>
      </c>
      <c r="IS57">
        <v>0.61</v>
      </c>
      <c r="IT57">
        <v>0.32</v>
      </c>
      <c r="IU57">
        <v>0.64</v>
      </c>
      <c r="IV57">
        <v>0.23</v>
      </c>
      <c r="IW57">
        <v>0.92</v>
      </c>
      <c r="IX57">
        <v>1.46</v>
      </c>
      <c r="IY57">
        <v>0.5</v>
      </c>
      <c r="IZ57">
        <v>2.33</v>
      </c>
      <c r="JA57">
        <v>2.2799999999999998</v>
      </c>
      <c r="JB57">
        <v>0.52</v>
      </c>
      <c r="JC57">
        <v>0.9</v>
      </c>
      <c r="JD57">
        <v>0.2</v>
      </c>
      <c r="JE57">
        <v>1.03</v>
      </c>
      <c r="JF57">
        <v>0</v>
      </c>
      <c r="JG57">
        <v>5.3</v>
      </c>
      <c r="JH57">
        <v>4.99</v>
      </c>
      <c r="JI57">
        <v>3.06</v>
      </c>
      <c r="JJ57">
        <v>5.89</v>
      </c>
      <c r="JK57">
        <v>5.41</v>
      </c>
      <c r="JL57">
        <v>5.72</v>
      </c>
      <c r="JM57">
        <v>4.45</v>
      </c>
      <c r="JN57">
        <v>5.71</v>
      </c>
      <c r="JO57">
        <v>6.42</v>
      </c>
      <c r="JP57">
        <v>4.87</v>
      </c>
      <c r="JQ57">
        <v>2.56</v>
      </c>
      <c r="JR57">
        <v>6.4</v>
      </c>
      <c r="JS57">
        <v>4.68</v>
      </c>
      <c r="JT57">
        <v>4.71</v>
      </c>
      <c r="JU57">
        <v>7.1</v>
      </c>
      <c r="JV57">
        <v>4.97</v>
      </c>
      <c r="JW57">
        <v>5.69</v>
      </c>
      <c r="JX57">
        <v>6.21</v>
      </c>
      <c r="JY57">
        <v>5.0599999999999996</v>
      </c>
      <c r="JZ57">
        <v>5.24</v>
      </c>
      <c r="KA57">
        <v>5.0999999999999996</v>
      </c>
      <c r="KB57">
        <v>6.07</v>
      </c>
      <c r="KC57">
        <v>5.69</v>
      </c>
      <c r="KD57">
        <v>5.03</v>
      </c>
      <c r="KE57">
        <v>6.1</v>
      </c>
      <c r="KF57">
        <v>3.94</v>
      </c>
      <c r="KG57">
        <v>7.9</v>
      </c>
      <c r="KH57">
        <v>8.1</v>
      </c>
      <c r="KI57">
        <v>6.05</v>
      </c>
      <c r="KJ57">
        <v>5.49</v>
      </c>
      <c r="KK57">
        <v>5.59</v>
      </c>
      <c r="KL57">
        <v>6.14</v>
      </c>
      <c r="KM57">
        <v>6.91</v>
      </c>
    </row>
    <row r="58" spans="1:299" x14ac:dyDescent="0.25">
      <c r="A58">
        <v>56</v>
      </c>
      <c r="B58" s="1">
        <v>42125</v>
      </c>
      <c r="C58">
        <v>935.2</v>
      </c>
      <c r="D58">
        <v>937.1</v>
      </c>
      <c r="E58">
        <v>1017.86</v>
      </c>
      <c r="F58">
        <v>1021.04</v>
      </c>
      <c r="G58">
        <v>935.94</v>
      </c>
      <c r="H58">
        <v>995.28</v>
      </c>
      <c r="I58">
        <v>900.52</v>
      </c>
      <c r="J58">
        <v>933.59</v>
      </c>
      <c r="K58">
        <v>969.58</v>
      </c>
      <c r="L58">
        <v>868.48</v>
      </c>
      <c r="M58">
        <v>891.64</v>
      </c>
      <c r="N58">
        <v>893.74</v>
      </c>
      <c r="O58">
        <v>858.57</v>
      </c>
      <c r="P58">
        <v>822.81</v>
      </c>
      <c r="Q58">
        <v>908.09</v>
      </c>
      <c r="R58">
        <v>847.2</v>
      </c>
      <c r="S58">
        <v>851.49</v>
      </c>
      <c r="T58">
        <v>836.24</v>
      </c>
      <c r="U58">
        <v>876.69</v>
      </c>
      <c r="V58">
        <v>986.87</v>
      </c>
      <c r="W58">
        <v>878.25</v>
      </c>
      <c r="X58">
        <v>842.18</v>
      </c>
      <c r="Y58">
        <v>1084.9100000000001</v>
      </c>
      <c r="Z58">
        <v>1024.6199999999999</v>
      </c>
      <c r="AA58">
        <v>945.35</v>
      </c>
      <c r="AB58">
        <v>942.14</v>
      </c>
      <c r="AC58">
        <v>993.53</v>
      </c>
      <c r="AD58">
        <v>904.31</v>
      </c>
      <c r="AE58">
        <v>934.22</v>
      </c>
      <c r="AF58">
        <v>917.55</v>
      </c>
      <c r="AG58">
        <v>936.64</v>
      </c>
      <c r="AH58">
        <v>916.85</v>
      </c>
      <c r="AI58">
        <v>966.72</v>
      </c>
      <c r="AJ58">
        <v>505.02</v>
      </c>
      <c r="AK58">
        <v>540.29999999999995</v>
      </c>
      <c r="AL58">
        <v>570.04</v>
      </c>
      <c r="AM58">
        <v>600.52</v>
      </c>
      <c r="AN58">
        <v>549.29999999999995</v>
      </c>
      <c r="AO58">
        <v>546.98</v>
      </c>
      <c r="AP58">
        <v>515.16</v>
      </c>
      <c r="AQ58">
        <v>547.41999999999996</v>
      </c>
      <c r="AR58">
        <v>563.63</v>
      </c>
      <c r="AS58">
        <v>491.8</v>
      </c>
      <c r="AT58">
        <v>511.37</v>
      </c>
      <c r="AU58">
        <v>530.29999999999995</v>
      </c>
      <c r="AV58">
        <v>501.05</v>
      </c>
      <c r="AW58">
        <v>473.85</v>
      </c>
      <c r="AX58">
        <v>535.66999999999996</v>
      </c>
      <c r="AY58">
        <v>476.16</v>
      </c>
      <c r="AZ58">
        <v>495.89</v>
      </c>
      <c r="BA58">
        <v>488.53</v>
      </c>
      <c r="BB58">
        <v>471.27</v>
      </c>
      <c r="BC58">
        <v>502.9</v>
      </c>
      <c r="BD58">
        <v>475.99</v>
      </c>
      <c r="BE58">
        <v>468.01</v>
      </c>
      <c r="BF58">
        <v>530.78</v>
      </c>
      <c r="BG58">
        <v>510.72</v>
      </c>
      <c r="BH58">
        <v>490.75</v>
      </c>
      <c r="BI58">
        <v>471.55</v>
      </c>
      <c r="BJ58">
        <v>492.62</v>
      </c>
      <c r="BK58">
        <v>521.16999999999996</v>
      </c>
      <c r="BL58">
        <v>543.65</v>
      </c>
      <c r="BM58">
        <v>544.27</v>
      </c>
      <c r="BN58">
        <v>528.69000000000005</v>
      </c>
      <c r="BO58">
        <v>545.91</v>
      </c>
      <c r="BP58">
        <v>560.16</v>
      </c>
      <c r="BQ58">
        <v>430.18</v>
      </c>
      <c r="BR58">
        <v>396.8</v>
      </c>
      <c r="BS58">
        <v>447.82</v>
      </c>
      <c r="BT58">
        <v>420.52</v>
      </c>
      <c r="BU58">
        <v>386.64</v>
      </c>
      <c r="BV58">
        <v>448.3</v>
      </c>
      <c r="BW58">
        <v>385.36</v>
      </c>
      <c r="BX58">
        <v>386.17</v>
      </c>
      <c r="BY58">
        <v>405.95</v>
      </c>
      <c r="BZ58">
        <v>376.68</v>
      </c>
      <c r="CA58">
        <v>380.27</v>
      </c>
      <c r="CB58">
        <v>363.44</v>
      </c>
      <c r="CC58">
        <v>357.52</v>
      </c>
      <c r="CD58">
        <v>348.96</v>
      </c>
      <c r="CE58">
        <v>372.42</v>
      </c>
      <c r="CF58">
        <v>371.04</v>
      </c>
      <c r="CG58">
        <v>355.6</v>
      </c>
      <c r="CH58">
        <v>347.71</v>
      </c>
      <c r="CI58">
        <v>405.42</v>
      </c>
      <c r="CJ58">
        <v>483.97</v>
      </c>
      <c r="CK58">
        <v>402.26</v>
      </c>
      <c r="CL58">
        <v>374.17</v>
      </c>
      <c r="CM58">
        <v>554.13</v>
      </c>
      <c r="CN58">
        <v>513.9</v>
      </c>
      <c r="CO58">
        <v>454.6</v>
      </c>
      <c r="CP58">
        <v>470.59</v>
      </c>
      <c r="CQ58">
        <v>500.91</v>
      </c>
      <c r="CR58">
        <v>383.14</v>
      </c>
      <c r="CS58">
        <v>390.57</v>
      </c>
      <c r="CT58">
        <v>373.28</v>
      </c>
      <c r="CU58">
        <v>407.95</v>
      </c>
      <c r="CV58">
        <v>370.94</v>
      </c>
      <c r="CW58">
        <v>406.56</v>
      </c>
      <c r="CX58">
        <v>468.11</v>
      </c>
      <c r="CY58">
        <v>466.87</v>
      </c>
      <c r="CZ58">
        <v>567.48</v>
      </c>
      <c r="DA58">
        <v>542.08000000000004</v>
      </c>
      <c r="DB58">
        <v>458.18</v>
      </c>
      <c r="DC58">
        <v>413.43</v>
      </c>
      <c r="DD58">
        <v>431.51</v>
      </c>
      <c r="DE58">
        <v>453.44</v>
      </c>
      <c r="DF58">
        <v>509.72</v>
      </c>
      <c r="DG58">
        <v>469.13</v>
      </c>
      <c r="DH58">
        <v>469.78</v>
      </c>
      <c r="DI58">
        <v>593.91</v>
      </c>
      <c r="DJ58">
        <v>495.86</v>
      </c>
      <c r="DK58">
        <v>414.67</v>
      </c>
      <c r="DL58">
        <v>502.11</v>
      </c>
      <c r="DM58">
        <v>453.01</v>
      </c>
      <c r="DN58">
        <v>425.47</v>
      </c>
      <c r="DO58">
        <v>444.38</v>
      </c>
      <c r="DP58">
        <v>463.79</v>
      </c>
      <c r="DQ58">
        <v>472.33</v>
      </c>
      <c r="DR58">
        <v>483.32</v>
      </c>
      <c r="DS58">
        <v>467.13</v>
      </c>
      <c r="DT58">
        <v>494.45</v>
      </c>
      <c r="DU58">
        <v>462.71</v>
      </c>
      <c r="DV58">
        <v>452.17</v>
      </c>
      <c r="DW58">
        <v>450.57</v>
      </c>
      <c r="DX58">
        <v>538.24</v>
      </c>
      <c r="DY58">
        <v>410.52</v>
      </c>
      <c r="DZ58">
        <v>476.96</v>
      </c>
      <c r="EA58">
        <v>431.41</v>
      </c>
      <c r="EB58">
        <v>534.5</v>
      </c>
      <c r="EC58">
        <v>484.28</v>
      </c>
      <c r="ED58">
        <v>427</v>
      </c>
      <c r="EE58">
        <v>382.53</v>
      </c>
      <c r="EF58">
        <v>399.23</v>
      </c>
      <c r="EG58">
        <v>434.06</v>
      </c>
      <c r="EH58">
        <v>436.13</v>
      </c>
      <c r="EI58">
        <v>405.56</v>
      </c>
      <c r="EJ58">
        <v>360.08</v>
      </c>
      <c r="EK58">
        <v>383.39</v>
      </c>
      <c r="EL58">
        <v>376.77</v>
      </c>
      <c r="EM58">
        <v>440.93</v>
      </c>
      <c r="EN58">
        <v>379.47</v>
      </c>
      <c r="EO58">
        <v>351.91</v>
      </c>
      <c r="EP58">
        <v>480.45</v>
      </c>
      <c r="EQ58">
        <v>403.3</v>
      </c>
      <c r="ER58">
        <v>334.76</v>
      </c>
      <c r="ES58">
        <v>426.06</v>
      </c>
      <c r="ET58">
        <v>354.8</v>
      </c>
      <c r="EU58">
        <v>367.15</v>
      </c>
      <c r="EV58">
        <v>364.77</v>
      </c>
      <c r="EW58">
        <v>380.74</v>
      </c>
      <c r="EX58">
        <v>381.6</v>
      </c>
      <c r="EY58">
        <v>399.51</v>
      </c>
      <c r="EZ58">
        <v>372.66</v>
      </c>
      <c r="FA58">
        <v>373.98</v>
      </c>
      <c r="FB58">
        <v>375.48</v>
      </c>
      <c r="FC58">
        <v>364.23</v>
      </c>
      <c r="FD58">
        <v>368.97</v>
      </c>
      <c r="FE58">
        <v>409.05</v>
      </c>
      <c r="FF58">
        <v>336.67</v>
      </c>
      <c r="FG58">
        <v>414.1</v>
      </c>
      <c r="FH58">
        <v>376.69</v>
      </c>
      <c r="FI58">
        <v>462.26</v>
      </c>
      <c r="FJ58">
        <v>422.46</v>
      </c>
      <c r="FK58">
        <v>371.42</v>
      </c>
      <c r="FL58">
        <v>678.98</v>
      </c>
      <c r="FM58">
        <v>639.76</v>
      </c>
      <c r="FN58">
        <v>1023.43</v>
      </c>
      <c r="FO58">
        <v>865.94</v>
      </c>
      <c r="FP58">
        <v>583.07000000000005</v>
      </c>
      <c r="FQ58">
        <v>547.87</v>
      </c>
      <c r="FR58">
        <v>536.16999999999996</v>
      </c>
      <c r="FS58">
        <v>668.76</v>
      </c>
      <c r="FT58">
        <v>729.45</v>
      </c>
      <c r="FU58">
        <v>728.68</v>
      </c>
      <c r="FV58">
        <v>940.89</v>
      </c>
      <c r="FW58">
        <v>957.26</v>
      </c>
      <c r="FX58">
        <v>809.8</v>
      </c>
      <c r="FY58">
        <v>649.30999999999995</v>
      </c>
      <c r="FZ58">
        <v>727.18</v>
      </c>
      <c r="GA58">
        <v>741.18</v>
      </c>
      <c r="GB58">
        <v>567.64</v>
      </c>
      <c r="GC58">
        <v>699.55</v>
      </c>
      <c r="GD58">
        <v>662.73</v>
      </c>
      <c r="GE58">
        <v>675.6</v>
      </c>
      <c r="GF58">
        <v>692.2</v>
      </c>
      <c r="GG58">
        <v>721.47</v>
      </c>
      <c r="GH58">
        <v>757.78</v>
      </c>
      <c r="GI58">
        <v>650.32000000000005</v>
      </c>
      <c r="GJ58">
        <v>665.13</v>
      </c>
      <c r="GK58">
        <v>627</v>
      </c>
      <c r="GL58">
        <v>833.31</v>
      </c>
      <c r="GM58">
        <v>620.41</v>
      </c>
      <c r="GN58">
        <v>644.74</v>
      </c>
      <c r="GO58">
        <v>574.33000000000004</v>
      </c>
      <c r="GP58">
        <v>699.22</v>
      </c>
      <c r="GQ58">
        <v>673.88</v>
      </c>
      <c r="GR58">
        <v>570.83000000000004</v>
      </c>
      <c r="GS58">
        <v>1.26</v>
      </c>
      <c r="GT58">
        <v>0.33</v>
      </c>
      <c r="GU58">
        <v>3.6</v>
      </c>
      <c r="GV58">
        <v>0</v>
      </c>
      <c r="GW58">
        <v>0.51</v>
      </c>
      <c r="GX58">
        <v>-0.02</v>
      </c>
      <c r="GY58">
        <v>-7.0000000000000007E-2</v>
      </c>
      <c r="GZ58">
        <v>-0.18</v>
      </c>
      <c r="HA58">
        <v>-0.17</v>
      </c>
      <c r="HB58">
        <v>0.16</v>
      </c>
      <c r="HC58">
        <v>-0.03</v>
      </c>
      <c r="HD58">
        <v>0.3</v>
      </c>
      <c r="HE58">
        <v>0.46</v>
      </c>
      <c r="HF58">
        <v>0.04</v>
      </c>
      <c r="HG58">
        <v>0.21</v>
      </c>
      <c r="HH58">
        <v>-0.2</v>
      </c>
      <c r="HI58">
        <v>0.28000000000000003</v>
      </c>
      <c r="HJ58">
        <v>0.97</v>
      </c>
      <c r="HK58">
        <v>0.21</v>
      </c>
      <c r="HL58">
        <v>2.78</v>
      </c>
      <c r="HM58">
        <v>0.55000000000000004</v>
      </c>
      <c r="HN58">
        <v>0.03</v>
      </c>
      <c r="HO58">
        <v>3.63</v>
      </c>
      <c r="HP58">
        <v>3.79</v>
      </c>
      <c r="HQ58">
        <v>0.48</v>
      </c>
      <c r="HR58">
        <v>0.44</v>
      </c>
      <c r="HS58">
        <v>0.47</v>
      </c>
      <c r="HT58">
        <v>0.56999999999999995</v>
      </c>
      <c r="HU58">
        <v>0.26</v>
      </c>
      <c r="HV58">
        <v>0.41</v>
      </c>
      <c r="HW58">
        <v>0.13</v>
      </c>
      <c r="HX58">
        <v>0.17</v>
      </c>
      <c r="HY58">
        <v>0.44</v>
      </c>
      <c r="HZ58">
        <v>2.4</v>
      </c>
      <c r="IA58">
        <v>1.61</v>
      </c>
      <c r="IB58">
        <v>4.49</v>
      </c>
      <c r="IC58">
        <v>0.27</v>
      </c>
      <c r="ID58">
        <v>2.2000000000000002</v>
      </c>
      <c r="IE58">
        <v>-0.31</v>
      </c>
      <c r="IF58">
        <v>0.74</v>
      </c>
      <c r="IG58">
        <v>4.5599999999999996</v>
      </c>
      <c r="IH58">
        <v>1.69</v>
      </c>
      <c r="II58">
        <v>1.98</v>
      </c>
      <c r="IJ58">
        <v>2.54</v>
      </c>
      <c r="IK58">
        <v>1.65</v>
      </c>
      <c r="IL58">
        <v>1.62</v>
      </c>
      <c r="IM58">
        <v>0.48</v>
      </c>
      <c r="IN58">
        <v>0.94</v>
      </c>
      <c r="IO58">
        <v>-0.9</v>
      </c>
      <c r="IP58">
        <v>1.93</v>
      </c>
      <c r="IQ58">
        <v>3.95</v>
      </c>
      <c r="IR58">
        <v>4.1900000000000004</v>
      </c>
      <c r="IS58">
        <v>3.41</v>
      </c>
      <c r="IT58">
        <v>0.87</v>
      </c>
      <c r="IU58">
        <v>0.67</v>
      </c>
      <c r="IV58">
        <v>3.87</v>
      </c>
      <c r="IW58">
        <v>4.75</v>
      </c>
      <c r="IX58">
        <v>1.94</v>
      </c>
      <c r="IY58">
        <v>0.94</v>
      </c>
      <c r="IZ58">
        <v>2.81</v>
      </c>
      <c r="JA58">
        <v>2.87</v>
      </c>
      <c r="JB58">
        <v>0.78</v>
      </c>
      <c r="JC58">
        <v>1.31</v>
      </c>
      <c r="JD58">
        <v>0.33</v>
      </c>
      <c r="JE58">
        <v>1.2</v>
      </c>
      <c r="JF58">
        <v>0.44</v>
      </c>
      <c r="JG58">
        <v>5.51</v>
      </c>
      <c r="JH58">
        <v>5.0999999999999996</v>
      </c>
      <c r="JI58">
        <v>6.06</v>
      </c>
      <c r="JJ58">
        <v>5.87</v>
      </c>
      <c r="JK58">
        <v>5.77</v>
      </c>
      <c r="JL58">
        <v>4.9000000000000004</v>
      </c>
      <c r="JM58">
        <v>4.28</v>
      </c>
      <c r="JN58">
        <v>5.0999999999999996</v>
      </c>
      <c r="JO58">
        <v>5.78</v>
      </c>
      <c r="JP58">
        <v>4.66</v>
      </c>
      <c r="JQ58">
        <v>3.22</v>
      </c>
      <c r="JR58">
        <v>6.58</v>
      </c>
      <c r="JS58">
        <v>5.25</v>
      </c>
      <c r="JT58">
        <v>4.4400000000000004</v>
      </c>
      <c r="JU58">
        <v>3.88</v>
      </c>
      <c r="JV58">
        <v>4.12</v>
      </c>
      <c r="JW58">
        <v>6.2</v>
      </c>
      <c r="JX58">
        <v>4.21</v>
      </c>
      <c r="JY58">
        <v>5.1100000000000003</v>
      </c>
      <c r="JZ58">
        <v>5.77</v>
      </c>
      <c r="KA58">
        <v>5.64</v>
      </c>
      <c r="KB58">
        <v>5.92</v>
      </c>
      <c r="KC58">
        <v>4.8499999999999996</v>
      </c>
      <c r="KD58">
        <v>6.19</v>
      </c>
      <c r="KE58">
        <v>6.48</v>
      </c>
      <c r="KF58">
        <v>4.51</v>
      </c>
      <c r="KG58">
        <v>8.3800000000000008</v>
      </c>
      <c r="KH58">
        <v>8.0500000000000007</v>
      </c>
      <c r="KI58">
        <v>5.97</v>
      </c>
      <c r="KJ58">
        <v>5.32</v>
      </c>
      <c r="KK58">
        <v>5.25</v>
      </c>
      <c r="KL58">
        <v>6.07</v>
      </c>
      <c r="KM58">
        <v>7.25</v>
      </c>
    </row>
    <row r="59" spans="1:299" x14ac:dyDescent="0.25">
      <c r="A59">
        <v>57</v>
      </c>
      <c r="B59" s="1">
        <v>42156</v>
      </c>
      <c r="C59">
        <v>942</v>
      </c>
      <c r="D59">
        <v>942.96</v>
      </c>
      <c r="E59">
        <v>1019.23</v>
      </c>
      <c r="F59">
        <v>1059.74</v>
      </c>
      <c r="G59">
        <v>938.85</v>
      </c>
      <c r="H59">
        <v>1000.05</v>
      </c>
      <c r="I59">
        <v>905.09</v>
      </c>
      <c r="J59">
        <v>936.15</v>
      </c>
      <c r="K59">
        <v>970.09</v>
      </c>
      <c r="L59">
        <v>872.88</v>
      </c>
      <c r="M59">
        <v>895.77</v>
      </c>
      <c r="N59">
        <v>895.37</v>
      </c>
      <c r="O59">
        <v>858.91</v>
      </c>
      <c r="P59">
        <v>824.98</v>
      </c>
      <c r="Q59">
        <v>923.78</v>
      </c>
      <c r="R59">
        <v>847.55</v>
      </c>
      <c r="S59">
        <v>877.97</v>
      </c>
      <c r="T59">
        <v>857.39</v>
      </c>
      <c r="U59">
        <v>878.47</v>
      </c>
      <c r="V59">
        <v>994.68</v>
      </c>
      <c r="W59">
        <v>879.85</v>
      </c>
      <c r="X59">
        <v>865.28</v>
      </c>
      <c r="Y59">
        <v>1089.21</v>
      </c>
      <c r="Z59">
        <v>1036.31</v>
      </c>
      <c r="AA59">
        <v>956.45</v>
      </c>
      <c r="AB59">
        <v>946.02</v>
      </c>
      <c r="AC59">
        <v>1026.68</v>
      </c>
      <c r="AD59">
        <v>906.29</v>
      </c>
      <c r="AE59">
        <v>940.19</v>
      </c>
      <c r="AF59">
        <v>948.49</v>
      </c>
      <c r="AG59">
        <v>937.43</v>
      </c>
      <c r="AH59">
        <v>918.96</v>
      </c>
      <c r="AI59">
        <v>967.87</v>
      </c>
      <c r="AJ59">
        <v>507.16</v>
      </c>
      <c r="AK59">
        <v>543.51</v>
      </c>
      <c r="AL59">
        <v>571.41</v>
      </c>
      <c r="AM59">
        <v>600.79999999999995</v>
      </c>
      <c r="AN59">
        <v>552.21</v>
      </c>
      <c r="AO59">
        <v>551.96</v>
      </c>
      <c r="AP59">
        <v>519.73</v>
      </c>
      <c r="AQ59">
        <v>549.98</v>
      </c>
      <c r="AR59">
        <v>564.14</v>
      </c>
      <c r="AS59">
        <v>493.37</v>
      </c>
      <c r="AT59">
        <v>514.67999999999995</v>
      </c>
      <c r="AU59">
        <v>530.19000000000005</v>
      </c>
      <c r="AV59">
        <v>501.39</v>
      </c>
      <c r="AW59">
        <v>476.02</v>
      </c>
      <c r="AX59">
        <v>533.23</v>
      </c>
      <c r="AY59">
        <v>476.51</v>
      </c>
      <c r="AZ59">
        <v>495.41</v>
      </c>
      <c r="BA59">
        <v>487.57</v>
      </c>
      <c r="BB59">
        <v>475.27</v>
      </c>
      <c r="BC59">
        <v>505.13</v>
      </c>
      <c r="BD59">
        <v>477.59</v>
      </c>
      <c r="BE59">
        <v>471.43</v>
      </c>
      <c r="BF59">
        <v>533.22</v>
      </c>
      <c r="BG59">
        <v>513.19000000000005</v>
      </c>
      <c r="BH59">
        <v>493.82</v>
      </c>
      <c r="BI59">
        <v>475.43</v>
      </c>
      <c r="BJ59">
        <v>495.46</v>
      </c>
      <c r="BK59">
        <v>523.15</v>
      </c>
      <c r="BL59">
        <v>544.91999999999996</v>
      </c>
      <c r="BM59">
        <v>544.95000000000005</v>
      </c>
      <c r="BN59">
        <v>529.48</v>
      </c>
      <c r="BO59">
        <v>548.01</v>
      </c>
      <c r="BP59">
        <v>561.29999999999995</v>
      </c>
      <c r="BQ59">
        <v>434.84</v>
      </c>
      <c r="BR59">
        <v>399.45</v>
      </c>
      <c r="BS59">
        <v>447.82</v>
      </c>
      <c r="BT59">
        <v>458.94</v>
      </c>
      <c r="BU59">
        <v>386.64</v>
      </c>
      <c r="BV59">
        <v>448.09</v>
      </c>
      <c r="BW59">
        <v>385.36</v>
      </c>
      <c r="BX59">
        <v>386.17</v>
      </c>
      <c r="BY59">
        <v>405.95</v>
      </c>
      <c r="BZ59">
        <v>379.51</v>
      </c>
      <c r="CA59">
        <v>381.09</v>
      </c>
      <c r="CB59">
        <v>365.18</v>
      </c>
      <c r="CC59">
        <v>357.52</v>
      </c>
      <c r="CD59">
        <v>348.96</v>
      </c>
      <c r="CE59">
        <v>390.55</v>
      </c>
      <c r="CF59">
        <v>371.04</v>
      </c>
      <c r="CG59">
        <v>382.56</v>
      </c>
      <c r="CH59">
        <v>369.82</v>
      </c>
      <c r="CI59">
        <v>403.2</v>
      </c>
      <c r="CJ59">
        <v>489.55</v>
      </c>
      <c r="CK59">
        <v>402.26</v>
      </c>
      <c r="CL59">
        <v>393.85</v>
      </c>
      <c r="CM59">
        <v>555.99</v>
      </c>
      <c r="CN59">
        <v>523.12</v>
      </c>
      <c r="CO59">
        <v>462.63</v>
      </c>
      <c r="CP59">
        <v>470.59</v>
      </c>
      <c r="CQ59">
        <v>531.22</v>
      </c>
      <c r="CR59">
        <v>383.14</v>
      </c>
      <c r="CS59">
        <v>395.27</v>
      </c>
      <c r="CT59">
        <v>403.54</v>
      </c>
      <c r="CU59">
        <v>407.95</v>
      </c>
      <c r="CV59">
        <v>370.95</v>
      </c>
      <c r="CW59">
        <v>406.57</v>
      </c>
      <c r="CX59">
        <v>471.53</v>
      </c>
      <c r="CY59">
        <v>469.82</v>
      </c>
      <c r="CZ59">
        <v>568.22</v>
      </c>
      <c r="DA59">
        <v>562.62</v>
      </c>
      <c r="DB59">
        <v>459.6</v>
      </c>
      <c r="DC59">
        <v>415.42</v>
      </c>
      <c r="DD59">
        <v>433.72</v>
      </c>
      <c r="DE59">
        <v>454.67</v>
      </c>
      <c r="DF59">
        <v>509.98</v>
      </c>
      <c r="DG59">
        <v>471.53</v>
      </c>
      <c r="DH59">
        <v>471.94</v>
      </c>
      <c r="DI59">
        <v>594.98</v>
      </c>
      <c r="DJ59">
        <v>496.06</v>
      </c>
      <c r="DK59">
        <v>415.75</v>
      </c>
      <c r="DL59">
        <v>510.8</v>
      </c>
      <c r="DM59">
        <v>453.19</v>
      </c>
      <c r="DN59">
        <v>438.71</v>
      </c>
      <c r="DO59">
        <v>455.63</v>
      </c>
      <c r="DP59">
        <v>464.72</v>
      </c>
      <c r="DQ59">
        <v>476.06</v>
      </c>
      <c r="DR59">
        <v>484.19</v>
      </c>
      <c r="DS59">
        <v>479.93</v>
      </c>
      <c r="DT59">
        <v>496.43</v>
      </c>
      <c r="DU59">
        <v>467.99</v>
      </c>
      <c r="DV59">
        <v>457.46</v>
      </c>
      <c r="DW59">
        <v>452.41</v>
      </c>
      <c r="DX59">
        <v>556.22</v>
      </c>
      <c r="DY59">
        <v>411.42</v>
      </c>
      <c r="DZ59">
        <v>480.01</v>
      </c>
      <c r="EA59">
        <v>445.94</v>
      </c>
      <c r="EB59">
        <v>534.91999999999996</v>
      </c>
      <c r="EC59">
        <v>485.39</v>
      </c>
      <c r="ED59">
        <v>427.51</v>
      </c>
      <c r="EE59">
        <v>384.13</v>
      </c>
      <c r="EF59">
        <v>401.58</v>
      </c>
      <c r="EG59">
        <v>435.1</v>
      </c>
      <c r="EH59">
        <v>436.35</v>
      </c>
      <c r="EI59">
        <v>407.71</v>
      </c>
      <c r="EJ59">
        <v>363.35</v>
      </c>
      <c r="EK59">
        <v>386.8</v>
      </c>
      <c r="EL59">
        <v>378.54</v>
      </c>
      <c r="EM59">
        <v>441.33</v>
      </c>
      <c r="EN59">
        <v>380.69</v>
      </c>
      <c r="EO59">
        <v>354.2</v>
      </c>
      <c r="EP59">
        <v>480.35</v>
      </c>
      <c r="EQ59">
        <v>403.58</v>
      </c>
      <c r="ER59">
        <v>336.3</v>
      </c>
      <c r="ES59">
        <v>424.1</v>
      </c>
      <c r="ET59">
        <v>355.05</v>
      </c>
      <c r="EU59">
        <v>366.78</v>
      </c>
      <c r="EV59">
        <v>364.04</v>
      </c>
      <c r="EW59">
        <v>383.97</v>
      </c>
      <c r="EX59">
        <v>383.28</v>
      </c>
      <c r="EY59">
        <v>400.87</v>
      </c>
      <c r="EZ59">
        <v>375.38</v>
      </c>
      <c r="FA59">
        <v>375.7</v>
      </c>
      <c r="FB59">
        <v>377.28</v>
      </c>
      <c r="FC59">
        <v>366.53</v>
      </c>
      <c r="FD59">
        <v>372</v>
      </c>
      <c r="FE59">
        <v>411.42</v>
      </c>
      <c r="FF59">
        <v>337.95</v>
      </c>
      <c r="FG59">
        <v>415.05</v>
      </c>
      <c r="FH59">
        <v>377.14</v>
      </c>
      <c r="FI59">
        <v>462.95</v>
      </c>
      <c r="FJ59">
        <v>424.06</v>
      </c>
      <c r="FK59">
        <v>372.16</v>
      </c>
      <c r="FL59">
        <v>686.31</v>
      </c>
      <c r="FM59">
        <v>644.04</v>
      </c>
      <c r="FN59">
        <v>1023.43</v>
      </c>
      <c r="FO59">
        <v>945.09</v>
      </c>
      <c r="FP59">
        <v>583.07000000000005</v>
      </c>
      <c r="FQ59">
        <v>547.59</v>
      </c>
      <c r="FR59">
        <v>536.16999999999996</v>
      </c>
      <c r="FS59">
        <v>668.76</v>
      </c>
      <c r="FT59">
        <v>729.45</v>
      </c>
      <c r="FU59">
        <v>734.15</v>
      </c>
      <c r="FV59">
        <v>942.96</v>
      </c>
      <c r="FW59">
        <v>961.86</v>
      </c>
      <c r="FX59">
        <v>809.8</v>
      </c>
      <c r="FY59">
        <v>649.30999999999995</v>
      </c>
      <c r="FZ59">
        <v>762.6</v>
      </c>
      <c r="GA59">
        <v>741.18</v>
      </c>
      <c r="GB59">
        <v>610.66</v>
      </c>
      <c r="GC59">
        <v>744.05</v>
      </c>
      <c r="GD59">
        <v>659.09</v>
      </c>
      <c r="GE59">
        <v>683.37</v>
      </c>
      <c r="GF59">
        <v>692.2</v>
      </c>
      <c r="GG59">
        <v>759.42</v>
      </c>
      <c r="GH59">
        <v>760.36</v>
      </c>
      <c r="GI59">
        <v>661.97</v>
      </c>
      <c r="GJ59">
        <v>676.9</v>
      </c>
      <c r="GK59">
        <v>627</v>
      </c>
      <c r="GL59">
        <v>883.73</v>
      </c>
      <c r="GM59">
        <v>620.41</v>
      </c>
      <c r="GN59">
        <v>652.48</v>
      </c>
      <c r="GO59">
        <v>620.91</v>
      </c>
      <c r="GP59">
        <v>699.22</v>
      </c>
      <c r="GQ59">
        <v>673.88</v>
      </c>
      <c r="GR59">
        <v>570.83000000000004</v>
      </c>
      <c r="GS59">
        <v>0.73</v>
      </c>
      <c r="GT59">
        <v>0.63</v>
      </c>
      <c r="GU59">
        <v>0.13</v>
      </c>
      <c r="GV59">
        <v>3.79</v>
      </c>
      <c r="GW59">
        <v>0.31</v>
      </c>
      <c r="GX59">
        <v>0.48</v>
      </c>
      <c r="GY59">
        <v>0.51</v>
      </c>
      <c r="GZ59">
        <v>0.27</v>
      </c>
      <c r="HA59">
        <v>0.05</v>
      </c>
      <c r="HB59">
        <v>0.51</v>
      </c>
      <c r="HC59">
        <v>0.46</v>
      </c>
      <c r="HD59">
        <v>0.18</v>
      </c>
      <c r="HE59">
        <v>0.04</v>
      </c>
      <c r="HF59">
        <v>0.26</v>
      </c>
      <c r="HG59">
        <v>1.73</v>
      </c>
      <c r="HH59">
        <v>0.04</v>
      </c>
      <c r="HI59">
        <v>3.11</v>
      </c>
      <c r="HJ59">
        <v>2.5299999999999998</v>
      </c>
      <c r="HK59">
        <v>0.2</v>
      </c>
      <c r="HL59">
        <v>0.79</v>
      </c>
      <c r="HM59">
        <v>0.18</v>
      </c>
      <c r="HN59">
        <v>2.74</v>
      </c>
      <c r="HO59">
        <v>0.4</v>
      </c>
      <c r="HP59">
        <v>1.1399999999999999</v>
      </c>
      <c r="HQ59">
        <v>1.17</v>
      </c>
      <c r="HR59">
        <v>0.41</v>
      </c>
      <c r="HS59">
        <v>3.34</v>
      </c>
      <c r="HT59">
        <v>0.22</v>
      </c>
      <c r="HU59">
        <v>0.64</v>
      </c>
      <c r="HV59">
        <v>3.37</v>
      </c>
      <c r="HW59">
        <v>0.08</v>
      </c>
      <c r="HX59">
        <v>0.23</v>
      </c>
      <c r="HY59">
        <v>0.12</v>
      </c>
      <c r="HZ59">
        <v>3.15</v>
      </c>
      <c r="IA59">
        <v>2.25</v>
      </c>
      <c r="IB59">
        <v>4.63</v>
      </c>
      <c r="IC59">
        <v>4.07</v>
      </c>
      <c r="ID59">
        <v>2.5099999999999998</v>
      </c>
      <c r="IE59">
        <v>0.17</v>
      </c>
      <c r="IF59">
        <v>1.25</v>
      </c>
      <c r="IG59">
        <v>4.84</v>
      </c>
      <c r="IH59">
        <v>1.74</v>
      </c>
      <c r="II59">
        <v>2.5</v>
      </c>
      <c r="IJ59">
        <v>3.01</v>
      </c>
      <c r="IK59">
        <v>1.83</v>
      </c>
      <c r="IL59">
        <v>1.66</v>
      </c>
      <c r="IM59">
        <v>0.74</v>
      </c>
      <c r="IN59">
        <v>2.69</v>
      </c>
      <c r="IO59">
        <v>-0.86</v>
      </c>
      <c r="IP59">
        <v>5.0999999999999996</v>
      </c>
      <c r="IQ59">
        <v>6.58</v>
      </c>
      <c r="IR59">
        <v>4.4000000000000004</v>
      </c>
      <c r="IS59">
        <v>4.2300000000000004</v>
      </c>
      <c r="IT59">
        <v>1.05</v>
      </c>
      <c r="IU59">
        <v>3.43</v>
      </c>
      <c r="IV59">
        <v>4.28</v>
      </c>
      <c r="IW59">
        <v>5.94</v>
      </c>
      <c r="IX59">
        <v>3.14</v>
      </c>
      <c r="IY59">
        <v>1.36</v>
      </c>
      <c r="IZ59">
        <v>6.24</v>
      </c>
      <c r="JA59">
        <v>3.09</v>
      </c>
      <c r="JB59">
        <v>1.43</v>
      </c>
      <c r="JC59">
        <v>4.7300000000000004</v>
      </c>
      <c r="JD59">
        <v>0.41</v>
      </c>
      <c r="JE59">
        <v>1.44</v>
      </c>
      <c r="JF59">
        <v>0.56000000000000005</v>
      </c>
      <c r="JG59">
        <v>5.66</v>
      </c>
      <c r="JH59">
        <v>5.38</v>
      </c>
      <c r="JI59">
        <v>5.56</v>
      </c>
      <c r="JJ59">
        <v>10.32</v>
      </c>
      <c r="JK59">
        <v>5.96</v>
      </c>
      <c r="JL59">
        <v>4.99</v>
      </c>
      <c r="JM59">
        <v>4.72</v>
      </c>
      <c r="JN59">
        <v>5.22</v>
      </c>
      <c r="JO59">
        <v>2.52</v>
      </c>
      <c r="JP59">
        <v>4.95</v>
      </c>
      <c r="JQ59">
        <v>3.7</v>
      </c>
      <c r="JR59">
        <v>6.52</v>
      </c>
      <c r="JS59">
        <v>4.9000000000000004</v>
      </c>
      <c r="JT59">
        <v>4.2</v>
      </c>
      <c r="JU59">
        <v>5.44</v>
      </c>
      <c r="JV59">
        <v>3.8</v>
      </c>
      <c r="JW59">
        <v>9.02</v>
      </c>
      <c r="JX59">
        <v>6.65</v>
      </c>
      <c r="JY59">
        <v>5.21</v>
      </c>
      <c r="JZ59">
        <v>5.82</v>
      </c>
      <c r="KA59">
        <v>5.78</v>
      </c>
      <c r="KB59">
        <v>4.82</v>
      </c>
      <c r="KC59">
        <v>5.24</v>
      </c>
      <c r="KD59">
        <v>6.12</v>
      </c>
      <c r="KE59">
        <v>6.74</v>
      </c>
      <c r="KF59">
        <v>4.9400000000000004</v>
      </c>
      <c r="KG59">
        <v>8.74</v>
      </c>
      <c r="KH59">
        <v>7.86</v>
      </c>
      <c r="KI59">
        <v>5.78</v>
      </c>
      <c r="KJ59">
        <v>5.09</v>
      </c>
      <c r="KK59">
        <v>5.2</v>
      </c>
      <c r="KL59">
        <v>5.85</v>
      </c>
      <c r="KM59">
        <v>6.9</v>
      </c>
    </row>
    <row r="60" spans="1:299" x14ac:dyDescent="0.25">
      <c r="A60">
        <v>58</v>
      </c>
      <c r="B60" s="1">
        <v>42186</v>
      </c>
      <c r="C60">
        <v>948.46</v>
      </c>
      <c r="D60">
        <v>949.9</v>
      </c>
      <c r="E60">
        <v>1022.19</v>
      </c>
      <c r="F60">
        <v>1060.4100000000001</v>
      </c>
      <c r="G60">
        <v>944.09</v>
      </c>
      <c r="H60">
        <v>1001.77</v>
      </c>
      <c r="I60">
        <v>913.29</v>
      </c>
      <c r="J60">
        <v>937.07</v>
      </c>
      <c r="K60">
        <v>993.28</v>
      </c>
      <c r="L60">
        <v>878.57</v>
      </c>
      <c r="M60">
        <v>897.3</v>
      </c>
      <c r="N60">
        <v>894.31</v>
      </c>
      <c r="O60">
        <v>886.91</v>
      </c>
      <c r="P60">
        <v>827.83</v>
      </c>
      <c r="Q60">
        <v>927.09</v>
      </c>
      <c r="R60">
        <v>848.34</v>
      </c>
      <c r="S60">
        <v>878.66</v>
      </c>
      <c r="T60">
        <v>861.69</v>
      </c>
      <c r="U60">
        <v>879.5</v>
      </c>
      <c r="V60">
        <v>998.96</v>
      </c>
      <c r="W60">
        <v>884.42</v>
      </c>
      <c r="X60">
        <v>874.68</v>
      </c>
      <c r="Y60">
        <v>1091.0999999999999</v>
      </c>
      <c r="Z60">
        <v>1040.97</v>
      </c>
      <c r="AA60">
        <v>968.31</v>
      </c>
      <c r="AB60">
        <v>950.7</v>
      </c>
      <c r="AC60">
        <v>1042.29</v>
      </c>
      <c r="AD60">
        <v>926.61</v>
      </c>
      <c r="AE60">
        <v>950.34</v>
      </c>
      <c r="AF60">
        <v>953.11</v>
      </c>
      <c r="AG60">
        <v>941.25</v>
      </c>
      <c r="AH60">
        <v>923.21</v>
      </c>
      <c r="AI60">
        <v>998.53</v>
      </c>
      <c r="AJ60">
        <v>509.83</v>
      </c>
      <c r="AK60">
        <v>544.66999999999996</v>
      </c>
      <c r="AL60">
        <v>574.37</v>
      </c>
      <c r="AM60">
        <v>601.47</v>
      </c>
      <c r="AN60">
        <v>555.04</v>
      </c>
      <c r="AO60">
        <v>553.66999999999996</v>
      </c>
      <c r="AP60">
        <v>520</v>
      </c>
      <c r="AQ60">
        <v>550.9</v>
      </c>
      <c r="AR60">
        <v>563.70000000000005</v>
      </c>
      <c r="AS60">
        <v>495.06</v>
      </c>
      <c r="AT60">
        <v>518.42999999999995</v>
      </c>
      <c r="AU60">
        <v>529.13</v>
      </c>
      <c r="AV60">
        <v>502.99</v>
      </c>
      <c r="AW60">
        <v>478.87</v>
      </c>
      <c r="AX60">
        <v>536.66999999999996</v>
      </c>
      <c r="AY60">
        <v>477.3</v>
      </c>
      <c r="AZ60">
        <v>495.82</v>
      </c>
      <c r="BA60">
        <v>491.87</v>
      </c>
      <c r="BB60">
        <v>476.3</v>
      </c>
      <c r="BC60">
        <v>509.36</v>
      </c>
      <c r="BD60">
        <v>483.4</v>
      </c>
      <c r="BE60">
        <v>470.06</v>
      </c>
      <c r="BF60">
        <v>535.11</v>
      </c>
      <c r="BG60">
        <v>517.85</v>
      </c>
      <c r="BH60">
        <v>496.79</v>
      </c>
      <c r="BI60">
        <v>480.23</v>
      </c>
      <c r="BJ60">
        <v>500.73</v>
      </c>
      <c r="BK60">
        <v>520.79999999999995</v>
      </c>
      <c r="BL60">
        <v>545.74</v>
      </c>
      <c r="BM60">
        <v>549.57000000000005</v>
      </c>
      <c r="BN60">
        <v>533.29999999999995</v>
      </c>
      <c r="BO60">
        <v>545.16999999999996</v>
      </c>
      <c r="BP60">
        <v>560.57000000000005</v>
      </c>
      <c r="BQ60">
        <v>438.63</v>
      </c>
      <c r="BR60">
        <v>405.23</v>
      </c>
      <c r="BS60">
        <v>447.82</v>
      </c>
      <c r="BT60">
        <v>458.94</v>
      </c>
      <c r="BU60">
        <v>389.05</v>
      </c>
      <c r="BV60">
        <v>448.1</v>
      </c>
      <c r="BW60">
        <v>393.29</v>
      </c>
      <c r="BX60">
        <v>386.17</v>
      </c>
      <c r="BY60">
        <v>429.58</v>
      </c>
      <c r="BZ60">
        <v>383.51</v>
      </c>
      <c r="CA60">
        <v>378.87</v>
      </c>
      <c r="CB60">
        <v>365.18</v>
      </c>
      <c r="CC60">
        <v>383.92</v>
      </c>
      <c r="CD60">
        <v>348.96</v>
      </c>
      <c r="CE60">
        <v>390.42</v>
      </c>
      <c r="CF60">
        <v>371.04</v>
      </c>
      <c r="CG60">
        <v>382.84</v>
      </c>
      <c r="CH60">
        <v>369.82</v>
      </c>
      <c r="CI60">
        <v>403.2</v>
      </c>
      <c r="CJ60">
        <v>489.6</v>
      </c>
      <c r="CK60">
        <v>401.02</v>
      </c>
      <c r="CL60">
        <v>404.62</v>
      </c>
      <c r="CM60">
        <v>555.99</v>
      </c>
      <c r="CN60">
        <v>523.12</v>
      </c>
      <c r="CO60">
        <v>471.52</v>
      </c>
      <c r="CP60">
        <v>470.47</v>
      </c>
      <c r="CQ60">
        <v>541.55999999999995</v>
      </c>
      <c r="CR60">
        <v>405.81</v>
      </c>
      <c r="CS60">
        <v>404.6</v>
      </c>
      <c r="CT60">
        <v>403.54</v>
      </c>
      <c r="CU60">
        <v>407.95</v>
      </c>
      <c r="CV60">
        <v>378.04</v>
      </c>
      <c r="CW60">
        <v>437.96</v>
      </c>
      <c r="CX60">
        <v>474.78</v>
      </c>
      <c r="CY60">
        <v>473.29</v>
      </c>
      <c r="CZ60">
        <v>569.87</v>
      </c>
      <c r="DA60">
        <v>562.96</v>
      </c>
      <c r="DB60">
        <v>462.18</v>
      </c>
      <c r="DC60">
        <v>416.12</v>
      </c>
      <c r="DD60">
        <v>437.66</v>
      </c>
      <c r="DE60">
        <v>455.12</v>
      </c>
      <c r="DF60">
        <v>522.16999999999996</v>
      </c>
      <c r="DG60">
        <v>474.59</v>
      </c>
      <c r="DH60">
        <v>472.75</v>
      </c>
      <c r="DI60">
        <v>594.27</v>
      </c>
      <c r="DJ60">
        <v>512.23</v>
      </c>
      <c r="DK60">
        <v>417.21</v>
      </c>
      <c r="DL60">
        <v>512.64</v>
      </c>
      <c r="DM60">
        <v>453.6</v>
      </c>
      <c r="DN60">
        <v>439.06</v>
      </c>
      <c r="DO60">
        <v>457.9</v>
      </c>
      <c r="DP60">
        <v>465.28</v>
      </c>
      <c r="DQ60">
        <v>478.1</v>
      </c>
      <c r="DR60">
        <v>486.71</v>
      </c>
      <c r="DS60">
        <v>485.16</v>
      </c>
      <c r="DT60">
        <v>497.27</v>
      </c>
      <c r="DU60">
        <v>470.09</v>
      </c>
      <c r="DV60">
        <v>463.14</v>
      </c>
      <c r="DW60">
        <v>454.63</v>
      </c>
      <c r="DX60">
        <v>564.66999999999996</v>
      </c>
      <c r="DY60">
        <v>420.64</v>
      </c>
      <c r="DZ60">
        <v>485.2</v>
      </c>
      <c r="EA60">
        <v>448.13</v>
      </c>
      <c r="EB60">
        <v>537.12</v>
      </c>
      <c r="EC60">
        <v>487.63</v>
      </c>
      <c r="ED60">
        <v>441.07</v>
      </c>
      <c r="EE60">
        <v>386.17</v>
      </c>
      <c r="EF60">
        <v>402.43</v>
      </c>
      <c r="EG60">
        <v>437.37</v>
      </c>
      <c r="EH60">
        <v>436.83</v>
      </c>
      <c r="EI60">
        <v>409.79</v>
      </c>
      <c r="EJ60">
        <v>364.48</v>
      </c>
      <c r="EK60">
        <v>387</v>
      </c>
      <c r="EL60">
        <v>379.18</v>
      </c>
      <c r="EM60">
        <v>440.98</v>
      </c>
      <c r="EN60">
        <v>381.98</v>
      </c>
      <c r="EO60">
        <v>356.78</v>
      </c>
      <c r="EP60">
        <v>479.39</v>
      </c>
      <c r="EQ60">
        <v>404.87</v>
      </c>
      <c r="ER60">
        <v>338.32</v>
      </c>
      <c r="ES60">
        <v>426.86</v>
      </c>
      <c r="ET60">
        <v>355.66</v>
      </c>
      <c r="EU60">
        <v>367.08</v>
      </c>
      <c r="EV60">
        <v>367.24</v>
      </c>
      <c r="EW60">
        <v>384.82</v>
      </c>
      <c r="EX60">
        <v>386.5</v>
      </c>
      <c r="EY60">
        <v>405.76</v>
      </c>
      <c r="EZ60">
        <v>374.29</v>
      </c>
      <c r="FA60">
        <v>377.01</v>
      </c>
      <c r="FB60">
        <v>380.71</v>
      </c>
      <c r="FC60">
        <v>368.73</v>
      </c>
      <c r="FD60">
        <v>375.75</v>
      </c>
      <c r="FE60">
        <v>415.79</v>
      </c>
      <c r="FF60">
        <v>336.43</v>
      </c>
      <c r="FG60">
        <v>415.67</v>
      </c>
      <c r="FH60">
        <v>380.34</v>
      </c>
      <c r="FI60">
        <v>466.29</v>
      </c>
      <c r="FJ60">
        <v>421.86</v>
      </c>
      <c r="FK60">
        <v>371.68</v>
      </c>
      <c r="FL60">
        <v>692.28</v>
      </c>
      <c r="FM60">
        <v>653.38</v>
      </c>
      <c r="FN60">
        <v>1023.43</v>
      </c>
      <c r="FO60">
        <v>945.09</v>
      </c>
      <c r="FP60">
        <v>586.67999999999995</v>
      </c>
      <c r="FQ60">
        <v>547.59</v>
      </c>
      <c r="FR60">
        <v>547.21</v>
      </c>
      <c r="FS60">
        <v>668.76</v>
      </c>
      <c r="FT60">
        <v>771.91</v>
      </c>
      <c r="FU60">
        <v>741.85</v>
      </c>
      <c r="FV60">
        <v>937.49</v>
      </c>
      <c r="FW60">
        <v>961.86</v>
      </c>
      <c r="FX60">
        <v>869.56</v>
      </c>
      <c r="FY60">
        <v>649.30999999999995</v>
      </c>
      <c r="FZ60">
        <v>762.37</v>
      </c>
      <c r="GA60">
        <v>741.18</v>
      </c>
      <c r="GB60">
        <v>611.09</v>
      </c>
      <c r="GC60">
        <v>744.05</v>
      </c>
      <c r="GD60">
        <v>659.09</v>
      </c>
      <c r="GE60">
        <v>683.44</v>
      </c>
      <c r="GF60">
        <v>690.05</v>
      </c>
      <c r="GG60">
        <v>780.15</v>
      </c>
      <c r="GH60">
        <v>760.36</v>
      </c>
      <c r="GI60">
        <v>661.97</v>
      </c>
      <c r="GJ60">
        <v>689.9</v>
      </c>
      <c r="GK60">
        <v>626.80999999999995</v>
      </c>
      <c r="GL60">
        <v>900.96</v>
      </c>
      <c r="GM60">
        <v>657.14</v>
      </c>
      <c r="GN60">
        <v>667.88</v>
      </c>
      <c r="GO60">
        <v>620.91</v>
      </c>
      <c r="GP60">
        <v>699.22</v>
      </c>
      <c r="GQ60">
        <v>686.75</v>
      </c>
      <c r="GR60">
        <v>614.9</v>
      </c>
      <c r="GS60">
        <v>0.69</v>
      </c>
      <c r="GT60">
        <v>0.74</v>
      </c>
      <c r="GU60">
        <v>0.28999999999999998</v>
      </c>
      <c r="GV60">
        <v>0.06</v>
      </c>
      <c r="GW60">
        <v>0.56000000000000005</v>
      </c>
      <c r="GX60">
        <v>0.17</v>
      </c>
      <c r="GY60">
        <v>0.91</v>
      </c>
      <c r="GZ60">
        <v>0.1</v>
      </c>
      <c r="HA60">
        <v>2.39</v>
      </c>
      <c r="HB60">
        <v>0.65</v>
      </c>
      <c r="HC60">
        <v>0.17</v>
      </c>
      <c r="HD60">
        <v>-0.12</v>
      </c>
      <c r="HE60">
        <v>3.26</v>
      </c>
      <c r="HF60">
        <v>0.35</v>
      </c>
      <c r="HG60">
        <v>0.36</v>
      </c>
      <c r="HH60">
        <v>0.09</v>
      </c>
      <c r="HI60">
        <v>0.08</v>
      </c>
      <c r="HJ60">
        <v>0.5</v>
      </c>
      <c r="HK60">
        <v>0.12</v>
      </c>
      <c r="HL60">
        <v>0.43</v>
      </c>
      <c r="HM60">
        <v>0.52</v>
      </c>
      <c r="HN60">
        <v>1.0900000000000001</v>
      </c>
      <c r="HO60">
        <v>0.17</v>
      </c>
      <c r="HP60">
        <v>0.45</v>
      </c>
      <c r="HQ60">
        <v>1.24</v>
      </c>
      <c r="HR60">
        <v>0.49</v>
      </c>
      <c r="HS60">
        <v>1.52</v>
      </c>
      <c r="HT60">
        <v>2.2400000000000002</v>
      </c>
      <c r="HU60">
        <v>1.08</v>
      </c>
      <c r="HV60">
        <v>0.49</v>
      </c>
      <c r="HW60">
        <v>0.41</v>
      </c>
      <c r="HX60">
        <v>0.46</v>
      </c>
      <c r="HY60">
        <v>3.17</v>
      </c>
      <c r="HZ60">
        <v>3.86</v>
      </c>
      <c r="IA60">
        <v>3.01</v>
      </c>
      <c r="IB60">
        <v>4.93</v>
      </c>
      <c r="IC60">
        <v>4.13</v>
      </c>
      <c r="ID60">
        <v>3.09</v>
      </c>
      <c r="IE60">
        <v>0.34</v>
      </c>
      <c r="IF60">
        <v>2.17</v>
      </c>
      <c r="IG60">
        <v>4.95</v>
      </c>
      <c r="IH60">
        <v>4.17</v>
      </c>
      <c r="II60">
        <v>3.17</v>
      </c>
      <c r="IJ60">
        <v>3.19</v>
      </c>
      <c r="IK60">
        <v>1.71</v>
      </c>
      <c r="IL60">
        <v>4.97</v>
      </c>
      <c r="IM60">
        <v>1.0900000000000001</v>
      </c>
      <c r="IN60">
        <v>3.06</v>
      </c>
      <c r="IO60">
        <v>-0.77</v>
      </c>
      <c r="IP60">
        <v>5.19</v>
      </c>
      <c r="IQ60">
        <v>7.11</v>
      </c>
      <c r="IR60">
        <v>4.5199999999999996</v>
      </c>
      <c r="IS60">
        <v>4.67</v>
      </c>
      <c r="IT60">
        <v>1.58</v>
      </c>
      <c r="IU60">
        <v>4.5599999999999996</v>
      </c>
      <c r="IV60">
        <v>4.46</v>
      </c>
      <c r="IW60">
        <v>6.42</v>
      </c>
      <c r="IX60">
        <v>4.42</v>
      </c>
      <c r="IY60">
        <v>1.85</v>
      </c>
      <c r="IZ60">
        <v>7.86</v>
      </c>
      <c r="JA60">
        <v>5.4</v>
      </c>
      <c r="JB60">
        <v>2.52</v>
      </c>
      <c r="JC60">
        <v>5.24</v>
      </c>
      <c r="JD60">
        <v>0.82</v>
      </c>
      <c r="JE60">
        <v>1.9</v>
      </c>
      <c r="JF60">
        <v>3.75</v>
      </c>
      <c r="JG60">
        <v>5.77</v>
      </c>
      <c r="JH60">
        <v>5.66</v>
      </c>
      <c r="JI60">
        <v>5.23</v>
      </c>
      <c r="JJ60">
        <v>5.74</v>
      </c>
      <c r="JK60">
        <v>6.48</v>
      </c>
      <c r="JL60">
        <v>5.03</v>
      </c>
      <c r="JM60">
        <v>5.56</v>
      </c>
      <c r="JN60">
        <v>4.8</v>
      </c>
      <c r="JO60">
        <v>5</v>
      </c>
      <c r="JP60">
        <v>5.09</v>
      </c>
      <c r="JQ60">
        <v>3.9</v>
      </c>
      <c r="JR60">
        <v>6.33</v>
      </c>
      <c r="JS60">
        <v>5.29</v>
      </c>
      <c r="JT60">
        <v>4.84</v>
      </c>
      <c r="JU60">
        <v>5.3</v>
      </c>
      <c r="JV60">
        <v>3.72</v>
      </c>
      <c r="JW60">
        <v>7.71</v>
      </c>
      <c r="JX60">
        <v>7.13</v>
      </c>
      <c r="JY60">
        <v>5.56</v>
      </c>
      <c r="JZ60">
        <v>6.03</v>
      </c>
      <c r="KA60">
        <v>5.44</v>
      </c>
      <c r="KB60">
        <v>6.06</v>
      </c>
      <c r="KC60">
        <v>5.45</v>
      </c>
      <c r="KD60">
        <v>6.56</v>
      </c>
      <c r="KE60">
        <v>6.56</v>
      </c>
      <c r="KF60">
        <v>4.7</v>
      </c>
      <c r="KG60">
        <v>10.08</v>
      </c>
      <c r="KH60">
        <v>6.16</v>
      </c>
      <c r="KI60">
        <v>5.62</v>
      </c>
      <c r="KJ60">
        <v>5.37</v>
      </c>
      <c r="KK60">
        <v>5.64</v>
      </c>
      <c r="KL60">
        <v>6.26</v>
      </c>
      <c r="KM60">
        <v>4.91</v>
      </c>
    </row>
    <row r="61" spans="1:299" x14ac:dyDescent="0.25">
      <c r="A61">
        <v>59</v>
      </c>
      <c r="B61" s="1">
        <v>42217</v>
      </c>
      <c r="C61">
        <v>955.12</v>
      </c>
      <c r="D61">
        <v>958.81</v>
      </c>
      <c r="E61">
        <v>1020.28</v>
      </c>
      <c r="F61">
        <v>1062.05</v>
      </c>
      <c r="G61">
        <v>974.44</v>
      </c>
      <c r="H61">
        <v>1005.42</v>
      </c>
      <c r="I61">
        <v>916.92</v>
      </c>
      <c r="J61">
        <v>937.59</v>
      </c>
      <c r="K61">
        <v>992.38</v>
      </c>
      <c r="L61">
        <v>879.34</v>
      </c>
      <c r="M61">
        <v>898.14</v>
      </c>
      <c r="N61">
        <v>894.51</v>
      </c>
      <c r="O61">
        <v>885.62</v>
      </c>
      <c r="P61">
        <v>829.31</v>
      </c>
      <c r="Q61">
        <v>928.52</v>
      </c>
      <c r="R61">
        <v>850.75</v>
      </c>
      <c r="S61">
        <v>879.93</v>
      </c>
      <c r="T61">
        <v>862.27</v>
      </c>
      <c r="U61">
        <v>880.16</v>
      </c>
      <c r="V61">
        <v>1000.64</v>
      </c>
      <c r="W61">
        <v>888.77</v>
      </c>
      <c r="X61">
        <v>871.89</v>
      </c>
      <c r="Y61">
        <v>1087</v>
      </c>
      <c r="Z61">
        <v>1043.69</v>
      </c>
      <c r="AA61">
        <v>992.51</v>
      </c>
      <c r="AB61">
        <v>990.33</v>
      </c>
      <c r="AC61">
        <v>1043.55</v>
      </c>
      <c r="AD61">
        <v>946.99</v>
      </c>
      <c r="AE61">
        <v>971.1</v>
      </c>
      <c r="AF61">
        <v>954.55</v>
      </c>
      <c r="AG61">
        <v>971.4</v>
      </c>
      <c r="AH61">
        <v>959.32</v>
      </c>
      <c r="AI61">
        <v>998.51</v>
      </c>
      <c r="AJ61">
        <v>510.89</v>
      </c>
      <c r="AK61">
        <v>549.76</v>
      </c>
      <c r="AL61">
        <v>572.46</v>
      </c>
      <c r="AM61">
        <v>603.11</v>
      </c>
      <c r="AN61">
        <v>551.05999999999995</v>
      </c>
      <c r="AO61">
        <v>557.53</v>
      </c>
      <c r="AP61">
        <v>532.84</v>
      </c>
      <c r="AQ61">
        <v>551.41999999999996</v>
      </c>
      <c r="AR61">
        <v>567.48</v>
      </c>
      <c r="AS61">
        <v>495.82</v>
      </c>
      <c r="AT61">
        <v>519.27</v>
      </c>
      <c r="AU61">
        <v>529.33000000000004</v>
      </c>
      <c r="AV61">
        <v>501.7</v>
      </c>
      <c r="AW61">
        <v>480.35</v>
      </c>
      <c r="AX61">
        <v>538.1</v>
      </c>
      <c r="AY61">
        <v>479.71</v>
      </c>
      <c r="AZ61">
        <v>497.09</v>
      </c>
      <c r="BA61">
        <v>492.45</v>
      </c>
      <c r="BB61">
        <v>476.96</v>
      </c>
      <c r="BC61">
        <v>510.1</v>
      </c>
      <c r="BD61">
        <v>486.38</v>
      </c>
      <c r="BE61">
        <v>467.2</v>
      </c>
      <c r="BF61">
        <v>531.04999999999995</v>
      </c>
      <c r="BG61">
        <v>519.41</v>
      </c>
      <c r="BH61">
        <v>497.49</v>
      </c>
      <c r="BI61">
        <v>479.62</v>
      </c>
      <c r="BJ61">
        <v>501.99</v>
      </c>
      <c r="BK61">
        <v>523.16999999999996</v>
      </c>
      <c r="BL61">
        <v>545.63</v>
      </c>
      <c r="BM61">
        <v>551.01</v>
      </c>
      <c r="BN61">
        <v>528.94000000000005</v>
      </c>
      <c r="BO61">
        <v>548.34</v>
      </c>
      <c r="BP61">
        <v>560.54999999999995</v>
      </c>
      <c r="BQ61">
        <v>444.23</v>
      </c>
      <c r="BR61">
        <v>409.05</v>
      </c>
      <c r="BS61">
        <v>447.82</v>
      </c>
      <c r="BT61">
        <v>458.94</v>
      </c>
      <c r="BU61">
        <v>423.38</v>
      </c>
      <c r="BV61">
        <v>447.89</v>
      </c>
      <c r="BW61">
        <v>384.08</v>
      </c>
      <c r="BX61">
        <v>386.17</v>
      </c>
      <c r="BY61">
        <v>424.9</v>
      </c>
      <c r="BZ61">
        <v>383.52</v>
      </c>
      <c r="CA61">
        <v>378.87</v>
      </c>
      <c r="CB61">
        <v>365.18</v>
      </c>
      <c r="CC61">
        <v>383.92</v>
      </c>
      <c r="CD61">
        <v>348.96</v>
      </c>
      <c r="CE61">
        <v>390.42</v>
      </c>
      <c r="CF61">
        <v>371.04</v>
      </c>
      <c r="CG61">
        <v>382.84</v>
      </c>
      <c r="CH61">
        <v>369.82</v>
      </c>
      <c r="CI61">
        <v>403.2</v>
      </c>
      <c r="CJ61">
        <v>490.54</v>
      </c>
      <c r="CK61">
        <v>402.39</v>
      </c>
      <c r="CL61">
        <v>404.69</v>
      </c>
      <c r="CM61">
        <v>555.95000000000005</v>
      </c>
      <c r="CN61">
        <v>524.28</v>
      </c>
      <c r="CO61">
        <v>495.02</v>
      </c>
      <c r="CP61">
        <v>510.71</v>
      </c>
      <c r="CQ61">
        <v>541.55999999999995</v>
      </c>
      <c r="CR61">
        <v>423.82</v>
      </c>
      <c r="CS61">
        <v>425.47</v>
      </c>
      <c r="CT61">
        <v>403.54</v>
      </c>
      <c r="CU61">
        <v>442.46</v>
      </c>
      <c r="CV61">
        <v>410.98</v>
      </c>
      <c r="CW61">
        <v>437.96</v>
      </c>
      <c r="CX61">
        <v>478.1</v>
      </c>
      <c r="CY61">
        <v>477.74</v>
      </c>
      <c r="CZ61">
        <v>568.78</v>
      </c>
      <c r="DA61">
        <v>563.79999999999995</v>
      </c>
      <c r="DB61">
        <v>477.01</v>
      </c>
      <c r="DC61">
        <v>417.62</v>
      </c>
      <c r="DD61">
        <v>439.41</v>
      </c>
      <c r="DE61">
        <v>455.39</v>
      </c>
      <c r="DF61">
        <v>521.70000000000005</v>
      </c>
      <c r="DG61">
        <v>475.02</v>
      </c>
      <c r="DH61">
        <v>473.17</v>
      </c>
      <c r="DI61">
        <v>594.39</v>
      </c>
      <c r="DJ61">
        <v>511.46</v>
      </c>
      <c r="DK61">
        <v>417.96</v>
      </c>
      <c r="DL61">
        <v>513.41</v>
      </c>
      <c r="DM61">
        <v>454.87</v>
      </c>
      <c r="DN61">
        <v>439.67</v>
      </c>
      <c r="DO61">
        <v>458.23</v>
      </c>
      <c r="DP61">
        <v>465.65</v>
      </c>
      <c r="DQ61">
        <v>478.92</v>
      </c>
      <c r="DR61">
        <v>489.1</v>
      </c>
      <c r="DS61">
        <v>483.61</v>
      </c>
      <c r="DT61">
        <v>495.38</v>
      </c>
      <c r="DU61">
        <v>471.32</v>
      </c>
      <c r="DV61">
        <v>474.71</v>
      </c>
      <c r="DW61">
        <v>473.59</v>
      </c>
      <c r="DX61">
        <v>565.35</v>
      </c>
      <c r="DY61">
        <v>429.89</v>
      </c>
      <c r="DZ61">
        <v>495.77</v>
      </c>
      <c r="EA61">
        <v>448.8</v>
      </c>
      <c r="EB61">
        <v>554.30999999999995</v>
      </c>
      <c r="EC61">
        <v>506.69</v>
      </c>
      <c r="ED61">
        <v>441.07</v>
      </c>
      <c r="EE61">
        <v>386.98</v>
      </c>
      <c r="EF61">
        <v>406.17</v>
      </c>
      <c r="EG61">
        <v>435.92</v>
      </c>
      <c r="EH61">
        <v>438.01</v>
      </c>
      <c r="EI61">
        <v>406.84</v>
      </c>
      <c r="EJ61">
        <v>367.03</v>
      </c>
      <c r="EK61">
        <v>396.56</v>
      </c>
      <c r="EL61">
        <v>379.52</v>
      </c>
      <c r="EM61">
        <v>443.93</v>
      </c>
      <c r="EN61">
        <v>382.55</v>
      </c>
      <c r="EO61">
        <v>357.36</v>
      </c>
      <c r="EP61">
        <v>479.58</v>
      </c>
      <c r="EQ61">
        <v>403.82</v>
      </c>
      <c r="ER61">
        <v>339.37</v>
      </c>
      <c r="ES61">
        <v>428.01</v>
      </c>
      <c r="ET61">
        <v>357.43</v>
      </c>
      <c r="EU61">
        <v>368.03</v>
      </c>
      <c r="EV61">
        <v>367.68</v>
      </c>
      <c r="EW61">
        <v>385.36</v>
      </c>
      <c r="EX61">
        <v>387.08</v>
      </c>
      <c r="EY61">
        <v>408.28</v>
      </c>
      <c r="EZ61">
        <v>372.01</v>
      </c>
      <c r="FA61">
        <v>374.14</v>
      </c>
      <c r="FB61">
        <v>381.85</v>
      </c>
      <c r="FC61">
        <v>369.24</v>
      </c>
      <c r="FD61">
        <v>375.27</v>
      </c>
      <c r="FE61">
        <v>416.82</v>
      </c>
      <c r="FF61">
        <v>337.98</v>
      </c>
      <c r="FG61">
        <v>415.59</v>
      </c>
      <c r="FH61">
        <v>381.33</v>
      </c>
      <c r="FI61">
        <v>462.46</v>
      </c>
      <c r="FJ61">
        <v>424.31</v>
      </c>
      <c r="FK61">
        <v>371.68</v>
      </c>
      <c r="FL61">
        <v>701.14</v>
      </c>
      <c r="FM61">
        <v>659.52</v>
      </c>
      <c r="FN61">
        <v>1023.43</v>
      </c>
      <c r="FO61">
        <v>945.09</v>
      </c>
      <c r="FP61">
        <v>638.42999999999995</v>
      </c>
      <c r="FQ61">
        <v>547.32000000000005</v>
      </c>
      <c r="FR61">
        <v>534.41</v>
      </c>
      <c r="FS61">
        <v>668.76</v>
      </c>
      <c r="FT61">
        <v>763.49</v>
      </c>
      <c r="FU61">
        <v>741.85</v>
      </c>
      <c r="FV61">
        <v>937.49</v>
      </c>
      <c r="FW61">
        <v>961.86</v>
      </c>
      <c r="FX61">
        <v>869.56</v>
      </c>
      <c r="FY61">
        <v>649.30999999999995</v>
      </c>
      <c r="FZ61">
        <v>762.37</v>
      </c>
      <c r="GA61">
        <v>741.18</v>
      </c>
      <c r="GB61">
        <v>611.09</v>
      </c>
      <c r="GC61">
        <v>744.05</v>
      </c>
      <c r="GD61">
        <v>659.09</v>
      </c>
      <c r="GE61">
        <v>684.73</v>
      </c>
      <c r="GF61">
        <v>692.4</v>
      </c>
      <c r="GG61">
        <v>780.31</v>
      </c>
      <c r="GH61">
        <v>760.28</v>
      </c>
      <c r="GI61">
        <v>663.42</v>
      </c>
      <c r="GJ61">
        <v>724.25</v>
      </c>
      <c r="GK61">
        <v>680.4</v>
      </c>
      <c r="GL61">
        <v>900.96</v>
      </c>
      <c r="GM61">
        <v>686.31</v>
      </c>
      <c r="GN61">
        <v>702.34</v>
      </c>
      <c r="GO61">
        <v>620.91</v>
      </c>
      <c r="GP61">
        <v>758.37</v>
      </c>
      <c r="GQ61">
        <v>746.56</v>
      </c>
      <c r="GR61">
        <v>614.9</v>
      </c>
      <c r="GS61">
        <v>0.7</v>
      </c>
      <c r="GT61">
        <v>0.94</v>
      </c>
      <c r="GU61">
        <v>-0.19</v>
      </c>
      <c r="GV61">
        <v>0.15</v>
      </c>
      <c r="GW61">
        <v>3.21</v>
      </c>
      <c r="GX61">
        <v>0.36</v>
      </c>
      <c r="GY61">
        <v>0.4</v>
      </c>
      <c r="GZ61">
        <v>0.06</v>
      </c>
      <c r="HA61">
        <v>-0.09</v>
      </c>
      <c r="HB61">
        <v>0.09</v>
      </c>
      <c r="HC61">
        <v>0.09</v>
      </c>
      <c r="HD61">
        <v>0.02</v>
      </c>
      <c r="HE61">
        <v>-0.15</v>
      </c>
      <c r="HF61">
        <v>0.18</v>
      </c>
      <c r="HG61">
        <v>0.15</v>
      </c>
      <c r="HH61">
        <v>0.28000000000000003</v>
      </c>
      <c r="HI61">
        <v>0.14000000000000001</v>
      </c>
      <c r="HJ61">
        <v>7.0000000000000007E-2</v>
      </c>
      <c r="HK61">
        <v>0.08</v>
      </c>
      <c r="HL61">
        <v>0.17</v>
      </c>
      <c r="HM61">
        <v>0.49</v>
      </c>
      <c r="HN61">
        <v>-0.32</v>
      </c>
      <c r="HO61">
        <v>-0.38</v>
      </c>
      <c r="HP61">
        <v>0.26</v>
      </c>
      <c r="HQ61">
        <v>2.5</v>
      </c>
      <c r="HR61">
        <v>4.17</v>
      </c>
      <c r="HS61">
        <v>0.12</v>
      </c>
      <c r="HT61">
        <v>2.2000000000000002</v>
      </c>
      <c r="HU61">
        <v>2.1800000000000002</v>
      </c>
      <c r="HV61">
        <v>0.15</v>
      </c>
      <c r="HW61">
        <v>3.2</v>
      </c>
      <c r="HX61">
        <v>3.91</v>
      </c>
      <c r="HY61">
        <v>0</v>
      </c>
      <c r="HZ61">
        <v>4.58</v>
      </c>
      <c r="IA61">
        <v>3.97</v>
      </c>
      <c r="IB61">
        <v>4.7300000000000004</v>
      </c>
      <c r="IC61">
        <v>4.29</v>
      </c>
      <c r="ID61">
        <v>6.4</v>
      </c>
      <c r="IE61">
        <v>0.7</v>
      </c>
      <c r="IF61">
        <v>2.58</v>
      </c>
      <c r="IG61">
        <v>5.01</v>
      </c>
      <c r="IH61">
        <v>4.07</v>
      </c>
      <c r="II61">
        <v>3.26</v>
      </c>
      <c r="IJ61">
        <v>3.28</v>
      </c>
      <c r="IK61">
        <v>1.73</v>
      </c>
      <c r="IL61">
        <v>4.82</v>
      </c>
      <c r="IM61">
        <v>1.28</v>
      </c>
      <c r="IN61">
        <v>3.21</v>
      </c>
      <c r="IO61">
        <v>-0.49</v>
      </c>
      <c r="IP61">
        <v>5.33</v>
      </c>
      <c r="IQ61">
        <v>7.19</v>
      </c>
      <c r="IR61">
        <v>4.6100000000000003</v>
      </c>
      <c r="IS61">
        <v>4.8499999999999996</v>
      </c>
      <c r="IT61">
        <v>2.08</v>
      </c>
      <c r="IU61">
        <v>4.22</v>
      </c>
      <c r="IV61">
        <v>4.0599999999999996</v>
      </c>
      <c r="IW61">
        <v>6.69</v>
      </c>
      <c r="IX61">
        <v>7.03</v>
      </c>
      <c r="IY61">
        <v>6.1</v>
      </c>
      <c r="IZ61">
        <v>7.99</v>
      </c>
      <c r="JA61">
        <v>7.72</v>
      </c>
      <c r="JB61">
        <v>4.76</v>
      </c>
      <c r="JC61">
        <v>5.4</v>
      </c>
      <c r="JD61">
        <v>4.05</v>
      </c>
      <c r="JE61">
        <v>5.89</v>
      </c>
      <c r="JF61">
        <v>3.75</v>
      </c>
      <c r="JG61">
        <v>5.96</v>
      </c>
      <c r="JH61">
        <v>5.83</v>
      </c>
      <c r="JI61">
        <v>4.8600000000000003</v>
      </c>
      <c r="JJ61">
        <v>5.75</v>
      </c>
      <c r="JK61">
        <v>7.02</v>
      </c>
      <c r="JL61">
        <v>4.9400000000000004</v>
      </c>
      <c r="JM61">
        <v>5.66</v>
      </c>
      <c r="JN61">
        <v>4.75</v>
      </c>
      <c r="JO61">
        <v>5.28</v>
      </c>
      <c r="JP61">
        <v>5.07</v>
      </c>
      <c r="JQ61">
        <v>4.22</v>
      </c>
      <c r="JR61">
        <v>6.22</v>
      </c>
      <c r="JS61">
        <v>5.52</v>
      </c>
      <c r="JT61">
        <v>5.38</v>
      </c>
      <c r="JU61">
        <v>5.26</v>
      </c>
      <c r="JV61">
        <v>3.15</v>
      </c>
      <c r="JW61">
        <v>7.74</v>
      </c>
      <c r="JX61">
        <v>7.39</v>
      </c>
      <c r="JY61">
        <v>5.42</v>
      </c>
      <c r="JZ61">
        <v>6.04</v>
      </c>
      <c r="KA61">
        <v>5.72</v>
      </c>
      <c r="KB61">
        <v>5.77</v>
      </c>
      <c r="KC61">
        <v>4.91</v>
      </c>
      <c r="KD61">
        <v>6.67</v>
      </c>
      <c r="KE61">
        <v>8.35</v>
      </c>
      <c r="KF61">
        <v>6.86</v>
      </c>
      <c r="KG61">
        <v>10.94</v>
      </c>
      <c r="KH61">
        <v>8.33</v>
      </c>
      <c r="KI61">
        <v>5.16</v>
      </c>
      <c r="KJ61">
        <v>5.24</v>
      </c>
      <c r="KK61">
        <v>4.0199999999999996</v>
      </c>
      <c r="KL61">
        <v>6.73</v>
      </c>
      <c r="KM61">
        <v>4.51</v>
      </c>
    </row>
    <row r="62" spans="1:299" x14ac:dyDescent="0.25">
      <c r="A62">
        <v>60</v>
      </c>
      <c r="B62" s="1">
        <v>42248</v>
      </c>
      <c r="C62">
        <v>957.63</v>
      </c>
      <c r="D62">
        <v>964.22</v>
      </c>
      <c r="E62">
        <v>1024.8800000000001</v>
      </c>
      <c r="F62">
        <v>1071.1300000000001</v>
      </c>
      <c r="G62">
        <v>980.12</v>
      </c>
      <c r="H62">
        <v>1010.58</v>
      </c>
      <c r="I62">
        <v>922.52</v>
      </c>
      <c r="J62">
        <v>941.07</v>
      </c>
      <c r="K62">
        <v>995.18</v>
      </c>
      <c r="L62">
        <v>884.95</v>
      </c>
      <c r="M62">
        <v>903.57</v>
      </c>
      <c r="N62">
        <v>898.65</v>
      </c>
      <c r="O62">
        <v>892.83</v>
      </c>
      <c r="P62">
        <v>832.62</v>
      </c>
      <c r="Q62">
        <v>928.34</v>
      </c>
      <c r="R62">
        <v>855.55</v>
      </c>
      <c r="S62">
        <v>888.35</v>
      </c>
      <c r="T62">
        <v>866.71</v>
      </c>
      <c r="U62">
        <v>887.17</v>
      </c>
      <c r="V62">
        <v>1000.24</v>
      </c>
      <c r="W62">
        <v>891.7</v>
      </c>
      <c r="X62">
        <v>879.11</v>
      </c>
      <c r="Y62">
        <v>1082.3499999999999</v>
      </c>
      <c r="Z62">
        <v>1042.3699999999999</v>
      </c>
      <c r="AA62">
        <v>995.06</v>
      </c>
      <c r="AB62">
        <v>991.18</v>
      </c>
      <c r="AC62">
        <v>1052.05</v>
      </c>
      <c r="AD62">
        <v>946.68</v>
      </c>
      <c r="AE62">
        <v>972.21</v>
      </c>
      <c r="AF62">
        <v>953.95</v>
      </c>
      <c r="AG62">
        <v>975.23</v>
      </c>
      <c r="AH62">
        <v>958.95</v>
      </c>
      <c r="AI62">
        <v>999.22</v>
      </c>
      <c r="AJ62">
        <v>512.51</v>
      </c>
      <c r="AK62">
        <v>549.30999999999995</v>
      </c>
      <c r="AL62">
        <v>576.97</v>
      </c>
      <c r="AM62">
        <v>604.89</v>
      </c>
      <c r="AN62">
        <v>556.65</v>
      </c>
      <c r="AO62">
        <v>557.04999999999995</v>
      </c>
      <c r="AP62">
        <v>526.76</v>
      </c>
      <c r="AQ62">
        <v>554.74</v>
      </c>
      <c r="AR62">
        <v>570.12</v>
      </c>
      <c r="AS62">
        <v>500.68</v>
      </c>
      <c r="AT62">
        <v>524.58000000000004</v>
      </c>
      <c r="AU62">
        <v>533.35</v>
      </c>
      <c r="AV62">
        <v>508.47</v>
      </c>
      <c r="AW62">
        <v>482.9</v>
      </c>
      <c r="AX62">
        <v>537.79</v>
      </c>
      <c r="AY62">
        <v>484.39</v>
      </c>
      <c r="AZ62">
        <v>505.39</v>
      </c>
      <c r="BA62">
        <v>495.29</v>
      </c>
      <c r="BB62">
        <v>481.99</v>
      </c>
      <c r="BC62">
        <v>509.52</v>
      </c>
      <c r="BD62">
        <v>489.61</v>
      </c>
      <c r="BE62">
        <v>467.87</v>
      </c>
      <c r="BF62">
        <v>526.4</v>
      </c>
      <c r="BG62">
        <v>518.09</v>
      </c>
      <c r="BH62">
        <v>499.57</v>
      </c>
      <c r="BI62">
        <v>480.47</v>
      </c>
      <c r="BJ62">
        <v>508.7</v>
      </c>
      <c r="BK62">
        <v>522.86</v>
      </c>
      <c r="BL62">
        <v>546.74</v>
      </c>
      <c r="BM62">
        <v>550.41</v>
      </c>
      <c r="BN62">
        <v>532.76</v>
      </c>
      <c r="BO62">
        <v>547.97</v>
      </c>
      <c r="BP62">
        <v>561.26</v>
      </c>
      <c r="BQ62">
        <v>445.12</v>
      </c>
      <c r="BR62">
        <v>414.91</v>
      </c>
      <c r="BS62">
        <v>447.91</v>
      </c>
      <c r="BT62">
        <v>466.24</v>
      </c>
      <c r="BU62">
        <v>423.47</v>
      </c>
      <c r="BV62">
        <v>453.53</v>
      </c>
      <c r="BW62">
        <v>395.76</v>
      </c>
      <c r="BX62">
        <v>386.33</v>
      </c>
      <c r="BY62">
        <v>425.06</v>
      </c>
      <c r="BZ62">
        <v>384.27</v>
      </c>
      <c r="CA62">
        <v>378.99</v>
      </c>
      <c r="CB62">
        <v>365.3</v>
      </c>
      <c r="CC62">
        <v>384.36</v>
      </c>
      <c r="CD62">
        <v>349.72</v>
      </c>
      <c r="CE62">
        <v>390.55</v>
      </c>
      <c r="CF62">
        <v>371.16</v>
      </c>
      <c r="CG62">
        <v>382.96</v>
      </c>
      <c r="CH62">
        <v>371.42</v>
      </c>
      <c r="CI62">
        <v>405.18</v>
      </c>
      <c r="CJ62">
        <v>490.72</v>
      </c>
      <c r="CK62">
        <v>402.09</v>
      </c>
      <c r="CL62">
        <v>411.24</v>
      </c>
      <c r="CM62">
        <v>555.95000000000005</v>
      </c>
      <c r="CN62">
        <v>524.28</v>
      </c>
      <c r="CO62">
        <v>495.49</v>
      </c>
      <c r="CP62">
        <v>510.71</v>
      </c>
      <c r="CQ62">
        <v>543.35</v>
      </c>
      <c r="CR62">
        <v>423.82</v>
      </c>
      <c r="CS62">
        <v>425.47</v>
      </c>
      <c r="CT62">
        <v>403.54</v>
      </c>
      <c r="CU62">
        <v>442.47</v>
      </c>
      <c r="CV62">
        <v>410.98</v>
      </c>
      <c r="CW62">
        <v>437.96</v>
      </c>
      <c r="CX62">
        <v>479.35</v>
      </c>
      <c r="CY62">
        <v>480.42</v>
      </c>
      <c r="CZ62">
        <v>571.34</v>
      </c>
      <c r="DA62">
        <v>568.6</v>
      </c>
      <c r="DB62">
        <v>479.78</v>
      </c>
      <c r="DC62">
        <v>419.75</v>
      </c>
      <c r="DD62">
        <v>442.09</v>
      </c>
      <c r="DE62">
        <v>457.08</v>
      </c>
      <c r="DF62">
        <v>523.16</v>
      </c>
      <c r="DG62">
        <v>478.06</v>
      </c>
      <c r="DH62">
        <v>476.01</v>
      </c>
      <c r="DI62">
        <v>597.12</v>
      </c>
      <c r="DJ62">
        <v>515.6</v>
      </c>
      <c r="DK62">
        <v>419.63</v>
      </c>
      <c r="DL62">
        <v>513.30999999999995</v>
      </c>
      <c r="DM62">
        <v>457.41</v>
      </c>
      <c r="DN62">
        <v>443.89</v>
      </c>
      <c r="DO62">
        <v>460.56</v>
      </c>
      <c r="DP62">
        <v>469.38</v>
      </c>
      <c r="DQ62">
        <v>478.73</v>
      </c>
      <c r="DR62">
        <v>490.71</v>
      </c>
      <c r="DS62">
        <v>487.62</v>
      </c>
      <c r="DT62">
        <v>493.25</v>
      </c>
      <c r="DU62">
        <v>470.7</v>
      </c>
      <c r="DV62">
        <v>475.95</v>
      </c>
      <c r="DW62">
        <v>474.01</v>
      </c>
      <c r="DX62">
        <v>569.92999999999995</v>
      </c>
      <c r="DY62">
        <v>429.76</v>
      </c>
      <c r="DZ62">
        <v>496.32</v>
      </c>
      <c r="EA62">
        <v>448.53</v>
      </c>
      <c r="EB62">
        <v>556.47</v>
      </c>
      <c r="EC62">
        <v>506.49</v>
      </c>
      <c r="ED62">
        <v>441.38</v>
      </c>
      <c r="EE62">
        <v>388.22</v>
      </c>
      <c r="EF62">
        <v>405.85</v>
      </c>
      <c r="EG62">
        <v>439.37</v>
      </c>
      <c r="EH62">
        <v>439.32</v>
      </c>
      <c r="EI62">
        <v>410.95</v>
      </c>
      <c r="EJ62">
        <v>366.7</v>
      </c>
      <c r="EK62">
        <v>392.03</v>
      </c>
      <c r="EL62">
        <v>381.8</v>
      </c>
      <c r="EM62">
        <v>446.02</v>
      </c>
      <c r="EN62">
        <v>386.3</v>
      </c>
      <c r="EO62">
        <v>361</v>
      </c>
      <c r="EP62">
        <v>483.23</v>
      </c>
      <c r="EQ62">
        <v>409.27</v>
      </c>
      <c r="ER62">
        <v>341.16</v>
      </c>
      <c r="ES62">
        <v>427.76</v>
      </c>
      <c r="ET62">
        <v>360.94</v>
      </c>
      <c r="EU62">
        <v>374.18</v>
      </c>
      <c r="EV62">
        <v>369.81</v>
      </c>
      <c r="EW62">
        <v>389.4</v>
      </c>
      <c r="EX62">
        <v>386.65</v>
      </c>
      <c r="EY62">
        <v>410.97</v>
      </c>
      <c r="EZ62">
        <v>372.53</v>
      </c>
      <c r="FA62">
        <v>370.85</v>
      </c>
      <c r="FB62">
        <v>380.9</v>
      </c>
      <c r="FC62">
        <v>370.79</v>
      </c>
      <c r="FD62">
        <v>375.94</v>
      </c>
      <c r="FE62">
        <v>422.41</v>
      </c>
      <c r="FF62">
        <v>337.78</v>
      </c>
      <c r="FG62">
        <v>416.42</v>
      </c>
      <c r="FH62">
        <v>380.91</v>
      </c>
      <c r="FI62">
        <v>465.79</v>
      </c>
      <c r="FJ62">
        <v>424.01</v>
      </c>
      <c r="FK62">
        <v>372.16</v>
      </c>
      <c r="FL62">
        <v>702.55</v>
      </c>
      <c r="FM62">
        <v>668.95</v>
      </c>
      <c r="FN62">
        <v>1023.64</v>
      </c>
      <c r="FO62">
        <v>960.12</v>
      </c>
      <c r="FP62">
        <v>638.55999999999995</v>
      </c>
      <c r="FQ62">
        <v>554.22</v>
      </c>
      <c r="FR62">
        <v>550.66</v>
      </c>
      <c r="FS62">
        <v>669.02</v>
      </c>
      <c r="FT62">
        <v>763.8</v>
      </c>
      <c r="FU62">
        <v>743.34</v>
      </c>
      <c r="FV62">
        <v>937.77</v>
      </c>
      <c r="FW62">
        <v>962.15</v>
      </c>
      <c r="FX62">
        <v>870.52</v>
      </c>
      <c r="FY62">
        <v>650.74</v>
      </c>
      <c r="FZ62">
        <v>762.6</v>
      </c>
      <c r="GA62">
        <v>741.4</v>
      </c>
      <c r="GB62">
        <v>611.27</v>
      </c>
      <c r="GC62">
        <v>747.25</v>
      </c>
      <c r="GD62">
        <v>662.32</v>
      </c>
      <c r="GE62">
        <v>685.01</v>
      </c>
      <c r="GF62">
        <v>691.91</v>
      </c>
      <c r="GG62">
        <v>792.95</v>
      </c>
      <c r="GH62">
        <v>760.28</v>
      </c>
      <c r="GI62">
        <v>663.42</v>
      </c>
      <c r="GJ62">
        <v>724.9</v>
      </c>
      <c r="GK62">
        <v>680.4</v>
      </c>
      <c r="GL62">
        <v>903.94</v>
      </c>
      <c r="GM62">
        <v>686.31</v>
      </c>
      <c r="GN62">
        <v>702.34</v>
      </c>
      <c r="GO62">
        <v>620.91</v>
      </c>
      <c r="GP62">
        <v>758.37</v>
      </c>
      <c r="GQ62">
        <v>746.56</v>
      </c>
      <c r="GR62">
        <v>614.9</v>
      </c>
      <c r="GS62">
        <v>0.26</v>
      </c>
      <c r="GT62">
        <v>0.56000000000000005</v>
      </c>
      <c r="GU62">
        <v>0.45</v>
      </c>
      <c r="GV62">
        <v>0.85</v>
      </c>
      <c r="GW62">
        <v>0.57999999999999996</v>
      </c>
      <c r="GX62">
        <v>0.51</v>
      </c>
      <c r="GY62">
        <v>0.61</v>
      </c>
      <c r="GZ62">
        <v>0.37</v>
      </c>
      <c r="HA62">
        <v>0.28000000000000003</v>
      </c>
      <c r="HB62">
        <v>0.64</v>
      </c>
      <c r="HC62">
        <v>0.6</v>
      </c>
      <c r="HD62">
        <v>0.46</v>
      </c>
      <c r="HE62">
        <v>0.81</v>
      </c>
      <c r="HF62">
        <v>0.4</v>
      </c>
      <c r="HG62">
        <v>-0.02</v>
      </c>
      <c r="HH62">
        <v>0.56000000000000005</v>
      </c>
      <c r="HI62">
        <v>0.96</v>
      </c>
      <c r="HJ62">
        <v>0.51</v>
      </c>
      <c r="HK62">
        <v>0.8</v>
      </c>
      <c r="HL62">
        <v>-0.04</v>
      </c>
      <c r="HM62">
        <v>0.33</v>
      </c>
      <c r="HN62">
        <v>0.83</v>
      </c>
      <c r="HO62">
        <v>-0.43</v>
      </c>
      <c r="HP62">
        <v>-0.13</v>
      </c>
      <c r="HQ62">
        <v>0.26</v>
      </c>
      <c r="HR62">
        <v>0.09</v>
      </c>
      <c r="HS62">
        <v>0.81</v>
      </c>
      <c r="HT62">
        <v>-0.03</v>
      </c>
      <c r="HU62">
        <v>0.11</v>
      </c>
      <c r="HV62">
        <v>-0.06</v>
      </c>
      <c r="HW62">
        <v>0.39</v>
      </c>
      <c r="HX62">
        <v>-0.04</v>
      </c>
      <c r="HY62">
        <v>7.0000000000000007E-2</v>
      </c>
      <c r="HZ62">
        <v>4.8600000000000003</v>
      </c>
      <c r="IA62">
        <v>4.5599999999999996</v>
      </c>
      <c r="IB62">
        <v>5.2</v>
      </c>
      <c r="IC62">
        <v>5.17</v>
      </c>
      <c r="ID62">
        <v>7.01</v>
      </c>
      <c r="IE62">
        <v>1.21</v>
      </c>
      <c r="IF62">
        <v>3.21</v>
      </c>
      <c r="IG62">
        <v>5.4</v>
      </c>
      <c r="IH62">
        <v>4.37</v>
      </c>
      <c r="II62">
        <v>3.92</v>
      </c>
      <c r="IJ62">
        <v>3.9</v>
      </c>
      <c r="IK62">
        <v>2.2000000000000002</v>
      </c>
      <c r="IL62">
        <v>5.66</v>
      </c>
      <c r="IM62">
        <v>1.68</v>
      </c>
      <c r="IN62">
        <v>3.19</v>
      </c>
      <c r="IO62">
        <v>7.0000000000000007E-2</v>
      </c>
      <c r="IP62">
        <v>6.34</v>
      </c>
      <c r="IQ62">
        <v>7.73</v>
      </c>
      <c r="IR62">
        <v>5.44</v>
      </c>
      <c r="IS62">
        <v>4.8099999999999996</v>
      </c>
      <c r="IT62">
        <v>2.41</v>
      </c>
      <c r="IU62">
        <v>5.09</v>
      </c>
      <c r="IV62">
        <v>3.62</v>
      </c>
      <c r="IW62">
        <v>6.56</v>
      </c>
      <c r="IX62">
        <v>7.3</v>
      </c>
      <c r="IY62">
        <v>6.2</v>
      </c>
      <c r="IZ62">
        <v>8.86</v>
      </c>
      <c r="JA62">
        <v>7.69</v>
      </c>
      <c r="JB62">
        <v>4.87</v>
      </c>
      <c r="JC62">
        <v>5.34</v>
      </c>
      <c r="JD62">
        <v>4.45</v>
      </c>
      <c r="JE62">
        <v>5.85</v>
      </c>
      <c r="JF62">
        <v>3.82</v>
      </c>
      <c r="JG62">
        <v>6.07</v>
      </c>
      <c r="JH62">
        <v>6.36</v>
      </c>
      <c r="JI62">
        <v>5.3</v>
      </c>
      <c r="JJ62">
        <v>6.61</v>
      </c>
      <c r="JK62">
        <v>7.97</v>
      </c>
      <c r="JL62">
        <v>5.29</v>
      </c>
      <c r="JM62">
        <v>6.14</v>
      </c>
      <c r="JN62">
        <v>5.1100000000000003</v>
      </c>
      <c r="JO62">
        <v>4.91</v>
      </c>
      <c r="JP62">
        <v>5.53</v>
      </c>
      <c r="JQ62">
        <v>4.29</v>
      </c>
      <c r="JR62">
        <v>6.41</v>
      </c>
      <c r="JS62">
        <v>6</v>
      </c>
      <c r="JT62">
        <v>5.47</v>
      </c>
      <c r="JU62">
        <v>4.45</v>
      </c>
      <c r="JV62">
        <v>3.83</v>
      </c>
      <c r="JW62">
        <v>8.8699999999999992</v>
      </c>
      <c r="JX62">
        <v>7.55</v>
      </c>
      <c r="JY62">
        <v>6.28</v>
      </c>
      <c r="JZ62">
        <v>5.85</v>
      </c>
      <c r="KA62">
        <v>6.13</v>
      </c>
      <c r="KB62">
        <v>6.77</v>
      </c>
      <c r="KC62">
        <v>4.12</v>
      </c>
      <c r="KD62">
        <v>6.34</v>
      </c>
      <c r="KE62">
        <v>8.35</v>
      </c>
      <c r="KF62">
        <v>7.05</v>
      </c>
      <c r="KG62">
        <v>10.81</v>
      </c>
      <c r="KH62">
        <v>8.1300000000000008</v>
      </c>
      <c r="KI62">
        <v>5.19</v>
      </c>
      <c r="KJ62">
        <v>5.24</v>
      </c>
      <c r="KK62">
        <v>4.45</v>
      </c>
      <c r="KL62">
        <v>6.62</v>
      </c>
      <c r="KM62">
        <v>4.22</v>
      </c>
    </row>
    <row r="63" spans="1:299" x14ac:dyDescent="0.25">
      <c r="A63">
        <v>61</v>
      </c>
      <c r="B63" s="1">
        <v>42278</v>
      </c>
      <c r="C63">
        <v>960.17</v>
      </c>
      <c r="D63">
        <v>987.54</v>
      </c>
      <c r="E63">
        <v>1026.67</v>
      </c>
      <c r="F63">
        <v>1074.46</v>
      </c>
      <c r="G63">
        <v>989.12</v>
      </c>
      <c r="H63">
        <v>1029.05</v>
      </c>
      <c r="I63">
        <v>967.43</v>
      </c>
      <c r="J63">
        <v>948.6</v>
      </c>
      <c r="K63">
        <v>995.28</v>
      </c>
      <c r="L63">
        <v>886.89</v>
      </c>
      <c r="M63">
        <v>907.99</v>
      </c>
      <c r="N63">
        <v>903.92</v>
      </c>
      <c r="O63">
        <v>896.22</v>
      </c>
      <c r="P63">
        <v>833.67</v>
      </c>
      <c r="Q63">
        <v>935.78</v>
      </c>
      <c r="R63">
        <v>854.68</v>
      </c>
      <c r="S63">
        <v>887.37</v>
      </c>
      <c r="T63">
        <v>865.35</v>
      </c>
      <c r="U63">
        <v>887.81</v>
      </c>
      <c r="V63">
        <v>1000.06</v>
      </c>
      <c r="W63">
        <v>889.03</v>
      </c>
      <c r="X63">
        <v>880.95</v>
      </c>
      <c r="Y63">
        <v>1082.26</v>
      </c>
      <c r="Z63">
        <v>1043.48</v>
      </c>
      <c r="AA63">
        <v>994.14</v>
      </c>
      <c r="AB63">
        <v>990.54</v>
      </c>
      <c r="AC63">
        <v>1051.04</v>
      </c>
      <c r="AD63">
        <v>945.38</v>
      </c>
      <c r="AE63">
        <v>972.68</v>
      </c>
      <c r="AF63">
        <v>951.92</v>
      </c>
      <c r="AG63">
        <v>975.57</v>
      </c>
      <c r="AH63">
        <v>960.96</v>
      </c>
      <c r="AI63">
        <v>999.46</v>
      </c>
      <c r="AJ63">
        <v>513.41</v>
      </c>
      <c r="AK63">
        <v>556.62</v>
      </c>
      <c r="AL63">
        <v>578.76</v>
      </c>
      <c r="AM63">
        <v>608.63</v>
      </c>
      <c r="AN63">
        <v>562.12</v>
      </c>
      <c r="AO63">
        <v>532.62</v>
      </c>
      <c r="AP63">
        <v>542.16999999999996</v>
      </c>
      <c r="AQ63">
        <v>557.96</v>
      </c>
      <c r="AR63">
        <v>567.14</v>
      </c>
      <c r="AS63">
        <v>500.91</v>
      </c>
      <c r="AT63">
        <v>525.33000000000004</v>
      </c>
      <c r="AU63">
        <v>532.83000000000004</v>
      </c>
      <c r="AV63">
        <v>511.86</v>
      </c>
      <c r="AW63">
        <v>483.35</v>
      </c>
      <c r="AX63">
        <v>534.66</v>
      </c>
      <c r="AY63">
        <v>482.71</v>
      </c>
      <c r="AZ63">
        <v>504.42</v>
      </c>
      <c r="BA63">
        <v>493.93</v>
      </c>
      <c r="BB63">
        <v>482.63</v>
      </c>
      <c r="BC63">
        <v>509.64</v>
      </c>
      <c r="BD63">
        <v>486.64</v>
      </c>
      <c r="BE63">
        <v>469.71</v>
      </c>
      <c r="BF63">
        <v>528.16999999999996</v>
      </c>
      <c r="BG63">
        <v>519.26</v>
      </c>
      <c r="BH63">
        <v>500.32</v>
      </c>
      <c r="BI63">
        <v>480.21</v>
      </c>
      <c r="BJ63">
        <v>513.34</v>
      </c>
      <c r="BK63">
        <v>521.55999999999995</v>
      </c>
      <c r="BL63">
        <v>547.21</v>
      </c>
      <c r="BM63">
        <v>548.38</v>
      </c>
      <c r="BN63">
        <v>533.11</v>
      </c>
      <c r="BO63">
        <v>549.98</v>
      </c>
      <c r="BP63">
        <v>561.5</v>
      </c>
      <c r="BQ63">
        <v>446.76</v>
      </c>
      <c r="BR63">
        <v>430.92</v>
      </c>
      <c r="BS63">
        <v>447.91</v>
      </c>
      <c r="BT63">
        <v>465.83</v>
      </c>
      <c r="BU63">
        <v>427</v>
      </c>
      <c r="BV63">
        <v>496.43</v>
      </c>
      <c r="BW63">
        <v>425.26</v>
      </c>
      <c r="BX63">
        <v>390.64</v>
      </c>
      <c r="BY63">
        <v>428.14</v>
      </c>
      <c r="BZ63">
        <v>385.98</v>
      </c>
      <c r="CA63">
        <v>382.66</v>
      </c>
      <c r="CB63">
        <v>371.09</v>
      </c>
      <c r="CC63">
        <v>384.36</v>
      </c>
      <c r="CD63">
        <v>350.32</v>
      </c>
      <c r="CE63">
        <v>401.12</v>
      </c>
      <c r="CF63">
        <v>371.97</v>
      </c>
      <c r="CG63">
        <v>382.95</v>
      </c>
      <c r="CH63">
        <v>371.42</v>
      </c>
      <c r="CI63">
        <v>405.18</v>
      </c>
      <c r="CJ63">
        <v>490.42</v>
      </c>
      <c r="CK63">
        <v>402.39</v>
      </c>
      <c r="CL63">
        <v>411.24</v>
      </c>
      <c r="CM63">
        <v>554.09</v>
      </c>
      <c r="CN63">
        <v>524.22</v>
      </c>
      <c r="CO63">
        <v>493.82</v>
      </c>
      <c r="CP63">
        <v>510.33</v>
      </c>
      <c r="CQ63">
        <v>537.70000000000005</v>
      </c>
      <c r="CR63">
        <v>423.82</v>
      </c>
      <c r="CS63">
        <v>425.47</v>
      </c>
      <c r="CT63">
        <v>403.54</v>
      </c>
      <c r="CU63">
        <v>442.46</v>
      </c>
      <c r="CV63">
        <v>410.98</v>
      </c>
      <c r="CW63">
        <v>437.96</v>
      </c>
      <c r="CX63">
        <v>480.64</v>
      </c>
      <c r="CY63">
        <v>492.04</v>
      </c>
      <c r="CZ63">
        <v>572.30999999999995</v>
      </c>
      <c r="DA63">
        <v>570.36</v>
      </c>
      <c r="DB63">
        <v>484.19</v>
      </c>
      <c r="DC63">
        <v>427.43</v>
      </c>
      <c r="DD63">
        <v>463.62</v>
      </c>
      <c r="DE63">
        <v>460.74</v>
      </c>
      <c r="DF63">
        <v>523.21</v>
      </c>
      <c r="DG63">
        <v>479.11</v>
      </c>
      <c r="DH63">
        <v>478.34</v>
      </c>
      <c r="DI63">
        <v>600.64</v>
      </c>
      <c r="DJ63">
        <v>517.55999999999995</v>
      </c>
      <c r="DK63">
        <v>420.17</v>
      </c>
      <c r="DL63">
        <v>517.41</v>
      </c>
      <c r="DM63">
        <v>456.95</v>
      </c>
      <c r="DN63">
        <v>443.4</v>
      </c>
      <c r="DO63">
        <v>459.83</v>
      </c>
      <c r="DP63">
        <v>469.71</v>
      </c>
      <c r="DQ63">
        <v>478.63</v>
      </c>
      <c r="DR63">
        <v>489.24</v>
      </c>
      <c r="DS63">
        <v>488.65</v>
      </c>
      <c r="DT63">
        <v>493.2</v>
      </c>
      <c r="DU63">
        <v>471.22</v>
      </c>
      <c r="DV63">
        <v>475.52</v>
      </c>
      <c r="DW63">
        <v>473.73</v>
      </c>
      <c r="DX63">
        <v>569.36</v>
      </c>
      <c r="DY63">
        <v>429.16</v>
      </c>
      <c r="DZ63">
        <v>496.57</v>
      </c>
      <c r="EA63">
        <v>447.59</v>
      </c>
      <c r="EB63">
        <v>556.63</v>
      </c>
      <c r="EC63">
        <v>507.55</v>
      </c>
      <c r="ED63">
        <v>441.46</v>
      </c>
      <c r="EE63">
        <v>388.92</v>
      </c>
      <c r="EF63">
        <v>411.24</v>
      </c>
      <c r="EG63">
        <v>440.73</v>
      </c>
      <c r="EH63">
        <v>442.04</v>
      </c>
      <c r="EI63">
        <v>414.98</v>
      </c>
      <c r="EJ63">
        <v>350.6</v>
      </c>
      <c r="EK63">
        <v>403.52</v>
      </c>
      <c r="EL63">
        <v>384.01</v>
      </c>
      <c r="EM63">
        <v>443.7</v>
      </c>
      <c r="EN63">
        <v>386.49</v>
      </c>
      <c r="EO63">
        <v>361.51</v>
      </c>
      <c r="EP63">
        <v>482.74</v>
      </c>
      <c r="EQ63">
        <v>412.01</v>
      </c>
      <c r="ER63">
        <v>341.47</v>
      </c>
      <c r="ES63">
        <v>425.28</v>
      </c>
      <c r="ET63">
        <v>359.67</v>
      </c>
      <c r="EU63">
        <v>373.47</v>
      </c>
      <c r="EV63">
        <v>368.82</v>
      </c>
      <c r="EW63">
        <v>389.91</v>
      </c>
      <c r="EX63">
        <v>386.73</v>
      </c>
      <c r="EY63">
        <v>408.47</v>
      </c>
      <c r="EZ63">
        <v>373.98</v>
      </c>
      <c r="FA63">
        <v>372.11</v>
      </c>
      <c r="FB63">
        <v>381.78</v>
      </c>
      <c r="FC63">
        <v>371.35</v>
      </c>
      <c r="FD63">
        <v>375.75</v>
      </c>
      <c r="FE63">
        <v>426.25</v>
      </c>
      <c r="FF63">
        <v>336.93</v>
      </c>
      <c r="FG63">
        <v>416.8</v>
      </c>
      <c r="FH63">
        <v>379.5</v>
      </c>
      <c r="FI63">
        <v>466.12</v>
      </c>
      <c r="FJ63">
        <v>425.58</v>
      </c>
      <c r="FK63">
        <v>372.31</v>
      </c>
      <c r="FL63">
        <v>705.14</v>
      </c>
      <c r="FM63">
        <v>694.78</v>
      </c>
      <c r="FN63">
        <v>1023.64</v>
      </c>
      <c r="FO63">
        <v>959.25</v>
      </c>
      <c r="FP63">
        <v>643.86</v>
      </c>
      <c r="FQ63">
        <v>606.65</v>
      </c>
      <c r="FR63">
        <v>591.67999999999995</v>
      </c>
      <c r="FS63">
        <v>676.52</v>
      </c>
      <c r="FT63">
        <v>769.3</v>
      </c>
      <c r="FU63">
        <v>746.61</v>
      </c>
      <c r="FV63">
        <v>946.87</v>
      </c>
      <c r="FW63">
        <v>977.35</v>
      </c>
      <c r="FX63">
        <v>870.52</v>
      </c>
      <c r="FY63">
        <v>651.85</v>
      </c>
      <c r="FZ63">
        <v>783.26</v>
      </c>
      <c r="GA63">
        <v>743.04</v>
      </c>
      <c r="GB63">
        <v>611.27</v>
      </c>
      <c r="GC63">
        <v>747.25</v>
      </c>
      <c r="GD63">
        <v>662.32</v>
      </c>
      <c r="GE63">
        <v>684.6</v>
      </c>
      <c r="GF63">
        <v>692.4</v>
      </c>
      <c r="GG63">
        <v>792.95</v>
      </c>
      <c r="GH63">
        <v>757.77</v>
      </c>
      <c r="GI63">
        <v>663.36</v>
      </c>
      <c r="GJ63">
        <v>722.44</v>
      </c>
      <c r="GK63">
        <v>679.92</v>
      </c>
      <c r="GL63">
        <v>894.53</v>
      </c>
      <c r="GM63">
        <v>686.31</v>
      </c>
      <c r="GN63">
        <v>702.34</v>
      </c>
      <c r="GO63">
        <v>620.91</v>
      </c>
      <c r="GP63">
        <v>758.37</v>
      </c>
      <c r="GQ63">
        <v>746.56</v>
      </c>
      <c r="GR63">
        <v>614.9</v>
      </c>
      <c r="GS63">
        <v>0.27</v>
      </c>
      <c r="GT63">
        <v>2.42</v>
      </c>
      <c r="GU63">
        <v>0.17</v>
      </c>
      <c r="GV63">
        <v>0.31</v>
      </c>
      <c r="GW63">
        <v>0.92</v>
      </c>
      <c r="GX63">
        <v>1.83</v>
      </c>
      <c r="GY63">
        <v>4.87</v>
      </c>
      <c r="GZ63">
        <v>0.8</v>
      </c>
      <c r="HA63">
        <v>0.01</v>
      </c>
      <c r="HB63">
        <v>0.22</v>
      </c>
      <c r="HC63">
        <v>0.49</v>
      </c>
      <c r="HD63">
        <v>0.59</v>
      </c>
      <c r="HE63">
        <v>0.38</v>
      </c>
      <c r="HF63">
        <v>0.13</v>
      </c>
      <c r="HG63">
        <v>0.8</v>
      </c>
      <c r="HH63">
        <v>-0.1</v>
      </c>
      <c r="HI63">
        <v>-0.11</v>
      </c>
      <c r="HJ63">
        <v>-0.16</v>
      </c>
      <c r="HK63">
        <v>7.0000000000000007E-2</v>
      </c>
      <c r="HL63">
        <v>-0.02</v>
      </c>
      <c r="HM63">
        <v>-0.3</v>
      </c>
      <c r="HN63">
        <v>0.21</v>
      </c>
      <c r="HO63">
        <v>-0.01</v>
      </c>
      <c r="HP63">
        <v>0.11</v>
      </c>
      <c r="HQ63">
        <v>-0.09</v>
      </c>
      <c r="HR63">
        <v>-0.06</v>
      </c>
      <c r="HS63">
        <v>-0.1</v>
      </c>
      <c r="HT63">
        <v>-0.14000000000000001</v>
      </c>
      <c r="HU63">
        <v>0.05</v>
      </c>
      <c r="HV63">
        <v>-0.21</v>
      </c>
      <c r="HW63">
        <v>0.03</v>
      </c>
      <c r="HX63">
        <v>0.21</v>
      </c>
      <c r="HY63">
        <v>0.02</v>
      </c>
      <c r="HZ63">
        <v>5.14</v>
      </c>
      <c r="IA63">
        <v>7.09</v>
      </c>
      <c r="IB63">
        <v>5.38</v>
      </c>
      <c r="IC63">
        <v>5.5</v>
      </c>
      <c r="ID63">
        <v>8</v>
      </c>
      <c r="IE63">
        <v>3.06</v>
      </c>
      <c r="IF63">
        <v>8.24</v>
      </c>
      <c r="IG63">
        <v>6.24</v>
      </c>
      <c r="IH63">
        <v>4.38</v>
      </c>
      <c r="II63">
        <v>4.1500000000000004</v>
      </c>
      <c r="IJ63">
        <v>4.41</v>
      </c>
      <c r="IK63">
        <v>2.8</v>
      </c>
      <c r="IL63">
        <v>6.07</v>
      </c>
      <c r="IM63">
        <v>1.81</v>
      </c>
      <c r="IN63">
        <v>4.0199999999999996</v>
      </c>
      <c r="IO63">
        <v>-0.03</v>
      </c>
      <c r="IP63">
        <v>6.23</v>
      </c>
      <c r="IQ63">
        <v>7.56</v>
      </c>
      <c r="IR63">
        <v>5.52</v>
      </c>
      <c r="IS63">
        <v>4.79</v>
      </c>
      <c r="IT63">
        <v>2.11</v>
      </c>
      <c r="IU63">
        <v>5.31</v>
      </c>
      <c r="IV63">
        <v>3.61</v>
      </c>
      <c r="IW63">
        <v>6.67</v>
      </c>
      <c r="IX63">
        <v>7.21</v>
      </c>
      <c r="IY63">
        <v>6.13</v>
      </c>
      <c r="IZ63">
        <v>8.75</v>
      </c>
      <c r="JA63">
        <v>7.54</v>
      </c>
      <c r="JB63">
        <v>4.93</v>
      </c>
      <c r="JC63">
        <v>5.12</v>
      </c>
      <c r="JD63">
        <v>4.49</v>
      </c>
      <c r="JE63">
        <v>6.07</v>
      </c>
      <c r="JF63">
        <v>3.84</v>
      </c>
      <c r="JG63">
        <v>6.03</v>
      </c>
      <c r="JH63">
        <v>7.27</v>
      </c>
      <c r="JI63">
        <v>5.4</v>
      </c>
      <c r="JJ63">
        <v>6.12</v>
      </c>
      <c r="JK63">
        <v>8.89</v>
      </c>
      <c r="JL63">
        <v>2.95</v>
      </c>
      <c r="JM63">
        <v>8.1300000000000008</v>
      </c>
      <c r="JN63">
        <v>6.22</v>
      </c>
      <c r="JO63">
        <v>4.01</v>
      </c>
      <c r="JP63">
        <v>5.55</v>
      </c>
      <c r="JQ63">
        <v>4.5999999999999996</v>
      </c>
      <c r="JR63">
        <v>6.69</v>
      </c>
      <c r="JS63">
        <v>6.27</v>
      </c>
      <c r="JT63">
        <v>5.99</v>
      </c>
      <c r="JU63">
        <v>4.5999999999999996</v>
      </c>
      <c r="JV63">
        <v>3.66</v>
      </c>
      <c r="JW63">
        <v>8.18</v>
      </c>
      <c r="JX63">
        <v>7.21</v>
      </c>
      <c r="JY63">
        <v>6.09</v>
      </c>
      <c r="JZ63">
        <v>5.6</v>
      </c>
      <c r="KA63">
        <v>5.33</v>
      </c>
      <c r="KB63">
        <v>6.68</v>
      </c>
      <c r="KC63">
        <v>3.76</v>
      </c>
      <c r="KD63">
        <v>6.44</v>
      </c>
      <c r="KE63">
        <v>7.95</v>
      </c>
      <c r="KF63">
        <v>6.86</v>
      </c>
      <c r="KG63">
        <v>10.119999999999999</v>
      </c>
      <c r="KH63">
        <v>7.63</v>
      </c>
      <c r="KI63">
        <v>5.42</v>
      </c>
      <c r="KJ63">
        <v>4.8099999999999996</v>
      </c>
      <c r="KK63">
        <v>4.68</v>
      </c>
      <c r="KL63">
        <v>7.43</v>
      </c>
      <c r="KM63">
        <v>4.1100000000000003</v>
      </c>
    </row>
    <row r="64" spans="1:299" x14ac:dyDescent="0.25">
      <c r="A64">
        <v>62</v>
      </c>
      <c r="B64" s="1">
        <v>42309</v>
      </c>
      <c r="C64">
        <v>962.84</v>
      </c>
      <c r="D64">
        <v>990.96</v>
      </c>
      <c r="E64">
        <v>1031.1099999999999</v>
      </c>
      <c r="F64">
        <v>1074.8399999999999</v>
      </c>
      <c r="G64">
        <v>995.05</v>
      </c>
      <c r="H64">
        <v>1028.8</v>
      </c>
      <c r="I64">
        <v>969.3</v>
      </c>
      <c r="J64">
        <v>952.82</v>
      </c>
      <c r="K64">
        <v>1002.89</v>
      </c>
      <c r="L64">
        <v>890.48</v>
      </c>
      <c r="M64">
        <v>912.72</v>
      </c>
      <c r="N64">
        <v>906.96</v>
      </c>
      <c r="O64">
        <v>896.79</v>
      </c>
      <c r="P64">
        <v>871.9</v>
      </c>
      <c r="Q64">
        <v>936.37</v>
      </c>
      <c r="R64">
        <v>858.69</v>
      </c>
      <c r="S64">
        <v>889.62</v>
      </c>
      <c r="T64">
        <v>866.6</v>
      </c>
      <c r="U64">
        <v>886.92</v>
      </c>
      <c r="V64">
        <v>1001.46</v>
      </c>
      <c r="W64">
        <v>891.23</v>
      </c>
      <c r="X64">
        <v>885.53</v>
      </c>
      <c r="Y64">
        <v>1084.25</v>
      </c>
      <c r="Z64">
        <v>1043.9100000000001</v>
      </c>
      <c r="AA64">
        <v>997.95</v>
      </c>
      <c r="AB64">
        <v>992.68</v>
      </c>
      <c r="AC64">
        <v>1057.0899999999999</v>
      </c>
      <c r="AD64">
        <v>949.81</v>
      </c>
      <c r="AE64">
        <v>975.18</v>
      </c>
      <c r="AF64">
        <v>956.37</v>
      </c>
      <c r="AG64">
        <v>976.53</v>
      </c>
      <c r="AH64">
        <v>963.68</v>
      </c>
      <c r="AI64">
        <v>1002.36</v>
      </c>
      <c r="AJ64">
        <v>515.5</v>
      </c>
      <c r="AK64">
        <v>560.01</v>
      </c>
      <c r="AL64">
        <v>583.20000000000005</v>
      </c>
      <c r="AM64">
        <v>609.01</v>
      </c>
      <c r="AN64">
        <v>568.04999999999995</v>
      </c>
      <c r="AO64">
        <v>532.37</v>
      </c>
      <c r="AP64">
        <v>544.04</v>
      </c>
      <c r="AQ64">
        <v>562.17999999999995</v>
      </c>
      <c r="AR64">
        <v>574.41</v>
      </c>
      <c r="AS64">
        <v>503.68</v>
      </c>
      <c r="AT64">
        <v>530.05999999999995</v>
      </c>
      <c r="AU64">
        <v>536.89</v>
      </c>
      <c r="AV64">
        <v>518.21</v>
      </c>
      <c r="AW64">
        <v>488.06</v>
      </c>
      <c r="AX64">
        <v>535.25</v>
      </c>
      <c r="AY64">
        <v>486.72</v>
      </c>
      <c r="AZ64">
        <v>506.66</v>
      </c>
      <c r="BA64">
        <v>495.18</v>
      </c>
      <c r="BB64">
        <v>481.74</v>
      </c>
      <c r="BC64">
        <v>510.25</v>
      </c>
      <c r="BD64">
        <v>488.24</v>
      </c>
      <c r="BE64">
        <v>474.29</v>
      </c>
      <c r="BF64">
        <v>530.16</v>
      </c>
      <c r="BG64">
        <v>518.41</v>
      </c>
      <c r="BH64">
        <v>503.92</v>
      </c>
      <c r="BI64">
        <v>481.91</v>
      </c>
      <c r="BJ64">
        <v>519.39</v>
      </c>
      <c r="BK64">
        <v>525.99</v>
      </c>
      <c r="BL64">
        <v>549.71</v>
      </c>
      <c r="BM64">
        <v>552.83000000000004</v>
      </c>
      <c r="BN64">
        <v>534.07000000000005</v>
      </c>
      <c r="BO64">
        <v>552.70000000000005</v>
      </c>
      <c r="BP64">
        <v>564.4</v>
      </c>
      <c r="BQ64">
        <v>447.34</v>
      </c>
      <c r="BR64">
        <v>430.95</v>
      </c>
      <c r="BS64">
        <v>447.91</v>
      </c>
      <c r="BT64">
        <v>465.83</v>
      </c>
      <c r="BU64">
        <v>427</v>
      </c>
      <c r="BV64">
        <v>496.43</v>
      </c>
      <c r="BW64">
        <v>425.26</v>
      </c>
      <c r="BX64">
        <v>390.64</v>
      </c>
      <c r="BY64">
        <v>428.48</v>
      </c>
      <c r="BZ64">
        <v>386.8</v>
      </c>
      <c r="CA64">
        <v>382.66</v>
      </c>
      <c r="CB64">
        <v>370.07</v>
      </c>
      <c r="CC64">
        <v>378.58</v>
      </c>
      <c r="CD64">
        <v>383.84</v>
      </c>
      <c r="CE64">
        <v>401.12</v>
      </c>
      <c r="CF64">
        <v>371.97</v>
      </c>
      <c r="CG64">
        <v>382.96</v>
      </c>
      <c r="CH64">
        <v>371.42</v>
      </c>
      <c r="CI64">
        <v>405.18</v>
      </c>
      <c r="CJ64">
        <v>491.21</v>
      </c>
      <c r="CK64">
        <v>402.99</v>
      </c>
      <c r="CL64">
        <v>411.24</v>
      </c>
      <c r="CM64">
        <v>554.09</v>
      </c>
      <c r="CN64">
        <v>525.5</v>
      </c>
      <c r="CO64">
        <v>494.03</v>
      </c>
      <c r="CP64">
        <v>510.77</v>
      </c>
      <c r="CQ64">
        <v>537.70000000000005</v>
      </c>
      <c r="CR64">
        <v>423.82</v>
      </c>
      <c r="CS64">
        <v>425.47</v>
      </c>
      <c r="CT64">
        <v>403.54</v>
      </c>
      <c r="CU64">
        <v>442.46</v>
      </c>
      <c r="CV64">
        <v>410.98</v>
      </c>
      <c r="CW64">
        <v>437.96</v>
      </c>
      <c r="CX64">
        <v>481.99</v>
      </c>
      <c r="CY64">
        <v>493.76</v>
      </c>
      <c r="CZ64">
        <v>574.77</v>
      </c>
      <c r="DA64">
        <v>570.59</v>
      </c>
      <c r="DB64">
        <v>487.1</v>
      </c>
      <c r="DC64">
        <v>427.35</v>
      </c>
      <c r="DD64">
        <v>464.5</v>
      </c>
      <c r="DE64">
        <v>462.76</v>
      </c>
      <c r="DF64">
        <v>527.19000000000005</v>
      </c>
      <c r="DG64">
        <v>481.03</v>
      </c>
      <c r="DH64">
        <v>480.83</v>
      </c>
      <c r="DI64">
        <v>602.69000000000005</v>
      </c>
      <c r="DJ64">
        <v>517.87</v>
      </c>
      <c r="DK64">
        <v>439.46</v>
      </c>
      <c r="DL64">
        <v>517.72</v>
      </c>
      <c r="DM64">
        <v>459.1</v>
      </c>
      <c r="DN64">
        <v>444.51</v>
      </c>
      <c r="DO64">
        <v>460.47</v>
      </c>
      <c r="DP64">
        <v>469.24</v>
      </c>
      <c r="DQ64">
        <v>479.3</v>
      </c>
      <c r="DR64">
        <v>490.46</v>
      </c>
      <c r="DS64">
        <v>491.19</v>
      </c>
      <c r="DT64">
        <v>494.09</v>
      </c>
      <c r="DU64">
        <v>471.41</v>
      </c>
      <c r="DV64">
        <v>477.33</v>
      </c>
      <c r="DW64">
        <v>474.77</v>
      </c>
      <c r="DX64">
        <v>572.66</v>
      </c>
      <c r="DY64">
        <v>431.18</v>
      </c>
      <c r="DZ64">
        <v>497.86</v>
      </c>
      <c r="EA64">
        <v>449.69</v>
      </c>
      <c r="EB64">
        <v>557.19000000000005</v>
      </c>
      <c r="EC64">
        <v>508.98</v>
      </c>
      <c r="ED64">
        <v>442.74</v>
      </c>
      <c r="EE64">
        <v>390.51</v>
      </c>
      <c r="EF64">
        <v>413.75</v>
      </c>
      <c r="EG64">
        <v>444.12</v>
      </c>
      <c r="EH64">
        <v>442.31</v>
      </c>
      <c r="EI64">
        <v>419.34</v>
      </c>
      <c r="EJ64">
        <v>350.43</v>
      </c>
      <c r="EK64">
        <v>404.89</v>
      </c>
      <c r="EL64">
        <v>386.93</v>
      </c>
      <c r="EM64">
        <v>449.38</v>
      </c>
      <c r="EN64">
        <v>388.62</v>
      </c>
      <c r="EO64">
        <v>364.76</v>
      </c>
      <c r="EP64">
        <v>486.41</v>
      </c>
      <c r="EQ64">
        <v>417.12</v>
      </c>
      <c r="ER64">
        <v>344.78</v>
      </c>
      <c r="ES64">
        <v>425.74</v>
      </c>
      <c r="ET64">
        <v>362.66</v>
      </c>
      <c r="EU64">
        <v>375.11</v>
      </c>
      <c r="EV64">
        <v>369.74</v>
      </c>
      <c r="EW64">
        <v>389.21</v>
      </c>
      <c r="EX64">
        <v>387.19</v>
      </c>
      <c r="EY64">
        <v>409.81</v>
      </c>
      <c r="EZ64">
        <v>377.65</v>
      </c>
      <c r="FA64">
        <v>373.53</v>
      </c>
      <c r="FB64">
        <v>381.17</v>
      </c>
      <c r="FC64">
        <v>374.02</v>
      </c>
      <c r="FD64">
        <v>377.07</v>
      </c>
      <c r="FE64">
        <v>431.28</v>
      </c>
      <c r="FF64">
        <v>339.8</v>
      </c>
      <c r="FG64">
        <v>418.71</v>
      </c>
      <c r="FH64">
        <v>382.58</v>
      </c>
      <c r="FI64">
        <v>466.96</v>
      </c>
      <c r="FJ64">
        <v>427.66</v>
      </c>
      <c r="FK64">
        <v>374.24</v>
      </c>
      <c r="FL64">
        <v>706.06</v>
      </c>
      <c r="FM64">
        <v>694.85</v>
      </c>
      <c r="FN64">
        <v>1023.64</v>
      </c>
      <c r="FO64">
        <v>959.25</v>
      </c>
      <c r="FP64">
        <v>643.86</v>
      </c>
      <c r="FQ64">
        <v>606.65</v>
      </c>
      <c r="FR64">
        <v>591.67999999999995</v>
      </c>
      <c r="FS64">
        <v>676.52</v>
      </c>
      <c r="FT64">
        <v>769.91</v>
      </c>
      <c r="FU64">
        <v>748.18</v>
      </c>
      <c r="FV64">
        <v>946.87</v>
      </c>
      <c r="FW64">
        <v>974.71</v>
      </c>
      <c r="FX64">
        <v>857.46</v>
      </c>
      <c r="FY64">
        <v>714.23</v>
      </c>
      <c r="FZ64">
        <v>783.26</v>
      </c>
      <c r="GA64">
        <v>743.04</v>
      </c>
      <c r="GB64">
        <v>611.27</v>
      </c>
      <c r="GC64">
        <v>747.25</v>
      </c>
      <c r="GD64">
        <v>662.32</v>
      </c>
      <c r="GE64">
        <v>685.69</v>
      </c>
      <c r="GF64">
        <v>693.44</v>
      </c>
      <c r="GG64">
        <v>792.95</v>
      </c>
      <c r="GH64">
        <v>757.77</v>
      </c>
      <c r="GI64">
        <v>664.95</v>
      </c>
      <c r="GJ64">
        <v>722.73</v>
      </c>
      <c r="GK64">
        <v>680.53</v>
      </c>
      <c r="GL64">
        <v>894.53</v>
      </c>
      <c r="GM64">
        <v>686.31</v>
      </c>
      <c r="GN64">
        <v>702.34</v>
      </c>
      <c r="GO64">
        <v>620.91</v>
      </c>
      <c r="GP64">
        <v>758.37</v>
      </c>
      <c r="GQ64">
        <v>746.56</v>
      </c>
      <c r="GR64">
        <v>614.9</v>
      </c>
      <c r="GS64">
        <v>0.28000000000000003</v>
      </c>
      <c r="GT64">
        <v>0.35</v>
      </c>
      <c r="GU64">
        <v>0.43</v>
      </c>
      <c r="GV64">
        <v>0.04</v>
      </c>
      <c r="GW64">
        <v>0.6</v>
      </c>
      <c r="GX64">
        <v>-0.02</v>
      </c>
      <c r="GY64">
        <v>0.19</v>
      </c>
      <c r="GZ64">
        <v>0.44</v>
      </c>
      <c r="HA64">
        <v>0.76</v>
      </c>
      <c r="HB64">
        <v>0.4</v>
      </c>
      <c r="HC64">
        <v>0.52</v>
      </c>
      <c r="HD64">
        <v>0.34</v>
      </c>
      <c r="HE64">
        <v>0.06</v>
      </c>
      <c r="HF64">
        <v>4.59</v>
      </c>
      <c r="HG64">
        <v>0.06</v>
      </c>
      <c r="HH64">
        <v>0.47</v>
      </c>
      <c r="HI64">
        <v>0.25</v>
      </c>
      <c r="HJ64">
        <v>0.14000000000000001</v>
      </c>
      <c r="HK64">
        <v>-0.1</v>
      </c>
      <c r="HL64">
        <v>0.14000000000000001</v>
      </c>
      <c r="HM64">
        <v>0.25</v>
      </c>
      <c r="HN64">
        <v>0.52</v>
      </c>
      <c r="HO64">
        <v>0.18</v>
      </c>
      <c r="HP64">
        <v>0.04</v>
      </c>
      <c r="HQ64">
        <v>0.38</v>
      </c>
      <c r="HR64">
        <v>0.22</v>
      </c>
      <c r="HS64">
        <v>0.57999999999999996</v>
      </c>
      <c r="HT64">
        <v>0.47</v>
      </c>
      <c r="HU64">
        <v>0.26</v>
      </c>
      <c r="HV64">
        <v>0.47</v>
      </c>
      <c r="HW64">
        <v>0.1</v>
      </c>
      <c r="HX64">
        <v>0.28000000000000003</v>
      </c>
      <c r="HY64">
        <v>0.28999999999999998</v>
      </c>
      <c r="HZ64">
        <v>5.43</v>
      </c>
      <c r="IA64">
        <v>7.46</v>
      </c>
      <c r="IB64">
        <v>5.83</v>
      </c>
      <c r="IC64">
        <v>5.54</v>
      </c>
      <c r="ID64">
        <v>8.65</v>
      </c>
      <c r="IE64">
        <v>3.04</v>
      </c>
      <c r="IF64">
        <v>8.44</v>
      </c>
      <c r="IG64">
        <v>6.71</v>
      </c>
      <c r="IH64">
        <v>5.17</v>
      </c>
      <c r="II64">
        <v>4.57</v>
      </c>
      <c r="IJ64">
        <v>4.95</v>
      </c>
      <c r="IK64">
        <v>3.15</v>
      </c>
      <c r="IL64">
        <v>6.13</v>
      </c>
      <c r="IM64">
        <v>6.49</v>
      </c>
      <c r="IN64">
        <v>4.08</v>
      </c>
      <c r="IO64">
        <v>0.44</v>
      </c>
      <c r="IP64">
        <v>6.49</v>
      </c>
      <c r="IQ64">
        <v>7.71</v>
      </c>
      <c r="IR64">
        <v>5.41</v>
      </c>
      <c r="IS64">
        <v>4.93</v>
      </c>
      <c r="IT64">
        <v>2.36</v>
      </c>
      <c r="IU64">
        <v>5.86</v>
      </c>
      <c r="IV64">
        <v>3.79</v>
      </c>
      <c r="IW64">
        <v>6.72</v>
      </c>
      <c r="IX64">
        <v>7.61</v>
      </c>
      <c r="IY64">
        <v>6.37</v>
      </c>
      <c r="IZ64">
        <v>9.3800000000000008</v>
      </c>
      <c r="JA64">
        <v>8.0399999999999991</v>
      </c>
      <c r="JB64">
        <v>5.2</v>
      </c>
      <c r="JC64">
        <v>5.61</v>
      </c>
      <c r="JD64">
        <v>4.59</v>
      </c>
      <c r="JE64">
        <v>6.37</v>
      </c>
      <c r="JF64">
        <v>4.1399999999999997</v>
      </c>
      <c r="JG64">
        <v>6.12</v>
      </c>
      <c r="JH64">
        <v>7.57</v>
      </c>
      <c r="JI64">
        <v>5.8</v>
      </c>
      <c r="JJ64">
        <v>5.78</v>
      </c>
      <c r="JK64">
        <v>9.35</v>
      </c>
      <c r="JL64">
        <v>3.28</v>
      </c>
      <c r="JM64">
        <v>8.48</v>
      </c>
      <c r="JN64">
        <v>5.88</v>
      </c>
      <c r="JO64">
        <v>4.58</v>
      </c>
      <c r="JP64">
        <v>5.17</v>
      </c>
      <c r="JQ64">
        <v>5.67</v>
      </c>
      <c r="JR64">
        <v>6.48</v>
      </c>
      <c r="JS64">
        <v>6.35</v>
      </c>
      <c r="JT64">
        <v>10.3</v>
      </c>
      <c r="JU64">
        <v>3.95</v>
      </c>
      <c r="JV64">
        <v>0.16</v>
      </c>
      <c r="JW64">
        <v>7.54</v>
      </c>
      <c r="JX64">
        <v>7.3</v>
      </c>
      <c r="JY64">
        <v>5.9</v>
      </c>
      <c r="JZ64">
        <v>5.94</v>
      </c>
      <c r="KA64">
        <v>6.2</v>
      </c>
      <c r="KB64">
        <v>6.61</v>
      </c>
      <c r="KC64">
        <v>4.0999999999999996</v>
      </c>
      <c r="KD64">
        <v>6.55</v>
      </c>
      <c r="KE64">
        <v>8.07</v>
      </c>
      <c r="KF64">
        <v>6.5</v>
      </c>
      <c r="KG64">
        <v>10.35</v>
      </c>
      <c r="KH64">
        <v>8.52</v>
      </c>
      <c r="KI64">
        <v>5.6</v>
      </c>
      <c r="KJ64">
        <v>5.43</v>
      </c>
      <c r="KK64">
        <v>5</v>
      </c>
      <c r="KL64">
        <v>7.32</v>
      </c>
      <c r="KM64">
        <v>4.18</v>
      </c>
    </row>
    <row r="65" spans="1:299" x14ac:dyDescent="0.25">
      <c r="A65">
        <v>63</v>
      </c>
      <c r="B65" s="1">
        <v>42339</v>
      </c>
      <c r="C65">
        <v>963.39</v>
      </c>
      <c r="D65">
        <v>995.18</v>
      </c>
      <c r="E65">
        <v>1032.3</v>
      </c>
      <c r="F65">
        <v>1068.72</v>
      </c>
      <c r="G65">
        <v>995.46</v>
      </c>
      <c r="H65">
        <v>1025.8</v>
      </c>
      <c r="I65">
        <v>973.02</v>
      </c>
      <c r="J65">
        <v>988.34</v>
      </c>
      <c r="K65">
        <v>1009.13</v>
      </c>
      <c r="L65">
        <v>889.98</v>
      </c>
      <c r="M65">
        <v>912.49</v>
      </c>
      <c r="N65">
        <v>905</v>
      </c>
      <c r="O65">
        <v>895.69</v>
      </c>
      <c r="P65">
        <v>868.88</v>
      </c>
      <c r="Q65">
        <v>934.24</v>
      </c>
      <c r="R65">
        <v>858.4</v>
      </c>
      <c r="S65">
        <v>891.27</v>
      </c>
      <c r="T65">
        <v>864.05</v>
      </c>
      <c r="U65">
        <v>887.5</v>
      </c>
      <c r="V65">
        <v>1001.61</v>
      </c>
      <c r="W65">
        <v>891.55</v>
      </c>
      <c r="X65">
        <v>881.99</v>
      </c>
      <c r="Y65">
        <v>1081.69</v>
      </c>
      <c r="Z65">
        <v>1045.3399999999999</v>
      </c>
      <c r="AA65">
        <v>999.77</v>
      </c>
      <c r="AB65">
        <v>996.29</v>
      </c>
      <c r="AC65">
        <v>1055.4100000000001</v>
      </c>
      <c r="AD65">
        <v>952.01</v>
      </c>
      <c r="AE65">
        <v>975.71</v>
      </c>
      <c r="AF65">
        <v>957.68</v>
      </c>
      <c r="AG65">
        <v>980.45</v>
      </c>
      <c r="AH65">
        <v>958.47</v>
      </c>
      <c r="AI65">
        <v>1005.84</v>
      </c>
      <c r="AJ65">
        <v>516.05999999999995</v>
      </c>
      <c r="AK65">
        <v>561.4</v>
      </c>
      <c r="AL65">
        <v>584.39</v>
      </c>
      <c r="AM65">
        <v>602.89</v>
      </c>
      <c r="AN65">
        <v>568.46</v>
      </c>
      <c r="AO65">
        <v>529.03</v>
      </c>
      <c r="AP65">
        <v>547.76</v>
      </c>
      <c r="AQ65">
        <v>557.59</v>
      </c>
      <c r="AR65">
        <v>580.99</v>
      </c>
      <c r="AS65">
        <v>503.87</v>
      </c>
      <c r="AT65">
        <v>529.83000000000004</v>
      </c>
      <c r="AU65">
        <v>534.5</v>
      </c>
      <c r="AV65">
        <v>518.54</v>
      </c>
      <c r="AW65">
        <v>485.06</v>
      </c>
      <c r="AX65">
        <v>533.12</v>
      </c>
      <c r="AY65">
        <v>486.43</v>
      </c>
      <c r="AZ65">
        <v>506.97</v>
      </c>
      <c r="BA65">
        <v>492.63</v>
      </c>
      <c r="BB65">
        <v>484.3</v>
      </c>
      <c r="BC65">
        <v>510.4</v>
      </c>
      <c r="BD65">
        <v>488.56</v>
      </c>
      <c r="BE65">
        <v>470.75</v>
      </c>
      <c r="BF65">
        <v>527.6</v>
      </c>
      <c r="BG65">
        <v>519.84</v>
      </c>
      <c r="BH65">
        <v>506.13</v>
      </c>
      <c r="BI65">
        <v>485.39</v>
      </c>
      <c r="BJ65">
        <v>519.36</v>
      </c>
      <c r="BK65">
        <v>528.19000000000005</v>
      </c>
      <c r="BL65">
        <v>550.19000000000005</v>
      </c>
      <c r="BM65">
        <v>553.82000000000005</v>
      </c>
      <c r="BN65">
        <v>537.99</v>
      </c>
      <c r="BO65">
        <v>547.49</v>
      </c>
      <c r="BP65">
        <v>567.88</v>
      </c>
      <c r="BQ65">
        <v>447.33</v>
      </c>
      <c r="BR65">
        <v>433.78</v>
      </c>
      <c r="BS65">
        <v>447.91</v>
      </c>
      <c r="BT65">
        <v>465.83</v>
      </c>
      <c r="BU65">
        <v>427</v>
      </c>
      <c r="BV65">
        <v>496.77</v>
      </c>
      <c r="BW65">
        <v>425.26</v>
      </c>
      <c r="BX65">
        <v>430.75</v>
      </c>
      <c r="BY65">
        <v>428.14</v>
      </c>
      <c r="BZ65">
        <v>386.11</v>
      </c>
      <c r="CA65">
        <v>382.66</v>
      </c>
      <c r="CB65">
        <v>370.5</v>
      </c>
      <c r="CC65">
        <v>377.15</v>
      </c>
      <c r="CD65">
        <v>383.82</v>
      </c>
      <c r="CE65">
        <v>401.12</v>
      </c>
      <c r="CF65">
        <v>371.97</v>
      </c>
      <c r="CG65">
        <v>384.3</v>
      </c>
      <c r="CH65">
        <v>371.42</v>
      </c>
      <c r="CI65">
        <v>403.2</v>
      </c>
      <c r="CJ65">
        <v>491.21</v>
      </c>
      <c r="CK65">
        <v>402.99</v>
      </c>
      <c r="CL65">
        <v>411.24</v>
      </c>
      <c r="CM65">
        <v>554.09</v>
      </c>
      <c r="CN65">
        <v>525.5</v>
      </c>
      <c r="CO65">
        <v>493.64</v>
      </c>
      <c r="CP65">
        <v>510.9</v>
      </c>
      <c r="CQ65">
        <v>536.04999999999995</v>
      </c>
      <c r="CR65">
        <v>423.82</v>
      </c>
      <c r="CS65">
        <v>425.52</v>
      </c>
      <c r="CT65">
        <v>403.86</v>
      </c>
      <c r="CU65">
        <v>442.46</v>
      </c>
      <c r="CV65">
        <v>410.98</v>
      </c>
      <c r="CW65">
        <v>437.96</v>
      </c>
      <c r="CX65">
        <v>482.28</v>
      </c>
      <c r="CY65">
        <v>495.89</v>
      </c>
      <c r="CZ65">
        <v>575.46</v>
      </c>
      <c r="DA65">
        <v>567.33000000000004</v>
      </c>
      <c r="DB65">
        <v>487.29</v>
      </c>
      <c r="DC65">
        <v>426.11</v>
      </c>
      <c r="DD65">
        <v>466.27</v>
      </c>
      <c r="DE65">
        <v>480.02</v>
      </c>
      <c r="DF65">
        <v>530.46</v>
      </c>
      <c r="DG65">
        <v>480.74</v>
      </c>
      <c r="DH65">
        <v>480.69</v>
      </c>
      <c r="DI65">
        <v>601.36</v>
      </c>
      <c r="DJ65">
        <v>517.25</v>
      </c>
      <c r="DK65">
        <v>437.92</v>
      </c>
      <c r="DL65">
        <v>516.53</v>
      </c>
      <c r="DM65">
        <v>458.96</v>
      </c>
      <c r="DN65">
        <v>445.36</v>
      </c>
      <c r="DO65">
        <v>459.13</v>
      </c>
      <c r="DP65">
        <v>469.57</v>
      </c>
      <c r="DQ65">
        <v>479.35</v>
      </c>
      <c r="DR65">
        <v>490.66</v>
      </c>
      <c r="DS65">
        <v>489.22</v>
      </c>
      <c r="DT65">
        <v>492.9</v>
      </c>
      <c r="DU65">
        <v>472.07</v>
      </c>
      <c r="DV65">
        <v>478.19</v>
      </c>
      <c r="DW65">
        <v>476.48</v>
      </c>
      <c r="DX65">
        <v>571.74</v>
      </c>
      <c r="DY65">
        <v>432.17</v>
      </c>
      <c r="DZ65">
        <v>498.11</v>
      </c>
      <c r="EA65">
        <v>450.32</v>
      </c>
      <c r="EB65">
        <v>559.41999999999996</v>
      </c>
      <c r="EC65">
        <v>506.23</v>
      </c>
      <c r="ED65">
        <v>444.29</v>
      </c>
      <c r="EE65">
        <v>390.94</v>
      </c>
      <c r="EF65">
        <v>414.79</v>
      </c>
      <c r="EG65">
        <v>445.01</v>
      </c>
      <c r="EH65">
        <v>437.89</v>
      </c>
      <c r="EI65">
        <v>419.63</v>
      </c>
      <c r="EJ65">
        <v>348.22</v>
      </c>
      <c r="EK65">
        <v>407.65</v>
      </c>
      <c r="EL65">
        <v>383.76</v>
      </c>
      <c r="EM65">
        <v>454.55</v>
      </c>
      <c r="EN65">
        <v>388.78</v>
      </c>
      <c r="EO65">
        <v>364.61</v>
      </c>
      <c r="EP65">
        <v>484.22</v>
      </c>
      <c r="EQ65">
        <v>417.37</v>
      </c>
      <c r="ER65">
        <v>342.68</v>
      </c>
      <c r="ES65">
        <v>424.04</v>
      </c>
      <c r="ET65">
        <v>362.44</v>
      </c>
      <c r="EU65">
        <v>375.34</v>
      </c>
      <c r="EV65">
        <v>367.85</v>
      </c>
      <c r="EW65">
        <v>391.27</v>
      </c>
      <c r="EX65">
        <v>387.31</v>
      </c>
      <c r="EY65">
        <v>410.1</v>
      </c>
      <c r="EZ65">
        <v>374.81</v>
      </c>
      <c r="FA65">
        <v>371.73</v>
      </c>
      <c r="FB65">
        <v>382.23</v>
      </c>
      <c r="FC65">
        <v>375.67</v>
      </c>
      <c r="FD65">
        <v>379.78</v>
      </c>
      <c r="FE65">
        <v>431.24</v>
      </c>
      <c r="FF65">
        <v>341.22</v>
      </c>
      <c r="FG65">
        <v>419.09</v>
      </c>
      <c r="FH65">
        <v>383.27</v>
      </c>
      <c r="FI65">
        <v>470.37</v>
      </c>
      <c r="FJ65">
        <v>423.64</v>
      </c>
      <c r="FK65">
        <v>376.56</v>
      </c>
      <c r="FL65">
        <v>706.06</v>
      </c>
      <c r="FM65">
        <v>699.43</v>
      </c>
      <c r="FN65">
        <v>1023.64</v>
      </c>
      <c r="FO65">
        <v>959.25</v>
      </c>
      <c r="FP65">
        <v>643.86</v>
      </c>
      <c r="FQ65">
        <v>607.07000000000005</v>
      </c>
      <c r="FR65">
        <v>591.67999999999995</v>
      </c>
      <c r="FS65">
        <v>746</v>
      </c>
      <c r="FT65">
        <v>769.3</v>
      </c>
      <c r="FU65">
        <v>746.83</v>
      </c>
      <c r="FV65">
        <v>946.87</v>
      </c>
      <c r="FW65">
        <v>975.88</v>
      </c>
      <c r="FX65">
        <v>854.2</v>
      </c>
      <c r="FY65">
        <v>714.16</v>
      </c>
      <c r="FZ65">
        <v>783.26</v>
      </c>
      <c r="GA65">
        <v>743.04</v>
      </c>
      <c r="GB65">
        <v>613.41</v>
      </c>
      <c r="GC65">
        <v>747.25</v>
      </c>
      <c r="GD65">
        <v>659.07</v>
      </c>
      <c r="GE65">
        <v>685.69</v>
      </c>
      <c r="GF65">
        <v>693.44</v>
      </c>
      <c r="GG65">
        <v>792.95</v>
      </c>
      <c r="GH65">
        <v>757.77</v>
      </c>
      <c r="GI65">
        <v>664.95</v>
      </c>
      <c r="GJ65">
        <v>722.15</v>
      </c>
      <c r="GK65">
        <v>680.74</v>
      </c>
      <c r="GL65">
        <v>891.76</v>
      </c>
      <c r="GM65">
        <v>686.31</v>
      </c>
      <c r="GN65">
        <v>702.41</v>
      </c>
      <c r="GO65">
        <v>621.4</v>
      </c>
      <c r="GP65">
        <v>758.37</v>
      </c>
      <c r="GQ65">
        <v>746.56</v>
      </c>
      <c r="GR65">
        <v>614.9</v>
      </c>
      <c r="GS65">
        <v>0.06</v>
      </c>
      <c r="GT65">
        <v>0.43</v>
      </c>
      <c r="GU65">
        <v>0.12</v>
      </c>
      <c r="GV65">
        <v>-0.56999999999999995</v>
      </c>
      <c r="GW65">
        <v>0.04</v>
      </c>
      <c r="GX65">
        <v>-0.28999999999999998</v>
      </c>
      <c r="GY65">
        <v>0.38</v>
      </c>
      <c r="GZ65">
        <v>3.73</v>
      </c>
      <c r="HA65">
        <v>0.62</v>
      </c>
      <c r="HB65">
        <v>-0.06</v>
      </c>
      <c r="HC65">
        <v>-0.03</v>
      </c>
      <c r="HD65">
        <v>-0.22</v>
      </c>
      <c r="HE65">
        <v>-0.12</v>
      </c>
      <c r="HF65">
        <v>-0.35</v>
      </c>
      <c r="HG65">
        <v>-0.23</v>
      </c>
      <c r="HH65">
        <v>-0.03</v>
      </c>
      <c r="HI65">
        <v>0.19</v>
      </c>
      <c r="HJ65">
        <v>-0.28999999999999998</v>
      </c>
      <c r="HK65">
        <v>7.0000000000000007E-2</v>
      </c>
      <c r="HL65">
        <v>0.01</v>
      </c>
      <c r="HM65">
        <v>0.04</v>
      </c>
      <c r="HN65">
        <v>-0.4</v>
      </c>
      <c r="HO65">
        <v>-0.24</v>
      </c>
      <c r="HP65">
        <v>0.14000000000000001</v>
      </c>
      <c r="HQ65">
        <v>0.18</v>
      </c>
      <c r="HR65">
        <v>0.36</v>
      </c>
      <c r="HS65">
        <v>-0.16</v>
      </c>
      <c r="HT65">
        <v>0.23</v>
      </c>
      <c r="HU65">
        <v>0.05</v>
      </c>
      <c r="HV65">
        <v>0.14000000000000001</v>
      </c>
      <c r="HW65">
        <v>0.4</v>
      </c>
      <c r="HX65">
        <v>-0.54</v>
      </c>
      <c r="HY65">
        <v>0.35</v>
      </c>
      <c r="HZ65">
        <v>5.5</v>
      </c>
      <c r="IA65">
        <v>7.92</v>
      </c>
      <c r="IB65">
        <v>5.96</v>
      </c>
      <c r="IC65">
        <v>4.9400000000000004</v>
      </c>
      <c r="ID65">
        <v>8.69</v>
      </c>
      <c r="IE65">
        <v>2.75</v>
      </c>
      <c r="IF65">
        <v>8.85</v>
      </c>
      <c r="IG65">
        <v>10.69</v>
      </c>
      <c r="IH65">
        <v>5.82</v>
      </c>
      <c r="II65">
        <v>4.51</v>
      </c>
      <c r="IJ65">
        <v>4.92</v>
      </c>
      <c r="IK65">
        <v>2.92</v>
      </c>
      <c r="IL65">
        <v>6</v>
      </c>
      <c r="IM65">
        <v>6.11</v>
      </c>
      <c r="IN65">
        <v>3.84</v>
      </c>
      <c r="IO65">
        <v>0.41</v>
      </c>
      <c r="IP65">
        <v>6.7</v>
      </c>
      <c r="IQ65">
        <v>7.4</v>
      </c>
      <c r="IR65">
        <v>5.49</v>
      </c>
      <c r="IS65">
        <v>4.95</v>
      </c>
      <c r="IT65">
        <v>2.4</v>
      </c>
      <c r="IU65">
        <v>5.43</v>
      </c>
      <c r="IV65">
        <v>3.54</v>
      </c>
      <c r="IW65">
        <v>6.87</v>
      </c>
      <c r="IX65">
        <v>7.81</v>
      </c>
      <c r="IY65">
        <v>6.75</v>
      </c>
      <c r="IZ65">
        <v>9.2100000000000009</v>
      </c>
      <c r="JA65">
        <v>8.2899999999999991</v>
      </c>
      <c r="JB65">
        <v>5.25</v>
      </c>
      <c r="JC65">
        <v>5.76</v>
      </c>
      <c r="JD65">
        <v>5.01</v>
      </c>
      <c r="JE65">
        <v>5.79</v>
      </c>
      <c r="JF65">
        <v>4.51</v>
      </c>
      <c r="JG65">
        <v>5.5</v>
      </c>
      <c r="JH65">
        <v>7.92</v>
      </c>
      <c r="JI65">
        <v>5.96</v>
      </c>
      <c r="JJ65">
        <v>4.9400000000000004</v>
      </c>
      <c r="JK65">
        <v>8.69</v>
      </c>
      <c r="JL65">
        <v>2.75</v>
      </c>
      <c r="JM65">
        <v>8.85</v>
      </c>
      <c r="JN65">
        <v>10.69</v>
      </c>
      <c r="JO65">
        <v>5.82</v>
      </c>
      <c r="JP65">
        <v>4.51</v>
      </c>
      <c r="JQ65">
        <v>4.92</v>
      </c>
      <c r="JR65">
        <v>2.92</v>
      </c>
      <c r="JS65">
        <v>6</v>
      </c>
      <c r="JT65">
        <v>6.11</v>
      </c>
      <c r="JU65">
        <v>3.84</v>
      </c>
      <c r="JV65">
        <v>0.41</v>
      </c>
      <c r="JW65">
        <v>6.7</v>
      </c>
      <c r="JX65">
        <v>7.4</v>
      </c>
      <c r="JY65">
        <v>5.49</v>
      </c>
      <c r="JZ65">
        <v>4.95</v>
      </c>
      <c r="KA65">
        <v>2.4</v>
      </c>
      <c r="KB65">
        <v>5.43</v>
      </c>
      <c r="KC65">
        <v>3.54</v>
      </c>
      <c r="KD65">
        <v>6.87</v>
      </c>
      <c r="KE65">
        <v>7.81</v>
      </c>
      <c r="KF65">
        <v>6.75</v>
      </c>
      <c r="KG65">
        <v>9.2100000000000009</v>
      </c>
      <c r="KH65">
        <v>8.2899999999999991</v>
      </c>
      <c r="KI65">
        <v>5.25</v>
      </c>
      <c r="KJ65">
        <v>5.76</v>
      </c>
      <c r="KK65">
        <v>5.01</v>
      </c>
      <c r="KL65">
        <v>5.79</v>
      </c>
      <c r="KM65">
        <v>4.51</v>
      </c>
    </row>
    <row r="66" spans="1:299" x14ac:dyDescent="0.25">
      <c r="A66">
        <v>64</v>
      </c>
      <c r="B66" s="1">
        <v>42370</v>
      </c>
      <c r="C66">
        <v>968.7</v>
      </c>
      <c r="D66">
        <v>1000.59</v>
      </c>
      <c r="E66">
        <v>1033.8699999999999</v>
      </c>
      <c r="F66">
        <v>1071.92</v>
      </c>
      <c r="G66">
        <v>993.49</v>
      </c>
      <c r="H66">
        <v>1028.0999999999999</v>
      </c>
      <c r="I66">
        <v>980.78</v>
      </c>
      <c r="J66">
        <v>992.52</v>
      </c>
      <c r="K66">
        <v>1032.9100000000001</v>
      </c>
      <c r="L66">
        <v>899.55</v>
      </c>
      <c r="M66">
        <v>915.68</v>
      </c>
      <c r="N66">
        <v>946.81</v>
      </c>
      <c r="O66">
        <v>906.56</v>
      </c>
      <c r="P66">
        <v>875.48</v>
      </c>
      <c r="Q66">
        <v>933.49</v>
      </c>
      <c r="R66">
        <v>862.94</v>
      </c>
      <c r="S66">
        <v>893.47</v>
      </c>
      <c r="T66">
        <v>875.09</v>
      </c>
      <c r="U66">
        <v>901.15</v>
      </c>
      <c r="V66">
        <v>1004.39</v>
      </c>
      <c r="W66">
        <v>894.09</v>
      </c>
      <c r="X66">
        <v>885.38</v>
      </c>
      <c r="Y66">
        <v>1083.26</v>
      </c>
      <c r="Z66">
        <v>1048.69</v>
      </c>
      <c r="AA66">
        <v>1001.65</v>
      </c>
      <c r="AB66">
        <v>999.97</v>
      </c>
      <c r="AC66">
        <v>1055.68</v>
      </c>
      <c r="AD66">
        <v>952.41</v>
      </c>
      <c r="AE66">
        <v>981.5</v>
      </c>
      <c r="AF66">
        <v>962.22</v>
      </c>
      <c r="AG66">
        <v>986.36</v>
      </c>
      <c r="AH66">
        <v>962.3</v>
      </c>
      <c r="AI66">
        <v>1015.07</v>
      </c>
      <c r="AJ66">
        <v>518.13</v>
      </c>
      <c r="AK66">
        <v>565.83000000000004</v>
      </c>
      <c r="AL66">
        <v>585.20000000000005</v>
      </c>
      <c r="AM66">
        <v>605.41999999999996</v>
      </c>
      <c r="AN66">
        <v>566.49</v>
      </c>
      <c r="AO66">
        <v>531.33000000000004</v>
      </c>
      <c r="AP66">
        <v>555.52</v>
      </c>
      <c r="AQ66">
        <v>561.77</v>
      </c>
      <c r="AR66">
        <v>592.96</v>
      </c>
      <c r="AS66">
        <v>506.91</v>
      </c>
      <c r="AT66">
        <v>525.27</v>
      </c>
      <c r="AU66">
        <v>540.22</v>
      </c>
      <c r="AV66">
        <v>521.29</v>
      </c>
      <c r="AW66">
        <v>491.04</v>
      </c>
      <c r="AX66">
        <v>532.37</v>
      </c>
      <c r="AY66">
        <v>490.98</v>
      </c>
      <c r="AZ66">
        <v>501.95</v>
      </c>
      <c r="BA66">
        <v>495.25</v>
      </c>
      <c r="BB66">
        <v>491.8</v>
      </c>
      <c r="BC66">
        <v>510.92</v>
      </c>
      <c r="BD66">
        <v>491.1</v>
      </c>
      <c r="BE66">
        <v>473.22</v>
      </c>
      <c r="BF66">
        <v>529.16999999999996</v>
      </c>
      <c r="BG66">
        <v>518.55999999999995</v>
      </c>
      <c r="BH66">
        <v>508.42</v>
      </c>
      <c r="BI66">
        <v>489.96</v>
      </c>
      <c r="BJ66">
        <v>519.63</v>
      </c>
      <c r="BK66">
        <v>528.59</v>
      </c>
      <c r="BL66">
        <v>552.65</v>
      </c>
      <c r="BM66">
        <v>555.19000000000005</v>
      </c>
      <c r="BN66">
        <v>543.9</v>
      </c>
      <c r="BO66">
        <v>542.33000000000004</v>
      </c>
      <c r="BP66">
        <v>577.11</v>
      </c>
      <c r="BQ66">
        <v>450.57</v>
      </c>
      <c r="BR66">
        <v>434.76</v>
      </c>
      <c r="BS66">
        <v>448.67</v>
      </c>
      <c r="BT66">
        <v>466.5</v>
      </c>
      <c r="BU66">
        <v>427</v>
      </c>
      <c r="BV66">
        <v>496.77</v>
      </c>
      <c r="BW66">
        <v>425.26</v>
      </c>
      <c r="BX66">
        <v>430.75</v>
      </c>
      <c r="BY66">
        <v>439.95</v>
      </c>
      <c r="BZ66">
        <v>392.64</v>
      </c>
      <c r="CA66">
        <v>390.41</v>
      </c>
      <c r="CB66">
        <v>406.59</v>
      </c>
      <c r="CC66">
        <v>385.27</v>
      </c>
      <c r="CD66">
        <v>384.44</v>
      </c>
      <c r="CE66">
        <v>401.12</v>
      </c>
      <c r="CF66">
        <v>371.96</v>
      </c>
      <c r="CG66">
        <v>391.52</v>
      </c>
      <c r="CH66">
        <v>379.84</v>
      </c>
      <c r="CI66">
        <v>409.35</v>
      </c>
      <c r="CJ66">
        <v>493.47</v>
      </c>
      <c r="CK66">
        <v>402.99</v>
      </c>
      <c r="CL66">
        <v>412.16</v>
      </c>
      <c r="CM66">
        <v>554.09</v>
      </c>
      <c r="CN66">
        <v>530.13</v>
      </c>
      <c r="CO66">
        <v>493.23</v>
      </c>
      <c r="CP66">
        <v>510.01</v>
      </c>
      <c r="CQ66">
        <v>536.04999999999995</v>
      </c>
      <c r="CR66">
        <v>423.82</v>
      </c>
      <c r="CS66">
        <v>428.85</v>
      </c>
      <c r="CT66">
        <v>407.03</v>
      </c>
      <c r="CU66">
        <v>442.46</v>
      </c>
      <c r="CV66">
        <v>419.97</v>
      </c>
      <c r="CW66">
        <v>437.96</v>
      </c>
      <c r="CX66">
        <v>484.93</v>
      </c>
      <c r="CY66">
        <v>498.57</v>
      </c>
      <c r="CZ66">
        <v>576.33000000000004</v>
      </c>
      <c r="DA66">
        <v>569.04</v>
      </c>
      <c r="DB66">
        <v>486.32</v>
      </c>
      <c r="DC66">
        <v>427.04</v>
      </c>
      <c r="DD66">
        <v>470</v>
      </c>
      <c r="DE66">
        <v>482.04</v>
      </c>
      <c r="DF66">
        <v>542.97</v>
      </c>
      <c r="DG66">
        <v>485.93</v>
      </c>
      <c r="DH66">
        <v>482.37</v>
      </c>
      <c r="DI66">
        <v>629.14</v>
      </c>
      <c r="DJ66">
        <v>523.51</v>
      </c>
      <c r="DK66">
        <v>441.25</v>
      </c>
      <c r="DL66">
        <v>516.12</v>
      </c>
      <c r="DM66">
        <v>461.4</v>
      </c>
      <c r="DN66">
        <v>446.47</v>
      </c>
      <c r="DO66">
        <v>465.01</v>
      </c>
      <c r="DP66">
        <v>476.8</v>
      </c>
      <c r="DQ66">
        <v>480.69</v>
      </c>
      <c r="DR66">
        <v>492.03</v>
      </c>
      <c r="DS66">
        <v>491.08</v>
      </c>
      <c r="DT66">
        <v>493.64</v>
      </c>
      <c r="DU66">
        <v>473.58</v>
      </c>
      <c r="DV66">
        <v>479.09</v>
      </c>
      <c r="DW66">
        <v>478.24</v>
      </c>
      <c r="DX66">
        <v>571.91</v>
      </c>
      <c r="DY66">
        <v>432.34</v>
      </c>
      <c r="DZ66">
        <v>501.04</v>
      </c>
      <c r="EA66">
        <v>452.44</v>
      </c>
      <c r="EB66">
        <v>562.78</v>
      </c>
      <c r="EC66">
        <v>508.25</v>
      </c>
      <c r="ED66">
        <v>448.38</v>
      </c>
      <c r="EE66">
        <v>392.5</v>
      </c>
      <c r="EF66">
        <v>418.06</v>
      </c>
      <c r="EG66">
        <v>445.63</v>
      </c>
      <c r="EH66">
        <v>439.73</v>
      </c>
      <c r="EI66">
        <v>418.16</v>
      </c>
      <c r="EJ66">
        <v>349.72</v>
      </c>
      <c r="EK66">
        <v>413.43</v>
      </c>
      <c r="EL66">
        <v>386.64</v>
      </c>
      <c r="EM66">
        <v>463.91</v>
      </c>
      <c r="EN66">
        <v>391.11</v>
      </c>
      <c r="EO66">
        <v>361.48</v>
      </c>
      <c r="EP66">
        <v>489.4</v>
      </c>
      <c r="EQ66">
        <v>419.58</v>
      </c>
      <c r="ER66">
        <v>346.9</v>
      </c>
      <c r="ES66">
        <v>423.45</v>
      </c>
      <c r="ET66">
        <v>365.85</v>
      </c>
      <c r="EU66">
        <v>371.62</v>
      </c>
      <c r="EV66">
        <v>369.8</v>
      </c>
      <c r="EW66">
        <v>397.33</v>
      </c>
      <c r="EX66">
        <v>387.69</v>
      </c>
      <c r="EY66">
        <v>412.23</v>
      </c>
      <c r="EZ66">
        <v>376.76</v>
      </c>
      <c r="FA66">
        <v>372.85</v>
      </c>
      <c r="FB66">
        <v>381.28</v>
      </c>
      <c r="FC66">
        <v>377.36</v>
      </c>
      <c r="FD66">
        <v>383.35</v>
      </c>
      <c r="FE66">
        <v>431.46</v>
      </c>
      <c r="FF66">
        <v>341.5</v>
      </c>
      <c r="FG66">
        <v>420.98</v>
      </c>
      <c r="FH66">
        <v>384.23</v>
      </c>
      <c r="FI66">
        <v>475.54</v>
      </c>
      <c r="FJ66">
        <v>419.66</v>
      </c>
      <c r="FK66">
        <v>382.7</v>
      </c>
      <c r="FL66">
        <v>711.15</v>
      </c>
      <c r="FM66">
        <v>701.04</v>
      </c>
      <c r="FN66">
        <v>1025.3800000000001</v>
      </c>
      <c r="FO66">
        <v>960.6</v>
      </c>
      <c r="FP66">
        <v>643.86</v>
      </c>
      <c r="FQ66">
        <v>607.07000000000005</v>
      </c>
      <c r="FR66">
        <v>591.67999999999995</v>
      </c>
      <c r="FS66">
        <v>746</v>
      </c>
      <c r="FT66">
        <v>790.53</v>
      </c>
      <c r="FU66">
        <v>759.45</v>
      </c>
      <c r="FV66">
        <v>966.09</v>
      </c>
      <c r="FW66">
        <v>1070.93</v>
      </c>
      <c r="FX66">
        <v>872.57</v>
      </c>
      <c r="FY66">
        <v>715.3</v>
      </c>
      <c r="FZ66">
        <v>783.26</v>
      </c>
      <c r="GA66">
        <v>743.04</v>
      </c>
      <c r="GB66">
        <v>624.94000000000005</v>
      </c>
      <c r="GC66">
        <v>764.21</v>
      </c>
      <c r="GD66">
        <v>669.16</v>
      </c>
      <c r="GE66">
        <v>688.85</v>
      </c>
      <c r="GF66">
        <v>693.44</v>
      </c>
      <c r="GG66">
        <v>794.7</v>
      </c>
      <c r="GH66">
        <v>757.77</v>
      </c>
      <c r="GI66">
        <v>670.8</v>
      </c>
      <c r="GJ66">
        <v>721.57</v>
      </c>
      <c r="GK66">
        <v>679.58</v>
      </c>
      <c r="GL66">
        <v>891.76</v>
      </c>
      <c r="GM66">
        <v>686.31</v>
      </c>
      <c r="GN66">
        <v>707.89</v>
      </c>
      <c r="GO66">
        <v>626.25</v>
      </c>
      <c r="GP66">
        <v>758.37</v>
      </c>
      <c r="GQ66">
        <v>762.91</v>
      </c>
      <c r="GR66">
        <v>614.9</v>
      </c>
      <c r="GS66">
        <v>0.55000000000000004</v>
      </c>
      <c r="GT66">
        <v>0.54</v>
      </c>
      <c r="GU66">
        <v>0.15</v>
      </c>
      <c r="GV66">
        <v>0.3</v>
      </c>
      <c r="GW66">
        <v>-0.2</v>
      </c>
      <c r="GX66">
        <v>0.22</v>
      </c>
      <c r="GY66">
        <v>0.8</v>
      </c>
      <c r="GZ66">
        <v>0.42</v>
      </c>
      <c r="HA66">
        <v>2.36</v>
      </c>
      <c r="HB66">
        <v>1.08</v>
      </c>
      <c r="HC66">
        <v>0.35</v>
      </c>
      <c r="HD66">
        <v>4.62</v>
      </c>
      <c r="HE66">
        <v>1.21</v>
      </c>
      <c r="HF66">
        <v>0.76</v>
      </c>
      <c r="HG66">
        <v>-0.08</v>
      </c>
      <c r="HH66">
        <v>0.53</v>
      </c>
      <c r="HI66">
        <v>0.25</v>
      </c>
      <c r="HJ66">
        <v>1.28</v>
      </c>
      <c r="HK66">
        <v>1.54</v>
      </c>
      <c r="HL66">
        <v>0.28000000000000003</v>
      </c>
      <c r="HM66">
        <v>0.28000000000000003</v>
      </c>
      <c r="HN66">
        <v>0.38</v>
      </c>
      <c r="HO66">
        <v>0.15</v>
      </c>
      <c r="HP66">
        <v>0.32</v>
      </c>
      <c r="HQ66">
        <v>0.19</v>
      </c>
      <c r="HR66">
        <v>0.37</v>
      </c>
      <c r="HS66">
        <v>0.03</v>
      </c>
      <c r="HT66">
        <v>0.04</v>
      </c>
      <c r="HU66">
        <v>0.59</v>
      </c>
      <c r="HV66">
        <v>0.47</v>
      </c>
      <c r="HW66">
        <v>0.6</v>
      </c>
      <c r="HX66">
        <v>0.4</v>
      </c>
      <c r="HY66">
        <v>0.92</v>
      </c>
      <c r="HZ66">
        <v>0.55000000000000004</v>
      </c>
      <c r="IA66">
        <v>0.54</v>
      </c>
      <c r="IB66">
        <v>0.15</v>
      </c>
      <c r="IC66">
        <v>0.3</v>
      </c>
      <c r="ID66">
        <v>-0.2</v>
      </c>
      <c r="IE66">
        <v>0.22</v>
      </c>
      <c r="IF66">
        <v>0.8</v>
      </c>
      <c r="IG66">
        <v>0.42</v>
      </c>
      <c r="IH66">
        <v>2.36</v>
      </c>
      <c r="II66">
        <v>1.08</v>
      </c>
      <c r="IJ66">
        <v>0.35</v>
      </c>
      <c r="IK66">
        <v>4.62</v>
      </c>
      <c r="IL66">
        <v>1.21</v>
      </c>
      <c r="IM66">
        <v>0.76</v>
      </c>
      <c r="IN66">
        <v>-0.08</v>
      </c>
      <c r="IO66">
        <v>0.53</v>
      </c>
      <c r="IP66">
        <v>0.25</v>
      </c>
      <c r="IQ66">
        <v>1.28</v>
      </c>
      <c r="IR66">
        <v>1.54</v>
      </c>
      <c r="IS66">
        <v>0.28000000000000003</v>
      </c>
      <c r="IT66">
        <v>0.28000000000000003</v>
      </c>
      <c r="IU66">
        <v>0.38</v>
      </c>
      <c r="IV66">
        <v>0.15</v>
      </c>
      <c r="IW66">
        <v>0.32</v>
      </c>
      <c r="IX66">
        <v>0.19</v>
      </c>
      <c r="IY66">
        <v>0.37</v>
      </c>
      <c r="IZ66">
        <v>0.03</v>
      </c>
      <c r="JA66">
        <v>0.04</v>
      </c>
      <c r="JB66">
        <v>0.59</v>
      </c>
      <c r="JC66">
        <v>0.47</v>
      </c>
      <c r="JD66">
        <v>0.6</v>
      </c>
      <c r="JE66">
        <v>0.4</v>
      </c>
      <c r="JF66">
        <v>0.92</v>
      </c>
      <c r="JG66">
        <v>5.86</v>
      </c>
      <c r="JH66">
        <v>7.73</v>
      </c>
      <c r="JI66">
        <v>5.7</v>
      </c>
      <c r="JJ66">
        <v>5.22</v>
      </c>
      <c r="JK66">
        <v>8.02</v>
      </c>
      <c r="JL66">
        <v>2.64</v>
      </c>
      <c r="JM66">
        <v>9.02</v>
      </c>
      <c r="JN66">
        <v>6.35</v>
      </c>
      <c r="JO66">
        <v>8.39</v>
      </c>
      <c r="JP66">
        <v>5.54</v>
      </c>
      <c r="JQ66">
        <v>5.31</v>
      </c>
      <c r="JR66">
        <v>7.76</v>
      </c>
      <c r="JS66">
        <v>7.35</v>
      </c>
      <c r="JT66">
        <v>6.87</v>
      </c>
      <c r="JU66">
        <v>3.67</v>
      </c>
      <c r="JV66">
        <v>0.64</v>
      </c>
      <c r="JW66">
        <v>6.56</v>
      </c>
      <c r="JX66">
        <v>8.0399999999999991</v>
      </c>
      <c r="JY66">
        <v>7.07</v>
      </c>
      <c r="JZ66">
        <v>5.03</v>
      </c>
      <c r="KA66">
        <v>2.52</v>
      </c>
      <c r="KB66">
        <v>5.72</v>
      </c>
      <c r="KC66">
        <v>3.48</v>
      </c>
      <c r="KD66">
        <v>6.97</v>
      </c>
      <c r="KE66">
        <v>7.79</v>
      </c>
      <c r="KF66">
        <v>7.22</v>
      </c>
      <c r="KG66">
        <v>8.24</v>
      </c>
      <c r="KH66">
        <v>8.3699999999999992</v>
      </c>
      <c r="KI66">
        <v>5.77</v>
      </c>
      <c r="KJ66">
        <v>6.19</v>
      </c>
      <c r="KK66">
        <v>5.64</v>
      </c>
      <c r="KL66">
        <v>6.07</v>
      </c>
      <c r="KM66">
        <v>5.24</v>
      </c>
    </row>
    <row r="67" spans="1:299" x14ac:dyDescent="0.25">
      <c r="A67">
        <v>65</v>
      </c>
      <c r="B67" s="1">
        <v>42401</v>
      </c>
      <c r="C67">
        <v>976.82</v>
      </c>
      <c r="D67">
        <v>1006.32</v>
      </c>
      <c r="E67">
        <v>1037.95</v>
      </c>
      <c r="F67">
        <v>1074.45</v>
      </c>
      <c r="G67">
        <v>998.13</v>
      </c>
      <c r="H67">
        <v>1033.19</v>
      </c>
      <c r="I67">
        <v>988.81</v>
      </c>
      <c r="J67">
        <v>996.65</v>
      </c>
      <c r="K67">
        <v>1035.2</v>
      </c>
      <c r="L67">
        <v>911.11</v>
      </c>
      <c r="M67">
        <v>923.11</v>
      </c>
      <c r="N67">
        <v>952.54</v>
      </c>
      <c r="O67">
        <v>911.56</v>
      </c>
      <c r="P67">
        <v>877.56</v>
      </c>
      <c r="Q67">
        <v>939.66</v>
      </c>
      <c r="R67">
        <v>905.32</v>
      </c>
      <c r="S67">
        <v>898.34</v>
      </c>
      <c r="T67">
        <v>875.75</v>
      </c>
      <c r="U67">
        <v>906.17</v>
      </c>
      <c r="V67">
        <v>1010.58</v>
      </c>
      <c r="W67">
        <v>900.82</v>
      </c>
      <c r="X67">
        <v>891.07</v>
      </c>
      <c r="Y67">
        <v>1087.72</v>
      </c>
      <c r="Z67">
        <v>1055.28</v>
      </c>
      <c r="AA67">
        <v>1011.28</v>
      </c>
      <c r="AB67">
        <v>1003.95</v>
      </c>
      <c r="AC67">
        <v>1062.75</v>
      </c>
      <c r="AD67">
        <v>974.01</v>
      </c>
      <c r="AE67">
        <v>986.11</v>
      </c>
      <c r="AF67">
        <v>968.28</v>
      </c>
      <c r="AG67">
        <v>986.02</v>
      </c>
      <c r="AH67">
        <v>967.63</v>
      </c>
      <c r="AI67">
        <v>1024.32</v>
      </c>
      <c r="AJ67">
        <v>523.53</v>
      </c>
      <c r="AK67">
        <v>571.63</v>
      </c>
      <c r="AL67">
        <v>589.28</v>
      </c>
      <c r="AM67">
        <v>607.95000000000005</v>
      </c>
      <c r="AN67">
        <v>571.19000000000005</v>
      </c>
      <c r="AO67">
        <v>537.69000000000005</v>
      </c>
      <c r="AP67">
        <v>563.54999999999995</v>
      </c>
      <c r="AQ67">
        <v>565.91</v>
      </c>
      <c r="AR67">
        <v>595.25</v>
      </c>
      <c r="AS67">
        <v>512.59</v>
      </c>
      <c r="AT67">
        <v>534.11</v>
      </c>
      <c r="AU67">
        <v>545.5</v>
      </c>
      <c r="AV67">
        <v>527.72</v>
      </c>
      <c r="AW67">
        <v>493.12</v>
      </c>
      <c r="AX67">
        <v>538.54</v>
      </c>
      <c r="AY67">
        <v>496.57</v>
      </c>
      <c r="AZ67">
        <v>506.82</v>
      </c>
      <c r="BA67">
        <v>495.91</v>
      </c>
      <c r="BB67">
        <v>496.82</v>
      </c>
      <c r="BC67">
        <v>516.72</v>
      </c>
      <c r="BD67">
        <v>496.5</v>
      </c>
      <c r="BE67">
        <v>478.4</v>
      </c>
      <c r="BF67">
        <v>533.63</v>
      </c>
      <c r="BG67">
        <v>525.15</v>
      </c>
      <c r="BH67">
        <v>512.78</v>
      </c>
      <c r="BI67">
        <v>491.79</v>
      </c>
      <c r="BJ67">
        <v>526.70000000000005</v>
      </c>
      <c r="BK67">
        <v>534.6</v>
      </c>
      <c r="BL67">
        <v>556.62</v>
      </c>
      <c r="BM67">
        <v>561.05999999999995</v>
      </c>
      <c r="BN67">
        <v>543.55999999999995</v>
      </c>
      <c r="BO67">
        <v>547.66</v>
      </c>
      <c r="BP67">
        <v>583.6</v>
      </c>
      <c r="BQ67">
        <v>453.29</v>
      </c>
      <c r="BR67">
        <v>434.69</v>
      </c>
      <c r="BS67">
        <v>448.67</v>
      </c>
      <c r="BT67">
        <v>466.5</v>
      </c>
      <c r="BU67">
        <v>426.94</v>
      </c>
      <c r="BV67">
        <v>495.5</v>
      </c>
      <c r="BW67">
        <v>425.26</v>
      </c>
      <c r="BX67">
        <v>430.74</v>
      </c>
      <c r="BY67">
        <v>439.95</v>
      </c>
      <c r="BZ67">
        <v>398.52</v>
      </c>
      <c r="CA67">
        <v>389</v>
      </c>
      <c r="CB67">
        <v>407.04</v>
      </c>
      <c r="CC67">
        <v>383.84</v>
      </c>
      <c r="CD67">
        <v>384.44</v>
      </c>
      <c r="CE67">
        <v>401.12</v>
      </c>
      <c r="CF67">
        <v>408.75</v>
      </c>
      <c r="CG67">
        <v>391.52</v>
      </c>
      <c r="CH67">
        <v>379.84</v>
      </c>
      <c r="CI67">
        <v>409.35</v>
      </c>
      <c r="CJ67">
        <v>493.86</v>
      </c>
      <c r="CK67">
        <v>404.32</v>
      </c>
      <c r="CL67">
        <v>412.67</v>
      </c>
      <c r="CM67">
        <v>554.09</v>
      </c>
      <c r="CN67">
        <v>530.13</v>
      </c>
      <c r="CO67">
        <v>498.5</v>
      </c>
      <c r="CP67">
        <v>512.16</v>
      </c>
      <c r="CQ67">
        <v>536.04999999999995</v>
      </c>
      <c r="CR67">
        <v>439.41</v>
      </c>
      <c r="CS67">
        <v>429.49</v>
      </c>
      <c r="CT67">
        <v>407.22</v>
      </c>
      <c r="CU67">
        <v>442.46</v>
      </c>
      <c r="CV67">
        <v>419.97</v>
      </c>
      <c r="CW67">
        <v>440.72</v>
      </c>
      <c r="CX67">
        <v>489</v>
      </c>
      <c r="CY67">
        <v>501.41</v>
      </c>
      <c r="CZ67">
        <v>578.58000000000004</v>
      </c>
      <c r="DA67">
        <v>570.4</v>
      </c>
      <c r="DB67">
        <v>488.6</v>
      </c>
      <c r="DC67">
        <v>429.18</v>
      </c>
      <c r="DD67">
        <v>473.85</v>
      </c>
      <c r="DE67">
        <v>484.06</v>
      </c>
      <c r="DF67">
        <v>544.16999999999996</v>
      </c>
      <c r="DG67">
        <v>492.2</v>
      </c>
      <c r="DH67">
        <v>486.27</v>
      </c>
      <c r="DI67">
        <v>632.98</v>
      </c>
      <c r="DJ67">
        <v>526.39</v>
      </c>
      <c r="DK67">
        <v>442.31</v>
      </c>
      <c r="DL67">
        <v>519.52</v>
      </c>
      <c r="DM67">
        <v>484.05</v>
      </c>
      <c r="DN67">
        <v>448.93</v>
      </c>
      <c r="DO67">
        <v>465.38</v>
      </c>
      <c r="DP67">
        <v>479.47</v>
      </c>
      <c r="DQ67">
        <v>483.67</v>
      </c>
      <c r="DR67">
        <v>495.72</v>
      </c>
      <c r="DS67">
        <v>494.23</v>
      </c>
      <c r="DT67">
        <v>495.67</v>
      </c>
      <c r="DU67">
        <v>476.56</v>
      </c>
      <c r="DV67">
        <v>483.69</v>
      </c>
      <c r="DW67">
        <v>480.16</v>
      </c>
      <c r="DX67">
        <v>575.75</v>
      </c>
      <c r="DY67">
        <v>442.16</v>
      </c>
      <c r="DZ67">
        <v>503.4</v>
      </c>
      <c r="EA67">
        <v>455.29</v>
      </c>
      <c r="EB67">
        <v>562.61</v>
      </c>
      <c r="EC67">
        <v>511.05</v>
      </c>
      <c r="ED67">
        <v>452.46</v>
      </c>
      <c r="EE67">
        <v>396.59</v>
      </c>
      <c r="EF67">
        <v>422.37</v>
      </c>
      <c r="EG67">
        <v>448.75</v>
      </c>
      <c r="EH67">
        <v>441.57</v>
      </c>
      <c r="EI67">
        <v>421.63</v>
      </c>
      <c r="EJ67">
        <v>353.91</v>
      </c>
      <c r="EK67">
        <v>419.43</v>
      </c>
      <c r="EL67">
        <v>389.5</v>
      </c>
      <c r="EM67">
        <v>465.72</v>
      </c>
      <c r="EN67">
        <v>395.49</v>
      </c>
      <c r="EO67">
        <v>367.55</v>
      </c>
      <c r="EP67">
        <v>494.2</v>
      </c>
      <c r="EQ67">
        <v>424.75</v>
      </c>
      <c r="ER67">
        <v>348.35</v>
      </c>
      <c r="ES67">
        <v>428.36</v>
      </c>
      <c r="ET67">
        <v>370.02</v>
      </c>
      <c r="EU67">
        <v>375.22</v>
      </c>
      <c r="EV67">
        <v>370.28</v>
      </c>
      <c r="EW67">
        <v>401.39</v>
      </c>
      <c r="EX67">
        <v>392.11</v>
      </c>
      <c r="EY67">
        <v>416.77</v>
      </c>
      <c r="EZ67">
        <v>380.87</v>
      </c>
      <c r="FA67">
        <v>375.98</v>
      </c>
      <c r="FB67">
        <v>386.12</v>
      </c>
      <c r="FC67">
        <v>380.61</v>
      </c>
      <c r="FD67">
        <v>384.77</v>
      </c>
      <c r="FE67">
        <v>437.32</v>
      </c>
      <c r="FF67">
        <v>345.39</v>
      </c>
      <c r="FG67">
        <v>424.01</v>
      </c>
      <c r="FH67">
        <v>388.3</v>
      </c>
      <c r="FI67">
        <v>475.25</v>
      </c>
      <c r="FJ67">
        <v>423.77</v>
      </c>
      <c r="FK67">
        <v>386.99</v>
      </c>
      <c r="FL67">
        <v>715.41</v>
      </c>
      <c r="FM67">
        <v>700.9</v>
      </c>
      <c r="FN67">
        <v>1025.3800000000001</v>
      </c>
      <c r="FO67">
        <v>960.6</v>
      </c>
      <c r="FP67">
        <v>643.79</v>
      </c>
      <c r="FQ67">
        <v>605.49</v>
      </c>
      <c r="FR67">
        <v>591.67999999999995</v>
      </c>
      <c r="FS67">
        <v>746</v>
      </c>
      <c r="FT67">
        <v>790.53</v>
      </c>
      <c r="FU67">
        <v>770.84</v>
      </c>
      <c r="FV67">
        <v>962.61</v>
      </c>
      <c r="FW67">
        <v>1072.1099999999999</v>
      </c>
      <c r="FX67">
        <v>869.34</v>
      </c>
      <c r="FY67">
        <v>715.3</v>
      </c>
      <c r="FZ67">
        <v>783.26</v>
      </c>
      <c r="GA67">
        <v>816.52</v>
      </c>
      <c r="GB67">
        <v>624.94000000000005</v>
      </c>
      <c r="GC67">
        <v>764.21</v>
      </c>
      <c r="GD67">
        <v>669.16</v>
      </c>
      <c r="GE67">
        <v>689.4</v>
      </c>
      <c r="GF67">
        <v>695.73</v>
      </c>
      <c r="GG67">
        <v>795.65</v>
      </c>
      <c r="GH67">
        <v>757.77</v>
      </c>
      <c r="GI67">
        <v>670.8</v>
      </c>
      <c r="GJ67">
        <v>729.29</v>
      </c>
      <c r="GK67">
        <v>682.44</v>
      </c>
      <c r="GL67">
        <v>891.76</v>
      </c>
      <c r="GM67">
        <v>711.57</v>
      </c>
      <c r="GN67">
        <v>708.95</v>
      </c>
      <c r="GO67">
        <v>626.55999999999995</v>
      </c>
      <c r="GP67">
        <v>758.37</v>
      </c>
      <c r="GQ67">
        <v>762.91</v>
      </c>
      <c r="GR67">
        <v>618.77</v>
      </c>
      <c r="GS67">
        <v>0.84</v>
      </c>
      <c r="GT67">
        <v>0.56999999999999995</v>
      </c>
      <c r="GU67">
        <v>0.39</v>
      </c>
      <c r="GV67">
        <v>0.24</v>
      </c>
      <c r="GW67">
        <v>0.47</v>
      </c>
      <c r="GX67">
        <v>0.5</v>
      </c>
      <c r="GY67">
        <v>0.82</v>
      </c>
      <c r="GZ67">
        <v>0.42</v>
      </c>
      <c r="HA67">
        <v>0.22</v>
      </c>
      <c r="HB67">
        <v>1.29</v>
      </c>
      <c r="HC67">
        <v>0.81</v>
      </c>
      <c r="HD67">
        <v>0.61</v>
      </c>
      <c r="HE67">
        <v>0.55000000000000004</v>
      </c>
      <c r="HF67">
        <v>0.24</v>
      </c>
      <c r="HG67">
        <v>0.66</v>
      </c>
      <c r="HH67">
        <v>4.91</v>
      </c>
      <c r="HI67">
        <v>0.55000000000000004</v>
      </c>
      <c r="HJ67">
        <v>0.08</v>
      </c>
      <c r="HK67">
        <v>0.56000000000000005</v>
      </c>
      <c r="HL67">
        <v>0.62</v>
      </c>
      <c r="HM67">
        <v>0.75</v>
      </c>
      <c r="HN67">
        <v>0.64</v>
      </c>
      <c r="HO67">
        <v>0.41</v>
      </c>
      <c r="HP67">
        <v>0.63</v>
      </c>
      <c r="HQ67">
        <v>0.96</v>
      </c>
      <c r="HR67">
        <v>0.4</v>
      </c>
      <c r="HS67">
        <v>0.67</v>
      </c>
      <c r="HT67">
        <v>2.27</v>
      </c>
      <c r="HU67">
        <v>0.47</v>
      </c>
      <c r="HV67">
        <v>0.63</v>
      </c>
      <c r="HW67">
        <v>-0.03</v>
      </c>
      <c r="HX67">
        <v>0.55000000000000004</v>
      </c>
      <c r="HY67">
        <v>0.91</v>
      </c>
      <c r="HZ67">
        <v>1.39</v>
      </c>
      <c r="IA67">
        <v>1.1100000000000001</v>
      </c>
      <c r="IB67">
        <v>0.54</v>
      </c>
      <c r="IC67">
        <v>0.54</v>
      </c>
      <c r="ID67">
        <v>0.27</v>
      </c>
      <c r="IE67">
        <v>0.72</v>
      </c>
      <c r="IF67">
        <v>1.63</v>
      </c>
      <c r="IG67">
        <v>0.84</v>
      </c>
      <c r="IH67">
        <v>2.59</v>
      </c>
      <c r="II67">
        <v>2.38</v>
      </c>
      <c r="IJ67">
        <v>1.1599999999999999</v>
      </c>
      <c r="IK67">
        <v>5.26</v>
      </c>
      <c r="IL67">
        <v>1.77</v>
      </c>
      <c r="IM67">
        <v>1</v>
      </c>
      <c r="IN67">
        <v>0.57999999999999996</v>
      </c>
      <c r="IO67">
        <v>5.47</v>
      </c>
      <c r="IP67">
        <v>0.8</v>
      </c>
      <c r="IQ67">
        <v>1.36</v>
      </c>
      <c r="IR67">
        <v>2.11</v>
      </c>
      <c r="IS67">
        <v>0.9</v>
      </c>
      <c r="IT67">
        <v>1.03</v>
      </c>
      <c r="IU67">
        <v>1.02</v>
      </c>
      <c r="IV67">
        <v>0.56000000000000005</v>
      </c>
      <c r="IW67">
        <v>0.95</v>
      </c>
      <c r="IX67">
        <v>1.1499999999999999</v>
      </c>
      <c r="IY67">
        <v>0.77</v>
      </c>
      <c r="IZ67">
        <v>0.7</v>
      </c>
      <c r="JA67">
        <v>2.31</v>
      </c>
      <c r="JB67">
        <v>1.06</v>
      </c>
      <c r="JC67">
        <v>1.1000000000000001</v>
      </c>
      <c r="JD67">
        <v>0.56999999999999995</v>
      </c>
      <c r="JE67">
        <v>0.95</v>
      </c>
      <c r="JF67">
        <v>1.84</v>
      </c>
      <c r="JG67">
        <v>6.55</v>
      </c>
      <c r="JH67">
        <v>8.15</v>
      </c>
      <c r="JI67">
        <v>6.17</v>
      </c>
      <c r="JJ67">
        <v>5.66</v>
      </c>
      <c r="JK67">
        <v>8.56</v>
      </c>
      <c r="JL67">
        <v>3.17</v>
      </c>
      <c r="JM67">
        <v>9.56</v>
      </c>
      <c r="JN67">
        <v>6.6</v>
      </c>
      <c r="JO67">
        <v>7.82</v>
      </c>
      <c r="JP67">
        <v>6.57</v>
      </c>
      <c r="JQ67">
        <v>6.25</v>
      </c>
      <c r="JR67">
        <v>8.16</v>
      </c>
      <c r="JS67">
        <v>7.42</v>
      </c>
      <c r="JT67">
        <v>7</v>
      </c>
      <c r="JU67">
        <v>3.74</v>
      </c>
      <c r="JV67">
        <v>6</v>
      </c>
      <c r="JW67">
        <v>6.34</v>
      </c>
      <c r="JX67">
        <v>6.93</v>
      </c>
      <c r="JY67">
        <v>6.97</v>
      </c>
      <c r="JZ67">
        <v>5.61</v>
      </c>
      <c r="KA67">
        <v>3.29</v>
      </c>
      <c r="KB67">
        <v>6.24</v>
      </c>
      <c r="KC67">
        <v>3.87</v>
      </c>
      <c r="KD67">
        <v>7.52</v>
      </c>
      <c r="KE67">
        <v>8.69</v>
      </c>
      <c r="KF67">
        <v>7.79</v>
      </c>
      <c r="KG67">
        <v>8.82</v>
      </c>
      <c r="KH67">
        <v>10.199999999999999</v>
      </c>
      <c r="KI67">
        <v>5.91</v>
      </c>
      <c r="KJ67">
        <v>6</v>
      </c>
      <c r="KK67">
        <v>5.5</v>
      </c>
      <c r="KL67">
        <v>6</v>
      </c>
      <c r="KM67">
        <v>6.26</v>
      </c>
    </row>
    <row r="68" spans="1:299" x14ac:dyDescent="0.25">
      <c r="A68">
        <v>66</v>
      </c>
      <c r="B68" s="1">
        <v>42430</v>
      </c>
      <c r="C68">
        <v>984.81</v>
      </c>
      <c r="D68">
        <v>1009.38</v>
      </c>
      <c r="E68">
        <v>1042.57</v>
      </c>
      <c r="F68">
        <v>1076.82</v>
      </c>
      <c r="G68">
        <v>997.15</v>
      </c>
      <c r="H68">
        <v>1037</v>
      </c>
      <c r="I68">
        <v>994.11</v>
      </c>
      <c r="J68">
        <v>1001.86</v>
      </c>
      <c r="K68">
        <v>1034.8</v>
      </c>
      <c r="L68">
        <v>912.41</v>
      </c>
      <c r="M68">
        <v>943.15</v>
      </c>
      <c r="N68">
        <v>956.2</v>
      </c>
      <c r="O68">
        <v>909.85</v>
      </c>
      <c r="P68">
        <v>879.9</v>
      </c>
      <c r="Q68">
        <v>938.82</v>
      </c>
      <c r="R68">
        <v>904.15</v>
      </c>
      <c r="S68">
        <v>901.15</v>
      </c>
      <c r="T68">
        <v>875.77</v>
      </c>
      <c r="U68">
        <v>901.19</v>
      </c>
      <c r="V68">
        <v>1026.97</v>
      </c>
      <c r="W68">
        <v>949.27</v>
      </c>
      <c r="X68">
        <v>896.17</v>
      </c>
      <c r="Y68">
        <v>1091.19</v>
      </c>
      <c r="Z68">
        <v>1058.5</v>
      </c>
      <c r="AA68">
        <v>1018.2</v>
      </c>
      <c r="AB68">
        <v>1012.58</v>
      </c>
      <c r="AC68">
        <v>1067.0999999999999</v>
      </c>
      <c r="AD68">
        <v>980.54</v>
      </c>
      <c r="AE68">
        <v>988.63</v>
      </c>
      <c r="AF68">
        <v>974.23</v>
      </c>
      <c r="AG68">
        <v>987.86</v>
      </c>
      <c r="AH68">
        <v>969.55</v>
      </c>
      <c r="AI68">
        <v>1026.2</v>
      </c>
      <c r="AJ68">
        <v>525.38</v>
      </c>
      <c r="AK68">
        <v>574.67999999999995</v>
      </c>
      <c r="AL68">
        <v>593.9</v>
      </c>
      <c r="AM68">
        <v>610.32000000000005</v>
      </c>
      <c r="AN68">
        <v>570.15</v>
      </c>
      <c r="AO68">
        <v>541.5</v>
      </c>
      <c r="AP68">
        <v>568.85</v>
      </c>
      <c r="AQ68">
        <v>571.12</v>
      </c>
      <c r="AR68">
        <v>594.85</v>
      </c>
      <c r="AS68">
        <v>510.02</v>
      </c>
      <c r="AT68">
        <v>534.65</v>
      </c>
      <c r="AU68">
        <v>549.16</v>
      </c>
      <c r="AV68">
        <v>518.80999999999995</v>
      </c>
      <c r="AW68">
        <v>495.46</v>
      </c>
      <c r="AX68">
        <v>537.70000000000005</v>
      </c>
      <c r="AY68">
        <v>495.4</v>
      </c>
      <c r="AZ68">
        <v>509.63</v>
      </c>
      <c r="BA68">
        <v>495.93</v>
      </c>
      <c r="BB68">
        <v>491.84</v>
      </c>
      <c r="BC68">
        <v>520.63</v>
      </c>
      <c r="BD68">
        <v>502.39</v>
      </c>
      <c r="BE68">
        <v>478.44</v>
      </c>
      <c r="BF68">
        <v>537.1</v>
      </c>
      <c r="BG68">
        <v>528.37</v>
      </c>
      <c r="BH68">
        <v>519.63</v>
      </c>
      <c r="BI68">
        <v>500.42</v>
      </c>
      <c r="BJ68">
        <v>531.04999999999995</v>
      </c>
      <c r="BK68">
        <v>540.9</v>
      </c>
      <c r="BL68">
        <v>556.92999999999995</v>
      </c>
      <c r="BM68">
        <v>566.89</v>
      </c>
      <c r="BN68">
        <v>545.4</v>
      </c>
      <c r="BO68">
        <v>541.53</v>
      </c>
      <c r="BP68">
        <v>587.07000000000005</v>
      </c>
      <c r="BQ68">
        <v>459.43</v>
      </c>
      <c r="BR68">
        <v>434.7</v>
      </c>
      <c r="BS68">
        <v>448.67</v>
      </c>
      <c r="BT68">
        <v>466.5</v>
      </c>
      <c r="BU68">
        <v>427</v>
      </c>
      <c r="BV68">
        <v>495.5</v>
      </c>
      <c r="BW68">
        <v>425.26</v>
      </c>
      <c r="BX68">
        <v>430.74</v>
      </c>
      <c r="BY68">
        <v>439.95</v>
      </c>
      <c r="BZ68">
        <v>402.39</v>
      </c>
      <c r="CA68">
        <v>408.5</v>
      </c>
      <c r="CB68">
        <v>407.04</v>
      </c>
      <c r="CC68">
        <v>391.04</v>
      </c>
      <c r="CD68">
        <v>384.44</v>
      </c>
      <c r="CE68">
        <v>401.12</v>
      </c>
      <c r="CF68">
        <v>408.75</v>
      </c>
      <c r="CG68">
        <v>391.52</v>
      </c>
      <c r="CH68">
        <v>379.84</v>
      </c>
      <c r="CI68">
        <v>409.35</v>
      </c>
      <c r="CJ68">
        <v>506.34</v>
      </c>
      <c r="CK68">
        <v>446.88</v>
      </c>
      <c r="CL68">
        <v>417.73</v>
      </c>
      <c r="CM68">
        <v>554.09</v>
      </c>
      <c r="CN68">
        <v>530.13</v>
      </c>
      <c r="CO68">
        <v>498.57</v>
      </c>
      <c r="CP68">
        <v>512.16</v>
      </c>
      <c r="CQ68">
        <v>536.04999999999995</v>
      </c>
      <c r="CR68">
        <v>439.64</v>
      </c>
      <c r="CS68">
        <v>431.7</v>
      </c>
      <c r="CT68">
        <v>407.34</v>
      </c>
      <c r="CU68">
        <v>442.46</v>
      </c>
      <c r="CV68">
        <v>428.02</v>
      </c>
      <c r="CW68">
        <v>439.13</v>
      </c>
      <c r="CX68">
        <v>493.01</v>
      </c>
      <c r="CY68">
        <v>502.91</v>
      </c>
      <c r="CZ68">
        <v>581.17999999999995</v>
      </c>
      <c r="DA68">
        <v>571.66</v>
      </c>
      <c r="DB68">
        <v>488.12</v>
      </c>
      <c r="DC68">
        <v>430.77</v>
      </c>
      <c r="DD68">
        <v>476.41</v>
      </c>
      <c r="DE68">
        <v>486.58</v>
      </c>
      <c r="DF68">
        <v>543.95000000000005</v>
      </c>
      <c r="DG68">
        <v>492.89</v>
      </c>
      <c r="DH68">
        <v>496.83</v>
      </c>
      <c r="DI68">
        <v>635.39</v>
      </c>
      <c r="DJ68">
        <v>525.39</v>
      </c>
      <c r="DK68">
        <v>443.5</v>
      </c>
      <c r="DL68">
        <v>519.05999999999995</v>
      </c>
      <c r="DM68">
        <v>483.42</v>
      </c>
      <c r="DN68">
        <v>450.32</v>
      </c>
      <c r="DO68">
        <v>465.38</v>
      </c>
      <c r="DP68">
        <v>476.83</v>
      </c>
      <c r="DQ68">
        <v>491.51</v>
      </c>
      <c r="DR68">
        <v>522.39</v>
      </c>
      <c r="DS68">
        <v>497.04</v>
      </c>
      <c r="DT68">
        <v>497.25</v>
      </c>
      <c r="DU68">
        <v>478.04</v>
      </c>
      <c r="DV68">
        <v>486.98</v>
      </c>
      <c r="DW68">
        <v>484.29</v>
      </c>
      <c r="DX68">
        <v>578.11</v>
      </c>
      <c r="DY68">
        <v>445.12</v>
      </c>
      <c r="DZ68">
        <v>504.71</v>
      </c>
      <c r="EA68">
        <v>458.07</v>
      </c>
      <c r="EB68">
        <v>563.67999999999995</v>
      </c>
      <c r="EC68">
        <v>512.07000000000005</v>
      </c>
      <c r="ED68">
        <v>453.28</v>
      </c>
      <c r="EE68">
        <v>397.97</v>
      </c>
      <c r="EF68">
        <v>424.61</v>
      </c>
      <c r="EG68">
        <v>452.25</v>
      </c>
      <c r="EH68">
        <v>443.29</v>
      </c>
      <c r="EI68">
        <v>420.87</v>
      </c>
      <c r="EJ68">
        <v>356.43</v>
      </c>
      <c r="EK68">
        <v>423.37</v>
      </c>
      <c r="EL68">
        <v>393.08</v>
      </c>
      <c r="EM68">
        <v>465.39</v>
      </c>
      <c r="EN68">
        <v>393.51</v>
      </c>
      <c r="EO68">
        <v>367.92</v>
      </c>
      <c r="EP68">
        <v>497.51</v>
      </c>
      <c r="EQ68">
        <v>417.57</v>
      </c>
      <c r="ER68">
        <v>349.99</v>
      </c>
      <c r="ES68">
        <v>427.67</v>
      </c>
      <c r="ET68">
        <v>369.13</v>
      </c>
      <c r="EU68">
        <v>377.29</v>
      </c>
      <c r="EV68">
        <v>370.28</v>
      </c>
      <c r="EW68">
        <v>397.37</v>
      </c>
      <c r="EX68">
        <v>395.09</v>
      </c>
      <c r="EY68">
        <v>421.73</v>
      </c>
      <c r="EZ68">
        <v>380.91</v>
      </c>
      <c r="FA68">
        <v>378.43</v>
      </c>
      <c r="FB68">
        <v>388.47</v>
      </c>
      <c r="FC68">
        <v>385.71</v>
      </c>
      <c r="FD68">
        <v>391.51</v>
      </c>
      <c r="FE68">
        <v>440.95</v>
      </c>
      <c r="FF68">
        <v>349.47</v>
      </c>
      <c r="FG68">
        <v>424.26</v>
      </c>
      <c r="FH68">
        <v>392.34</v>
      </c>
      <c r="FI68">
        <v>476.87</v>
      </c>
      <c r="FJ68">
        <v>419.03</v>
      </c>
      <c r="FK68">
        <v>389.27</v>
      </c>
      <c r="FL68">
        <v>725.07</v>
      </c>
      <c r="FM68">
        <v>700.9</v>
      </c>
      <c r="FN68">
        <v>1025.3800000000001</v>
      </c>
      <c r="FO68">
        <v>960.6</v>
      </c>
      <c r="FP68">
        <v>643.86</v>
      </c>
      <c r="FQ68">
        <v>605.49</v>
      </c>
      <c r="FR68">
        <v>591.67999999999995</v>
      </c>
      <c r="FS68">
        <v>746</v>
      </c>
      <c r="FT68">
        <v>790.53</v>
      </c>
      <c r="FU68">
        <v>778.32</v>
      </c>
      <c r="FV68">
        <v>1010.84</v>
      </c>
      <c r="FW68">
        <v>1072.1099999999999</v>
      </c>
      <c r="FX68">
        <v>885.68</v>
      </c>
      <c r="FY68">
        <v>715.3</v>
      </c>
      <c r="FZ68">
        <v>783.26</v>
      </c>
      <c r="GA68">
        <v>816.52</v>
      </c>
      <c r="GB68">
        <v>624.94000000000005</v>
      </c>
      <c r="GC68">
        <v>764.21</v>
      </c>
      <c r="GD68">
        <v>669.16</v>
      </c>
      <c r="GE68">
        <v>706.84</v>
      </c>
      <c r="GF68">
        <v>768.98</v>
      </c>
      <c r="GG68">
        <v>805.44</v>
      </c>
      <c r="GH68">
        <v>757.77</v>
      </c>
      <c r="GI68">
        <v>670.8</v>
      </c>
      <c r="GJ68">
        <v>729.37</v>
      </c>
      <c r="GK68">
        <v>682.44</v>
      </c>
      <c r="GL68">
        <v>891.76</v>
      </c>
      <c r="GM68">
        <v>711.93</v>
      </c>
      <c r="GN68">
        <v>712.57</v>
      </c>
      <c r="GO68">
        <v>626.75</v>
      </c>
      <c r="GP68">
        <v>758.37</v>
      </c>
      <c r="GQ68">
        <v>777.56</v>
      </c>
      <c r="GR68">
        <v>616.54999999999995</v>
      </c>
      <c r="GS68">
        <v>0.82</v>
      </c>
      <c r="GT68">
        <v>0.3</v>
      </c>
      <c r="GU68">
        <v>0.45</v>
      </c>
      <c r="GV68">
        <v>0.22</v>
      </c>
      <c r="GW68">
        <v>-0.1</v>
      </c>
      <c r="GX68">
        <v>0.37</v>
      </c>
      <c r="GY68">
        <v>0.54</v>
      </c>
      <c r="GZ68">
        <v>0.52</v>
      </c>
      <c r="HA68">
        <v>-0.04</v>
      </c>
      <c r="HB68">
        <v>0.14000000000000001</v>
      </c>
      <c r="HC68">
        <v>2.17</v>
      </c>
      <c r="HD68">
        <v>0.38</v>
      </c>
      <c r="HE68">
        <v>-0.19</v>
      </c>
      <c r="HF68">
        <v>0.27</v>
      </c>
      <c r="HG68">
        <v>-0.09</v>
      </c>
      <c r="HH68">
        <v>-0.13</v>
      </c>
      <c r="HI68">
        <v>0.31</v>
      </c>
      <c r="HJ68">
        <v>0</v>
      </c>
      <c r="HK68">
        <v>-0.55000000000000004</v>
      </c>
      <c r="HL68">
        <v>1.62</v>
      </c>
      <c r="HM68">
        <v>5.38</v>
      </c>
      <c r="HN68">
        <v>0.56999999999999995</v>
      </c>
      <c r="HO68">
        <v>0.32</v>
      </c>
      <c r="HP68">
        <v>0.31</v>
      </c>
      <c r="HQ68">
        <v>0.68</v>
      </c>
      <c r="HR68">
        <v>0.86</v>
      </c>
      <c r="HS68">
        <v>0.41</v>
      </c>
      <c r="HT68">
        <v>0.67</v>
      </c>
      <c r="HU68">
        <v>0.26</v>
      </c>
      <c r="HV68">
        <v>0.61</v>
      </c>
      <c r="HW68">
        <v>0.19</v>
      </c>
      <c r="HX68">
        <v>0.2</v>
      </c>
      <c r="HY68">
        <v>0.18</v>
      </c>
      <c r="HZ68">
        <v>2.23</v>
      </c>
      <c r="IA68">
        <v>1.42</v>
      </c>
      <c r="IB68">
        <v>0.99</v>
      </c>
      <c r="IC68">
        <v>0.76</v>
      </c>
      <c r="ID68">
        <v>0.17</v>
      </c>
      <c r="IE68">
        <v>1.0900000000000001</v>
      </c>
      <c r="IF68">
        <v>2.1800000000000002</v>
      </c>
      <c r="IG68">
        <v>1.37</v>
      </c>
      <c r="IH68">
        <v>2.54</v>
      </c>
      <c r="II68">
        <v>2.5299999999999998</v>
      </c>
      <c r="IJ68">
        <v>3.36</v>
      </c>
      <c r="IK68">
        <v>5.66</v>
      </c>
      <c r="IL68">
        <v>1.57</v>
      </c>
      <c r="IM68">
        <v>1.27</v>
      </c>
      <c r="IN68">
        <v>0.49</v>
      </c>
      <c r="IO68">
        <v>5.33</v>
      </c>
      <c r="IP68">
        <v>1.1100000000000001</v>
      </c>
      <c r="IQ68">
        <v>1.36</v>
      </c>
      <c r="IR68">
        <v>1.55</v>
      </c>
      <c r="IS68">
        <v>2.54</v>
      </c>
      <c r="IT68">
        <v>6.47</v>
      </c>
      <c r="IU68">
        <v>1.6</v>
      </c>
      <c r="IV68">
        <v>0.88</v>
      </c>
      <c r="IW68">
        <v>1.26</v>
      </c>
      <c r="IX68">
        <v>1.84</v>
      </c>
      <c r="IY68">
        <v>1.64</v>
      </c>
      <c r="IZ68">
        <v>1.1100000000000001</v>
      </c>
      <c r="JA68">
        <v>3</v>
      </c>
      <c r="JB68">
        <v>1.33</v>
      </c>
      <c r="JC68">
        <v>1.72</v>
      </c>
      <c r="JD68">
        <v>0.76</v>
      </c>
      <c r="JE68">
        <v>1.1499999999999999</v>
      </c>
      <c r="JF68">
        <v>2.02</v>
      </c>
      <c r="JG68">
        <v>7.18</v>
      </c>
      <c r="JH68">
        <v>8.23</v>
      </c>
      <c r="JI68">
        <v>6.78</v>
      </c>
      <c r="JJ68">
        <v>5.46</v>
      </c>
      <c r="JK68">
        <v>7.67</v>
      </c>
      <c r="JL68">
        <v>3.79</v>
      </c>
      <c r="JM68">
        <v>10.039999999999999</v>
      </c>
      <c r="JN68">
        <v>7.22</v>
      </c>
      <c r="JO68">
        <v>7.69</v>
      </c>
      <c r="JP68">
        <v>6.34</v>
      </c>
      <c r="JQ68">
        <v>5.99</v>
      </c>
      <c r="JR68">
        <v>8.1199999999999992</v>
      </c>
      <c r="JS68">
        <v>7.22</v>
      </c>
      <c r="JT68">
        <v>7.08</v>
      </c>
      <c r="JU68">
        <v>3.39</v>
      </c>
      <c r="JV68">
        <v>6.23</v>
      </c>
      <c r="JW68">
        <v>5.99</v>
      </c>
      <c r="JX68">
        <v>6.4</v>
      </c>
      <c r="JY68">
        <v>6.44</v>
      </c>
      <c r="JZ68">
        <v>7.31</v>
      </c>
      <c r="KA68">
        <v>8.81</v>
      </c>
      <c r="KB68">
        <v>6.8</v>
      </c>
      <c r="KC68">
        <v>4.2</v>
      </c>
      <c r="KD68">
        <v>7.86</v>
      </c>
      <c r="KE68">
        <v>8.65</v>
      </c>
      <c r="KF68">
        <v>8.42</v>
      </c>
      <c r="KG68">
        <v>8.49</v>
      </c>
      <c r="KH68">
        <v>9.25</v>
      </c>
      <c r="KI68">
        <v>6.1</v>
      </c>
      <c r="KJ68">
        <v>6.55</v>
      </c>
      <c r="KK68">
        <v>5.79</v>
      </c>
      <c r="KL68">
        <v>5.96</v>
      </c>
      <c r="KM68">
        <v>6.4</v>
      </c>
    </row>
    <row r="69" spans="1:299" x14ac:dyDescent="0.25">
      <c r="A69">
        <v>67</v>
      </c>
      <c r="B69" s="1">
        <v>42461</v>
      </c>
      <c r="C69">
        <v>989.37</v>
      </c>
      <c r="D69">
        <v>1010.81</v>
      </c>
      <c r="E69">
        <v>1044</v>
      </c>
      <c r="F69">
        <v>1082.33</v>
      </c>
      <c r="G69">
        <v>994.32</v>
      </c>
      <c r="H69">
        <v>1037.24</v>
      </c>
      <c r="I69">
        <v>997.09</v>
      </c>
      <c r="J69">
        <v>1001.76</v>
      </c>
      <c r="K69">
        <v>1039.27</v>
      </c>
      <c r="L69">
        <v>924.25</v>
      </c>
      <c r="M69">
        <v>939.84</v>
      </c>
      <c r="N69">
        <v>956.01</v>
      </c>
      <c r="O69">
        <v>914.81</v>
      </c>
      <c r="P69">
        <v>876.36</v>
      </c>
      <c r="Q69">
        <v>969.5</v>
      </c>
      <c r="R69">
        <v>905.66</v>
      </c>
      <c r="S69">
        <v>906.13</v>
      </c>
      <c r="T69">
        <v>903.15</v>
      </c>
      <c r="U69">
        <v>931.25</v>
      </c>
      <c r="V69">
        <v>1026.93</v>
      </c>
      <c r="W69">
        <v>951.79</v>
      </c>
      <c r="X69">
        <v>899.04</v>
      </c>
      <c r="Y69">
        <v>1091.3900000000001</v>
      </c>
      <c r="Z69">
        <v>1056.5999999999999</v>
      </c>
      <c r="AA69">
        <v>1020.59</v>
      </c>
      <c r="AB69">
        <v>1014.62</v>
      </c>
      <c r="AC69">
        <v>1070.1199999999999</v>
      </c>
      <c r="AD69">
        <v>982.91</v>
      </c>
      <c r="AE69">
        <v>993.31</v>
      </c>
      <c r="AF69">
        <v>981.24</v>
      </c>
      <c r="AG69">
        <v>991.45</v>
      </c>
      <c r="AH69">
        <v>974.76</v>
      </c>
      <c r="AI69">
        <v>1030.02</v>
      </c>
      <c r="AJ69">
        <v>526.78</v>
      </c>
      <c r="AK69">
        <v>575.38</v>
      </c>
      <c r="AL69">
        <v>595.33000000000004</v>
      </c>
      <c r="AM69">
        <v>615.83000000000004</v>
      </c>
      <c r="AN69">
        <v>567.32000000000005</v>
      </c>
      <c r="AO69">
        <v>541.74</v>
      </c>
      <c r="AP69">
        <v>570.42999999999995</v>
      </c>
      <c r="AQ69">
        <v>571.02</v>
      </c>
      <c r="AR69">
        <v>597.72</v>
      </c>
      <c r="AS69">
        <v>512.26</v>
      </c>
      <c r="AT69">
        <v>531.34</v>
      </c>
      <c r="AU69">
        <v>548.97</v>
      </c>
      <c r="AV69">
        <v>523.77</v>
      </c>
      <c r="AW69">
        <v>491.92</v>
      </c>
      <c r="AX69">
        <v>548.29999999999995</v>
      </c>
      <c r="AY69">
        <v>496.91</v>
      </c>
      <c r="AZ69">
        <v>514.61</v>
      </c>
      <c r="BA69">
        <v>496.3</v>
      </c>
      <c r="BB69">
        <v>494.85</v>
      </c>
      <c r="BC69">
        <v>520.53</v>
      </c>
      <c r="BD69">
        <v>504.75</v>
      </c>
      <c r="BE69">
        <v>481.31</v>
      </c>
      <c r="BF69">
        <v>537.29999999999995</v>
      </c>
      <c r="BG69">
        <v>526.47</v>
      </c>
      <c r="BH69">
        <v>521.61</v>
      </c>
      <c r="BI69">
        <v>502.33</v>
      </c>
      <c r="BJ69">
        <v>532.74</v>
      </c>
      <c r="BK69">
        <v>543.27</v>
      </c>
      <c r="BL69">
        <v>561.61</v>
      </c>
      <c r="BM69">
        <v>573.9</v>
      </c>
      <c r="BN69">
        <v>548.99</v>
      </c>
      <c r="BO69">
        <v>546.74</v>
      </c>
      <c r="BP69">
        <v>590.89</v>
      </c>
      <c r="BQ69">
        <v>462.59</v>
      </c>
      <c r="BR69">
        <v>435.43</v>
      </c>
      <c r="BS69">
        <v>448.67</v>
      </c>
      <c r="BT69">
        <v>466.5</v>
      </c>
      <c r="BU69">
        <v>427</v>
      </c>
      <c r="BV69">
        <v>495.5</v>
      </c>
      <c r="BW69">
        <v>426.66</v>
      </c>
      <c r="BX69">
        <v>430.74</v>
      </c>
      <c r="BY69">
        <v>441.55</v>
      </c>
      <c r="BZ69">
        <v>411.99</v>
      </c>
      <c r="CA69">
        <v>408.5</v>
      </c>
      <c r="CB69">
        <v>407.04</v>
      </c>
      <c r="CC69">
        <v>391.04</v>
      </c>
      <c r="CD69">
        <v>384.44</v>
      </c>
      <c r="CE69">
        <v>421.2</v>
      </c>
      <c r="CF69">
        <v>408.75</v>
      </c>
      <c r="CG69">
        <v>391.52</v>
      </c>
      <c r="CH69">
        <v>406.85</v>
      </c>
      <c r="CI69">
        <v>436.4</v>
      </c>
      <c r="CJ69">
        <v>506.4</v>
      </c>
      <c r="CK69">
        <v>447.04</v>
      </c>
      <c r="CL69">
        <v>417.73</v>
      </c>
      <c r="CM69">
        <v>554.09</v>
      </c>
      <c r="CN69">
        <v>530.13</v>
      </c>
      <c r="CO69">
        <v>498.98</v>
      </c>
      <c r="CP69">
        <v>512.29</v>
      </c>
      <c r="CQ69">
        <v>537.38</v>
      </c>
      <c r="CR69">
        <v>439.64</v>
      </c>
      <c r="CS69">
        <v>431.7</v>
      </c>
      <c r="CT69">
        <v>407.34</v>
      </c>
      <c r="CU69">
        <v>442.46</v>
      </c>
      <c r="CV69">
        <v>428.02</v>
      </c>
      <c r="CW69">
        <v>439.13</v>
      </c>
      <c r="CX69">
        <v>495.28</v>
      </c>
      <c r="CY69">
        <v>503.62</v>
      </c>
      <c r="CZ69">
        <v>581.99</v>
      </c>
      <c r="DA69">
        <v>574.57000000000005</v>
      </c>
      <c r="DB69">
        <v>486.75</v>
      </c>
      <c r="DC69">
        <v>430.85</v>
      </c>
      <c r="DD69">
        <v>477.84</v>
      </c>
      <c r="DE69">
        <v>486.53</v>
      </c>
      <c r="DF69">
        <v>546.29</v>
      </c>
      <c r="DG69">
        <v>499.29</v>
      </c>
      <c r="DH69">
        <v>495.09</v>
      </c>
      <c r="DI69">
        <v>635.26</v>
      </c>
      <c r="DJ69">
        <v>528.28</v>
      </c>
      <c r="DK69">
        <v>441.73</v>
      </c>
      <c r="DL69">
        <v>536.03</v>
      </c>
      <c r="DM69">
        <v>484.24</v>
      </c>
      <c r="DN69">
        <v>452.79</v>
      </c>
      <c r="DO69">
        <v>479.95</v>
      </c>
      <c r="DP69">
        <v>492.76</v>
      </c>
      <c r="DQ69">
        <v>491.51</v>
      </c>
      <c r="DR69">
        <v>523.79999999999995</v>
      </c>
      <c r="DS69">
        <v>498.63</v>
      </c>
      <c r="DT69">
        <v>497.35</v>
      </c>
      <c r="DU69">
        <v>477.18</v>
      </c>
      <c r="DV69">
        <v>488.1</v>
      </c>
      <c r="DW69">
        <v>485.26</v>
      </c>
      <c r="DX69">
        <v>579.73</v>
      </c>
      <c r="DY69">
        <v>446.19</v>
      </c>
      <c r="DZ69">
        <v>507.08</v>
      </c>
      <c r="EA69">
        <v>461.37</v>
      </c>
      <c r="EB69">
        <v>565.71</v>
      </c>
      <c r="EC69">
        <v>514.83000000000004</v>
      </c>
      <c r="ED69">
        <v>454.95</v>
      </c>
      <c r="EE69">
        <v>399.05</v>
      </c>
      <c r="EF69">
        <v>425.12</v>
      </c>
      <c r="EG69">
        <v>453.34</v>
      </c>
      <c r="EH69">
        <v>447.28</v>
      </c>
      <c r="EI69">
        <v>418.77</v>
      </c>
      <c r="EJ69">
        <v>356.57</v>
      </c>
      <c r="EK69">
        <v>424.56</v>
      </c>
      <c r="EL69">
        <v>393</v>
      </c>
      <c r="EM69">
        <v>467.63</v>
      </c>
      <c r="EN69">
        <v>395.24</v>
      </c>
      <c r="EO69">
        <v>365.64</v>
      </c>
      <c r="EP69">
        <v>497.36</v>
      </c>
      <c r="EQ69">
        <v>421.58</v>
      </c>
      <c r="ER69">
        <v>347.5</v>
      </c>
      <c r="ES69">
        <v>436.1</v>
      </c>
      <c r="ET69">
        <v>370.24</v>
      </c>
      <c r="EU69">
        <v>380.99</v>
      </c>
      <c r="EV69">
        <v>370.54</v>
      </c>
      <c r="EW69">
        <v>399.8</v>
      </c>
      <c r="EX69">
        <v>395.02</v>
      </c>
      <c r="EY69">
        <v>423.71</v>
      </c>
      <c r="EZ69">
        <v>383.19</v>
      </c>
      <c r="FA69">
        <v>378.58</v>
      </c>
      <c r="FB69">
        <v>387.08</v>
      </c>
      <c r="FC69">
        <v>387.17</v>
      </c>
      <c r="FD69">
        <v>392.99</v>
      </c>
      <c r="FE69">
        <v>442.36</v>
      </c>
      <c r="FF69">
        <v>351</v>
      </c>
      <c r="FG69">
        <v>427.83</v>
      </c>
      <c r="FH69">
        <v>397.2</v>
      </c>
      <c r="FI69">
        <v>480.02</v>
      </c>
      <c r="FJ69">
        <v>423.05</v>
      </c>
      <c r="FK69">
        <v>391.8</v>
      </c>
      <c r="FL69">
        <v>730.07</v>
      </c>
      <c r="FM69">
        <v>702.09</v>
      </c>
      <c r="FN69">
        <v>1025.3800000000001</v>
      </c>
      <c r="FO69">
        <v>960.6</v>
      </c>
      <c r="FP69">
        <v>643.86</v>
      </c>
      <c r="FQ69">
        <v>605.49</v>
      </c>
      <c r="FR69">
        <v>593.63</v>
      </c>
      <c r="FS69">
        <v>746</v>
      </c>
      <c r="FT69">
        <v>793.37</v>
      </c>
      <c r="FU69">
        <v>796.92</v>
      </c>
      <c r="FV69">
        <v>1010.84</v>
      </c>
      <c r="FW69">
        <v>1072.1099999999999</v>
      </c>
      <c r="FX69">
        <v>885.68</v>
      </c>
      <c r="FY69">
        <v>715.3</v>
      </c>
      <c r="FZ69">
        <v>822.5</v>
      </c>
      <c r="GA69">
        <v>816.52</v>
      </c>
      <c r="GB69">
        <v>624.94000000000005</v>
      </c>
      <c r="GC69">
        <v>818.54</v>
      </c>
      <c r="GD69">
        <v>713.39</v>
      </c>
      <c r="GE69">
        <v>706.91</v>
      </c>
      <c r="GF69">
        <v>769.29</v>
      </c>
      <c r="GG69">
        <v>805.44</v>
      </c>
      <c r="GH69">
        <v>757.77</v>
      </c>
      <c r="GI69">
        <v>670.8</v>
      </c>
      <c r="GJ69">
        <v>729.95</v>
      </c>
      <c r="GK69">
        <v>682.64</v>
      </c>
      <c r="GL69">
        <v>893.99</v>
      </c>
      <c r="GM69">
        <v>711.93</v>
      </c>
      <c r="GN69">
        <v>712.57</v>
      </c>
      <c r="GO69">
        <v>626.75</v>
      </c>
      <c r="GP69">
        <v>758.37</v>
      </c>
      <c r="GQ69">
        <v>777.56</v>
      </c>
      <c r="GR69">
        <v>616.54999999999995</v>
      </c>
      <c r="GS69">
        <v>0.46</v>
      </c>
      <c r="GT69">
        <v>0.14000000000000001</v>
      </c>
      <c r="GU69">
        <v>0.14000000000000001</v>
      </c>
      <c r="GV69">
        <v>0.51</v>
      </c>
      <c r="GW69">
        <v>-0.28000000000000003</v>
      </c>
      <c r="GX69">
        <v>0.02</v>
      </c>
      <c r="GY69">
        <v>0.3</v>
      </c>
      <c r="GZ69">
        <v>-0.01</v>
      </c>
      <c r="HA69">
        <v>0.43</v>
      </c>
      <c r="HB69">
        <v>1.3</v>
      </c>
      <c r="HC69">
        <v>-0.35</v>
      </c>
      <c r="HD69">
        <v>-0.02</v>
      </c>
      <c r="HE69">
        <v>0.55000000000000004</v>
      </c>
      <c r="HF69">
        <v>-0.4</v>
      </c>
      <c r="HG69">
        <v>3.27</v>
      </c>
      <c r="HH69">
        <v>0.17</v>
      </c>
      <c r="HI69">
        <v>0.55000000000000004</v>
      </c>
      <c r="HJ69">
        <v>3.13</v>
      </c>
      <c r="HK69">
        <v>3.34</v>
      </c>
      <c r="HL69">
        <v>0</v>
      </c>
      <c r="HM69">
        <v>0.27</v>
      </c>
      <c r="HN69">
        <v>0.32</v>
      </c>
      <c r="HO69">
        <v>0.02</v>
      </c>
      <c r="HP69">
        <v>-0.18</v>
      </c>
      <c r="HQ69">
        <v>0.23</v>
      </c>
      <c r="HR69">
        <v>0.2</v>
      </c>
      <c r="HS69">
        <v>0.28000000000000003</v>
      </c>
      <c r="HT69">
        <v>0.24</v>
      </c>
      <c r="HU69">
        <v>0.47</v>
      </c>
      <c r="HV69">
        <v>0.72</v>
      </c>
      <c r="HW69">
        <v>0.36</v>
      </c>
      <c r="HX69">
        <v>0.54</v>
      </c>
      <c r="HY69">
        <v>0.37</v>
      </c>
      <c r="HZ69">
        <v>2.7</v>
      </c>
      <c r="IA69">
        <v>1.56</v>
      </c>
      <c r="IB69">
        <v>1.1299999999999999</v>
      </c>
      <c r="IC69">
        <v>1.28</v>
      </c>
      <c r="ID69">
        <v>-0.11</v>
      </c>
      <c r="IE69">
        <v>1.1100000000000001</v>
      </c>
      <c r="IF69">
        <v>2.48</v>
      </c>
      <c r="IG69">
        <v>1.36</v>
      </c>
      <c r="IH69">
        <v>2.99</v>
      </c>
      <c r="II69">
        <v>3.86</v>
      </c>
      <c r="IJ69">
        <v>3</v>
      </c>
      <c r="IK69">
        <v>5.64</v>
      </c>
      <c r="IL69">
        <v>2.13</v>
      </c>
      <c r="IM69">
        <v>0.87</v>
      </c>
      <c r="IN69">
        <v>3.77</v>
      </c>
      <c r="IO69">
        <v>5.51</v>
      </c>
      <c r="IP69">
        <v>1.67</v>
      </c>
      <c r="IQ69">
        <v>4.53</v>
      </c>
      <c r="IR69">
        <v>4.9400000000000004</v>
      </c>
      <c r="IS69">
        <v>2.54</v>
      </c>
      <c r="IT69">
        <v>6.76</v>
      </c>
      <c r="IU69">
        <v>1.92</v>
      </c>
      <c r="IV69">
        <v>0.9</v>
      </c>
      <c r="IW69">
        <v>1.08</v>
      </c>
      <c r="IX69">
        <v>2.0699999999999998</v>
      </c>
      <c r="IY69">
        <v>1.84</v>
      </c>
      <c r="IZ69">
        <v>1.4</v>
      </c>
      <c r="JA69">
        <v>3.24</v>
      </c>
      <c r="JB69">
        <v>1.8</v>
      </c>
      <c r="JC69">
        <v>2.4500000000000002</v>
      </c>
      <c r="JD69">
        <v>1.1200000000000001</v>
      </c>
      <c r="JE69">
        <v>1.7</v>
      </c>
      <c r="JF69">
        <v>2.4</v>
      </c>
      <c r="JG69">
        <v>7.14</v>
      </c>
      <c r="JH69">
        <v>8.23</v>
      </c>
      <c r="JI69">
        <v>6.25</v>
      </c>
      <c r="JJ69">
        <v>5.99</v>
      </c>
      <c r="JK69">
        <v>6.78</v>
      </c>
      <c r="JL69">
        <v>4.1900000000000004</v>
      </c>
      <c r="JM69">
        <v>10.66</v>
      </c>
      <c r="JN69">
        <v>7.1</v>
      </c>
      <c r="JO69">
        <v>6.99</v>
      </c>
      <c r="JP69">
        <v>6.6</v>
      </c>
      <c r="JQ69">
        <v>5.36</v>
      </c>
      <c r="JR69">
        <v>7.28</v>
      </c>
      <c r="JS69">
        <v>7.03</v>
      </c>
      <c r="JT69">
        <v>6.57</v>
      </c>
      <c r="JU69">
        <v>6.98</v>
      </c>
      <c r="JV69">
        <v>6.68</v>
      </c>
      <c r="JW69">
        <v>6.72</v>
      </c>
      <c r="JX69">
        <v>9.0500000000000007</v>
      </c>
      <c r="JY69">
        <v>6.47</v>
      </c>
      <c r="JZ69">
        <v>6.95</v>
      </c>
      <c r="KA69">
        <v>8.9700000000000006</v>
      </c>
      <c r="KB69">
        <v>6.78</v>
      </c>
      <c r="KC69">
        <v>4.24</v>
      </c>
      <c r="KD69">
        <v>7.04</v>
      </c>
      <c r="KE69">
        <v>8.4600000000000009</v>
      </c>
      <c r="KF69">
        <v>8.17</v>
      </c>
      <c r="KG69">
        <v>8.2100000000000009</v>
      </c>
      <c r="KH69">
        <v>9.31</v>
      </c>
      <c r="KI69">
        <v>6.59</v>
      </c>
      <c r="KJ69">
        <v>7.38</v>
      </c>
      <c r="KK69">
        <v>5.98</v>
      </c>
      <c r="KL69">
        <v>6.49</v>
      </c>
      <c r="KM69">
        <v>7.01</v>
      </c>
    </row>
    <row r="70" spans="1:299" x14ac:dyDescent="0.25">
      <c r="A70">
        <v>68</v>
      </c>
      <c r="B70" s="1">
        <v>42491</v>
      </c>
      <c r="C70">
        <v>997.6</v>
      </c>
      <c r="D70">
        <v>1013.78</v>
      </c>
      <c r="E70">
        <v>1072.8399999999999</v>
      </c>
      <c r="F70">
        <v>1081.7</v>
      </c>
      <c r="G70">
        <v>990.28</v>
      </c>
      <c r="H70">
        <v>1037.96</v>
      </c>
      <c r="I70">
        <v>1001.17</v>
      </c>
      <c r="J70">
        <v>1003.86</v>
      </c>
      <c r="K70">
        <v>1039.26</v>
      </c>
      <c r="L70">
        <v>926.82</v>
      </c>
      <c r="M70">
        <v>942.98</v>
      </c>
      <c r="N70">
        <v>960.09</v>
      </c>
      <c r="O70">
        <v>917.52</v>
      </c>
      <c r="P70">
        <v>876.36</v>
      </c>
      <c r="Q70">
        <v>967.1</v>
      </c>
      <c r="R70">
        <v>909.39</v>
      </c>
      <c r="S70">
        <v>906.11</v>
      </c>
      <c r="T70">
        <v>901.05</v>
      </c>
      <c r="U70">
        <v>935.13</v>
      </c>
      <c r="V70">
        <v>1044.07</v>
      </c>
      <c r="W70">
        <v>952.84</v>
      </c>
      <c r="X70">
        <v>899.45</v>
      </c>
      <c r="Y70">
        <v>1092.43</v>
      </c>
      <c r="Z70">
        <v>1091.0999999999999</v>
      </c>
      <c r="AA70">
        <v>1021.76</v>
      </c>
      <c r="AB70">
        <v>1012.91</v>
      </c>
      <c r="AC70">
        <v>1073.8800000000001</v>
      </c>
      <c r="AD70">
        <v>986.39</v>
      </c>
      <c r="AE70">
        <v>998.86</v>
      </c>
      <c r="AF70">
        <v>1016.26</v>
      </c>
      <c r="AG70">
        <v>987.35</v>
      </c>
      <c r="AH70">
        <v>978.54</v>
      </c>
      <c r="AI70">
        <v>1030.74</v>
      </c>
      <c r="AJ70">
        <v>527.67999999999995</v>
      </c>
      <c r="AK70">
        <v>575.74</v>
      </c>
      <c r="AL70">
        <v>597.54999999999995</v>
      </c>
      <c r="AM70">
        <v>615.07000000000005</v>
      </c>
      <c r="AN70">
        <v>563.19000000000005</v>
      </c>
      <c r="AO70">
        <v>545.41</v>
      </c>
      <c r="AP70">
        <v>573.05999999999995</v>
      </c>
      <c r="AQ70">
        <v>571.77</v>
      </c>
      <c r="AR70">
        <v>596.19000000000005</v>
      </c>
      <c r="AS70">
        <v>514.79999999999995</v>
      </c>
      <c r="AT70">
        <v>536.54999999999995</v>
      </c>
      <c r="AU70">
        <v>551.69000000000005</v>
      </c>
      <c r="AV70">
        <v>523.82000000000005</v>
      </c>
      <c r="AW70">
        <v>493.7</v>
      </c>
      <c r="AX70">
        <v>545.80999999999995</v>
      </c>
      <c r="AY70">
        <v>500.15</v>
      </c>
      <c r="AZ70">
        <v>515.92999999999995</v>
      </c>
      <c r="BA70">
        <v>495.3</v>
      </c>
      <c r="BB70">
        <v>498.99</v>
      </c>
      <c r="BC70">
        <v>519.28</v>
      </c>
      <c r="BD70">
        <v>505.35</v>
      </c>
      <c r="BE70">
        <v>480.87</v>
      </c>
      <c r="BF70">
        <v>537.27</v>
      </c>
      <c r="BG70">
        <v>523.55999999999995</v>
      </c>
      <c r="BH70">
        <v>524.27</v>
      </c>
      <c r="BI70">
        <v>502.35</v>
      </c>
      <c r="BJ70">
        <v>538.30999999999995</v>
      </c>
      <c r="BK70">
        <v>547.53</v>
      </c>
      <c r="BL70">
        <v>563.73</v>
      </c>
      <c r="BM70">
        <v>568.62</v>
      </c>
      <c r="BN70">
        <v>545.77</v>
      </c>
      <c r="BO70">
        <v>558.47</v>
      </c>
      <c r="BP70">
        <v>591.78</v>
      </c>
      <c r="BQ70">
        <v>469.92</v>
      </c>
      <c r="BR70">
        <v>438.04</v>
      </c>
      <c r="BS70">
        <v>475.29</v>
      </c>
      <c r="BT70">
        <v>466.63</v>
      </c>
      <c r="BU70">
        <v>427.09</v>
      </c>
      <c r="BV70">
        <v>492.55</v>
      </c>
      <c r="BW70">
        <v>428.11</v>
      </c>
      <c r="BX70">
        <v>432.09</v>
      </c>
      <c r="BY70">
        <v>443.07</v>
      </c>
      <c r="BZ70">
        <v>412.02</v>
      </c>
      <c r="CA70">
        <v>406.43</v>
      </c>
      <c r="CB70">
        <v>408.4</v>
      </c>
      <c r="CC70">
        <v>393.7</v>
      </c>
      <c r="CD70">
        <v>382.66</v>
      </c>
      <c r="CE70">
        <v>421.29</v>
      </c>
      <c r="CF70">
        <v>409.24</v>
      </c>
      <c r="CG70">
        <v>390.18</v>
      </c>
      <c r="CH70">
        <v>405.75</v>
      </c>
      <c r="CI70">
        <v>436.14</v>
      </c>
      <c r="CJ70">
        <v>524.79</v>
      </c>
      <c r="CK70">
        <v>447.49</v>
      </c>
      <c r="CL70">
        <v>418.58</v>
      </c>
      <c r="CM70">
        <v>555.16</v>
      </c>
      <c r="CN70">
        <v>567.54</v>
      </c>
      <c r="CO70">
        <v>497.49</v>
      </c>
      <c r="CP70">
        <v>510.56</v>
      </c>
      <c r="CQ70">
        <v>535.57000000000005</v>
      </c>
      <c r="CR70">
        <v>438.86</v>
      </c>
      <c r="CS70">
        <v>435.13</v>
      </c>
      <c r="CT70">
        <v>447.64</v>
      </c>
      <c r="CU70">
        <v>441.58</v>
      </c>
      <c r="CV70">
        <v>420.07</v>
      </c>
      <c r="CW70">
        <v>438.96</v>
      </c>
      <c r="CX70">
        <v>499.39</v>
      </c>
      <c r="CY70">
        <v>505.08</v>
      </c>
      <c r="CZ70">
        <v>598.05999999999995</v>
      </c>
      <c r="DA70">
        <v>574.23</v>
      </c>
      <c r="DB70">
        <v>484.75</v>
      </c>
      <c r="DC70">
        <v>431.15</v>
      </c>
      <c r="DD70">
        <v>479.8</v>
      </c>
      <c r="DE70">
        <v>487.55</v>
      </c>
      <c r="DF70">
        <v>546.29</v>
      </c>
      <c r="DG70">
        <v>500.69</v>
      </c>
      <c r="DH70">
        <v>496.72</v>
      </c>
      <c r="DI70">
        <v>637.99</v>
      </c>
      <c r="DJ70">
        <v>529.86</v>
      </c>
      <c r="DK70">
        <v>441.73</v>
      </c>
      <c r="DL70">
        <v>534.69000000000005</v>
      </c>
      <c r="DM70">
        <v>486.23</v>
      </c>
      <c r="DN70">
        <v>452.79</v>
      </c>
      <c r="DO70">
        <v>478.85</v>
      </c>
      <c r="DP70">
        <v>494.82</v>
      </c>
      <c r="DQ70">
        <v>499.71</v>
      </c>
      <c r="DR70">
        <v>524.38</v>
      </c>
      <c r="DS70">
        <v>498.88</v>
      </c>
      <c r="DT70">
        <v>497.85</v>
      </c>
      <c r="DU70">
        <v>492.78</v>
      </c>
      <c r="DV70">
        <v>488.64</v>
      </c>
      <c r="DW70">
        <v>484.43</v>
      </c>
      <c r="DX70">
        <v>581.75</v>
      </c>
      <c r="DY70">
        <v>447.75</v>
      </c>
      <c r="DZ70">
        <v>509.92</v>
      </c>
      <c r="EA70">
        <v>477.84</v>
      </c>
      <c r="EB70">
        <v>563.39</v>
      </c>
      <c r="EC70">
        <v>516.84</v>
      </c>
      <c r="ED70">
        <v>455.27</v>
      </c>
      <c r="EE70">
        <v>399.73</v>
      </c>
      <c r="EF70">
        <v>425.37</v>
      </c>
      <c r="EG70">
        <v>455.02</v>
      </c>
      <c r="EH70">
        <v>446.75</v>
      </c>
      <c r="EI70">
        <v>415.71</v>
      </c>
      <c r="EJ70">
        <v>358.96</v>
      </c>
      <c r="EK70">
        <v>426.51</v>
      </c>
      <c r="EL70">
        <v>393.51</v>
      </c>
      <c r="EM70">
        <v>466.41</v>
      </c>
      <c r="EN70">
        <v>397.22</v>
      </c>
      <c r="EO70">
        <v>369.22</v>
      </c>
      <c r="EP70">
        <v>499.8</v>
      </c>
      <c r="EQ70">
        <v>421.62</v>
      </c>
      <c r="ER70">
        <v>348.79</v>
      </c>
      <c r="ES70">
        <v>434.09</v>
      </c>
      <c r="ET70">
        <v>372.68</v>
      </c>
      <c r="EU70">
        <v>381.98</v>
      </c>
      <c r="EV70">
        <v>369.8</v>
      </c>
      <c r="EW70">
        <v>403.16</v>
      </c>
      <c r="EX70">
        <v>394.07</v>
      </c>
      <c r="EY70">
        <v>424.18</v>
      </c>
      <c r="EZ70">
        <v>382.85</v>
      </c>
      <c r="FA70">
        <v>378.54</v>
      </c>
      <c r="FB70">
        <v>384.95</v>
      </c>
      <c r="FC70">
        <v>389.15</v>
      </c>
      <c r="FD70">
        <v>393.03</v>
      </c>
      <c r="FE70">
        <v>447.01</v>
      </c>
      <c r="FF70">
        <v>353.74</v>
      </c>
      <c r="FG70">
        <v>429.45</v>
      </c>
      <c r="FH70">
        <v>393.55</v>
      </c>
      <c r="FI70">
        <v>477.19</v>
      </c>
      <c r="FJ70">
        <v>432.15</v>
      </c>
      <c r="FK70">
        <v>392.39</v>
      </c>
      <c r="FL70">
        <v>741.61</v>
      </c>
      <c r="FM70">
        <v>706.3</v>
      </c>
      <c r="FN70">
        <v>1086.18</v>
      </c>
      <c r="FO70">
        <v>960.89</v>
      </c>
      <c r="FP70">
        <v>643.99</v>
      </c>
      <c r="FQ70">
        <v>601.86</v>
      </c>
      <c r="FR70">
        <v>595.65</v>
      </c>
      <c r="FS70">
        <v>748.31</v>
      </c>
      <c r="FT70">
        <v>796.07</v>
      </c>
      <c r="FU70">
        <v>797</v>
      </c>
      <c r="FV70">
        <v>1005.68</v>
      </c>
      <c r="FW70">
        <v>1075.6500000000001</v>
      </c>
      <c r="FX70">
        <v>891.7</v>
      </c>
      <c r="FY70">
        <v>712.01</v>
      </c>
      <c r="FZ70">
        <v>822.67</v>
      </c>
      <c r="GA70">
        <v>817.5</v>
      </c>
      <c r="GB70">
        <v>622.82000000000005</v>
      </c>
      <c r="GC70">
        <v>816.33</v>
      </c>
      <c r="GD70">
        <v>712.96</v>
      </c>
      <c r="GE70">
        <v>732.57</v>
      </c>
      <c r="GF70">
        <v>770.06</v>
      </c>
      <c r="GG70">
        <v>807.05</v>
      </c>
      <c r="GH70">
        <v>759.21</v>
      </c>
      <c r="GI70">
        <v>718.16</v>
      </c>
      <c r="GJ70">
        <v>727.76</v>
      </c>
      <c r="GK70">
        <v>680.32</v>
      </c>
      <c r="GL70">
        <v>890.95</v>
      </c>
      <c r="GM70">
        <v>710.65</v>
      </c>
      <c r="GN70">
        <v>718.2</v>
      </c>
      <c r="GO70">
        <v>688.74</v>
      </c>
      <c r="GP70">
        <v>756.85</v>
      </c>
      <c r="GQ70">
        <v>763.1</v>
      </c>
      <c r="GR70">
        <v>616.29999999999995</v>
      </c>
      <c r="GS70">
        <v>0.83</v>
      </c>
      <c r="GT70">
        <v>0.28999999999999998</v>
      </c>
      <c r="GU70">
        <v>2.76</v>
      </c>
      <c r="GV70">
        <v>-0.06</v>
      </c>
      <c r="GW70">
        <v>-0.41</v>
      </c>
      <c r="GX70">
        <v>7.0000000000000007E-2</v>
      </c>
      <c r="GY70">
        <v>0.41</v>
      </c>
      <c r="GZ70">
        <v>0.21</v>
      </c>
      <c r="HA70">
        <v>0</v>
      </c>
      <c r="HB70">
        <v>0.28000000000000003</v>
      </c>
      <c r="HC70">
        <v>0.33</v>
      </c>
      <c r="HD70">
        <v>0.43</v>
      </c>
      <c r="HE70">
        <v>0.3</v>
      </c>
      <c r="HF70">
        <v>0</v>
      </c>
      <c r="HG70">
        <v>-0.25</v>
      </c>
      <c r="HH70">
        <v>0.41</v>
      </c>
      <c r="HI70">
        <v>0</v>
      </c>
      <c r="HJ70">
        <v>-0.23</v>
      </c>
      <c r="HK70">
        <v>0.42</v>
      </c>
      <c r="HL70">
        <v>1.67</v>
      </c>
      <c r="HM70">
        <v>0.11</v>
      </c>
      <c r="HN70">
        <v>0.05</v>
      </c>
      <c r="HO70">
        <v>0.1</v>
      </c>
      <c r="HP70">
        <v>3.27</v>
      </c>
      <c r="HQ70">
        <v>0.11</v>
      </c>
      <c r="HR70">
        <v>-0.17</v>
      </c>
      <c r="HS70">
        <v>0.35</v>
      </c>
      <c r="HT70">
        <v>0.35</v>
      </c>
      <c r="HU70">
        <v>0.56000000000000005</v>
      </c>
      <c r="HV70">
        <v>3.57</v>
      </c>
      <c r="HW70">
        <v>-0.41</v>
      </c>
      <c r="HX70">
        <v>0.39</v>
      </c>
      <c r="HY70">
        <v>7.0000000000000007E-2</v>
      </c>
      <c r="HZ70">
        <v>3.55</v>
      </c>
      <c r="IA70">
        <v>1.85</v>
      </c>
      <c r="IB70">
        <v>3.93</v>
      </c>
      <c r="IC70">
        <v>1.22</v>
      </c>
      <c r="ID70">
        <v>-0.52</v>
      </c>
      <c r="IE70">
        <v>1.18</v>
      </c>
      <c r="IF70">
        <v>2.9</v>
      </c>
      <c r="IG70">
        <v>1.57</v>
      </c>
      <c r="IH70">
        <v>2.99</v>
      </c>
      <c r="II70">
        <v>4.1500000000000004</v>
      </c>
      <c r="IJ70">
        <v>3.34</v>
      </c>
      <c r="IK70">
        <v>6.09</v>
      </c>
      <c r="IL70">
        <v>2.44</v>
      </c>
      <c r="IM70">
        <v>0.87</v>
      </c>
      <c r="IN70">
        <v>3.52</v>
      </c>
      <c r="IO70">
        <v>5.94</v>
      </c>
      <c r="IP70">
        <v>1.67</v>
      </c>
      <c r="IQ70">
        <v>4.29</v>
      </c>
      <c r="IR70">
        <v>5.38</v>
      </c>
      <c r="IS70">
        <v>4.25</v>
      </c>
      <c r="IT70">
        <v>6.87</v>
      </c>
      <c r="IU70">
        <v>1.97</v>
      </c>
      <c r="IV70">
        <v>1</v>
      </c>
      <c r="IW70">
        <v>4.3899999999999997</v>
      </c>
      <c r="IX70">
        <v>2.19</v>
      </c>
      <c r="IY70">
        <v>1.67</v>
      </c>
      <c r="IZ70">
        <v>1.75</v>
      </c>
      <c r="JA70">
        <v>3.6</v>
      </c>
      <c r="JB70">
        <v>2.37</v>
      </c>
      <c r="JC70">
        <v>6.11</v>
      </c>
      <c r="JD70">
        <v>0.71</v>
      </c>
      <c r="JE70">
        <v>2.1</v>
      </c>
      <c r="JF70">
        <v>2.4700000000000002</v>
      </c>
      <c r="JG70">
        <v>6.68</v>
      </c>
      <c r="JH70">
        <v>8.18</v>
      </c>
      <c r="JI70">
        <v>5.39</v>
      </c>
      <c r="JJ70">
        <v>5.93</v>
      </c>
      <c r="JK70">
        <v>5.8</v>
      </c>
      <c r="JL70">
        <v>4.29</v>
      </c>
      <c r="JM70">
        <v>11.19</v>
      </c>
      <c r="JN70">
        <v>7.52</v>
      </c>
      <c r="JO70">
        <v>7.17</v>
      </c>
      <c r="JP70">
        <v>6.73</v>
      </c>
      <c r="JQ70">
        <v>5.73</v>
      </c>
      <c r="JR70">
        <v>7.42</v>
      </c>
      <c r="JS70">
        <v>6.86</v>
      </c>
      <c r="JT70">
        <v>6.52</v>
      </c>
      <c r="JU70">
        <v>6.49</v>
      </c>
      <c r="JV70">
        <v>7.33</v>
      </c>
      <c r="JW70">
        <v>6.42</v>
      </c>
      <c r="JX70">
        <v>7.75</v>
      </c>
      <c r="JY70">
        <v>6.69</v>
      </c>
      <c r="JZ70">
        <v>5.8</v>
      </c>
      <c r="KA70">
        <v>8.49</v>
      </c>
      <c r="KB70">
        <v>6.8</v>
      </c>
      <c r="KC70">
        <v>0.69</v>
      </c>
      <c r="KD70">
        <v>6.5</v>
      </c>
      <c r="KE70">
        <v>8.06</v>
      </c>
      <c r="KF70">
        <v>7.52</v>
      </c>
      <c r="KG70">
        <v>8.08</v>
      </c>
      <c r="KH70">
        <v>9.07</v>
      </c>
      <c r="KI70">
        <v>6.91</v>
      </c>
      <c r="KJ70">
        <v>10.76</v>
      </c>
      <c r="KK70">
        <v>5.4</v>
      </c>
      <c r="KL70">
        <v>6.72</v>
      </c>
      <c r="KM70">
        <v>6.62</v>
      </c>
    </row>
    <row r="71" spans="1:299" x14ac:dyDescent="0.25">
      <c r="A71">
        <v>69</v>
      </c>
      <c r="B71" s="1">
        <v>42522</v>
      </c>
      <c r="C71">
        <v>1007.75</v>
      </c>
      <c r="D71">
        <v>1017.08</v>
      </c>
      <c r="E71">
        <v>1073.77</v>
      </c>
      <c r="F71">
        <v>1119.8800000000001</v>
      </c>
      <c r="G71">
        <v>992.76</v>
      </c>
      <c r="H71">
        <v>1036.8800000000001</v>
      </c>
      <c r="I71">
        <v>1002.24</v>
      </c>
      <c r="J71">
        <v>1000.77</v>
      </c>
      <c r="K71">
        <v>1037.03</v>
      </c>
      <c r="L71">
        <v>934.45</v>
      </c>
      <c r="M71">
        <v>945.48</v>
      </c>
      <c r="N71">
        <v>957.68</v>
      </c>
      <c r="O71">
        <v>949.67</v>
      </c>
      <c r="P71">
        <v>874.97</v>
      </c>
      <c r="Q71">
        <v>971.6</v>
      </c>
      <c r="R71">
        <v>908.83</v>
      </c>
      <c r="S71">
        <v>939.92</v>
      </c>
      <c r="T71">
        <v>904.17</v>
      </c>
      <c r="U71">
        <v>935.83</v>
      </c>
      <c r="V71">
        <v>1060.18</v>
      </c>
      <c r="W71">
        <v>955.79</v>
      </c>
      <c r="X71">
        <v>897.41</v>
      </c>
      <c r="Y71">
        <v>1149.31</v>
      </c>
      <c r="Z71">
        <v>1100.3699999999999</v>
      </c>
      <c r="AA71">
        <v>1032.05</v>
      </c>
      <c r="AB71">
        <v>1011.61</v>
      </c>
      <c r="AC71">
        <v>1108.32</v>
      </c>
      <c r="AD71">
        <v>992.84</v>
      </c>
      <c r="AE71">
        <v>999.76</v>
      </c>
      <c r="AF71">
        <v>1018.45</v>
      </c>
      <c r="AG71">
        <v>986.1</v>
      </c>
      <c r="AH71">
        <v>981.92</v>
      </c>
      <c r="AI71">
        <v>1030.1600000000001</v>
      </c>
      <c r="AJ71">
        <v>528.54999999999995</v>
      </c>
      <c r="AK71">
        <v>576.24</v>
      </c>
      <c r="AL71">
        <v>598.51</v>
      </c>
      <c r="AM71">
        <v>615.34</v>
      </c>
      <c r="AN71">
        <v>564.39</v>
      </c>
      <c r="AO71">
        <v>544.34</v>
      </c>
      <c r="AP71">
        <v>574.12</v>
      </c>
      <c r="AQ71">
        <v>568.66</v>
      </c>
      <c r="AR71">
        <v>595.38</v>
      </c>
      <c r="AS71">
        <v>514.75</v>
      </c>
      <c r="AT71">
        <v>536.99</v>
      </c>
      <c r="AU71">
        <v>549.28</v>
      </c>
      <c r="AV71">
        <v>523.71</v>
      </c>
      <c r="AW71">
        <v>492.31</v>
      </c>
      <c r="AX71">
        <v>550.30999999999995</v>
      </c>
      <c r="AY71">
        <v>499.58</v>
      </c>
      <c r="AZ71">
        <v>516.55999999999995</v>
      </c>
      <c r="BA71">
        <v>498.44</v>
      </c>
      <c r="BB71">
        <v>498.16</v>
      </c>
      <c r="BC71">
        <v>521.13</v>
      </c>
      <c r="BD71">
        <v>508.3</v>
      </c>
      <c r="BE71">
        <v>478.85</v>
      </c>
      <c r="BF71">
        <v>538.44000000000005</v>
      </c>
      <c r="BG71">
        <v>525.33000000000004</v>
      </c>
      <c r="BH71">
        <v>524.74</v>
      </c>
      <c r="BI71">
        <v>501.2</v>
      </c>
      <c r="BJ71">
        <v>537.6</v>
      </c>
      <c r="BK71">
        <v>551.85</v>
      </c>
      <c r="BL71">
        <v>564.63</v>
      </c>
      <c r="BM71">
        <v>570.83000000000004</v>
      </c>
      <c r="BN71">
        <v>544.5</v>
      </c>
      <c r="BO71">
        <v>561.85</v>
      </c>
      <c r="BP71">
        <v>591.21</v>
      </c>
      <c r="BQ71">
        <v>479.2</v>
      </c>
      <c r="BR71">
        <v>440.84</v>
      </c>
      <c r="BS71">
        <v>475.26</v>
      </c>
      <c r="BT71">
        <v>504.54</v>
      </c>
      <c r="BU71">
        <v>428.37</v>
      </c>
      <c r="BV71">
        <v>492.54</v>
      </c>
      <c r="BW71">
        <v>428.12</v>
      </c>
      <c r="BX71">
        <v>432.11</v>
      </c>
      <c r="BY71">
        <v>441.65</v>
      </c>
      <c r="BZ71">
        <v>419.7</v>
      </c>
      <c r="CA71">
        <v>408.49</v>
      </c>
      <c r="CB71">
        <v>408.4</v>
      </c>
      <c r="CC71">
        <v>425.96</v>
      </c>
      <c r="CD71">
        <v>382.66</v>
      </c>
      <c r="CE71">
        <v>421.29</v>
      </c>
      <c r="CF71">
        <v>409.25</v>
      </c>
      <c r="CG71">
        <v>423.36</v>
      </c>
      <c r="CH71">
        <v>405.73</v>
      </c>
      <c r="CI71">
        <v>437.67</v>
      </c>
      <c r="CJ71">
        <v>539.04999999999995</v>
      </c>
      <c r="CK71">
        <v>447.49</v>
      </c>
      <c r="CL71">
        <v>418.56</v>
      </c>
      <c r="CM71">
        <v>610.87</v>
      </c>
      <c r="CN71">
        <v>575.04</v>
      </c>
      <c r="CO71">
        <v>507.31</v>
      </c>
      <c r="CP71">
        <v>510.41</v>
      </c>
      <c r="CQ71">
        <v>570.72</v>
      </c>
      <c r="CR71">
        <v>440.99</v>
      </c>
      <c r="CS71">
        <v>435.13</v>
      </c>
      <c r="CT71">
        <v>447.62</v>
      </c>
      <c r="CU71">
        <v>441.6</v>
      </c>
      <c r="CV71">
        <v>420.07</v>
      </c>
      <c r="CW71">
        <v>438.95</v>
      </c>
      <c r="CX71">
        <v>504.48</v>
      </c>
      <c r="CY71">
        <v>506.74</v>
      </c>
      <c r="CZ71">
        <v>598.59</v>
      </c>
      <c r="DA71">
        <v>594.5</v>
      </c>
      <c r="DB71">
        <v>485.97</v>
      </c>
      <c r="DC71">
        <v>430.72</v>
      </c>
      <c r="DD71">
        <v>480.33</v>
      </c>
      <c r="DE71">
        <v>486.04</v>
      </c>
      <c r="DF71">
        <v>545.14</v>
      </c>
      <c r="DG71">
        <v>504.8</v>
      </c>
      <c r="DH71">
        <v>498.06</v>
      </c>
      <c r="DI71">
        <v>636.4</v>
      </c>
      <c r="DJ71">
        <v>548.41</v>
      </c>
      <c r="DK71">
        <v>441.02</v>
      </c>
      <c r="DL71">
        <v>537.20000000000005</v>
      </c>
      <c r="DM71">
        <v>485.94</v>
      </c>
      <c r="DN71">
        <v>469.68</v>
      </c>
      <c r="DO71">
        <v>480.52</v>
      </c>
      <c r="DP71">
        <v>495.17</v>
      </c>
      <c r="DQ71">
        <v>507.41</v>
      </c>
      <c r="DR71">
        <v>526</v>
      </c>
      <c r="DS71">
        <v>497.73</v>
      </c>
      <c r="DT71">
        <v>523.79</v>
      </c>
      <c r="DU71">
        <v>496.97</v>
      </c>
      <c r="DV71">
        <v>493.58</v>
      </c>
      <c r="DW71">
        <v>483.8</v>
      </c>
      <c r="DX71">
        <v>600.42999999999995</v>
      </c>
      <c r="DY71">
        <v>450.66</v>
      </c>
      <c r="DZ71">
        <v>510.38</v>
      </c>
      <c r="EA71">
        <v>478.89</v>
      </c>
      <c r="EB71">
        <v>562.65</v>
      </c>
      <c r="EC71">
        <v>518.65</v>
      </c>
      <c r="ED71">
        <v>455</v>
      </c>
      <c r="EE71">
        <v>400.37</v>
      </c>
      <c r="EF71">
        <v>425.76</v>
      </c>
      <c r="EG71">
        <v>455.74</v>
      </c>
      <c r="EH71">
        <v>446.93</v>
      </c>
      <c r="EI71">
        <v>416.63</v>
      </c>
      <c r="EJ71">
        <v>358.28</v>
      </c>
      <c r="EK71">
        <v>427.32</v>
      </c>
      <c r="EL71">
        <v>391.39</v>
      </c>
      <c r="EM71">
        <v>465.8</v>
      </c>
      <c r="EN71">
        <v>397.18</v>
      </c>
      <c r="EO71">
        <v>369.52</v>
      </c>
      <c r="EP71">
        <v>497.65</v>
      </c>
      <c r="EQ71">
        <v>421.53</v>
      </c>
      <c r="ER71">
        <v>347.78</v>
      </c>
      <c r="ES71">
        <v>437.7</v>
      </c>
      <c r="ET71">
        <v>372.23</v>
      </c>
      <c r="EU71">
        <v>382.43</v>
      </c>
      <c r="EV71">
        <v>372.13</v>
      </c>
      <c r="EW71">
        <v>402.47</v>
      </c>
      <c r="EX71">
        <v>395.49</v>
      </c>
      <c r="EY71">
        <v>426.68</v>
      </c>
      <c r="EZ71">
        <v>381.2</v>
      </c>
      <c r="FA71">
        <v>379.41</v>
      </c>
      <c r="FB71">
        <v>386.26</v>
      </c>
      <c r="FC71">
        <v>389.5</v>
      </c>
      <c r="FD71">
        <v>392.13</v>
      </c>
      <c r="FE71">
        <v>446.43</v>
      </c>
      <c r="FF71">
        <v>356.54</v>
      </c>
      <c r="FG71">
        <v>430.14</v>
      </c>
      <c r="FH71">
        <v>395.08</v>
      </c>
      <c r="FI71">
        <v>476.09</v>
      </c>
      <c r="FJ71">
        <v>434.74</v>
      </c>
      <c r="FK71">
        <v>392</v>
      </c>
      <c r="FL71">
        <v>756.22</v>
      </c>
      <c r="FM71">
        <v>710.82</v>
      </c>
      <c r="FN71">
        <v>1086.07</v>
      </c>
      <c r="FO71">
        <v>1038.9100000000001</v>
      </c>
      <c r="FP71">
        <v>645.91999999999996</v>
      </c>
      <c r="FQ71">
        <v>601.86</v>
      </c>
      <c r="FR71">
        <v>595.65</v>
      </c>
      <c r="FS71">
        <v>748.31</v>
      </c>
      <c r="FT71">
        <v>793.52</v>
      </c>
      <c r="FU71">
        <v>811.83</v>
      </c>
      <c r="FV71">
        <v>1010.81</v>
      </c>
      <c r="FW71">
        <v>1075.6500000000001</v>
      </c>
      <c r="FX71">
        <v>964.73</v>
      </c>
      <c r="FY71">
        <v>712.01</v>
      </c>
      <c r="FZ71">
        <v>822.67</v>
      </c>
      <c r="GA71">
        <v>817.5</v>
      </c>
      <c r="GB71">
        <v>675.76</v>
      </c>
      <c r="GC71">
        <v>816.33</v>
      </c>
      <c r="GD71">
        <v>715.46</v>
      </c>
      <c r="GE71">
        <v>752.5</v>
      </c>
      <c r="GF71">
        <v>770.06</v>
      </c>
      <c r="GG71">
        <v>807.05</v>
      </c>
      <c r="GH71">
        <v>835.44</v>
      </c>
      <c r="GI71">
        <v>727.64</v>
      </c>
      <c r="GJ71">
        <v>742.1</v>
      </c>
      <c r="GK71">
        <v>680.12</v>
      </c>
      <c r="GL71">
        <v>949.4</v>
      </c>
      <c r="GM71">
        <v>714.13</v>
      </c>
      <c r="GN71">
        <v>718.2</v>
      </c>
      <c r="GO71">
        <v>688.74</v>
      </c>
      <c r="GP71">
        <v>756.93</v>
      </c>
      <c r="GQ71">
        <v>763.1</v>
      </c>
      <c r="GR71">
        <v>616.29999999999995</v>
      </c>
      <c r="GS71">
        <v>1.02</v>
      </c>
      <c r="GT71">
        <v>0.33</v>
      </c>
      <c r="GU71">
        <v>0.09</v>
      </c>
      <c r="GV71">
        <v>3.53</v>
      </c>
      <c r="GW71">
        <v>0.25</v>
      </c>
      <c r="GX71">
        <v>-0.1</v>
      </c>
      <c r="GY71">
        <v>0.11</v>
      </c>
      <c r="GZ71">
        <v>-0.31</v>
      </c>
      <c r="HA71">
        <v>-0.21</v>
      </c>
      <c r="HB71">
        <v>0.82</v>
      </c>
      <c r="HC71">
        <v>0.27</v>
      </c>
      <c r="HD71">
        <v>-0.25</v>
      </c>
      <c r="HE71">
        <v>3.5</v>
      </c>
      <c r="HF71">
        <v>-0.16</v>
      </c>
      <c r="HG71">
        <v>0.47</v>
      </c>
      <c r="HH71">
        <v>-0.06</v>
      </c>
      <c r="HI71">
        <v>3.73</v>
      </c>
      <c r="HJ71">
        <v>0.35</v>
      </c>
      <c r="HK71">
        <v>7.0000000000000007E-2</v>
      </c>
      <c r="HL71">
        <v>1.54</v>
      </c>
      <c r="HM71">
        <v>0.31</v>
      </c>
      <c r="HN71">
        <v>-0.23</v>
      </c>
      <c r="HO71">
        <v>5.21</v>
      </c>
      <c r="HP71">
        <v>0.85</v>
      </c>
      <c r="HQ71">
        <v>1.01</v>
      </c>
      <c r="HR71">
        <v>-0.13</v>
      </c>
      <c r="HS71">
        <v>3.21</v>
      </c>
      <c r="HT71">
        <v>0.65</v>
      </c>
      <c r="HU71">
        <v>0.09</v>
      </c>
      <c r="HV71">
        <v>0.22</v>
      </c>
      <c r="HW71">
        <v>-0.13</v>
      </c>
      <c r="HX71">
        <v>0.35</v>
      </c>
      <c r="HY71">
        <v>-0.06</v>
      </c>
      <c r="HZ71">
        <v>4.5999999999999996</v>
      </c>
      <c r="IA71">
        <v>2.19</v>
      </c>
      <c r="IB71">
        <v>4.0199999999999996</v>
      </c>
      <c r="IC71">
        <v>4.79</v>
      </c>
      <c r="ID71">
        <v>-0.27</v>
      </c>
      <c r="IE71">
        <v>1.08</v>
      </c>
      <c r="IF71">
        <v>3.02</v>
      </c>
      <c r="IG71">
        <v>1.25</v>
      </c>
      <c r="IH71">
        <v>2.77</v>
      </c>
      <c r="II71">
        <v>5</v>
      </c>
      <c r="IJ71">
        <v>3.62</v>
      </c>
      <c r="IK71">
        <v>5.83</v>
      </c>
      <c r="IL71">
        <v>6.02</v>
      </c>
      <c r="IM71">
        <v>0.71</v>
      </c>
      <c r="IN71">
        <v>4</v>
      </c>
      <c r="IO71">
        <v>5.88</v>
      </c>
      <c r="IP71">
        <v>5.46</v>
      </c>
      <c r="IQ71">
        <v>4.66</v>
      </c>
      <c r="IR71">
        <v>5.45</v>
      </c>
      <c r="IS71">
        <v>5.85</v>
      </c>
      <c r="IT71">
        <v>7.2</v>
      </c>
      <c r="IU71">
        <v>1.74</v>
      </c>
      <c r="IV71">
        <v>6.27</v>
      </c>
      <c r="IW71">
        <v>5.28</v>
      </c>
      <c r="IX71">
        <v>3.22</v>
      </c>
      <c r="IY71">
        <v>1.54</v>
      </c>
      <c r="IZ71">
        <v>5.0199999999999996</v>
      </c>
      <c r="JA71">
        <v>4.28</v>
      </c>
      <c r="JB71">
        <v>2.46</v>
      </c>
      <c r="JC71">
        <v>6.34</v>
      </c>
      <c r="JD71">
        <v>0.57999999999999996</v>
      </c>
      <c r="JE71">
        <v>2.4500000000000002</v>
      </c>
      <c r="JF71">
        <v>2.41</v>
      </c>
      <c r="JG71">
        <v>6.99</v>
      </c>
      <c r="JH71">
        <v>7.86</v>
      </c>
      <c r="JI71">
        <v>5.35</v>
      </c>
      <c r="JJ71">
        <v>5.67</v>
      </c>
      <c r="JK71">
        <v>5.74</v>
      </c>
      <c r="JL71">
        <v>3.68</v>
      </c>
      <c r="JM71">
        <v>10.75</v>
      </c>
      <c r="JN71">
        <v>6.9</v>
      </c>
      <c r="JO71">
        <v>6.9</v>
      </c>
      <c r="JP71">
        <v>7.06</v>
      </c>
      <c r="JQ71">
        <v>5.53</v>
      </c>
      <c r="JR71">
        <v>6.96</v>
      </c>
      <c r="JS71">
        <v>10.55</v>
      </c>
      <c r="JT71">
        <v>6.08</v>
      </c>
      <c r="JU71">
        <v>5.17</v>
      </c>
      <c r="JV71">
        <v>7.23</v>
      </c>
      <c r="JW71">
        <v>7.06</v>
      </c>
      <c r="JX71">
        <v>5.46</v>
      </c>
      <c r="JY71">
        <v>6.55</v>
      </c>
      <c r="JZ71">
        <v>6.59</v>
      </c>
      <c r="KA71">
        <v>8.6300000000000008</v>
      </c>
      <c r="KB71">
        <v>3.71</v>
      </c>
      <c r="KC71">
        <v>5.51</v>
      </c>
      <c r="KD71">
        <v>6.19</v>
      </c>
      <c r="KE71">
        <v>7.89</v>
      </c>
      <c r="KF71">
        <v>6.94</v>
      </c>
      <c r="KG71">
        <v>7.95</v>
      </c>
      <c r="KH71">
        <v>9.5399999999999991</v>
      </c>
      <c r="KI71">
        <v>6.33</v>
      </c>
      <c r="KJ71">
        <v>7.39</v>
      </c>
      <c r="KK71">
        <v>5.18</v>
      </c>
      <c r="KL71">
        <v>6.85</v>
      </c>
      <c r="KM71">
        <v>6.43</v>
      </c>
    </row>
    <row r="72" spans="1:299" x14ac:dyDescent="0.25">
      <c r="A72">
        <v>70</v>
      </c>
      <c r="B72" s="1">
        <v>42552</v>
      </c>
      <c r="C72">
        <v>1009.76</v>
      </c>
      <c r="D72">
        <v>1017.74</v>
      </c>
      <c r="E72">
        <v>1072.1099999999999</v>
      </c>
      <c r="F72">
        <v>1122.8699999999999</v>
      </c>
      <c r="G72">
        <v>990.08</v>
      </c>
      <c r="H72">
        <v>1030.97</v>
      </c>
      <c r="I72">
        <v>1004.55</v>
      </c>
      <c r="J72">
        <v>1001.5</v>
      </c>
      <c r="K72">
        <v>1042.42</v>
      </c>
      <c r="L72">
        <v>938.97</v>
      </c>
      <c r="M72">
        <v>966.74</v>
      </c>
      <c r="N72">
        <v>957.9</v>
      </c>
      <c r="O72">
        <v>949.64</v>
      </c>
      <c r="P72">
        <v>875.02</v>
      </c>
      <c r="Q72">
        <v>972.82</v>
      </c>
      <c r="R72">
        <v>910.66</v>
      </c>
      <c r="S72">
        <v>943.12</v>
      </c>
      <c r="T72">
        <v>904.72</v>
      </c>
      <c r="U72">
        <v>939.48</v>
      </c>
      <c r="V72">
        <v>1060.8499999999999</v>
      </c>
      <c r="W72">
        <v>955.94</v>
      </c>
      <c r="X72">
        <v>903.52</v>
      </c>
      <c r="Y72">
        <v>1149.52</v>
      </c>
      <c r="Z72">
        <v>1101.0899999999999</v>
      </c>
      <c r="AA72">
        <v>1034.04</v>
      </c>
      <c r="AB72">
        <v>1011.38</v>
      </c>
      <c r="AC72">
        <v>1116.17</v>
      </c>
      <c r="AD72">
        <v>992.93</v>
      </c>
      <c r="AE72">
        <v>1000.06</v>
      </c>
      <c r="AF72">
        <v>1018.29</v>
      </c>
      <c r="AG72">
        <v>987.17</v>
      </c>
      <c r="AH72">
        <v>981.56</v>
      </c>
      <c r="AI72">
        <v>1030.6400000000001</v>
      </c>
      <c r="AJ72">
        <v>527.97</v>
      </c>
      <c r="AK72">
        <v>576.79999999999995</v>
      </c>
      <c r="AL72">
        <v>596.85</v>
      </c>
      <c r="AM72">
        <v>616.70000000000005</v>
      </c>
      <c r="AN72">
        <v>561.74</v>
      </c>
      <c r="AO72">
        <v>538.42999999999995</v>
      </c>
      <c r="AP72">
        <v>576.42999999999995</v>
      </c>
      <c r="AQ72">
        <v>569.57000000000005</v>
      </c>
      <c r="AR72">
        <v>600.77</v>
      </c>
      <c r="AS72">
        <v>512.67999999999995</v>
      </c>
      <c r="AT72">
        <v>536.86</v>
      </c>
      <c r="AU72">
        <v>549.94000000000005</v>
      </c>
      <c r="AV72">
        <v>522.39</v>
      </c>
      <c r="AW72">
        <v>492.36</v>
      </c>
      <c r="AX72">
        <v>547.12</v>
      </c>
      <c r="AY72">
        <v>501.41</v>
      </c>
      <c r="AZ72">
        <v>521.35</v>
      </c>
      <c r="BA72">
        <v>498.99</v>
      </c>
      <c r="BB72">
        <v>490.08</v>
      </c>
      <c r="BC72">
        <v>521.66999999999996</v>
      </c>
      <c r="BD72">
        <v>508.44</v>
      </c>
      <c r="BE72">
        <v>475.94</v>
      </c>
      <c r="BF72">
        <v>538.65</v>
      </c>
      <c r="BG72">
        <v>526.52</v>
      </c>
      <c r="BH72">
        <v>524.69000000000005</v>
      </c>
      <c r="BI72">
        <v>501.08</v>
      </c>
      <c r="BJ72">
        <v>537.54999999999995</v>
      </c>
      <c r="BK72">
        <v>551.94000000000005</v>
      </c>
      <c r="BL72">
        <v>562.73</v>
      </c>
      <c r="BM72">
        <v>570.66999999999996</v>
      </c>
      <c r="BN72">
        <v>545.57000000000005</v>
      </c>
      <c r="BO72">
        <v>554.53</v>
      </c>
      <c r="BP72">
        <v>591.69000000000005</v>
      </c>
      <c r="BQ72">
        <v>481.79</v>
      </c>
      <c r="BR72">
        <v>440.94</v>
      </c>
      <c r="BS72">
        <v>475.26</v>
      </c>
      <c r="BT72">
        <v>506.17</v>
      </c>
      <c r="BU72">
        <v>428.34</v>
      </c>
      <c r="BV72">
        <v>492.54</v>
      </c>
      <c r="BW72">
        <v>428.12</v>
      </c>
      <c r="BX72">
        <v>431.93</v>
      </c>
      <c r="BY72">
        <v>441.65</v>
      </c>
      <c r="BZ72">
        <v>426.29</v>
      </c>
      <c r="CA72">
        <v>429.88</v>
      </c>
      <c r="CB72">
        <v>407.96</v>
      </c>
      <c r="CC72">
        <v>427.25</v>
      </c>
      <c r="CD72">
        <v>382.66</v>
      </c>
      <c r="CE72">
        <v>425.7</v>
      </c>
      <c r="CF72">
        <v>409.25</v>
      </c>
      <c r="CG72">
        <v>421.77</v>
      </c>
      <c r="CH72">
        <v>405.73</v>
      </c>
      <c r="CI72">
        <v>449.4</v>
      </c>
      <c r="CJ72">
        <v>539.17999999999995</v>
      </c>
      <c r="CK72">
        <v>447.5</v>
      </c>
      <c r="CL72">
        <v>427.58</v>
      </c>
      <c r="CM72">
        <v>610.87</v>
      </c>
      <c r="CN72">
        <v>574.57000000000005</v>
      </c>
      <c r="CO72">
        <v>509.35</v>
      </c>
      <c r="CP72">
        <v>510.3</v>
      </c>
      <c r="CQ72">
        <v>578.62</v>
      </c>
      <c r="CR72">
        <v>440.99</v>
      </c>
      <c r="CS72">
        <v>437.33</v>
      </c>
      <c r="CT72">
        <v>447.62</v>
      </c>
      <c r="CU72">
        <v>441.6</v>
      </c>
      <c r="CV72">
        <v>427.03</v>
      </c>
      <c r="CW72">
        <v>438.95</v>
      </c>
      <c r="CX72">
        <v>505.49</v>
      </c>
      <c r="CY72">
        <v>507.05</v>
      </c>
      <c r="CZ72">
        <v>597.70000000000005</v>
      </c>
      <c r="DA72">
        <v>596.1</v>
      </c>
      <c r="DB72">
        <v>484.65</v>
      </c>
      <c r="DC72">
        <v>428.27</v>
      </c>
      <c r="DD72">
        <v>481.43</v>
      </c>
      <c r="DE72">
        <v>486.38</v>
      </c>
      <c r="DF72">
        <v>547.98</v>
      </c>
      <c r="DG72">
        <v>507.22</v>
      </c>
      <c r="DH72">
        <v>509.27</v>
      </c>
      <c r="DI72">
        <v>636.52</v>
      </c>
      <c r="DJ72">
        <v>548.41</v>
      </c>
      <c r="DK72">
        <v>441.07</v>
      </c>
      <c r="DL72">
        <v>537.9</v>
      </c>
      <c r="DM72">
        <v>486.91</v>
      </c>
      <c r="DN72">
        <v>471.28</v>
      </c>
      <c r="DO72">
        <v>480.81</v>
      </c>
      <c r="DP72">
        <v>497.1</v>
      </c>
      <c r="DQ72">
        <v>507.71</v>
      </c>
      <c r="DR72">
        <v>526.11</v>
      </c>
      <c r="DS72">
        <v>501.12</v>
      </c>
      <c r="DT72">
        <v>523.89</v>
      </c>
      <c r="DU72">
        <v>497.32</v>
      </c>
      <c r="DV72">
        <v>494.51</v>
      </c>
      <c r="DW72">
        <v>483.7</v>
      </c>
      <c r="DX72">
        <v>604.69000000000005</v>
      </c>
      <c r="DY72">
        <v>450.7</v>
      </c>
      <c r="DZ72">
        <v>510.53</v>
      </c>
      <c r="EA72">
        <v>478.79</v>
      </c>
      <c r="EB72">
        <v>563.27</v>
      </c>
      <c r="EC72">
        <v>518.44000000000005</v>
      </c>
      <c r="ED72">
        <v>455.23</v>
      </c>
      <c r="EE72">
        <v>399.93</v>
      </c>
      <c r="EF72">
        <v>426.18</v>
      </c>
      <c r="EG72">
        <v>454.47</v>
      </c>
      <c r="EH72">
        <v>447.91</v>
      </c>
      <c r="EI72">
        <v>414.67</v>
      </c>
      <c r="EJ72">
        <v>354.37</v>
      </c>
      <c r="EK72">
        <v>429.03</v>
      </c>
      <c r="EL72">
        <v>392.02</v>
      </c>
      <c r="EM72">
        <v>470.04</v>
      </c>
      <c r="EN72">
        <v>395.59</v>
      </c>
      <c r="EO72">
        <v>369.44</v>
      </c>
      <c r="EP72">
        <v>498.25</v>
      </c>
      <c r="EQ72">
        <v>420.48</v>
      </c>
      <c r="ER72">
        <v>347.81</v>
      </c>
      <c r="ES72">
        <v>435.16</v>
      </c>
      <c r="ET72">
        <v>373.61</v>
      </c>
      <c r="EU72">
        <v>385.99</v>
      </c>
      <c r="EV72">
        <v>372.54</v>
      </c>
      <c r="EW72">
        <v>395.95</v>
      </c>
      <c r="EX72">
        <v>395.88</v>
      </c>
      <c r="EY72">
        <v>426.81</v>
      </c>
      <c r="EZ72">
        <v>378.88</v>
      </c>
      <c r="FA72">
        <v>379.56</v>
      </c>
      <c r="FB72">
        <v>387.14</v>
      </c>
      <c r="FC72">
        <v>389.46</v>
      </c>
      <c r="FD72">
        <v>392.01</v>
      </c>
      <c r="FE72">
        <v>446.38</v>
      </c>
      <c r="FF72">
        <v>356.61</v>
      </c>
      <c r="FG72">
        <v>428.68</v>
      </c>
      <c r="FH72">
        <v>394.96</v>
      </c>
      <c r="FI72">
        <v>477.04</v>
      </c>
      <c r="FJ72">
        <v>429.09</v>
      </c>
      <c r="FK72">
        <v>392.31</v>
      </c>
      <c r="FL72">
        <v>760.3</v>
      </c>
      <c r="FM72">
        <v>710.97</v>
      </c>
      <c r="FN72">
        <v>1086.07</v>
      </c>
      <c r="FO72">
        <v>1042.23</v>
      </c>
      <c r="FP72">
        <v>645.85</v>
      </c>
      <c r="FQ72">
        <v>601.86</v>
      </c>
      <c r="FR72">
        <v>595.65</v>
      </c>
      <c r="FS72">
        <v>748.01</v>
      </c>
      <c r="FT72">
        <v>793.52</v>
      </c>
      <c r="FU72">
        <v>824.57</v>
      </c>
      <c r="FV72">
        <v>1063.78</v>
      </c>
      <c r="FW72">
        <v>1074.46</v>
      </c>
      <c r="FX72">
        <v>967.63</v>
      </c>
      <c r="FY72">
        <v>712.01</v>
      </c>
      <c r="FZ72">
        <v>831.31</v>
      </c>
      <c r="GA72">
        <v>817.5</v>
      </c>
      <c r="GB72">
        <v>673.19</v>
      </c>
      <c r="GC72">
        <v>816.33</v>
      </c>
      <c r="GD72">
        <v>734.63</v>
      </c>
      <c r="GE72">
        <v>752.65</v>
      </c>
      <c r="GF72">
        <v>770.06</v>
      </c>
      <c r="GG72">
        <v>824.4</v>
      </c>
      <c r="GH72">
        <v>835.44</v>
      </c>
      <c r="GI72">
        <v>727.06</v>
      </c>
      <c r="GJ72">
        <v>745.07</v>
      </c>
      <c r="GK72">
        <v>679.98</v>
      </c>
      <c r="GL72">
        <v>962.5</v>
      </c>
      <c r="GM72">
        <v>714.13</v>
      </c>
      <c r="GN72">
        <v>721.86</v>
      </c>
      <c r="GO72">
        <v>688.74</v>
      </c>
      <c r="GP72">
        <v>756.93</v>
      </c>
      <c r="GQ72">
        <v>775.76</v>
      </c>
      <c r="GR72">
        <v>616.29999999999995</v>
      </c>
      <c r="GS72">
        <v>0.2</v>
      </c>
      <c r="GT72">
        <v>0.06</v>
      </c>
      <c r="GU72">
        <v>-0.15</v>
      </c>
      <c r="GV72">
        <v>0.27</v>
      </c>
      <c r="GW72">
        <v>-0.27</v>
      </c>
      <c r="GX72">
        <v>-0.56999999999999995</v>
      </c>
      <c r="GY72">
        <v>0.23</v>
      </c>
      <c r="GZ72">
        <v>7.0000000000000007E-2</v>
      </c>
      <c r="HA72">
        <v>0.52</v>
      </c>
      <c r="HB72">
        <v>0.48</v>
      </c>
      <c r="HC72">
        <v>2.25</v>
      </c>
      <c r="HD72">
        <v>0.02</v>
      </c>
      <c r="HE72">
        <v>0</v>
      </c>
      <c r="HF72">
        <v>0.01</v>
      </c>
      <c r="HG72">
        <v>0.13</v>
      </c>
      <c r="HH72">
        <v>0.2</v>
      </c>
      <c r="HI72">
        <v>0.34</v>
      </c>
      <c r="HJ72">
        <v>0.06</v>
      </c>
      <c r="HK72">
        <v>0.39</v>
      </c>
      <c r="HL72">
        <v>0.06</v>
      </c>
      <c r="HM72">
        <v>0.02</v>
      </c>
      <c r="HN72">
        <v>0.68</v>
      </c>
      <c r="HO72">
        <v>0.02</v>
      </c>
      <c r="HP72">
        <v>7.0000000000000007E-2</v>
      </c>
      <c r="HQ72">
        <v>0.19</v>
      </c>
      <c r="HR72">
        <v>-0.02</v>
      </c>
      <c r="HS72">
        <v>0.71</v>
      </c>
      <c r="HT72">
        <v>0.01</v>
      </c>
      <c r="HU72">
        <v>0.03</v>
      </c>
      <c r="HV72">
        <v>-0.02</v>
      </c>
      <c r="HW72">
        <v>0.11</v>
      </c>
      <c r="HX72">
        <v>-0.04</v>
      </c>
      <c r="HY72">
        <v>0.05</v>
      </c>
      <c r="HZ72">
        <v>4.8099999999999996</v>
      </c>
      <c r="IA72">
        <v>2.25</v>
      </c>
      <c r="IB72">
        <v>3.86</v>
      </c>
      <c r="IC72">
        <v>5.07</v>
      </c>
      <c r="ID72">
        <v>-0.54</v>
      </c>
      <c r="IE72">
        <v>0.51</v>
      </c>
      <c r="IF72">
        <v>3.25</v>
      </c>
      <c r="IG72">
        <v>1.32</v>
      </c>
      <c r="IH72">
        <v>3.3</v>
      </c>
      <c r="II72">
        <v>5.51</v>
      </c>
      <c r="IJ72">
        <v>5.95</v>
      </c>
      <c r="IK72">
        <v>5.85</v>
      </c>
      <c r="IL72">
        <v>6.02</v>
      </c>
      <c r="IM72">
        <v>0.72</v>
      </c>
      <c r="IN72">
        <v>4.1399999999999997</v>
      </c>
      <c r="IO72">
        <v>6.09</v>
      </c>
      <c r="IP72">
        <v>5.82</v>
      </c>
      <c r="IQ72">
        <v>4.72</v>
      </c>
      <c r="IR72">
        <v>5.86</v>
      </c>
      <c r="IS72">
        <v>5.92</v>
      </c>
      <c r="IT72">
        <v>7.23</v>
      </c>
      <c r="IU72">
        <v>2.4300000000000002</v>
      </c>
      <c r="IV72">
        <v>6.29</v>
      </c>
      <c r="IW72">
        <v>5.35</v>
      </c>
      <c r="IX72">
        <v>3.41</v>
      </c>
      <c r="IY72">
        <v>1.52</v>
      </c>
      <c r="IZ72">
        <v>5.76</v>
      </c>
      <c r="JA72">
        <v>4.29</v>
      </c>
      <c r="JB72">
        <v>2.4900000000000002</v>
      </c>
      <c r="JC72">
        <v>6.32</v>
      </c>
      <c r="JD72">
        <v>0.69</v>
      </c>
      <c r="JE72">
        <v>2.41</v>
      </c>
      <c r="JF72">
        <v>2.46</v>
      </c>
      <c r="JG72">
        <v>6.47</v>
      </c>
      <c r="JH72">
        <v>7.13</v>
      </c>
      <c r="JI72">
        <v>4.88</v>
      </c>
      <c r="JJ72">
        <v>5.89</v>
      </c>
      <c r="JK72">
        <v>4.8600000000000003</v>
      </c>
      <c r="JL72">
        <v>2.92</v>
      </c>
      <c r="JM72">
        <v>10</v>
      </c>
      <c r="JN72">
        <v>6.87</v>
      </c>
      <c r="JO72">
        <v>4.9400000000000004</v>
      </c>
      <c r="JP72">
        <v>6.88</v>
      </c>
      <c r="JQ72">
        <v>7.73</v>
      </c>
      <c r="JR72">
        <v>7.11</v>
      </c>
      <c r="JS72">
        <v>7.06</v>
      </c>
      <c r="JT72">
        <v>5.72</v>
      </c>
      <c r="JU72">
        <v>4.93</v>
      </c>
      <c r="JV72">
        <v>7.34</v>
      </c>
      <c r="JW72">
        <v>7.34</v>
      </c>
      <c r="JX72">
        <v>5</v>
      </c>
      <c r="JY72">
        <v>6.84</v>
      </c>
      <c r="JZ72">
        <v>6.19</v>
      </c>
      <c r="KA72">
        <v>8.09</v>
      </c>
      <c r="KB72">
        <v>3.29</v>
      </c>
      <c r="KC72">
        <v>5.35</v>
      </c>
      <c r="KD72">
        <v>5.79</v>
      </c>
      <c r="KE72">
        <v>6.78</v>
      </c>
      <c r="KF72">
        <v>6.4</v>
      </c>
      <c r="KG72">
        <v>7.09</v>
      </c>
      <c r="KH72">
        <v>7.15</v>
      </c>
      <c r="KI72">
        <v>5.22</v>
      </c>
      <c r="KJ72">
        <v>6.84</v>
      </c>
      <c r="KK72">
        <v>4.87</v>
      </c>
      <c r="KL72">
        <v>6.32</v>
      </c>
      <c r="KM72">
        <v>3.21</v>
      </c>
    </row>
    <row r="73" spans="1:299" x14ac:dyDescent="0.25">
      <c r="A73">
        <v>71</v>
      </c>
      <c r="B73" s="1">
        <v>42583</v>
      </c>
      <c r="C73">
        <v>1012.16</v>
      </c>
      <c r="D73">
        <v>1018.02</v>
      </c>
      <c r="E73">
        <v>1069.68</v>
      </c>
      <c r="F73">
        <v>1122.9000000000001</v>
      </c>
      <c r="G73">
        <v>988.25</v>
      </c>
      <c r="H73">
        <v>1028.6400000000001</v>
      </c>
      <c r="I73">
        <v>1004.61</v>
      </c>
      <c r="J73">
        <v>1009.39</v>
      </c>
      <c r="K73">
        <v>1047.72</v>
      </c>
      <c r="L73">
        <v>939.93</v>
      </c>
      <c r="M73">
        <v>965.55</v>
      </c>
      <c r="N73">
        <v>959.22</v>
      </c>
      <c r="O73">
        <v>952.38</v>
      </c>
      <c r="P73">
        <v>877.72</v>
      </c>
      <c r="Q73">
        <v>984.74</v>
      </c>
      <c r="R73">
        <v>908.23</v>
      </c>
      <c r="S73">
        <v>941.25</v>
      </c>
      <c r="T73">
        <v>906.18</v>
      </c>
      <c r="U73">
        <v>939.87</v>
      </c>
      <c r="V73">
        <v>1059.8699999999999</v>
      </c>
      <c r="W73">
        <v>952.85</v>
      </c>
      <c r="X73">
        <v>919.97</v>
      </c>
      <c r="Y73">
        <v>1147.1400000000001</v>
      </c>
      <c r="Z73">
        <v>1100.54</v>
      </c>
      <c r="AA73">
        <v>1034.72</v>
      </c>
      <c r="AB73">
        <v>1011.69</v>
      </c>
      <c r="AC73">
        <v>1115.24</v>
      </c>
      <c r="AD73">
        <v>995.78</v>
      </c>
      <c r="AE73">
        <v>1025.21</v>
      </c>
      <c r="AF73">
        <v>1020.48</v>
      </c>
      <c r="AG73">
        <v>1037.1300000000001</v>
      </c>
      <c r="AH73">
        <v>1012.37</v>
      </c>
      <c r="AI73">
        <v>1030.43</v>
      </c>
      <c r="AJ73">
        <v>527.83000000000004</v>
      </c>
      <c r="AK73">
        <v>576.96</v>
      </c>
      <c r="AL73">
        <v>594.41999999999996</v>
      </c>
      <c r="AM73">
        <v>616.73</v>
      </c>
      <c r="AN73">
        <v>559.91</v>
      </c>
      <c r="AO73">
        <v>537.71</v>
      </c>
      <c r="AP73">
        <v>576.49</v>
      </c>
      <c r="AQ73">
        <v>577.38</v>
      </c>
      <c r="AR73">
        <v>603.59</v>
      </c>
      <c r="AS73">
        <v>512.5</v>
      </c>
      <c r="AT73">
        <v>535.66999999999996</v>
      </c>
      <c r="AU73">
        <v>550.82000000000005</v>
      </c>
      <c r="AV73">
        <v>525.13</v>
      </c>
      <c r="AW73">
        <v>495.07</v>
      </c>
      <c r="AX73">
        <v>543.39</v>
      </c>
      <c r="AY73">
        <v>498.99</v>
      </c>
      <c r="AZ73">
        <v>519.48</v>
      </c>
      <c r="BA73">
        <v>500.45</v>
      </c>
      <c r="BB73">
        <v>490.36</v>
      </c>
      <c r="BC73">
        <v>520.01</v>
      </c>
      <c r="BD73">
        <v>505.35</v>
      </c>
      <c r="BE73">
        <v>480.51</v>
      </c>
      <c r="BF73">
        <v>536.27</v>
      </c>
      <c r="BG73">
        <v>525.5</v>
      </c>
      <c r="BH73">
        <v>525.66</v>
      </c>
      <c r="BI73">
        <v>503.6</v>
      </c>
      <c r="BJ73">
        <v>535.15</v>
      </c>
      <c r="BK73">
        <v>553.55999999999995</v>
      </c>
      <c r="BL73">
        <v>567.03</v>
      </c>
      <c r="BM73">
        <v>572.86</v>
      </c>
      <c r="BN73">
        <v>552</v>
      </c>
      <c r="BO73">
        <v>559.91999999999996</v>
      </c>
      <c r="BP73">
        <v>593.08000000000004</v>
      </c>
      <c r="BQ73">
        <v>484.33</v>
      </c>
      <c r="BR73">
        <v>441.06</v>
      </c>
      <c r="BS73">
        <v>475.26</v>
      </c>
      <c r="BT73">
        <v>506.17</v>
      </c>
      <c r="BU73">
        <v>428.34</v>
      </c>
      <c r="BV73">
        <v>490.93</v>
      </c>
      <c r="BW73">
        <v>428.12</v>
      </c>
      <c r="BX73">
        <v>432.01</v>
      </c>
      <c r="BY73">
        <v>444.13</v>
      </c>
      <c r="BZ73">
        <v>427.43</v>
      </c>
      <c r="CA73">
        <v>429.88</v>
      </c>
      <c r="CB73">
        <v>408.4</v>
      </c>
      <c r="CC73">
        <v>427.25</v>
      </c>
      <c r="CD73">
        <v>382.65</v>
      </c>
      <c r="CE73">
        <v>441.35</v>
      </c>
      <c r="CF73">
        <v>409.24</v>
      </c>
      <c r="CG73">
        <v>421.77</v>
      </c>
      <c r="CH73">
        <v>405.73</v>
      </c>
      <c r="CI73">
        <v>449.51</v>
      </c>
      <c r="CJ73">
        <v>539.86</v>
      </c>
      <c r="CK73">
        <v>447.5</v>
      </c>
      <c r="CL73">
        <v>439.46</v>
      </c>
      <c r="CM73">
        <v>610.87</v>
      </c>
      <c r="CN73">
        <v>575.04</v>
      </c>
      <c r="CO73">
        <v>509.06</v>
      </c>
      <c r="CP73">
        <v>508.09</v>
      </c>
      <c r="CQ73">
        <v>580.09</v>
      </c>
      <c r="CR73">
        <v>442.22</v>
      </c>
      <c r="CS73">
        <v>458.18</v>
      </c>
      <c r="CT73">
        <v>447.62</v>
      </c>
      <c r="CU73">
        <v>485.13</v>
      </c>
      <c r="CV73">
        <v>452.45</v>
      </c>
      <c r="CW73">
        <v>437.35</v>
      </c>
      <c r="CX73">
        <v>506.71</v>
      </c>
      <c r="CY73">
        <v>507.2</v>
      </c>
      <c r="CZ73">
        <v>596.32000000000005</v>
      </c>
      <c r="DA73">
        <v>596.1</v>
      </c>
      <c r="DB73">
        <v>483.78</v>
      </c>
      <c r="DC73">
        <v>427.28</v>
      </c>
      <c r="DD73">
        <v>481.48</v>
      </c>
      <c r="DE73">
        <v>490.23</v>
      </c>
      <c r="DF73">
        <v>550.77</v>
      </c>
      <c r="DG73">
        <v>507.73</v>
      </c>
      <c r="DH73">
        <v>508.66</v>
      </c>
      <c r="DI73">
        <v>637.41</v>
      </c>
      <c r="DJ73">
        <v>550</v>
      </c>
      <c r="DK73">
        <v>442.43</v>
      </c>
      <c r="DL73">
        <v>544.52</v>
      </c>
      <c r="DM73">
        <v>485.6</v>
      </c>
      <c r="DN73">
        <v>470.34</v>
      </c>
      <c r="DO73">
        <v>481.58</v>
      </c>
      <c r="DP73">
        <v>497.3</v>
      </c>
      <c r="DQ73">
        <v>507.26</v>
      </c>
      <c r="DR73">
        <v>524.41999999999996</v>
      </c>
      <c r="DS73">
        <v>510.24</v>
      </c>
      <c r="DT73">
        <v>522.79</v>
      </c>
      <c r="DU73">
        <v>497.07</v>
      </c>
      <c r="DV73">
        <v>494.86</v>
      </c>
      <c r="DW73">
        <v>483.85</v>
      </c>
      <c r="DX73">
        <v>604.21</v>
      </c>
      <c r="DY73">
        <v>452.01</v>
      </c>
      <c r="DZ73">
        <v>523.35</v>
      </c>
      <c r="EA73">
        <v>479.85</v>
      </c>
      <c r="EB73">
        <v>591.77</v>
      </c>
      <c r="EC73">
        <v>534.72</v>
      </c>
      <c r="ED73">
        <v>455.13</v>
      </c>
      <c r="EE73">
        <v>399.81</v>
      </c>
      <c r="EF73">
        <v>426.31</v>
      </c>
      <c r="EG73">
        <v>452.6</v>
      </c>
      <c r="EH73">
        <v>447.91</v>
      </c>
      <c r="EI73">
        <v>413.3</v>
      </c>
      <c r="EJ73">
        <v>353.91</v>
      </c>
      <c r="EK73">
        <v>429.07</v>
      </c>
      <c r="EL73">
        <v>397.39</v>
      </c>
      <c r="EM73">
        <v>472.25</v>
      </c>
      <c r="EN73">
        <v>395.43</v>
      </c>
      <c r="EO73">
        <v>368.63</v>
      </c>
      <c r="EP73">
        <v>499.04</v>
      </c>
      <c r="EQ73">
        <v>422.67</v>
      </c>
      <c r="ER73">
        <v>349.73</v>
      </c>
      <c r="ES73">
        <v>432.2</v>
      </c>
      <c r="ET73">
        <v>371.82</v>
      </c>
      <c r="EU73">
        <v>384.6</v>
      </c>
      <c r="EV73">
        <v>373.62</v>
      </c>
      <c r="EW73">
        <v>396.19</v>
      </c>
      <c r="EX73">
        <v>394.61</v>
      </c>
      <c r="EY73">
        <v>424.2</v>
      </c>
      <c r="EZ73">
        <v>382.51</v>
      </c>
      <c r="FA73">
        <v>377.89</v>
      </c>
      <c r="FB73">
        <v>386.41</v>
      </c>
      <c r="FC73">
        <v>390.16</v>
      </c>
      <c r="FD73">
        <v>393.97</v>
      </c>
      <c r="FE73">
        <v>444.38</v>
      </c>
      <c r="FF73">
        <v>357.64</v>
      </c>
      <c r="FG73">
        <v>431.93</v>
      </c>
      <c r="FH73">
        <v>396.46</v>
      </c>
      <c r="FI73">
        <v>482.67</v>
      </c>
      <c r="FJ73">
        <v>433.25</v>
      </c>
      <c r="FK73">
        <v>393.21</v>
      </c>
      <c r="FL73">
        <v>764.33</v>
      </c>
      <c r="FM73">
        <v>711.18</v>
      </c>
      <c r="FN73">
        <v>1086.07</v>
      </c>
      <c r="FO73">
        <v>1042.23</v>
      </c>
      <c r="FP73">
        <v>645.85</v>
      </c>
      <c r="FQ73">
        <v>599.87</v>
      </c>
      <c r="FR73">
        <v>595.65</v>
      </c>
      <c r="FS73">
        <v>748.16</v>
      </c>
      <c r="FT73">
        <v>797.97</v>
      </c>
      <c r="FU73">
        <v>826.8</v>
      </c>
      <c r="FV73">
        <v>1063.78</v>
      </c>
      <c r="FW73">
        <v>1075.6500000000001</v>
      </c>
      <c r="FX73">
        <v>967.63</v>
      </c>
      <c r="FY73">
        <v>712.01</v>
      </c>
      <c r="FZ73">
        <v>861.82</v>
      </c>
      <c r="GA73">
        <v>817.5</v>
      </c>
      <c r="GB73">
        <v>673.19</v>
      </c>
      <c r="GC73">
        <v>816.33</v>
      </c>
      <c r="GD73">
        <v>734.78</v>
      </c>
      <c r="GE73">
        <v>753.63</v>
      </c>
      <c r="GF73">
        <v>770.06</v>
      </c>
      <c r="GG73">
        <v>847.32</v>
      </c>
      <c r="GH73">
        <v>835.44</v>
      </c>
      <c r="GI73">
        <v>727.64</v>
      </c>
      <c r="GJ73">
        <v>744.62</v>
      </c>
      <c r="GK73">
        <v>677.06</v>
      </c>
      <c r="GL73">
        <v>964.91</v>
      </c>
      <c r="GM73">
        <v>716.13</v>
      </c>
      <c r="GN73">
        <v>756.29</v>
      </c>
      <c r="GO73">
        <v>688.74</v>
      </c>
      <c r="GP73">
        <v>831.56</v>
      </c>
      <c r="GQ73">
        <v>821.92</v>
      </c>
      <c r="GR73">
        <v>614.08000000000004</v>
      </c>
      <c r="GS73">
        <v>0.24</v>
      </c>
      <c r="GT73">
        <v>0.03</v>
      </c>
      <c r="GU73">
        <v>-0.23</v>
      </c>
      <c r="GV73">
        <v>0</v>
      </c>
      <c r="GW73">
        <v>-0.18</v>
      </c>
      <c r="GX73">
        <v>-0.23</v>
      </c>
      <c r="GY73">
        <v>0.01</v>
      </c>
      <c r="GZ73">
        <v>0.79</v>
      </c>
      <c r="HA73">
        <v>0.51</v>
      </c>
      <c r="HB73">
        <v>0.1</v>
      </c>
      <c r="HC73">
        <v>-0.12</v>
      </c>
      <c r="HD73">
        <v>0.14000000000000001</v>
      </c>
      <c r="HE73">
        <v>0.28999999999999998</v>
      </c>
      <c r="HF73">
        <v>0.31</v>
      </c>
      <c r="HG73">
        <v>1.23</v>
      </c>
      <c r="HH73">
        <v>-0.27</v>
      </c>
      <c r="HI73">
        <v>-0.2</v>
      </c>
      <c r="HJ73">
        <v>0.16</v>
      </c>
      <c r="HK73">
        <v>0.04</v>
      </c>
      <c r="HL73">
        <v>-0.09</v>
      </c>
      <c r="HM73">
        <v>-0.32</v>
      </c>
      <c r="HN73">
        <v>1.82</v>
      </c>
      <c r="HO73">
        <v>-0.21</v>
      </c>
      <c r="HP73">
        <v>-0.05</v>
      </c>
      <c r="HQ73">
        <v>7.0000000000000007E-2</v>
      </c>
      <c r="HR73">
        <v>0.03</v>
      </c>
      <c r="HS73">
        <v>-0.08</v>
      </c>
      <c r="HT73">
        <v>0.28999999999999998</v>
      </c>
      <c r="HU73">
        <v>2.5099999999999998</v>
      </c>
      <c r="HV73">
        <v>0.22</v>
      </c>
      <c r="HW73">
        <v>5.0599999999999996</v>
      </c>
      <c r="HX73">
        <v>3.14</v>
      </c>
      <c r="HY73">
        <v>-0.02</v>
      </c>
      <c r="HZ73">
        <v>5.07</v>
      </c>
      <c r="IA73">
        <v>2.2799999999999998</v>
      </c>
      <c r="IB73">
        <v>3.62</v>
      </c>
      <c r="IC73">
        <v>5.07</v>
      </c>
      <c r="ID73">
        <v>-0.72</v>
      </c>
      <c r="IE73">
        <v>0.28000000000000003</v>
      </c>
      <c r="IF73">
        <v>3.26</v>
      </c>
      <c r="IG73">
        <v>2.13</v>
      </c>
      <c r="IH73">
        <v>3.83</v>
      </c>
      <c r="II73">
        <v>5.61</v>
      </c>
      <c r="IJ73">
        <v>5.82</v>
      </c>
      <c r="IK73">
        <v>6</v>
      </c>
      <c r="IL73">
        <v>6.33</v>
      </c>
      <c r="IM73">
        <v>1.03</v>
      </c>
      <c r="IN73">
        <v>5.42</v>
      </c>
      <c r="IO73">
        <v>5.8</v>
      </c>
      <c r="IP73">
        <v>5.61</v>
      </c>
      <c r="IQ73">
        <v>4.8899999999999997</v>
      </c>
      <c r="IR73">
        <v>5.91</v>
      </c>
      <c r="IS73">
        <v>5.82</v>
      </c>
      <c r="IT73">
        <v>6.88</v>
      </c>
      <c r="IU73">
        <v>4.3</v>
      </c>
      <c r="IV73">
        <v>6.06</v>
      </c>
      <c r="IW73">
        <v>5.3</v>
      </c>
      <c r="IX73">
        <v>3.49</v>
      </c>
      <c r="IY73">
        <v>1.55</v>
      </c>
      <c r="IZ73">
        <v>5.68</v>
      </c>
      <c r="JA73">
        <v>4.59</v>
      </c>
      <c r="JB73">
        <v>5.07</v>
      </c>
      <c r="JC73">
        <v>6.56</v>
      </c>
      <c r="JD73">
        <v>5.78</v>
      </c>
      <c r="JE73">
        <v>5.63</v>
      </c>
      <c r="JF73">
        <v>2.44</v>
      </c>
      <c r="JG73">
        <v>5.98</v>
      </c>
      <c r="JH73">
        <v>6.17</v>
      </c>
      <c r="JI73">
        <v>4.84</v>
      </c>
      <c r="JJ73">
        <v>5.73</v>
      </c>
      <c r="JK73">
        <v>1.42</v>
      </c>
      <c r="JL73">
        <v>2.31</v>
      </c>
      <c r="JM73">
        <v>9.57</v>
      </c>
      <c r="JN73">
        <v>7.65</v>
      </c>
      <c r="JO73">
        <v>5.57</v>
      </c>
      <c r="JP73">
        <v>6.89</v>
      </c>
      <c r="JQ73">
        <v>7.5</v>
      </c>
      <c r="JR73">
        <v>7.24</v>
      </c>
      <c r="JS73">
        <v>7.54</v>
      </c>
      <c r="JT73">
        <v>5.86</v>
      </c>
      <c r="JU73">
        <v>6.06</v>
      </c>
      <c r="JV73">
        <v>6.76</v>
      </c>
      <c r="JW73">
        <v>6.97</v>
      </c>
      <c r="JX73">
        <v>5.0999999999999996</v>
      </c>
      <c r="JY73">
        <v>6.8</v>
      </c>
      <c r="JZ73">
        <v>5.92</v>
      </c>
      <c r="KA73">
        <v>7.22</v>
      </c>
      <c r="KB73">
        <v>5.51</v>
      </c>
      <c r="KC73">
        <v>5.53</v>
      </c>
      <c r="KD73">
        <v>5.46</v>
      </c>
      <c r="KE73">
        <v>4.24</v>
      </c>
      <c r="KF73">
        <v>2.17</v>
      </c>
      <c r="KG73">
        <v>6.87</v>
      </c>
      <c r="KH73">
        <v>5.15</v>
      </c>
      <c r="KI73">
        <v>5.56</v>
      </c>
      <c r="KJ73">
        <v>6.92</v>
      </c>
      <c r="KK73">
        <v>6.76</v>
      </c>
      <c r="KL73">
        <v>5.53</v>
      </c>
      <c r="KM73">
        <v>3.19</v>
      </c>
    </row>
    <row r="74" spans="1:299" x14ac:dyDescent="0.25">
      <c r="A74">
        <v>72</v>
      </c>
      <c r="B74" s="1">
        <v>42614</v>
      </c>
      <c r="C74">
        <v>1014.8</v>
      </c>
      <c r="D74">
        <v>1021.41</v>
      </c>
      <c r="E74">
        <v>1069.77</v>
      </c>
      <c r="F74">
        <v>1116.44</v>
      </c>
      <c r="G74">
        <v>988.64</v>
      </c>
      <c r="H74">
        <v>1085.4100000000001</v>
      </c>
      <c r="I74">
        <v>1006.91</v>
      </c>
      <c r="J74">
        <v>1012.88</v>
      </c>
      <c r="K74">
        <v>1047.9000000000001</v>
      </c>
      <c r="L74">
        <v>939.23</v>
      </c>
      <c r="M74">
        <v>961.58</v>
      </c>
      <c r="N74">
        <v>955.38</v>
      </c>
      <c r="O74">
        <v>950.4</v>
      </c>
      <c r="P74">
        <v>878.71</v>
      </c>
      <c r="Q74">
        <v>987.7</v>
      </c>
      <c r="R74">
        <v>907.75</v>
      </c>
      <c r="S74">
        <v>943.23</v>
      </c>
      <c r="T74">
        <v>906.48</v>
      </c>
      <c r="U74">
        <v>940.11</v>
      </c>
      <c r="V74">
        <v>1064.76</v>
      </c>
      <c r="W74">
        <v>959.25</v>
      </c>
      <c r="X74">
        <v>923</v>
      </c>
      <c r="Y74">
        <v>1146.71</v>
      </c>
      <c r="Z74">
        <v>1106.78</v>
      </c>
      <c r="AA74">
        <v>1036.6199999999999</v>
      </c>
      <c r="AB74">
        <v>1013.73</v>
      </c>
      <c r="AC74">
        <v>1115.58</v>
      </c>
      <c r="AD74">
        <v>998.95</v>
      </c>
      <c r="AE74">
        <v>1030.18</v>
      </c>
      <c r="AF74">
        <v>1016.17</v>
      </c>
      <c r="AG74">
        <v>1042.72</v>
      </c>
      <c r="AH74">
        <v>1013.14</v>
      </c>
      <c r="AI74">
        <v>1046.83</v>
      </c>
      <c r="AJ74">
        <v>530.97</v>
      </c>
      <c r="AK74">
        <v>578.17999999999995</v>
      </c>
      <c r="AL74">
        <v>594.51</v>
      </c>
      <c r="AM74">
        <v>610.27</v>
      </c>
      <c r="AN74">
        <v>560.29999999999995</v>
      </c>
      <c r="AO74">
        <v>546.23</v>
      </c>
      <c r="AP74">
        <v>578.79</v>
      </c>
      <c r="AQ74">
        <v>580.77</v>
      </c>
      <c r="AR74">
        <v>603.08000000000004</v>
      </c>
      <c r="AS74">
        <v>512.51</v>
      </c>
      <c r="AT74">
        <v>533.9</v>
      </c>
      <c r="AU74">
        <v>549.07000000000005</v>
      </c>
      <c r="AV74">
        <v>523.15</v>
      </c>
      <c r="AW74">
        <v>494.28</v>
      </c>
      <c r="AX74">
        <v>546.34</v>
      </c>
      <c r="AY74">
        <v>498.51</v>
      </c>
      <c r="AZ74">
        <v>521.48</v>
      </c>
      <c r="BA74">
        <v>500.65</v>
      </c>
      <c r="BB74">
        <v>492.08</v>
      </c>
      <c r="BC74">
        <v>527.33000000000004</v>
      </c>
      <c r="BD74">
        <v>513.21</v>
      </c>
      <c r="BE74">
        <v>481.82</v>
      </c>
      <c r="BF74">
        <v>535.84</v>
      </c>
      <c r="BG74">
        <v>536.04999999999995</v>
      </c>
      <c r="BH74">
        <v>527.64</v>
      </c>
      <c r="BI74">
        <v>505.8</v>
      </c>
      <c r="BJ74">
        <v>535.49</v>
      </c>
      <c r="BK74">
        <v>556.73</v>
      </c>
      <c r="BL74">
        <v>567.12</v>
      </c>
      <c r="BM74">
        <v>568.54999999999995</v>
      </c>
      <c r="BN74">
        <v>557.59</v>
      </c>
      <c r="BO74">
        <v>560.69000000000005</v>
      </c>
      <c r="BP74">
        <v>587.91</v>
      </c>
      <c r="BQ74">
        <v>483.83</v>
      </c>
      <c r="BR74">
        <v>443.23</v>
      </c>
      <c r="BS74">
        <v>475.26</v>
      </c>
      <c r="BT74">
        <v>506.17</v>
      </c>
      <c r="BU74">
        <v>428.34</v>
      </c>
      <c r="BV74">
        <v>539.17999999999995</v>
      </c>
      <c r="BW74">
        <v>428.12</v>
      </c>
      <c r="BX74">
        <v>432.11</v>
      </c>
      <c r="BY74">
        <v>444.82</v>
      </c>
      <c r="BZ74">
        <v>426.72</v>
      </c>
      <c r="CA74">
        <v>427.68</v>
      </c>
      <c r="CB74">
        <v>406.31</v>
      </c>
      <c r="CC74">
        <v>427.25</v>
      </c>
      <c r="CD74">
        <v>384.43</v>
      </c>
      <c r="CE74">
        <v>441.36</v>
      </c>
      <c r="CF74">
        <v>409.24</v>
      </c>
      <c r="CG74">
        <v>421.75</v>
      </c>
      <c r="CH74">
        <v>405.83</v>
      </c>
      <c r="CI74">
        <v>448.03</v>
      </c>
      <c r="CJ74">
        <v>537.42999999999995</v>
      </c>
      <c r="CK74">
        <v>446.04</v>
      </c>
      <c r="CL74">
        <v>441.18</v>
      </c>
      <c r="CM74">
        <v>610.87</v>
      </c>
      <c r="CN74">
        <v>570.73</v>
      </c>
      <c r="CO74">
        <v>508.98</v>
      </c>
      <c r="CP74">
        <v>507.93</v>
      </c>
      <c r="CQ74">
        <v>580.09</v>
      </c>
      <c r="CR74">
        <v>442.22</v>
      </c>
      <c r="CS74">
        <v>463.06</v>
      </c>
      <c r="CT74">
        <v>447.62</v>
      </c>
      <c r="CU74">
        <v>485.13</v>
      </c>
      <c r="CV74">
        <v>452.45</v>
      </c>
      <c r="CW74">
        <v>458.92</v>
      </c>
      <c r="CX74">
        <v>508.02</v>
      </c>
      <c r="CY74">
        <v>508.87</v>
      </c>
      <c r="CZ74">
        <v>596.38</v>
      </c>
      <c r="DA74">
        <v>592.65</v>
      </c>
      <c r="DB74">
        <v>483.97</v>
      </c>
      <c r="DC74">
        <v>450.87</v>
      </c>
      <c r="DD74">
        <v>482.59</v>
      </c>
      <c r="DE74">
        <v>491.94</v>
      </c>
      <c r="DF74">
        <v>550.88</v>
      </c>
      <c r="DG74">
        <v>507.37</v>
      </c>
      <c r="DH74">
        <v>506.57</v>
      </c>
      <c r="DI74">
        <v>634.86</v>
      </c>
      <c r="DJ74">
        <v>548.85</v>
      </c>
      <c r="DK74">
        <v>442.92</v>
      </c>
      <c r="DL74">
        <v>546.15</v>
      </c>
      <c r="DM74">
        <v>485.35</v>
      </c>
      <c r="DN74">
        <v>471.33</v>
      </c>
      <c r="DO74">
        <v>481.72</v>
      </c>
      <c r="DP74">
        <v>497.45</v>
      </c>
      <c r="DQ74">
        <v>509.59</v>
      </c>
      <c r="DR74">
        <v>527.94000000000005</v>
      </c>
      <c r="DS74">
        <v>511.92</v>
      </c>
      <c r="DT74">
        <v>522.58000000000004</v>
      </c>
      <c r="DU74">
        <v>499.91</v>
      </c>
      <c r="DV74">
        <v>495.75</v>
      </c>
      <c r="DW74">
        <v>484.82</v>
      </c>
      <c r="DX74">
        <v>604.39</v>
      </c>
      <c r="DY74">
        <v>453.46</v>
      </c>
      <c r="DZ74">
        <v>525.86</v>
      </c>
      <c r="EA74">
        <v>477.83</v>
      </c>
      <c r="EB74">
        <v>594.97</v>
      </c>
      <c r="EC74">
        <v>535.15</v>
      </c>
      <c r="ED74">
        <v>462.37</v>
      </c>
      <c r="EE74">
        <v>402.17</v>
      </c>
      <c r="EF74">
        <v>427.2</v>
      </c>
      <c r="EG74">
        <v>452.65</v>
      </c>
      <c r="EH74">
        <v>443.21</v>
      </c>
      <c r="EI74">
        <v>413.59</v>
      </c>
      <c r="EJ74">
        <v>359.5</v>
      </c>
      <c r="EK74">
        <v>430.79</v>
      </c>
      <c r="EL74">
        <v>399.73</v>
      </c>
      <c r="EM74">
        <v>471.87</v>
      </c>
      <c r="EN74">
        <v>395.43</v>
      </c>
      <c r="EO74">
        <v>367.41</v>
      </c>
      <c r="EP74">
        <v>497.45</v>
      </c>
      <c r="EQ74">
        <v>421.06</v>
      </c>
      <c r="ER74">
        <v>349.17</v>
      </c>
      <c r="ES74">
        <v>434.53</v>
      </c>
      <c r="ET74">
        <v>371.45</v>
      </c>
      <c r="EU74">
        <v>386.06</v>
      </c>
      <c r="EV74">
        <v>373.77</v>
      </c>
      <c r="EW74">
        <v>397.57</v>
      </c>
      <c r="EX74">
        <v>400.18</v>
      </c>
      <c r="EY74">
        <v>430.82</v>
      </c>
      <c r="EZ74">
        <v>383.55</v>
      </c>
      <c r="FA74">
        <v>377.59</v>
      </c>
      <c r="FB74">
        <v>394.18</v>
      </c>
      <c r="FC74">
        <v>391.64</v>
      </c>
      <c r="FD74">
        <v>395.7</v>
      </c>
      <c r="FE74">
        <v>444.64</v>
      </c>
      <c r="FF74">
        <v>359.68</v>
      </c>
      <c r="FG74">
        <v>432.02</v>
      </c>
      <c r="FH74">
        <v>393.49</v>
      </c>
      <c r="FI74">
        <v>487.54</v>
      </c>
      <c r="FJ74">
        <v>433.86</v>
      </c>
      <c r="FK74">
        <v>389.79</v>
      </c>
      <c r="FL74">
        <v>763.57</v>
      </c>
      <c r="FM74">
        <v>714.66</v>
      </c>
      <c r="FN74">
        <v>1086.07</v>
      </c>
      <c r="FO74">
        <v>1042.23</v>
      </c>
      <c r="FP74">
        <v>645.85</v>
      </c>
      <c r="FQ74">
        <v>658.84</v>
      </c>
      <c r="FR74">
        <v>595.65</v>
      </c>
      <c r="FS74">
        <v>748.31</v>
      </c>
      <c r="FT74">
        <v>799.16</v>
      </c>
      <c r="FU74">
        <v>825.39</v>
      </c>
      <c r="FV74">
        <v>1058.3599999999999</v>
      </c>
      <c r="FW74">
        <v>1070.1600000000001</v>
      </c>
      <c r="FX74">
        <v>967.63</v>
      </c>
      <c r="FY74">
        <v>715.36</v>
      </c>
      <c r="FZ74">
        <v>861.82</v>
      </c>
      <c r="GA74">
        <v>817.5</v>
      </c>
      <c r="GB74">
        <v>673.19</v>
      </c>
      <c r="GC74">
        <v>816.5</v>
      </c>
      <c r="GD74">
        <v>732.35</v>
      </c>
      <c r="GE74">
        <v>750.24</v>
      </c>
      <c r="GF74">
        <v>767.52</v>
      </c>
      <c r="GG74">
        <v>850.62</v>
      </c>
      <c r="GH74">
        <v>835.44</v>
      </c>
      <c r="GI74">
        <v>722.18</v>
      </c>
      <c r="GJ74">
        <v>744.47</v>
      </c>
      <c r="GK74">
        <v>676.85</v>
      </c>
      <c r="GL74">
        <v>964.91</v>
      </c>
      <c r="GM74">
        <v>716.13</v>
      </c>
      <c r="GN74">
        <v>764.39</v>
      </c>
      <c r="GO74">
        <v>688.74</v>
      </c>
      <c r="GP74">
        <v>831.56</v>
      </c>
      <c r="GQ74">
        <v>821.92</v>
      </c>
      <c r="GR74">
        <v>644.35</v>
      </c>
      <c r="GS74">
        <v>0.26</v>
      </c>
      <c r="GT74">
        <v>0.33</v>
      </c>
      <c r="GU74">
        <v>0.01</v>
      </c>
      <c r="GV74">
        <v>-0.57999999999999996</v>
      </c>
      <c r="GW74">
        <v>0.04</v>
      </c>
      <c r="GX74">
        <v>5.52</v>
      </c>
      <c r="GY74">
        <v>0.23</v>
      </c>
      <c r="GZ74">
        <v>0.35</v>
      </c>
      <c r="HA74">
        <v>0.02</v>
      </c>
      <c r="HB74">
        <v>-7.0000000000000007E-2</v>
      </c>
      <c r="HC74">
        <v>-0.41</v>
      </c>
      <c r="HD74">
        <v>-0.4</v>
      </c>
      <c r="HE74">
        <v>-0.21</v>
      </c>
      <c r="HF74">
        <v>0.11</v>
      </c>
      <c r="HG74">
        <v>0.3</v>
      </c>
      <c r="HH74">
        <v>-0.05</v>
      </c>
      <c r="HI74">
        <v>0.21</v>
      </c>
      <c r="HJ74">
        <v>0.03</v>
      </c>
      <c r="HK74">
        <v>0.03</v>
      </c>
      <c r="HL74">
        <v>0.46</v>
      </c>
      <c r="HM74">
        <v>0.67</v>
      </c>
      <c r="HN74">
        <v>0.33</v>
      </c>
      <c r="HO74">
        <v>-0.04</v>
      </c>
      <c r="HP74">
        <v>0.56999999999999995</v>
      </c>
      <c r="HQ74">
        <v>0.18</v>
      </c>
      <c r="HR74">
        <v>0.2</v>
      </c>
      <c r="HS74">
        <v>0.03</v>
      </c>
      <c r="HT74">
        <v>0.32</v>
      </c>
      <c r="HU74">
        <v>0.48</v>
      </c>
      <c r="HV74">
        <v>-0.42</v>
      </c>
      <c r="HW74">
        <v>0.54</v>
      </c>
      <c r="HX74">
        <v>0.08</v>
      </c>
      <c r="HY74">
        <v>1.59</v>
      </c>
      <c r="HZ74">
        <v>5.34</v>
      </c>
      <c r="IA74">
        <v>2.62</v>
      </c>
      <c r="IB74">
        <v>3.63</v>
      </c>
      <c r="IC74">
        <v>4.46</v>
      </c>
      <c r="ID74">
        <v>-0.68</v>
      </c>
      <c r="IE74">
        <v>5.81</v>
      </c>
      <c r="IF74">
        <v>3.5</v>
      </c>
      <c r="IG74">
        <v>2.48</v>
      </c>
      <c r="IH74">
        <v>3.85</v>
      </c>
      <c r="II74">
        <v>5.54</v>
      </c>
      <c r="IJ74">
        <v>5.39</v>
      </c>
      <c r="IK74">
        <v>5.57</v>
      </c>
      <c r="IL74">
        <v>6.11</v>
      </c>
      <c r="IM74">
        <v>1.1399999999999999</v>
      </c>
      <c r="IN74">
        <v>5.73</v>
      </c>
      <c r="IO74">
        <v>5.75</v>
      </c>
      <c r="IP74">
        <v>5.83</v>
      </c>
      <c r="IQ74">
        <v>4.92</v>
      </c>
      <c r="IR74">
        <v>5.94</v>
      </c>
      <c r="IS74">
        <v>6.31</v>
      </c>
      <c r="IT74">
        <v>7.6</v>
      </c>
      <c r="IU74">
        <v>4.6399999999999997</v>
      </c>
      <c r="IV74">
        <v>6.02</v>
      </c>
      <c r="IW74">
        <v>5.9</v>
      </c>
      <c r="IX74">
        <v>3.67</v>
      </c>
      <c r="IY74">
        <v>1.75</v>
      </c>
      <c r="IZ74">
        <v>5.71</v>
      </c>
      <c r="JA74">
        <v>4.93</v>
      </c>
      <c r="JB74">
        <v>5.57</v>
      </c>
      <c r="JC74">
        <v>6.11</v>
      </c>
      <c r="JD74">
        <v>6.35</v>
      </c>
      <c r="JE74">
        <v>5.71</v>
      </c>
      <c r="JF74">
        <v>4.07</v>
      </c>
      <c r="JG74">
        <v>5.98</v>
      </c>
      <c r="JH74">
        <v>5.92</v>
      </c>
      <c r="JI74">
        <v>4.38</v>
      </c>
      <c r="JJ74">
        <v>4.2300000000000004</v>
      </c>
      <c r="JK74">
        <v>0.87</v>
      </c>
      <c r="JL74">
        <v>7.41</v>
      </c>
      <c r="JM74">
        <v>9.16</v>
      </c>
      <c r="JN74">
        <v>7.63</v>
      </c>
      <c r="JO74">
        <v>5.3</v>
      </c>
      <c r="JP74">
        <v>6.13</v>
      </c>
      <c r="JQ74">
        <v>6.42</v>
      </c>
      <c r="JR74">
        <v>6.32</v>
      </c>
      <c r="JS74">
        <v>6.45</v>
      </c>
      <c r="JT74">
        <v>5.55</v>
      </c>
      <c r="JU74">
        <v>6.4</v>
      </c>
      <c r="JV74">
        <v>6.11</v>
      </c>
      <c r="JW74">
        <v>6.18</v>
      </c>
      <c r="JX74">
        <v>4.59</v>
      </c>
      <c r="JY74">
        <v>5.98</v>
      </c>
      <c r="JZ74">
        <v>6.45</v>
      </c>
      <c r="KA74">
        <v>7.59</v>
      </c>
      <c r="KB74">
        <v>4.9800000000000004</v>
      </c>
      <c r="KC74">
        <v>5.95</v>
      </c>
      <c r="KD74">
        <v>6.2</v>
      </c>
      <c r="KE74">
        <v>4.16</v>
      </c>
      <c r="KF74">
        <v>2.2799999999999998</v>
      </c>
      <c r="KG74">
        <v>6.05</v>
      </c>
      <c r="KH74">
        <v>5.51</v>
      </c>
      <c r="KI74">
        <v>5.95</v>
      </c>
      <c r="KJ74">
        <v>6.53</v>
      </c>
      <c r="KK74">
        <v>6.92</v>
      </c>
      <c r="KL74">
        <v>5.66</v>
      </c>
      <c r="KM74">
        <v>4.76</v>
      </c>
    </row>
    <row r="75" spans="1:299" x14ac:dyDescent="0.25">
      <c r="A75">
        <v>73</v>
      </c>
      <c r="B75" s="1">
        <v>42644</v>
      </c>
      <c r="C75">
        <v>1021.25</v>
      </c>
      <c r="D75">
        <v>1038.04</v>
      </c>
      <c r="E75">
        <v>1069.98</v>
      </c>
      <c r="F75">
        <v>1118.56</v>
      </c>
      <c r="G75">
        <v>988.48</v>
      </c>
      <c r="H75">
        <v>1086.22</v>
      </c>
      <c r="I75">
        <v>1043.6099999999999</v>
      </c>
      <c r="J75">
        <v>1015.16</v>
      </c>
      <c r="K75">
        <v>1053.0899999999999</v>
      </c>
      <c r="L75">
        <v>940.73</v>
      </c>
      <c r="M75">
        <v>965.07</v>
      </c>
      <c r="N75">
        <v>954.99</v>
      </c>
      <c r="O75">
        <v>951.19</v>
      </c>
      <c r="P75">
        <v>881.79</v>
      </c>
      <c r="Q75">
        <v>991.95</v>
      </c>
      <c r="R75">
        <v>909.03</v>
      </c>
      <c r="S75">
        <v>943.39</v>
      </c>
      <c r="T75">
        <v>905.72</v>
      </c>
      <c r="U75">
        <v>941.01</v>
      </c>
      <c r="V75">
        <v>1073.3599999999999</v>
      </c>
      <c r="W75">
        <v>960.22</v>
      </c>
      <c r="X75">
        <v>923.67</v>
      </c>
      <c r="Y75">
        <v>1146.94</v>
      </c>
      <c r="Z75">
        <v>1123.8900000000001</v>
      </c>
      <c r="AA75">
        <v>1045.3699999999999</v>
      </c>
      <c r="AB75">
        <v>1013.43</v>
      </c>
      <c r="AC75">
        <v>1125.9000000000001</v>
      </c>
      <c r="AD75">
        <v>1021.39</v>
      </c>
      <c r="AE75">
        <v>1031.78</v>
      </c>
      <c r="AF75">
        <v>1013.92</v>
      </c>
      <c r="AG75">
        <v>1044.6099999999999</v>
      </c>
      <c r="AH75">
        <v>1016.35</v>
      </c>
      <c r="AI75">
        <v>1048.4100000000001</v>
      </c>
      <c r="AJ75">
        <v>531.49</v>
      </c>
      <c r="AK75">
        <v>576.78</v>
      </c>
      <c r="AL75">
        <v>594.72</v>
      </c>
      <c r="AM75">
        <v>612.39</v>
      </c>
      <c r="AN75">
        <v>560.14</v>
      </c>
      <c r="AO75">
        <v>546.70000000000005</v>
      </c>
      <c r="AP75">
        <v>574.03</v>
      </c>
      <c r="AQ75">
        <v>582.62</v>
      </c>
      <c r="AR75">
        <v>608.27</v>
      </c>
      <c r="AS75">
        <v>513.86</v>
      </c>
      <c r="AT75">
        <v>535.19000000000005</v>
      </c>
      <c r="AU75">
        <v>548.67999999999995</v>
      </c>
      <c r="AV75">
        <v>525.23</v>
      </c>
      <c r="AW75">
        <v>497.35</v>
      </c>
      <c r="AX75">
        <v>550.59</v>
      </c>
      <c r="AY75">
        <v>499.79</v>
      </c>
      <c r="AZ75">
        <v>521.64</v>
      </c>
      <c r="BA75">
        <v>499.99</v>
      </c>
      <c r="BB75">
        <v>492.76</v>
      </c>
      <c r="BC75">
        <v>526.84</v>
      </c>
      <c r="BD75">
        <v>512.75</v>
      </c>
      <c r="BE75">
        <v>482.24</v>
      </c>
      <c r="BF75">
        <v>536.07000000000005</v>
      </c>
      <c r="BG75">
        <v>535.17999999999995</v>
      </c>
      <c r="BH75">
        <v>529.72</v>
      </c>
      <c r="BI75">
        <v>504.77</v>
      </c>
      <c r="BJ75">
        <v>545.80999999999995</v>
      </c>
      <c r="BK75">
        <v>556.11</v>
      </c>
      <c r="BL75">
        <v>568.72</v>
      </c>
      <c r="BM75">
        <v>566.29999999999995</v>
      </c>
      <c r="BN75">
        <v>559.48</v>
      </c>
      <c r="BO75">
        <v>563.9</v>
      </c>
      <c r="BP75">
        <v>589.49</v>
      </c>
      <c r="BQ75">
        <v>489.76</v>
      </c>
      <c r="BR75">
        <v>461.26</v>
      </c>
      <c r="BS75">
        <v>475.26</v>
      </c>
      <c r="BT75">
        <v>506.17</v>
      </c>
      <c r="BU75">
        <v>428.34</v>
      </c>
      <c r="BV75">
        <v>539.52</v>
      </c>
      <c r="BW75">
        <v>469.58</v>
      </c>
      <c r="BX75">
        <v>432.54</v>
      </c>
      <c r="BY75">
        <v>444.82</v>
      </c>
      <c r="BZ75">
        <v>426.87</v>
      </c>
      <c r="CA75">
        <v>429.88</v>
      </c>
      <c r="CB75">
        <v>406.31</v>
      </c>
      <c r="CC75">
        <v>425.96</v>
      </c>
      <c r="CD75">
        <v>384.44</v>
      </c>
      <c r="CE75">
        <v>441.36</v>
      </c>
      <c r="CF75">
        <v>409.24</v>
      </c>
      <c r="CG75">
        <v>421.75</v>
      </c>
      <c r="CH75">
        <v>405.73</v>
      </c>
      <c r="CI75">
        <v>448.25</v>
      </c>
      <c r="CJ75">
        <v>546.52</v>
      </c>
      <c r="CK75">
        <v>447.47</v>
      </c>
      <c r="CL75">
        <v>441.43</v>
      </c>
      <c r="CM75">
        <v>610.87</v>
      </c>
      <c r="CN75">
        <v>588.71</v>
      </c>
      <c r="CO75">
        <v>515.65</v>
      </c>
      <c r="CP75">
        <v>508.66</v>
      </c>
      <c r="CQ75">
        <v>580.09</v>
      </c>
      <c r="CR75">
        <v>465.28</v>
      </c>
      <c r="CS75">
        <v>463.06</v>
      </c>
      <c r="CT75">
        <v>447.62</v>
      </c>
      <c r="CU75">
        <v>485.13</v>
      </c>
      <c r="CV75">
        <v>452.45</v>
      </c>
      <c r="CW75">
        <v>458.92</v>
      </c>
      <c r="CX75">
        <v>511.27</v>
      </c>
      <c r="CY75">
        <v>517.16999999999996</v>
      </c>
      <c r="CZ75">
        <v>596.5</v>
      </c>
      <c r="DA75">
        <v>593.77</v>
      </c>
      <c r="DB75">
        <v>483.88</v>
      </c>
      <c r="DC75">
        <v>451.18</v>
      </c>
      <c r="DD75">
        <v>500.15</v>
      </c>
      <c r="DE75">
        <v>493.07</v>
      </c>
      <c r="DF75">
        <v>553.64</v>
      </c>
      <c r="DG75">
        <v>508.19</v>
      </c>
      <c r="DH75">
        <v>508.4</v>
      </c>
      <c r="DI75">
        <v>634.61</v>
      </c>
      <c r="DJ75">
        <v>549.28</v>
      </c>
      <c r="DK75">
        <v>444.47</v>
      </c>
      <c r="DL75">
        <v>548.5</v>
      </c>
      <c r="DM75">
        <v>486.03</v>
      </c>
      <c r="DN75">
        <v>471.42</v>
      </c>
      <c r="DO75">
        <v>481.34</v>
      </c>
      <c r="DP75">
        <v>497.95</v>
      </c>
      <c r="DQ75">
        <v>513.72</v>
      </c>
      <c r="DR75">
        <v>528.47</v>
      </c>
      <c r="DS75">
        <v>512.28</v>
      </c>
      <c r="DT75">
        <v>522.69000000000005</v>
      </c>
      <c r="DU75">
        <v>507.65</v>
      </c>
      <c r="DV75">
        <v>499.91</v>
      </c>
      <c r="DW75">
        <v>484.67</v>
      </c>
      <c r="DX75">
        <v>610.01</v>
      </c>
      <c r="DY75">
        <v>463.66</v>
      </c>
      <c r="DZ75">
        <v>526.70000000000005</v>
      </c>
      <c r="EA75">
        <v>476.78</v>
      </c>
      <c r="EB75">
        <v>596.04</v>
      </c>
      <c r="EC75">
        <v>536.86</v>
      </c>
      <c r="ED75">
        <v>463.06</v>
      </c>
      <c r="EE75">
        <v>402.57</v>
      </c>
      <c r="EF75">
        <v>426.18</v>
      </c>
      <c r="EG75">
        <v>452.83</v>
      </c>
      <c r="EH75">
        <v>444.76</v>
      </c>
      <c r="EI75">
        <v>413.46</v>
      </c>
      <c r="EJ75">
        <v>359.83</v>
      </c>
      <c r="EK75">
        <v>427.26</v>
      </c>
      <c r="EL75">
        <v>401.01</v>
      </c>
      <c r="EM75">
        <v>475.93</v>
      </c>
      <c r="EN75">
        <v>396.46</v>
      </c>
      <c r="EO75">
        <v>368.29</v>
      </c>
      <c r="EP75">
        <v>497.1</v>
      </c>
      <c r="EQ75">
        <v>422.74</v>
      </c>
      <c r="ER75">
        <v>351.33</v>
      </c>
      <c r="ES75">
        <v>437.92</v>
      </c>
      <c r="ET75">
        <v>372.41</v>
      </c>
      <c r="EU75">
        <v>386.18</v>
      </c>
      <c r="EV75">
        <v>373.28</v>
      </c>
      <c r="EW75">
        <v>398.13</v>
      </c>
      <c r="EX75">
        <v>399.82</v>
      </c>
      <c r="EY75">
        <v>430.43</v>
      </c>
      <c r="EZ75">
        <v>383.89</v>
      </c>
      <c r="FA75">
        <v>377.74</v>
      </c>
      <c r="FB75">
        <v>393.54</v>
      </c>
      <c r="FC75">
        <v>393.17</v>
      </c>
      <c r="FD75">
        <v>394.91</v>
      </c>
      <c r="FE75">
        <v>453.22</v>
      </c>
      <c r="FF75">
        <v>359.28</v>
      </c>
      <c r="FG75">
        <v>433.23</v>
      </c>
      <c r="FH75">
        <v>391.92</v>
      </c>
      <c r="FI75">
        <v>489.2</v>
      </c>
      <c r="FJ75">
        <v>436.33</v>
      </c>
      <c r="FK75">
        <v>390.84</v>
      </c>
      <c r="FL75">
        <v>772.96</v>
      </c>
      <c r="FM75">
        <v>743.75</v>
      </c>
      <c r="FN75">
        <v>1086.07</v>
      </c>
      <c r="FO75">
        <v>1042.23</v>
      </c>
      <c r="FP75">
        <v>645.85</v>
      </c>
      <c r="FQ75">
        <v>659.24</v>
      </c>
      <c r="FR75">
        <v>653.30999999999995</v>
      </c>
      <c r="FS75">
        <v>749.06</v>
      </c>
      <c r="FT75">
        <v>799.16</v>
      </c>
      <c r="FU75">
        <v>825.72</v>
      </c>
      <c r="FV75">
        <v>1063.8599999999999</v>
      </c>
      <c r="FW75">
        <v>1070.1600000000001</v>
      </c>
      <c r="FX75">
        <v>964.73</v>
      </c>
      <c r="FY75">
        <v>715.36</v>
      </c>
      <c r="FZ75">
        <v>861.82</v>
      </c>
      <c r="GA75">
        <v>817.5</v>
      </c>
      <c r="GB75">
        <v>673.19</v>
      </c>
      <c r="GC75">
        <v>816.33</v>
      </c>
      <c r="GD75">
        <v>732.72</v>
      </c>
      <c r="GE75">
        <v>762.91</v>
      </c>
      <c r="GF75">
        <v>769.98</v>
      </c>
      <c r="GG75">
        <v>851.13</v>
      </c>
      <c r="GH75">
        <v>835.44</v>
      </c>
      <c r="GI75">
        <v>744.93</v>
      </c>
      <c r="GJ75">
        <v>754.22</v>
      </c>
      <c r="GK75">
        <v>677.8</v>
      </c>
      <c r="GL75">
        <v>964.91</v>
      </c>
      <c r="GM75">
        <v>753.51</v>
      </c>
      <c r="GN75">
        <v>764.39</v>
      </c>
      <c r="GO75">
        <v>688.74</v>
      </c>
      <c r="GP75">
        <v>831.56</v>
      </c>
      <c r="GQ75">
        <v>821.92</v>
      </c>
      <c r="GR75">
        <v>644.35</v>
      </c>
      <c r="GS75">
        <v>0.64</v>
      </c>
      <c r="GT75">
        <v>1.63</v>
      </c>
      <c r="GU75">
        <v>0.02</v>
      </c>
      <c r="GV75">
        <v>0.19</v>
      </c>
      <c r="GW75">
        <v>-0.02</v>
      </c>
      <c r="GX75">
        <v>7.0000000000000007E-2</v>
      </c>
      <c r="GY75">
        <v>3.64</v>
      </c>
      <c r="GZ75">
        <v>0.23</v>
      </c>
      <c r="HA75">
        <v>0.5</v>
      </c>
      <c r="HB75">
        <v>0.16</v>
      </c>
      <c r="HC75">
        <v>0.36</v>
      </c>
      <c r="HD75">
        <v>-0.04</v>
      </c>
      <c r="HE75">
        <v>0.08</v>
      </c>
      <c r="HF75">
        <v>0.35</v>
      </c>
      <c r="HG75">
        <v>0.43</v>
      </c>
      <c r="HH75">
        <v>0.14000000000000001</v>
      </c>
      <c r="HI75">
        <v>0.02</v>
      </c>
      <c r="HJ75">
        <v>-0.08</v>
      </c>
      <c r="HK75">
        <v>0.1</v>
      </c>
      <c r="HL75">
        <v>0.81</v>
      </c>
      <c r="HM75">
        <v>0.1</v>
      </c>
      <c r="HN75">
        <v>7.0000000000000007E-2</v>
      </c>
      <c r="HO75">
        <v>0.02</v>
      </c>
      <c r="HP75">
        <v>1.55</v>
      </c>
      <c r="HQ75">
        <v>0.84</v>
      </c>
      <c r="HR75">
        <v>-0.03</v>
      </c>
      <c r="HS75">
        <v>0.93</v>
      </c>
      <c r="HT75">
        <v>2.25</v>
      </c>
      <c r="HU75">
        <v>0.16</v>
      </c>
      <c r="HV75">
        <v>-0.22</v>
      </c>
      <c r="HW75">
        <v>0.18</v>
      </c>
      <c r="HX75">
        <v>0.32</v>
      </c>
      <c r="HY75">
        <v>0.15</v>
      </c>
      <c r="HZ75">
        <v>6.01</v>
      </c>
      <c r="IA75">
        <v>4.29</v>
      </c>
      <c r="IB75">
        <v>3.66</v>
      </c>
      <c r="IC75">
        <v>4.66</v>
      </c>
      <c r="ID75">
        <v>-0.7</v>
      </c>
      <c r="IE75">
        <v>5.89</v>
      </c>
      <c r="IF75">
        <v>7.27</v>
      </c>
      <c r="IG75">
        <v>2.72</v>
      </c>
      <c r="IH75">
        <v>4.37</v>
      </c>
      <c r="II75">
        <v>5.71</v>
      </c>
      <c r="IJ75">
        <v>5.76</v>
      </c>
      <c r="IK75">
        <v>5.53</v>
      </c>
      <c r="IL75">
        <v>6.19</v>
      </c>
      <c r="IM75">
        <v>1.5</v>
      </c>
      <c r="IN75">
        <v>6.19</v>
      </c>
      <c r="IO75">
        <v>5.9</v>
      </c>
      <c r="IP75">
        <v>5.85</v>
      </c>
      <c r="IQ75">
        <v>4.84</v>
      </c>
      <c r="IR75">
        <v>6.04</v>
      </c>
      <c r="IS75">
        <v>7.17</v>
      </c>
      <c r="IT75">
        <v>7.71</v>
      </c>
      <c r="IU75">
        <v>4.71</v>
      </c>
      <c r="IV75">
        <v>6.04</v>
      </c>
      <c r="IW75">
        <v>7.54</v>
      </c>
      <c r="IX75">
        <v>4.54</v>
      </c>
      <c r="IY75">
        <v>1.72</v>
      </c>
      <c r="IZ75">
        <v>6.69</v>
      </c>
      <c r="JA75">
        <v>7.29</v>
      </c>
      <c r="JB75">
        <v>5.74</v>
      </c>
      <c r="JC75">
        <v>5.87</v>
      </c>
      <c r="JD75">
        <v>6.55</v>
      </c>
      <c r="JE75">
        <v>6.05</v>
      </c>
      <c r="JF75">
        <v>4.22</v>
      </c>
      <c r="JG75">
        <v>6.37</v>
      </c>
      <c r="JH75">
        <v>5.1100000000000003</v>
      </c>
      <c r="JI75">
        <v>4.2300000000000004</v>
      </c>
      <c r="JJ75">
        <v>4.0999999999999996</v>
      </c>
      <c r="JK75">
        <v>-7.0000000000000007E-2</v>
      </c>
      <c r="JL75">
        <v>5.56</v>
      </c>
      <c r="JM75">
        <v>7.88</v>
      </c>
      <c r="JN75">
        <v>7.02</v>
      </c>
      <c r="JO75">
        <v>5.82</v>
      </c>
      <c r="JP75">
        <v>6.07</v>
      </c>
      <c r="JQ75">
        <v>6.28</v>
      </c>
      <c r="JR75">
        <v>5.66</v>
      </c>
      <c r="JS75">
        <v>6.13</v>
      </c>
      <c r="JT75">
        <v>5.78</v>
      </c>
      <c r="JU75">
        <v>6.01</v>
      </c>
      <c r="JV75">
        <v>6.36</v>
      </c>
      <c r="JW75">
        <v>6.32</v>
      </c>
      <c r="JX75">
        <v>4.68</v>
      </c>
      <c r="JY75">
        <v>6.01</v>
      </c>
      <c r="JZ75">
        <v>7.33</v>
      </c>
      <c r="KA75">
        <v>8.02</v>
      </c>
      <c r="KB75">
        <v>4.84</v>
      </c>
      <c r="KC75">
        <v>5.98</v>
      </c>
      <c r="KD75">
        <v>7.73</v>
      </c>
      <c r="KE75">
        <v>5.13</v>
      </c>
      <c r="KF75">
        <v>2.31</v>
      </c>
      <c r="KG75">
        <v>7.14</v>
      </c>
      <c r="KH75">
        <v>8.0399999999999991</v>
      </c>
      <c r="KI75">
        <v>6.07</v>
      </c>
      <c r="KJ75">
        <v>6.52</v>
      </c>
      <c r="KK75">
        <v>7.08</v>
      </c>
      <c r="KL75">
        <v>5.77</v>
      </c>
      <c r="KM75">
        <v>4.8899999999999997</v>
      </c>
    </row>
    <row r="76" spans="1:299" x14ac:dyDescent="0.25">
      <c r="A76">
        <v>74</v>
      </c>
      <c r="B76" s="1">
        <v>42675</v>
      </c>
      <c r="C76">
        <v>1022.26</v>
      </c>
      <c r="D76">
        <v>1036.79</v>
      </c>
      <c r="E76">
        <v>1072.32</v>
      </c>
      <c r="F76">
        <v>1126.07</v>
      </c>
      <c r="G76">
        <v>986.55</v>
      </c>
      <c r="H76">
        <v>1086.1600000000001</v>
      </c>
      <c r="I76">
        <v>1039.6400000000001</v>
      </c>
      <c r="J76">
        <v>1018.48</v>
      </c>
      <c r="K76">
        <v>1053.4000000000001</v>
      </c>
      <c r="L76">
        <v>945.74</v>
      </c>
      <c r="M76">
        <v>970.63</v>
      </c>
      <c r="N76">
        <v>958.53</v>
      </c>
      <c r="O76">
        <v>950.45</v>
      </c>
      <c r="P76">
        <v>882.07</v>
      </c>
      <c r="Q76">
        <v>993.94</v>
      </c>
      <c r="R76">
        <v>931.47</v>
      </c>
      <c r="S76">
        <v>942.1</v>
      </c>
      <c r="T76">
        <v>904.12</v>
      </c>
      <c r="U76">
        <v>942.13</v>
      </c>
      <c r="V76">
        <v>1071.71</v>
      </c>
      <c r="W76">
        <v>957.11</v>
      </c>
      <c r="X76">
        <v>934.4</v>
      </c>
      <c r="Y76">
        <v>1144.1400000000001</v>
      </c>
      <c r="Z76">
        <v>1122.5999999999999</v>
      </c>
      <c r="AA76">
        <v>1045.8599999999999</v>
      </c>
      <c r="AB76">
        <v>1011.62</v>
      </c>
      <c r="AC76">
        <v>1130.23</v>
      </c>
      <c r="AD76">
        <v>1022.05</v>
      </c>
      <c r="AE76">
        <v>1033.0999999999999</v>
      </c>
      <c r="AF76">
        <v>1012.78</v>
      </c>
      <c r="AG76">
        <v>1049.95</v>
      </c>
      <c r="AH76">
        <v>1016.47</v>
      </c>
      <c r="AI76">
        <v>1047.71</v>
      </c>
      <c r="AJ76">
        <v>531.17999999999995</v>
      </c>
      <c r="AK76">
        <v>575.74</v>
      </c>
      <c r="AL76">
        <v>597.05999999999995</v>
      </c>
      <c r="AM76">
        <v>622.96</v>
      </c>
      <c r="AN76">
        <v>558.21</v>
      </c>
      <c r="AO76">
        <v>546.64</v>
      </c>
      <c r="AP76">
        <v>570.05999999999995</v>
      </c>
      <c r="AQ76">
        <v>585.94000000000005</v>
      </c>
      <c r="AR76">
        <v>608.58000000000004</v>
      </c>
      <c r="AS76">
        <v>515.5</v>
      </c>
      <c r="AT76">
        <v>540.75</v>
      </c>
      <c r="AU76">
        <v>550.13</v>
      </c>
      <c r="AV76">
        <v>524.49</v>
      </c>
      <c r="AW76">
        <v>497.63</v>
      </c>
      <c r="AX76">
        <v>555.09</v>
      </c>
      <c r="AY76">
        <v>501.72</v>
      </c>
      <c r="AZ76">
        <v>520.35</v>
      </c>
      <c r="BA76">
        <v>498.39</v>
      </c>
      <c r="BB76">
        <v>494.1</v>
      </c>
      <c r="BC76">
        <v>524.82000000000005</v>
      </c>
      <c r="BD76">
        <v>509.65</v>
      </c>
      <c r="BE76">
        <v>483.14</v>
      </c>
      <c r="BF76">
        <v>533.27</v>
      </c>
      <c r="BG76">
        <v>533.89</v>
      </c>
      <c r="BH76">
        <v>529.02</v>
      </c>
      <c r="BI76">
        <v>502.96</v>
      </c>
      <c r="BJ76">
        <v>545.9</v>
      </c>
      <c r="BK76">
        <v>556.52</v>
      </c>
      <c r="BL76">
        <v>570.04</v>
      </c>
      <c r="BM76">
        <v>565.16</v>
      </c>
      <c r="BN76">
        <v>564.82000000000005</v>
      </c>
      <c r="BO76">
        <v>564.02</v>
      </c>
      <c r="BP76">
        <v>588.79</v>
      </c>
      <c r="BQ76">
        <v>491.08</v>
      </c>
      <c r="BR76">
        <v>461.05</v>
      </c>
      <c r="BS76">
        <v>475.26</v>
      </c>
      <c r="BT76">
        <v>503.11</v>
      </c>
      <c r="BU76">
        <v>428.34</v>
      </c>
      <c r="BV76">
        <v>539.52</v>
      </c>
      <c r="BW76">
        <v>469.58</v>
      </c>
      <c r="BX76">
        <v>432.54</v>
      </c>
      <c r="BY76">
        <v>444.82</v>
      </c>
      <c r="BZ76">
        <v>430.24</v>
      </c>
      <c r="CA76">
        <v>429.88</v>
      </c>
      <c r="CB76">
        <v>408.4</v>
      </c>
      <c r="CC76">
        <v>425.96</v>
      </c>
      <c r="CD76">
        <v>384.44</v>
      </c>
      <c r="CE76">
        <v>438.85</v>
      </c>
      <c r="CF76">
        <v>429.75</v>
      </c>
      <c r="CG76">
        <v>421.75</v>
      </c>
      <c r="CH76">
        <v>405.73</v>
      </c>
      <c r="CI76">
        <v>448.03</v>
      </c>
      <c r="CJ76">
        <v>546.89</v>
      </c>
      <c r="CK76">
        <v>447.46</v>
      </c>
      <c r="CL76">
        <v>451.26</v>
      </c>
      <c r="CM76">
        <v>610.87</v>
      </c>
      <c r="CN76">
        <v>588.71</v>
      </c>
      <c r="CO76">
        <v>516.84</v>
      </c>
      <c r="CP76">
        <v>508.66</v>
      </c>
      <c r="CQ76">
        <v>584.33000000000004</v>
      </c>
      <c r="CR76">
        <v>465.53</v>
      </c>
      <c r="CS76">
        <v>463.06</v>
      </c>
      <c r="CT76">
        <v>447.62</v>
      </c>
      <c r="CU76">
        <v>485.13</v>
      </c>
      <c r="CV76">
        <v>452.45</v>
      </c>
      <c r="CW76">
        <v>458.92</v>
      </c>
      <c r="CX76">
        <v>511.79</v>
      </c>
      <c r="CY76">
        <v>516.54999999999995</v>
      </c>
      <c r="CZ76">
        <v>597.80999999999995</v>
      </c>
      <c r="DA76">
        <v>597.75</v>
      </c>
      <c r="DB76">
        <v>482.91</v>
      </c>
      <c r="DC76">
        <v>451.14</v>
      </c>
      <c r="DD76">
        <v>498.25</v>
      </c>
      <c r="DE76">
        <v>494.7</v>
      </c>
      <c r="DF76">
        <v>553.79999999999995</v>
      </c>
      <c r="DG76">
        <v>510.88</v>
      </c>
      <c r="DH76">
        <v>511.35</v>
      </c>
      <c r="DI76">
        <v>636.96</v>
      </c>
      <c r="DJ76">
        <v>548.85</v>
      </c>
      <c r="DK76">
        <v>444.6</v>
      </c>
      <c r="DL76">
        <v>549.6</v>
      </c>
      <c r="DM76">
        <v>498.04</v>
      </c>
      <c r="DN76">
        <v>470.76</v>
      </c>
      <c r="DO76">
        <v>480.47</v>
      </c>
      <c r="DP76">
        <v>498.55</v>
      </c>
      <c r="DQ76">
        <v>512.95000000000005</v>
      </c>
      <c r="DR76">
        <v>526.78</v>
      </c>
      <c r="DS76">
        <v>518.22</v>
      </c>
      <c r="DT76">
        <v>521.42999999999995</v>
      </c>
      <c r="DU76">
        <v>507.1</v>
      </c>
      <c r="DV76">
        <v>500.16</v>
      </c>
      <c r="DW76">
        <v>483.8</v>
      </c>
      <c r="DX76">
        <v>612.33000000000004</v>
      </c>
      <c r="DY76">
        <v>463.94</v>
      </c>
      <c r="DZ76">
        <v>527.39</v>
      </c>
      <c r="EA76">
        <v>476.26</v>
      </c>
      <c r="EB76">
        <v>599.08000000000004</v>
      </c>
      <c r="EC76">
        <v>536.91999999999996</v>
      </c>
      <c r="ED76">
        <v>462.74</v>
      </c>
      <c r="EE76">
        <v>402.33</v>
      </c>
      <c r="EF76">
        <v>425.41</v>
      </c>
      <c r="EG76">
        <v>454.6</v>
      </c>
      <c r="EH76">
        <v>452.45</v>
      </c>
      <c r="EI76">
        <v>412.02</v>
      </c>
      <c r="EJ76">
        <v>359.79</v>
      </c>
      <c r="EK76">
        <v>424.31</v>
      </c>
      <c r="EL76">
        <v>403.3</v>
      </c>
      <c r="EM76">
        <v>476.17</v>
      </c>
      <c r="EN76">
        <v>397.73</v>
      </c>
      <c r="EO76">
        <v>372.13</v>
      </c>
      <c r="EP76">
        <v>498.44</v>
      </c>
      <c r="EQ76">
        <v>422.15</v>
      </c>
      <c r="ER76">
        <v>351.54</v>
      </c>
      <c r="ES76">
        <v>441.51</v>
      </c>
      <c r="ET76">
        <v>373.87</v>
      </c>
      <c r="EU76">
        <v>385.21</v>
      </c>
      <c r="EV76">
        <v>372.09</v>
      </c>
      <c r="EW76">
        <v>399.21</v>
      </c>
      <c r="EX76">
        <v>398.3</v>
      </c>
      <c r="EY76">
        <v>427.85</v>
      </c>
      <c r="EZ76">
        <v>384.62</v>
      </c>
      <c r="FA76">
        <v>375.78</v>
      </c>
      <c r="FB76">
        <v>392.6</v>
      </c>
      <c r="FC76">
        <v>392.66</v>
      </c>
      <c r="FD76">
        <v>393.49</v>
      </c>
      <c r="FE76">
        <v>453.31</v>
      </c>
      <c r="FF76">
        <v>359.54</v>
      </c>
      <c r="FG76">
        <v>434.23</v>
      </c>
      <c r="FH76">
        <v>391.13</v>
      </c>
      <c r="FI76">
        <v>493.85</v>
      </c>
      <c r="FJ76">
        <v>436.42</v>
      </c>
      <c r="FK76">
        <v>390.38</v>
      </c>
      <c r="FL76">
        <v>775.05</v>
      </c>
      <c r="FM76">
        <v>743.38</v>
      </c>
      <c r="FN76">
        <v>1086.07</v>
      </c>
      <c r="FO76">
        <v>1035.98</v>
      </c>
      <c r="FP76">
        <v>645.85</v>
      </c>
      <c r="FQ76">
        <v>659.24</v>
      </c>
      <c r="FR76">
        <v>653.30999999999995</v>
      </c>
      <c r="FS76">
        <v>749.06</v>
      </c>
      <c r="FT76">
        <v>799.16</v>
      </c>
      <c r="FU76">
        <v>832.25</v>
      </c>
      <c r="FV76">
        <v>1063.8599999999999</v>
      </c>
      <c r="FW76">
        <v>1075.6199999999999</v>
      </c>
      <c r="FX76">
        <v>964.73</v>
      </c>
      <c r="FY76">
        <v>715.36</v>
      </c>
      <c r="FZ76">
        <v>856.9</v>
      </c>
      <c r="GA76">
        <v>858.46</v>
      </c>
      <c r="GB76">
        <v>673.19</v>
      </c>
      <c r="GC76">
        <v>816.33</v>
      </c>
      <c r="GD76">
        <v>732.35</v>
      </c>
      <c r="GE76">
        <v>763.45</v>
      </c>
      <c r="GF76">
        <v>769.98</v>
      </c>
      <c r="GG76">
        <v>870.11</v>
      </c>
      <c r="GH76">
        <v>835.44</v>
      </c>
      <c r="GI76">
        <v>744.93</v>
      </c>
      <c r="GJ76">
        <v>755.96</v>
      </c>
      <c r="GK76">
        <v>677.8</v>
      </c>
      <c r="GL76">
        <v>971.95</v>
      </c>
      <c r="GM76">
        <v>753.89</v>
      </c>
      <c r="GN76">
        <v>764.39</v>
      </c>
      <c r="GO76">
        <v>688.74</v>
      </c>
      <c r="GP76">
        <v>831.56</v>
      </c>
      <c r="GQ76">
        <v>821.92</v>
      </c>
      <c r="GR76">
        <v>644.35</v>
      </c>
      <c r="GS76">
        <v>0.1</v>
      </c>
      <c r="GT76">
        <v>-0.12</v>
      </c>
      <c r="GU76">
        <v>0.22</v>
      </c>
      <c r="GV76">
        <v>0.67</v>
      </c>
      <c r="GW76">
        <v>-0.2</v>
      </c>
      <c r="GX76">
        <v>-0.01</v>
      </c>
      <c r="GY76">
        <v>-0.38</v>
      </c>
      <c r="GZ76">
        <v>0.33</v>
      </c>
      <c r="HA76">
        <v>0.03</v>
      </c>
      <c r="HB76">
        <v>0.53</v>
      </c>
      <c r="HC76">
        <v>0.57999999999999996</v>
      </c>
      <c r="HD76">
        <v>0.37</v>
      </c>
      <c r="HE76">
        <v>-0.08</v>
      </c>
      <c r="HF76">
        <v>0.03</v>
      </c>
      <c r="HG76">
        <v>0.2</v>
      </c>
      <c r="HH76">
        <v>2.4700000000000002</v>
      </c>
      <c r="HI76">
        <v>-0.14000000000000001</v>
      </c>
      <c r="HJ76">
        <v>-0.18</v>
      </c>
      <c r="HK76">
        <v>0.12</v>
      </c>
      <c r="HL76">
        <v>-0.15</v>
      </c>
      <c r="HM76">
        <v>-0.32</v>
      </c>
      <c r="HN76">
        <v>1.1599999999999999</v>
      </c>
      <c r="HO76">
        <v>-0.24</v>
      </c>
      <c r="HP76">
        <v>-0.11</v>
      </c>
      <c r="HQ76">
        <v>0.05</v>
      </c>
      <c r="HR76">
        <v>-0.18</v>
      </c>
      <c r="HS76">
        <v>0.38</v>
      </c>
      <c r="HT76">
        <v>0.06</v>
      </c>
      <c r="HU76">
        <v>0.13</v>
      </c>
      <c r="HV76">
        <v>-0.11</v>
      </c>
      <c r="HW76">
        <v>0.51</v>
      </c>
      <c r="HX76">
        <v>0.01</v>
      </c>
      <c r="HY76">
        <v>-7.0000000000000007E-2</v>
      </c>
      <c r="HZ76">
        <v>6.12</v>
      </c>
      <c r="IA76">
        <v>4.17</v>
      </c>
      <c r="IB76">
        <v>3.88</v>
      </c>
      <c r="IC76">
        <v>5.36</v>
      </c>
      <c r="ID76">
        <v>-0.9</v>
      </c>
      <c r="IE76">
        <v>5.87</v>
      </c>
      <c r="IF76">
        <v>6.86</v>
      </c>
      <c r="IG76">
        <v>3.06</v>
      </c>
      <c r="IH76">
        <v>4.4000000000000004</v>
      </c>
      <c r="II76">
        <v>6.27</v>
      </c>
      <c r="IJ76">
        <v>6.38</v>
      </c>
      <c r="IK76">
        <v>5.92</v>
      </c>
      <c r="IL76">
        <v>6.11</v>
      </c>
      <c r="IM76">
        <v>1.53</v>
      </c>
      <c r="IN76">
        <v>6.4</v>
      </c>
      <c r="IO76">
        <v>8.51</v>
      </c>
      <c r="IP76">
        <v>5.7</v>
      </c>
      <c r="IQ76">
        <v>4.6500000000000004</v>
      </c>
      <c r="IR76">
        <v>6.17</v>
      </c>
      <c r="IS76">
        <v>7.01</v>
      </c>
      <c r="IT76">
        <v>7.36</v>
      </c>
      <c r="IU76">
        <v>5.93</v>
      </c>
      <c r="IV76">
        <v>5.79</v>
      </c>
      <c r="IW76">
        <v>7.42</v>
      </c>
      <c r="IX76">
        <v>4.5999999999999996</v>
      </c>
      <c r="IY76">
        <v>1.54</v>
      </c>
      <c r="IZ76">
        <v>7.1</v>
      </c>
      <c r="JA76">
        <v>7.35</v>
      </c>
      <c r="JB76">
        <v>5.88</v>
      </c>
      <c r="JC76">
        <v>5.76</v>
      </c>
      <c r="JD76">
        <v>7.09</v>
      </c>
      <c r="JE76">
        <v>6.06</v>
      </c>
      <c r="JF76">
        <v>4.1500000000000004</v>
      </c>
      <c r="JG76">
        <v>6.18</v>
      </c>
      <c r="JH76">
        <v>4.6100000000000003</v>
      </c>
      <c r="JI76">
        <v>4.01</v>
      </c>
      <c r="JJ76">
        <v>4.76</v>
      </c>
      <c r="JK76">
        <v>-0.86</v>
      </c>
      <c r="JL76">
        <v>5.57</v>
      </c>
      <c r="JM76">
        <v>7.27</v>
      </c>
      <c r="JN76">
        <v>6.9</v>
      </c>
      <c r="JO76">
        <v>5.05</v>
      </c>
      <c r="JP76">
        <v>6.21</v>
      </c>
      <c r="JQ76">
        <v>6.35</v>
      </c>
      <c r="JR76">
        <v>5.69</v>
      </c>
      <c r="JS76">
        <v>5.98</v>
      </c>
      <c r="JT76">
        <v>1.17</v>
      </c>
      <c r="JU76">
        <v>6.16</v>
      </c>
      <c r="JV76">
        <v>8.48</v>
      </c>
      <c r="JW76">
        <v>5.9</v>
      </c>
      <c r="JX76">
        <v>4.34</v>
      </c>
      <c r="JY76">
        <v>6.25</v>
      </c>
      <c r="JZ76">
        <v>7.02</v>
      </c>
      <c r="KA76">
        <v>7.4</v>
      </c>
      <c r="KB76">
        <v>5.5</v>
      </c>
      <c r="KC76">
        <v>5.53</v>
      </c>
      <c r="KD76">
        <v>7.57</v>
      </c>
      <c r="KE76">
        <v>4.78</v>
      </c>
      <c r="KF76">
        <v>1.9</v>
      </c>
      <c r="KG76">
        <v>6.93</v>
      </c>
      <c r="KH76">
        <v>7.6</v>
      </c>
      <c r="KI76">
        <v>5.93</v>
      </c>
      <c r="KJ76">
        <v>5.91</v>
      </c>
      <c r="KK76">
        <v>7.52</v>
      </c>
      <c r="KL76">
        <v>5.49</v>
      </c>
      <c r="KM76">
        <v>4.5199999999999996</v>
      </c>
    </row>
    <row r="77" spans="1:299" x14ac:dyDescent="0.25">
      <c r="A77">
        <v>75</v>
      </c>
      <c r="B77" s="1">
        <v>42705</v>
      </c>
      <c r="C77">
        <v>1027.3</v>
      </c>
      <c r="D77">
        <v>1038.92</v>
      </c>
      <c r="E77">
        <v>1065.77</v>
      </c>
      <c r="F77">
        <v>1127.23</v>
      </c>
      <c r="G77">
        <v>984.77</v>
      </c>
      <c r="H77">
        <v>1086.28</v>
      </c>
      <c r="I77">
        <v>1042.01</v>
      </c>
      <c r="J77">
        <v>1016.11</v>
      </c>
      <c r="K77">
        <v>1081.06</v>
      </c>
      <c r="L77">
        <v>948.71</v>
      </c>
      <c r="M77">
        <v>970.27</v>
      </c>
      <c r="N77">
        <v>988.26</v>
      </c>
      <c r="O77">
        <v>954.32</v>
      </c>
      <c r="P77">
        <v>909.04</v>
      </c>
      <c r="Q77">
        <v>994.62</v>
      </c>
      <c r="R77">
        <v>935.26</v>
      </c>
      <c r="S77">
        <v>943.86</v>
      </c>
      <c r="T77">
        <v>904.19</v>
      </c>
      <c r="U77">
        <v>937.28</v>
      </c>
      <c r="V77">
        <v>1073.6199999999999</v>
      </c>
      <c r="W77">
        <v>958.81</v>
      </c>
      <c r="X77">
        <v>945.59</v>
      </c>
      <c r="Y77">
        <v>1148.06</v>
      </c>
      <c r="Z77">
        <v>1123.0899999999999</v>
      </c>
      <c r="AA77">
        <v>1067.7</v>
      </c>
      <c r="AB77">
        <v>1056.92</v>
      </c>
      <c r="AC77">
        <v>1133.17</v>
      </c>
      <c r="AD77">
        <v>1022.73</v>
      </c>
      <c r="AE77">
        <v>1037.8399999999999</v>
      </c>
      <c r="AF77">
        <v>1016.91</v>
      </c>
      <c r="AG77">
        <v>1045.45</v>
      </c>
      <c r="AH77">
        <v>1017.11</v>
      </c>
      <c r="AI77">
        <v>1070.97</v>
      </c>
      <c r="AJ77">
        <v>531.21</v>
      </c>
      <c r="AK77">
        <v>576.47</v>
      </c>
      <c r="AL77">
        <v>590.51</v>
      </c>
      <c r="AM77">
        <v>624.12</v>
      </c>
      <c r="AN77">
        <v>556.42999999999995</v>
      </c>
      <c r="AO77">
        <v>546.76</v>
      </c>
      <c r="AP77">
        <v>573.97</v>
      </c>
      <c r="AQ77">
        <v>583.57000000000005</v>
      </c>
      <c r="AR77">
        <v>608.54999999999995</v>
      </c>
      <c r="AS77">
        <v>515.04</v>
      </c>
      <c r="AT77">
        <v>540.39</v>
      </c>
      <c r="AU77">
        <v>547.9</v>
      </c>
      <c r="AV77">
        <v>527.11</v>
      </c>
      <c r="AW77">
        <v>494.49</v>
      </c>
      <c r="AX77">
        <v>555.77</v>
      </c>
      <c r="AY77">
        <v>505.51</v>
      </c>
      <c r="AZ77">
        <v>522.11</v>
      </c>
      <c r="BA77">
        <v>498.46</v>
      </c>
      <c r="BB77">
        <v>489.25</v>
      </c>
      <c r="BC77">
        <v>526.39</v>
      </c>
      <c r="BD77">
        <v>511.35</v>
      </c>
      <c r="BE77">
        <v>485.54</v>
      </c>
      <c r="BF77">
        <v>537.19000000000005</v>
      </c>
      <c r="BG77">
        <v>534.38</v>
      </c>
      <c r="BH77">
        <v>525.22</v>
      </c>
      <c r="BI77">
        <v>499.54</v>
      </c>
      <c r="BJ77">
        <v>536.53</v>
      </c>
      <c r="BK77">
        <v>557.45000000000005</v>
      </c>
      <c r="BL77">
        <v>569.91</v>
      </c>
      <c r="BM77">
        <v>569.29</v>
      </c>
      <c r="BN77">
        <v>560.32000000000005</v>
      </c>
      <c r="BO77">
        <v>564.66</v>
      </c>
      <c r="BP77">
        <v>590.5</v>
      </c>
      <c r="BQ77">
        <v>496.09</v>
      </c>
      <c r="BR77">
        <v>462.45</v>
      </c>
      <c r="BS77">
        <v>475.26</v>
      </c>
      <c r="BT77">
        <v>503.11</v>
      </c>
      <c r="BU77">
        <v>428.34</v>
      </c>
      <c r="BV77">
        <v>539.52</v>
      </c>
      <c r="BW77">
        <v>468.04</v>
      </c>
      <c r="BX77">
        <v>432.54</v>
      </c>
      <c r="BY77">
        <v>472.51</v>
      </c>
      <c r="BZ77">
        <v>433.67</v>
      </c>
      <c r="CA77">
        <v>429.88</v>
      </c>
      <c r="CB77">
        <v>440.36</v>
      </c>
      <c r="CC77">
        <v>427.21</v>
      </c>
      <c r="CD77">
        <v>414.55</v>
      </c>
      <c r="CE77">
        <v>438.85</v>
      </c>
      <c r="CF77">
        <v>429.75</v>
      </c>
      <c r="CG77">
        <v>421.75</v>
      </c>
      <c r="CH77">
        <v>405.73</v>
      </c>
      <c r="CI77">
        <v>448.03</v>
      </c>
      <c r="CJ77">
        <v>547.23</v>
      </c>
      <c r="CK77">
        <v>447.46</v>
      </c>
      <c r="CL77">
        <v>460.05</v>
      </c>
      <c r="CM77">
        <v>610.87</v>
      </c>
      <c r="CN77">
        <v>588.71</v>
      </c>
      <c r="CO77">
        <v>542.48</v>
      </c>
      <c r="CP77">
        <v>557.38</v>
      </c>
      <c r="CQ77">
        <v>596.64</v>
      </c>
      <c r="CR77">
        <v>465.28</v>
      </c>
      <c r="CS77">
        <v>467.93</v>
      </c>
      <c r="CT77">
        <v>447.62</v>
      </c>
      <c r="CU77">
        <v>485.13</v>
      </c>
      <c r="CV77">
        <v>452.45</v>
      </c>
      <c r="CW77">
        <v>480.47</v>
      </c>
      <c r="CX77">
        <v>514.29</v>
      </c>
      <c r="CY77">
        <v>517.63</v>
      </c>
      <c r="CZ77">
        <v>594.16999999999996</v>
      </c>
      <c r="DA77">
        <v>598.35</v>
      </c>
      <c r="DB77">
        <v>482.04</v>
      </c>
      <c r="DC77">
        <v>451.18</v>
      </c>
      <c r="DD77">
        <v>499.4</v>
      </c>
      <c r="DE77">
        <v>493.56</v>
      </c>
      <c r="DF77">
        <v>568.37</v>
      </c>
      <c r="DG77">
        <v>512.46</v>
      </c>
      <c r="DH77">
        <v>511.14</v>
      </c>
      <c r="DI77">
        <v>656.7</v>
      </c>
      <c r="DJ77">
        <v>551.1</v>
      </c>
      <c r="DK77">
        <v>458.21</v>
      </c>
      <c r="DL77">
        <v>549.98</v>
      </c>
      <c r="DM77">
        <v>500.08</v>
      </c>
      <c r="DN77">
        <v>471.65</v>
      </c>
      <c r="DO77">
        <v>480.52</v>
      </c>
      <c r="DP77">
        <v>496</v>
      </c>
      <c r="DQ77">
        <v>513.87</v>
      </c>
      <c r="DR77">
        <v>527.72</v>
      </c>
      <c r="DS77">
        <v>524.44000000000005</v>
      </c>
      <c r="DT77">
        <v>523.21</v>
      </c>
      <c r="DU77">
        <v>507.3</v>
      </c>
      <c r="DV77">
        <v>510.62</v>
      </c>
      <c r="DW77">
        <v>505.47</v>
      </c>
      <c r="DX77">
        <v>613.91999999999996</v>
      </c>
      <c r="DY77">
        <v>464.26</v>
      </c>
      <c r="DZ77">
        <v>529.80999999999995</v>
      </c>
      <c r="EA77">
        <v>478.21</v>
      </c>
      <c r="EB77">
        <v>596.5</v>
      </c>
      <c r="EC77">
        <v>537.24</v>
      </c>
      <c r="ED77">
        <v>473.01</v>
      </c>
      <c r="EE77">
        <v>402.37</v>
      </c>
      <c r="EF77">
        <v>425.96</v>
      </c>
      <c r="EG77">
        <v>449.6</v>
      </c>
      <c r="EH77">
        <v>453.31</v>
      </c>
      <c r="EI77">
        <v>410.7</v>
      </c>
      <c r="EJ77">
        <v>359.86</v>
      </c>
      <c r="EK77">
        <v>427.24</v>
      </c>
      <c r="EL77">
        <v>401.64</v>
      </c>
      <c r="EM77">
        <v>476.17</v>
      </c>
      <c r="EN77">
        <v>397.37</v>
      </c>
      <c r="EO77">
        <v>371.86</v>
      </c>
      <c r="EP77">
        <v>496.4</v>
      </c>
      <c r="EQ77">
        <v>424.26</v>
      </c>
      <c r="ER77">
        <v>349.33</v>
      </c>
      <c r="ES77">
        <v>442.04</v>
      </c>
      <c r="ET77">
        <v>376.71</v>
      </c>
      <c r="EU77">
        <v>386.52</v>
      </c>
      <c r="EV77">
        <v>372.13</v>
      </c>
      <c r="EW77">
        <v>395.29</v>
      </c>
      <c r="EX77">
        <v>399.49</v>
      </c>
      <c r="EY77">
        <v>429.26</v>
      </c>
      <c r="EZ77">
        <v>386.54</v>
      </c>
      <c r="FA77">
        <v>378.56</v>
      </c>
      <c r="FB77">
        <v>392.95</v>
      </c>
      <c r="FC77">
        <v>389.83</v>
      </c>
      <c r="FD77">
        <v>390.82</v>
      </c>
      <c r="FE77">
        <v>445.52</v>
      </c>
      <c r="FF77">
        <v>360.15</v>
      </c>
      <c r="FG77">
        <v>434.14</v>
      </c>
      <c r="FH77">
        <v>393.99</v>
      </c>
      <c r="FI77">
        <v>489.9</v>
      </c>
      <c r="FJ77">
        <v>436.9</v>
      </c>
      <c r="FK77">
        <v>391.51</v>
      </c>
      <c r="FL77">
        <v>782.95</v>
      </c>
      <c r="FM77">
        <v>745.61</v>
      </c>
      <c r="FN77">
        <v>1086.07</v>
      </c>
      <c r="FO77">
        <v>1035.98</v>
      </c>
      <c r="FP77">
        <v>645.85</v>
      </c>
      <c r="FQ77">
        <v>659.24</v>
      </c>
      <c r="FR77">
        <v>651.15</v>
      </c>
      <c r="FS77">
        <v>749.06</v>
      </c>
      <c r="FT77">
        <v>848.95</v>
      </c>
      <c r="FU77">
        <v>838.9</v>
      </c>
      <c r="FV77">
        <v>1063.8599999999999</v>
      </c>
      <c r="FW77">
        <v>1159.8399999999999</v>
      </c>
      <c r="FX77">
        <v>967.52</v>
      </c>
      <c r="FY77">
        <v>771.37</v>
      </c>
      <c r="FZ77">
        <v>856.9</v>
      </c>
      <c r="GA77">
        <v>858.46</v>
      </c>
      <c r="GB77">
        <v>673.19</v>
      </c>
      <c r="GC77">
        <v>816.33</v>
      </c>
      <c r="GD77">
        <v>732.35</v>
      </c>
      <c r="GE77">
        <v>763.91</v>
      </c>
      <c r="GF77">
        <v>769.98</v>
      </c>
      <c r="GG77">
        <v>887.08</v>
      </c>
      <c r="GH77">
        <v>835.44</v>
      </c>
      <c r="GI77">
        <v>744.93</v>
      </c>
      <c r="GJ77">
        <v>793.45</v>
      </c>
      <c r="GK77">
        <v>742.73</v>
      </c>
      <c r="GL77">
        <v>992.46</v>
      </c>
      <c r="GM77">
        <v>753.51</v>
      </c>
      <c r="GN77">
        <v>772.41</v>
      </c>
      <c r="GO77">
        <v>688.74</v>
      </c>
      <c r="GP77">
        <v>831.56</v>
      </c>
      <c r="GQ77">
        <v>821.92</v>
      </c>
      <c r="GR77">
        <v>674.64</v>
      </c>
      <c r="GS77">
        <v>0.49</v>
      </c>
      <c r="GT77">
        <v>0.21</v>
      </c>
      <c r="GU77">
        <v>-0.61</v>
      </c>
      <c r="GV77">
        <v>0.1</v>
      </c>
      <c r="GW77">
        <v>-0.18</v>
      </c>
      <c r="GX77">
        <v>0.01</v>
      </c>
      <c r="GY77">
        <v>0.23</v>
      </c>
      <c r="GZ77">
        <v>-0.23</v>
      </c>
      <c r="HA77">
        <v>2.63</v>
      </c>
      <c r="HB77">
        <v>0.31</v>
      </c>
      <c r="HC77">
        <v>-0.04</v>
      </c>
      <c r="HD77">
        <v>3.1</v>
      </c>
      <c r="HE77">
        <v>0.41</v>
      </c>
      <c r="HF77">
        <v>3.06</v>
      </c>
      <c r="HG77">
        <v>7.0000000000000007E-2</v>
      </c>
      <c r="HH77">
        <v>0.41</v>
      </c>
      <c r="HI77">
        <v>0.19</v>
      </c>
      <c r="HJ77">
        <v>0.01</v>
      </c>
      <c r="HK77">
        <v>-0.51</v>
      </c>
      <c r="HL77">
        <v>0.18</v>
      </c>
      <c r="HM77">
        <v>0.18</v>
      </c>
      <c r="HN77">
        <v>1.2</v>
      </c>
      <c r="HO77">
        <v>0.34</v>
      </c>
      <c r="HP77">
        <v>0.04</v>
      </c>
      <c r="HQ77">
        <v>2.09</v>
      </c>
      <c r="HR77">
        <v>4.4800000000000004</v>
      </c>
      <c r="HS77">
        <v>0.26</v>
      </c>
      <c r="HT77">
        <v>7.0000000000000007E-2</v>
      </c>
      <c r="HU77">
        <v>0.46</v>
      </c>
      <c r="HV77">
        <v>0.41</v>
      </c>
      <c r="HW77">
        <v>-0.43</v>
      </c>
      <c r="HX77">
        <v>0.06</v>
      </c>
      <c r="HY77">
        <v>2.2200000000000002</v>
      </c>
      <c r="HZ77">
        <v>6.64</v>
      </c>
      <c r="IA77">
        <v>4.38</v>
      </c>
      <c r="IB77">
        <v>3.25</v>
      </c>
      <c r="IC77">
        <v>5.47</v>
      </c>
      <c r="ID77">
        <v>-1.08</v>
      </c>
      <c r="IE77">
        <v>5.89</v>
      </c>
      <c r="IF77">
        <v>7.11</v>
      </c>
      <c r="IG77">
        <v>2.82</v>
      </c>
      <c r="IH77">
        <v>7.15</v>
      </c>
      <c r="II77">
        <v>6.6</v>
      </c>
      <c r="IJ77">
        <v>6.34</v>
      </c>
      <c r="IK77">
        <v>9.1999999999999993</v>
      </c>
      <c r="IL77">
        <v>6.54</v>
      </c>
      <c r="IM77">
        <v>4.63</v>
      </c>
      <c r="IN77">
        <v>6.48</v>
      </c>
      <c r="IO77">
        <v>8.9600000000000009</v>
      </c>
      <c r="IP77">
        <v>5.9</v>
      </c>
      <c r="IQ77">
        <v>4.66</v>
      </c>
      <c r="IR77">
        <v>5.63</v>
      </c>
      <c r="IS77">
        <v>7.2</v>
      </c>
      <c r="IT77">
        <v>7.55</v>
      </c>
      <c r="IU77">
        <v>7.2</v>
      </c>
      <c r="IV77">
        <v>6.15</v>
      </c>
      <c r="IW77">
        <v>7.46</v>
      </c>
      <c r="IX77">
        <v>6.78</v>
      </c>
      <c r="IY77">
        <v>6.08</v>
      </c>
      <c r="IZ77">
        <v>7.38</v>
      </c>
      <c r="JA77">
        <v>7.43</v>
      </c>
      <c r="JB77">
        <v>6.37</v>
      </c>
      <c r="JC77">
        <v>6.19</v>
      </c>
      <c r="JD77">
        <v>6.63</v>
      </c>
      <c r="JE77">
        <v>6.13</v>
      </c>
      <c r="JF77">
        <v>6.46</v>
      </c>
      <c r="JG77">
        <v>6.64</v>
      </c>
      <c r="JH77">
        <v>4.38</v>
      </c>
      <c r="JI77">
        <v>3.25</v>
      </c>
      <c r="JJ77">
        <v>5.47</v>
      </c>
      <c r="JK77">
        <v>-1.08</v>
      </c>
      <c r="JL77">
        <v>5.89</v>
      </c>
      <c r="JM77">
        <v>7.11</v>
      </c>
      <c r="JN77">
        <v>2.82</v>
      </c>
      <c r="JO77">
        <v>7.15</v>
      </c>
      <c r="JP77">
        <v>6.6</v>
      </c>
      <c r="JQ77">
        <v>6.34</v>
      </c>
      <c r="JR77">
        <v>9.1999999999999993</v>
      </c>
      <c r="JS77">
        <v>6.54</v>
      </c>
      <c r="JT77">
        <v>4.63</v>
      </c>
      <c r="JU77">
        <v>6.48</v>
      </c>
      <c r="JV77">
        <v>8.9600000000000009</v>
      </c>
      <c r="JW77">
        <v>5.9</v>
      </c>
      <c r="JX77">
        <v>4.66</v>
      </c>
      <c r="JY77">
        <v>5.63</v>
      </c>
      <c r="JZ77">
        <v>7.2</v>
      </c>
      <c r="KA77">
        <v>7.55</v>
      </c>
      <c r="KB77">
        <v>7.2</v>
      </c>
      <c r="KC77">
        <v>6.15</v>
      </c>
      <c r="KD77">
        <v>7.46</v>
      </c>
      <c r="KE77">
        <v>6.78</v>
      </c>
      <c r="KF77">
        <v>6.08</v>
      </c>
      <c r="KG77">
        <v>7.38</v>
      </c>
      <c r="KH77">
        <v>7.43</v>
      </c>
      <c r="KI77">
        <v>6.37</v>
      </c>
      <c r="KJ77">
        <v>6.19</v>
      </c>
      <c r="KK77">
        <v>6.63</v>
      </c>
      <c r="KL77">
        <v>6.13</v>
      </c>
      <c r="KM77">
        <v>6.46</v>
      </c>
    </row>
    <row r="78" spans="1:299" x14ac:dyDescent="0.25">
      <c r="A78">
        <v>76</v>
      </c>
      <c r="B78" s="1">
        <v>42736</v>
      </c>
      <c r="C78">
        <v>1031.21</v>
      </c>
      <c r="D78">
        <v>1049.45</v>
      </c>
      <c r="E78">
        <v>1065.71</v>
      </c>
      <c r="F78">
        <v>1127.45</v>
      </c>
      <c r="G78">
        <v>1020.57</v>
      </c>
      <c r="H78">
        <v>1091.5</v>
      </c>
      <c r="I78">
        <v>1039.77</v>
      </c>
      <c r="J78">
        <v>1048.3499999999999</v>
      </c>
      <c r="K78">
        <v>1087.03</v>
      </c>
      <c r="L78">
        <v>954.49</v>
      </c>
      <c r="M78">
        <v>976.53</v>
      </c>
      <c r="N78">
        <v>988.19</v>
      </c>
      <c r="O78">
        <v>956.34</v>
      </c>
      <c r="P78">
        <v>909.91</v>
      </c>
      <c r="Q78">
        <v>993.01</v>
      </c>
      <c r="R78">
        <v>956.54</v>
      </c>
      <c r="S78">
        <v>941.44</v>
      </c>
      <c r="T78">
        <v>905.88</v>
      </c>
      <c r="U78">
        <v>941.27</v>
      </c>
      <c r="V78">
        <v>1075.93</v>
      </c>
      <c r="W78">
        <v>959.42</v>
      </c>
      <c r="X78">
        <v>945.52</v>
      </c>
      <c r="Y78">
        <v>1149.05</v>
      </c>
      <c r="Z78">
        <v>1127.1099999999999</v>
      </c>
      <c r="AA78">
        <v>1069.08</v>
      </c>
      <c r="AB78">
        <v>1059.18</v>
      </c>
      <c r="AC78">
        <v>1135.83</v>
      </c>
      <c r="AD78">
        <v>1021.41</v>
      </c>
      <c r="AE78">
        <v>1039.08</v>
      </c>
      <c r="AF78">
        <v>1016.18</v>
      </c>
      <c r="AG78">
        <v>1047</v>
      </c>
      <c r="AH78">
        <v>1022.52</v>
      </c>
      <c r="AI78">
        <v>1067.32</v>
      </c>
      <c r="AJ78">
        <v>531.92999999999995</v>
      </c>
      <c r="AK78">
        <v>574.17999999999995</v>
      </c>
      <c r="AL78">
        <v>590.45000000000005</v>
      </c>
      <c r="AM78">
        <v>623.89</v>
      </c>
      <c r="AN78">
        <v>554.19000000000005</v>
      </c>
      <c r="AO78">
        <v>551.98</v>
      </c>
      <c r="AP78">
        <v>570.19000000000005</v>
      </c>
      <c r="AQ78">
        <v>580.11</v>
      </c>
      <c r="AR78">
        <v>607.44000000000005</v>
      </c>
      <c r="AS78">
        <v>516.52</v>
      </c>
      <c r="AT78">
        <v>545.07000000000005</v>
      </c>
      <c r="AU78">
        <v>547.79999999999995</v>
      </c>
      <c r="AV78">
        <v>527.80999999999995</v>
      </c>
      <c r="AW78">
        <v>495.36</v>
      </c>
      <c r="AX78">
        <v>554.16</v>
      </c>
      <c r="AY78">
        <v>509.96</v>
      </c>
      <c r="AZ78">
        <v>517.38</v>
      </c>
      <c r="BA78">
        <v>494.62</v>
      </c>
      <c r="BB78">
        <v>490.61</v>
      </c>
      <c r="BC78">
        <v>527.62</v>
      </c>
      <c r="BD78">
        <v>511.96</v>
      </c>
      <c r="BE78">
        <v>484.87</v>
      </c>
      <c r="BF78">
        <v>538.17999999999995</v>
      </c>
      <c r="BG78">
        <v>536.22</v>
      </c>
      <c r="BH78">
        <v>525.58000000000004</v>
      </c>
      <c r="BI78">
        <v>501.8</v>
      </c>
      <c r="BJ78">
        <v>535.32000000000005</v>
      </c>
      <c r="BK78">
        <v>556.13</v>
      </c>
      <c r="BL78">
        <v>569.37</v>
      </c>
      <c r="BM78">
        <v>568.55999999999995</v>
      </c>
      <c r="BN78">
        <v>560.82000000000005</v>
      </c>
      <c r="BO78">
        <v>565.45000000000005</v>
      </c>
      <c r="BP78">
        <v>586.85</v>
      </c>
      <c r="BQ78">
        <v>499.28</v>
      </c>
      <c r="BR78">
        <v>475.27</v>
      </c>
      <c r="BS78">
        <v>475.26</v>
      </c>
      <c r="BT78">
        <v>503.56</v>
      </c>
      <c r="BU78">
        <v>466.38</v>
      </c>
      <c r="BV78">
        <v>539.52</v>
      </c>
      <c r="BW78">
        <v>469.58</v>
      </c>
      <c r="BX78">
        <v>468.24</v>
      </c>
      <c r="BY78">
        <v>479.59</v>
      </c>
      <c r="BZ78">
        <v>437.97</v>
      </c>
      <c r="CA78">
        <v>431.46</v>
      </c>
      <c r="CB78">
        <v>440.39</v>
      </c>
      <c r="CC78">
        <v>428.53</v>
      </c>
      <c r="CD78">
        <v>414.55</v>
      </c>
      <c r="CE78">
        <v>438.85</v>
      </c>
      <c r="CF78">
        <v>446.58</v>
      </c>
      <c r="CG78">
        <v>424.06</v>
      </c>
      <c r="CH78">
        <v>411.26</v>
      </c>
      <c r="CI78">
        <v>450.66</v>
      </c>
      <c r="CJ78">
        <v>548.30999999999995</v>
      </c>
      <c r="CK78">
        <v>447.46</v>
      </c>
      <c r="CL78">
        <v>460.65</v>
      </c>
      <c r="CM78">
        <v>610.87</v>
      </c>
      <c r="CN78">
        <v>590.89</v>
      </c>
      <c r="CO78">
        <v>543.5</v>
      </c>
      <c r="CP78">
        <v>557.38</v>
      </c>
      <c r="CQ78">
        <v>600.51</v>
      </c>
      <c r="CR78">
        <v>465.28</v>
      </c>
      <c r="CS78">
        <v>469.71</v>
      </c>
      <c r="CT78">
        <v>447.62</v>
      </c>
      <c r="CU78">
        <v>486.18</v>
      </c>
      <c r="CV78">
        <v>457.07</v>
      </c>
      <c r="CW78">
        <v>480.47</v>
      </c>
      <c r="CX78">
        <v>516.25</v>
      </c>
      <c r="CY78">
        <v>522.86</v>
      </c>
      <c r="CZ78">
        <v>594.11</v>
      </c>
      <c r="DA78">
        <v>598.47</v>
      </c>
      <c r="DB78">
        <v>499.59</v>
      </c>
      <c r="DC78">
        <v>453.35</v>
      </c>
      <c r="DD78">
        <v>498.35</v>
      </c>
      <c r="DE78">
        <v>509.21</v>
      </c>
      <c r="DF78">
        <v>571.49</v>
      </c>
      <c r="DG78">
        <v>515.59</v>
      </c>
      <c r="DH78">
        <v>514.46</v>
      </c>
      <c r="DI78">
        <v>656.64</v>
      </c>
      <c r="DJ78">
        <v>552.25</v>
      </c>
      <c r="DK78">
        <v>458.67</v>
      </c>
      <c r="DL78">
        <v>549.1</v>
      </c>
      <c r="DM78">
        <v>511.48</v>
      </c>
      <c r="DN78">
        <v>470.43</v>
      </c>
      <c r="DO78">
        <v>481.43</v>
      </c>
      <c r="DP78">
        <v>498.14</v>
      </c>
      <c r="DQ78">
        <v>515</v>
      </c>
      <c r="DR78">
        <v>528.04</v>
      </c>
      <c r="DS78">
        <v>524.39</v>
      </c>
      <c r="DT78">
        <v>523.67999999999995</v>
      </c>
      <c r="DU78">
        <v>509.12</v>
      </c>
      <c r="DV78">
        <v>511.28</v>
      </c>
      <c r="DW78">
        <v>506.53</v>
      </c>
      <c r="DX78">
        <v>615.33000000000004</v>
      </c>
      <c r="DY78">
        <v>463.66</v>
      </c>
      <c r="DZ78">
        <v>530.45000000000005</v>
      </c>
      <c r="EA78">
        <v>477.87</v>
      </c>
      <c r="EB78">
        <v>597.4</v>
      </c>
      <c r="EC78">
        <v>540.09</v>
      </c>
      <c r="ED78">
        <v>471.4</v>
      </c>
      <c r="EE78">
        <v>402.93</v>
      </c>
      <c r="EF78">
        <v>424.26</v>
      </c>
      <c r="EG78">
        <v>449.55</v>
      </c>
      <c r="EH78">
        <v>453.13</v>
      </c>
      <c r="EI78">
        <v>409.06</v>
      </c>
      <c r="EJ78">
        <v>363.32</v>
      </c>
      <c r="EK78">
        <v>424.42</v>
      </c>
      <c r="EL78">
        <v>399.27</v>
      </c>
      <c r="EM78">
        <v>475.31</v>
      </c>
      <c r="EN78">
        <v>398.52</v>
      </c>
      <c r="EO78">
        <v>375.1</v>
      </c>
      <c r="EP78">
        <v>496.3</v>
      </c>
      <c r="EQ78">
        <v>424.82</v>
      </c>
      <c r="ER78">
        <v>349.96</v>
      </c>
      <c r="ES78">
        <v>440.76</v>
      </c>
      <c r="ET78">
        <v>380.02</v>
      </c>
      <c r="EU78">
        <v>383.01</v>
      </c>
      <c r="EV78">
        <v>369.26</v>
      </c>
      <c r="EW78">
        <v>396.4</v>
      </c>
      <c r="EX78">
        <v>400.41</v>
      </c>
      <c r="EY78">
        <v>429.78</v>
      </c>
      <c r="EZ78">
        <v>386</v>
      </c>
      <c r="FA78">
        <v>379.24</v>
      </c>
      <c r="FB78">
        <v>394.33</v>
      </c>
      <c r="FC78">
        <v>390.1</v>
      </c>
      <c r="FD78">
        <v>392.57</v>
      </c>
      <c r="FE78">
        <v>444.49</v>
      </c>
      <c r="FF78">
        <v>359.28</v>
      </c>
      <c r="FG78">
        <v>433.75</v>
      </c>
      <c r="FH78">
        <v>393.48</v>
      </c>
      <c r="FI78">
        <v>490.34</v>
      </c>
      <c r="FJ78">
        <v>437.51</v>
      </c>
      <c r="FK78">
        <v>389.08</v>
      </c>
      <c r="FL78">
        <v>787.96</v>
      </c>
      <c r="FM78">
        <v>766.26</v>
      </c>
      <c r="FN78">
        <v>1086.07</v>
      </c>
      <c r="FO78">
        <v>1036.9100000000001</v>
      </c>
      <c r="FP78">
        <v>703.21</v>
      </c>
      <c r="FQ78">
        <v>659.24</v>
      </c>
      <c r="FR78">
        <v>653.29999999999995</v>
      </c>
      <c r="FS78">
        <v>810.85</v>
      </c>
      <c r="FT78">
        <v>861.69</v>
      </c>
      <c r="FU78">
        <v>847.21</v>
      </c>
      <c r="FV78">
        <v>1067.8</v>
      </c>
      <c r="FW78">
        <v>1159.96</v>
      </c>
      <c r="FX78">
        <v>970.52</v>
      </c>
      <c r="FY78">
        <v>771.37</v>
      </c>
      <c r="FZ78">
        <v>856.9</v>
      </c>
      <c r="GA78">
        <v>892.02</v>
      </c>
      <c r="GB78">
        <v>676.89</v>
      </c>
      <c r="GC78">
        <v>827.44</v>
      </c>
      <c r="GD78">
        <v>736.67</v>
      </c>
      <c r="GE78">
        <v>765.43</v>
      </c>
      <c r="GF78">
        <v>769.98</v>
      </c>
      <c r="GG78">
        <v>888.23</v>
      </c>
      <c r="GH78">
        <v>835.44</v>
      </c>
      <c r="GI78">
        <v>747.68</v>
      </c>
      <c r="GJ78">
        <v>794.96</v>
      </c>
      <c r="GK78">
        <v>742.73</v>
      </c>
      <c r="GL78">
        <v>998.91</v>
      </c>
      <c r="GM78">
        <v>753.51</v>
      </c>
      <c r="GN78">
        <v>775.35</v>
      </c>
      <c r="GO78">
        <v>688.74</v>
      </c>
      <c r="GP78">
        <v>833.39</v>
      </c>
      <c r="GQ78">
        <v>830.31</v>
      </c>
      <c r="GR78">
        <v>674.64</v>
      </c>
      <c r="GS78">
        <v>0.38</v>
      </c>
      <c r="GT78">
        <v>1.01</v>
      </c>
      <c r="GU78">
        <v>-0.01</v>
      </c>
      <c r="GV78">
        <v>0.02</v>
      </c>
      <c r="GW78">
        <v>3.64</v>
      </c>
      <c r="GX78">
        <v>0.48</v>
      </c>
      <c r="GY78">
        <v>-0.21</v>
      </c>
      <c r="GZ78">
        <v>3.17</v>
      </c>
      <c r="HA78">
        <v>0.55000000000000004</v>
      </c>
      <c r="HB78">
        <v>0.61</v>
      </c>
      <c r="HC78">
        <v>0.65</v>
      </c>
      <c r="HD78">
        <v>-0.01</v>
      </c>
      <c r="HE78">
        <v>0.21</v>
      </c>
      <c r="HF78">
        <v>0.1</v>
      </c>
      <c r="HG78">
        <v>-0.16</v>
      </c>
      <c r="HH78">
        <v>2.2799999999999998</v>
      </c>
      <c r="HI78">
        <v>-0.26</v>
      </c>
      <c r="HJ78">
        <v>0.19</v>
      </c>
      <c r="HK78">
        <v>0.43</v>
      </c>
      <c r="HL78">
        <v>0.22</v>
      </c>
      <c r="HM78">
        <v>0.06</v>
      </c>
      <c r="HN78">
        <v>-0.01</v>
      </c>
      <c r="HO78">
        <v>0.09</v>
      </c>
      <c r="HP78">
        <v>0.36</v>
      </c>
      <c r="HQ78">
        <v>0.13</v>
      </c>
      <c r="HR78">
        <v>0.21</v>
      </c>
      <c r="HS78">
        <v>0.23</v>
      </c>
      <c r="HT78">
        <v>-0.13</v>
      </c>
      <c r="HU78">
        <v>0.12</v>
      </c>
      <c r="HV78">
        <v>-7.0000000000000007E-2</v>
      </c>
      <c r="HW78">
        <v>0.15</v>
      </c>
      <c r="HX78">
        <v>0.53</v>
      </c>
      <c r="HY78">
        <v>-0.34</v>
      </c>
      <c r="HZ78">
        <v>0.38</v>
      </c>
      <c r="IA78">
        <v>1.01</v>
      </c>
      <c r="IB78">
        <v>-0.01</v>
      </c>
      <c r="IC78">
        <v>0.02</v>
      </c>
      <c r="ID78">
        <v>3.64</v>
      </c>
      <c r="IE78">
        <v>0.48</v>
      </c>
      <c r="IF78">
        <v>-0.21</v>
      </c>
      <c r="IG78">
        <v>3.17</v>
      </c>
      <c r="IH78">
        <v>0.55000000000000004</v>
      </c>
      <c r="II78">
        <v>0.61</v>
      </c>
      <c r="IJ78">
        <v>0.65</v>
      </c>
      <c r="IK78">
        <v>-0.01</v>
      </c>
      <c r="IL78">
        <v>0.21</v>
      </c>
      <c r="IM78">
        <v>0.1</v>
      </c>
      <c r="IN78">
        <v>-0.16</v>
      </c>
      <c r="IO78">
        <v>2.2799999999999998</v>
      </c>
      <c r="IP78">
        <v>-0.26</v>
      </c>
      <c r="IQ78">
        <v>0.19</v>
      </c>
      <c r="IR78">
        <v>0.43</v>
      </c>
      <c r="IS78">
        <v>0.22</v>
      </c>
      <c r="IT78">
        <v>0.06</v>
      </c>
      <c r="IU78">
        <v>-0.01</v>
      </c>
      <c r="IV78">
        <v>0.09</v>
      </c>
      <c r="IW78">
        <v>0.36</v>
      </c>
      <c r="IX78">
        <v>0.13</v>
      </c>
      <c r="IY78">
        <v>0.21</v>
      </c>
      <c r="IZ78">
        <v>0.23</v>
      </c>
      <c r="JA78">
        <v>-0.13</v>
      </c>
      <c r="JB78">
        <v>0.12</v>
      </c>
      <c r="JC78">
        <v>-7.0000000000000007E-2</v>
      </c>
      <c r="JD78">
        <v>0.15</v>
      </c>
      <c r="JE78">
        <v>0.53</v>
      </c>
      <c r="JF78">
        <v>-0.34</v>
      </c>
      <c r="JG78">
        <v>6.46</v>
      </c>
      <c r="JH78">
        <v>4.87</v>
      </c>
      <c r="JI78">
        <v>3.08</v>
      </c>
      <c r="JJ78">
        <v>5.17</v>
      </c>
      <c r="JK78">
        <v>2.73</v>
      </c>
      <c r="JL78">
        <v>6.16</v>
      </c>
      <c r="JM78">
        <v>6.03</v>
      </c>
      <c r="JN78">
        <v>5.64</v>
      </c>
      <c r="JO78">
        <v>5.25</v>
      </c>
      <c r="JP78">
        <v>6.1</v>
      </c>
      <c r="JQ78">
        <v>6.65</v>
      </c>
      <c r="JR78">
        <v>4.37</v>
      </c>
      <c r="JS78">
        <v>5.49</v>
      </c>
      <c r="JT78">
        <v>3.95</v>
      </c>
      <c r="JU78">
        <v>6.39</v>
      </c>
      <c r="JV78">
        <v>10.85</v>
      </c>
      <c r="JW78">
        <v>5.37</v>
      </c>
      <c r="JX78">
        <v>3.53</v>
      </c>
      <c r="JY78">
        <v>4.4800000000000004</v>
      </c>
      <c r="JZ78">
        <v>7.14</v>
      </c>
      <c r="KA78">
        <v>7.32</v>
      </c>
      <c r="KB78">
        <v>6.78</v>
      </c>
      <c r="KC78">
        <v>6.08</v>
      </c>
      <c r="KD78">
        <v>7.51</v>
      </c>
      <c r="KE78">
        <v>6.72</v>
      </c>
      <c r="KF78">
        <v>5.92</v>
      </c>
      <c r="KG78">
        <v>7.59</v>
      </c>
      <c r="KH78">
        <v>7.24</v>
      </c>
      <c r="KI78">
        <v>5.87</v>
      </c>
      <c r="KJ78">
        <v>5.62</v>
      </c>
      <c r="KK78">
        <v>6.15</v>
      </c>
      <c r="KL78">
        <v>6.26</v>
      </c>
      <c r="KM78">
        <v>5.13</v>
      </c>
    </row>
    <row r="79" spans="1:299" x14ac:dyDescent="0.25">
      <c r="A79">
        <v>77</v>
      </c>
      <c r="B79" s="1">
        <v>42767</v>
      </c>
      <c r="C79">
        <v>1033.1600000000001</v>
      </c>
      <c r="D79">
        <v>1050.78</v>
      </c>
      <c r="E79">
        <v>1068.83</v>
      </c>
      <c r="F79">
        <v>1125.53</v>
      </c>
      <c r="G79">
        <v>1021.41</v>
      </c>
      <c r="H79">
        <v>1089.23</v>
      </c>
      <c r="I79">
        <v>1041.5899999999999</v>
      </c>
      <c r="J79">
        <v>1050.77</v>
      </c>
      <c r="K79">
        <v>1089.48</v>
      </c>
      <c r="L79">
        <v>956.27</v>
      </c>
      <c r="M79">
        <v>975.59</v>
      </c>
      <c r="N79">
        <v>992.58</v>
      </c>
      <c r="O79">
        <v>958.98</v>
      </c>
      <c r="P79">
        <v>915.91</v>
      </c>
      <c r="Q79">
        <v>996.91</v>
      </c>
      <c r="R79">
        <v>957.16</v>
      </c>
      <c r="S79">
        <v>941.88</v>
      </c>
      <c r="T79">
        <v>908.68</v>
      </c>
      <c r="U79">
        <v>942.92</v>
      </c>
      <c r="V79">
        <v>1078.42</v>
      </c>
      <c r="W79">
        <v>960.23</v>
      </c>
      <c r="X79">
        <v>949.41</v>
      </c>
      <c r="Y79">
        <v>1146.8</v>
      </c>
      <c r="Z79">
        <v>1132.3800000000001</v>
      </c>
      <c r="AA79">
        <v>1071.44</v>
      </c>
      <c r="AB79">
        <v>1059.31</v>
      </c>
      <c r="AC79">
        <v>1141.78</v>
      </c>
      <c r="AD79">
        <v>1024.04</v>
      </c>
      <c r="AE79">
        <v>1039.49</v>
      </c>
      <c r="AF79">
        <v>1019.43</v>
      </c>
      <c r="AG79">
        <v>1045.8900000000001</v>
      </c>
      <c r="AH79">
        <v>1021.45</v>
      </c>
      <c r="AI79">
        <v>1069.8800000000001</v>
      </c>
      <c r="AJ79">
        <v>533.89</v>
      </c>
      <c r="AK79">
        <v>575.57000000000005</v>
      </c>
      <c r="AL79">
        <v>593.57000000000005</v>
      </c>
      <c r="AM79">
        <v>621.97</v>
      </c>
      <c r="AN79">
        <v>554.21</v>
      </c>
      <c r="AO79">
        <v>549.71</v>
      </c>
      <c r="AP79">
        <v>573.54999999999995</v>
      </c>
      <c r="AQ79">
        <v>580.08000000000004</v>
      </c>
      <c r="AR79">
        <v>606.69000000000005</v>
      </c>
      <c r="AS79">
        <v>518.15</v>
      </c>
      <c r="AT79">
        <v>543.66</v>
      </c>
      <c r="AU79">
        <v>552.19000000000005</v>
      </c>
      <c r="AV79">
        <v>530.45000000000005</v>
      </c>
      <c r="AW79">
        <v>501.36</v>
      </c>
      <c r="AX79">
        <v>558.05999999999995</v>
      </c>
      <c r="AY79">
        <v>510.58</v>
      </c>
      <c r="AZ79">
        <v>516.23</v>
      </c>
      <c r="BA79">
        <v>497.42</v>
      </c>
      <c r="BB79">
        <v>492.25</v>
      </c>
      <c r="BC79">
        <v>530.11</v>
      </c>
      <c r="BD79">
        <v>512.77</v>
      </c>
      <c r="BE79">
        <v>488.76</v>
      </c>
      <c r="BF79">
        <v>535.92999999999995</v>
      </c>
      <c r="BG79">
        <v>541.49</v>
      </c>
      <c r="BH79">
        <v>528.29</v>
      </c>
      <c r="BI79">
        <v>501.93</v>
      </c>
      <c r="BJ79">
        <v>541.27</v>
      </c>
      <c r="BK79">
        <v>560.04</v>
      </c>
      <c r="BL79">
        <v>569.78</v>
      </c>
      <c r="BM79">
        <v>571.80999999999995</v>
      </c>
      <c r="BN79">
        <v>559.71</v>
      </c>
      <c r="BO79">
        <v>564.38</v>
      </c>
      <c r="BP79">
        <v>589.41</v>
      </c>
      <c r="BQ79">
        <v>499.27</v>
      </c>
      <c r="BR79">
        <v>475.21</v>
      </c>
      <c r="BS79">
        <v>475.26</v>
      </c>
      <c r="BT79">
        <v>503.56</v>
      </c>
      <c r="BU79">
        <v>467.2</v>
      </c>
      <c r="BV79">
        <v>539.52</v>
      </c>
      <c r="BW79">
        <v>468.04</v>
      </c>
      <c r="BX79">
        <v>470.69</v>
      </c>
      <c r="BY79">
        <v>482.79</v>
      </c>
      <c r="BZ79">
        <v>438.12</v>
      </c>
      <c r="CA79">
        <v>431.93</v>
      </c>
      <c r="CB79">
        <v>440.39</v>
      </c>
      <c r="CC79">
        <v>428.53</v>
      </c>
      <c r="CD79">
        <v>414.55</v>
      </c>
      <c r="CE79">
        <v>438.85</v>
      </c>
      <c r="CF79">
        <v>446.58</v>
      </c>
      <c r="CG79">
        <v>425.65</v>
      </c>
      <c r="CH79">
        <v>411.26</v>
      </c>
      <c r="CI79">
        <v>450.67</v>
      </c>
      <c r="CJ79">
        <v>548.30999999999995</v>
      </c>
      <c r="CK79">
        <v>447.46</v>
      </c>
      <c r="CL79">
        <v>460.65</v>
      </c>
      <c r="CM79">
        <v>610.87</v>
      </c>
      <c r="CN79">
        <v>590.89</v>
      </c>
      <c r="CO79">
        <v>543.15</v>
      </c>
      <c r="CP79">
        <v>557.38</v>
      </c>
      <c r="CQ79">
        <v>600.51</v>
      </c>
      <c r="CR79">
        <v>464</v>
      </c>
      <c r="CS79">
        <v>469.71</v>
      </c>
      <c r="CT79">
        <v>447.62</v>
      </c>
      <c r="CU79">
        <v>486.18</v>
      </c>
      <c r="CV79">
        <v>457.07</v>
      </c>
      <c r="CW79">
        <v>480.47</v>
      </c>
      <c r="CX79">
        <v>517.23</v>
      </c>
      <c r="CY79">
        <v>523.54</v>
      </c>
      <c r="CZ79">
        <v>595.83000000000004</v>
      </c>
      <c r="DA79">
        <v>597.45000000000005</v>
      </c>
      <c r="DB79">
        <v>499.99</v>
      </c>
      <c r="DC79">
        <v>452.4</v>
      </c>
      <c r="DD79">
        <v>499.25</v>
      </c>
      <c r="DE79">
        <v>510.38</v>
      </c>
      <c r="DF79">
        <v>572.80999999999995</v>
      </c>
      <c r="DG79">
        <v>516.57000000000005</v>
      </c>
      <c r="DH79">
        <v>513.95000000000005</v>
      </c>
      <c r="DI79">
        <v>659.53</v>
      </c>
      <c r="DJ79">
        <v>553.79999999999995</v>
      </c>
      <c r="DK79">
        <v>461.7</v>
      </c>
      <c r="DL79">
        <v>551.24</v>
      </c>
      <c r="DM79">
        <v>511.79</v>
      </c>
      <c r="DN79">
        <v>470.66</v>
      </c>
      <c r="DO79">
        <v>482.93</v>
      </c>
      <c r="DP79">
        <v>499.03</v>
      </c>
      <c r="DQ79">
        <v>516.19000000000005</v>
      </c>
      <c r="DR79">
        <v>528.46</v>
      </c>
      <c r="DS79">
        <v>526.54</v>
      </c>
      <c r="DT79">
        <v>522.63</v>
      </c>
      <c r="DU79">
        <v>511.52</v>
      </c>
      <c r="DV79">
        <v>512.41</v>
      </c>
      <c r="DW79">
        <v>506.58</v>
      </c>
      <c r="DX79">
        <v>618.53</v>
      </c>
      <c r="DY79">
        <v>464.87</v>
      </c>
      <c r="DZ79">
        <v>530.66</v>
      </c>
      <c r="EA79">
        <v>479.4</v>
      </c>
      <c r="EB79">
        <v>596.74</v>
      </c>
      <c r="EC79">
        <v>539.54999999999995</v>
      </c>
      <c r="ED79">
        <v>472.54</v>
      </c>
      <c r="EE79">
        <v>404.42</v>
      </c>
      <c r="EF79">
        <v>425.28</v>
      </c>
      <c r="EG79">
        <v>451.93</v>
      </c>
      <c r="EH79">
        <v>451.73</v>
      </c>
      <c r="EI79">
        <v>409.06</v>
      </c>
      <c r="EJ79">
        <v>361.83</v>
      </c>
      <c r="EK79">
        <v>426.92</v>
      </c>
      <c r="EL79">
        <v>399.27</v>
      </c>
      <c r="EM79">
        <v>474.74</v>
      </c>
      <c r="EN79">
        <v>399.8</v>
      </c>
      <c r="EO79">
        <v>374.12</v>
      </c>
      <c r="EP79">
        <v>500.27</v>
      </c>
      <c r="EQ79">
        <v>426.94</v>
      </c>
      <c r="ER79">
        <v>354.19</v>
      </c>
      <c r="ES79">
        <v>443.84</v>
      </c>
      <c r="ET79">
        <v>380.48</v>
      </c>
      <c r="EU79">
        <v>382.16</v>
      </c>
      <c r="EV79">
        <v>371.37</v>
      </c>
      <c r="EW79">
        <v>397.71</v>
      </c>
      <c r="EX79">
        <v>402.3</v>
      </c>
      <c r="EY79">
        <v>430.47</v>
      </c>
      <c r="EZ79">
        <v>389.09</v>
      </c>
      <c r="FA79">
        <v>377.65</v>
      </c>
      <c r="FB79">
        <v>398.19</v>
      </c>
      <c r="FC79">
        <v>392.13</v>
      </c>
      <c r="FD79">
        <v>392.69</v>
      </c>
      <c r="FE79">
        <v>449.43</v>
      </c>
      <c r="FF79">
        <v>361.8</v>
      </c>
      <c r="FG79">
        <v>434.05</v>
      </c>
      <c r="FH79">
        <v>395.72</v>
      </c>
      <c r="FI79">
        <v>489.36</v>
      </c>
      <c r="FJ79">
        <v>436.68</v>
      </c>
      <c r="FK79">
        <v>390.79</v>
      </c>
      <c r="FL79">
        <v>787.96</v>
      </c>
      <c r="FM79">
        <v>766.19</v>
      </c>
      <c r="FN79">
        <v>1086.07</v>
      </c>
      <c r="FO79">
        <v>1036.9100000000001</v>
      </c>
      <c r="FP79">
        <v>704.47</v>
      </c>
      <c r="FQ79">
        <v>659.24</v>
      </c>
      <c r="FR79">
        <v>651.15</v>
      </c>
      <c r="FS79">
        <v>815.07</v>
      </c>
      <c r="FT79">
        <v>867.46</v>
      </c>
      <c r="FU79">
        <v>847.46</v>
      </c>
      <c r="FV79">
        <v>1068.97</v>
      </c>
      <c r="FW79">
        <v>1159.96</v>
      </c>
      <c r="FX79">
        <v>970.52</v>
      </c>
      <c r="FY79">
        <v>771.37</v>
      </c>
      <c r="FZ79">
        <v>856.9</v>
      </c>
      <c r="GA79">
        <v>892.02</v>
      </c>
      <c r="GB79">
        <v>679.4</v>
      </c>
      <c r="GC79">
        <v>827.44</v>
      </c>
      <c r="GD79">
        <v>736.67</v>
      </c>
      <c r="GE79">
        <v>765.43</v>
      </c>
      <c r="GF79">
        <v>769.98</v>
      </c>
      <c r="GG79">
        <v>888.23</v>
      </c>
      <c r="GH79">
        <v>835.44</v>
      </c>
      <c r="GI79">
        <v>747.68</v>
      </c>
      <c r="GJ79">
        <v>794.48</v>
      </c>
      <c r="GK79">
        <v>742.73</v>
      </c>
      <c r="GL79">
        <v>998.91</v>
      </c>
      <c r="GM79">
        <v>751.4</v>
      </c>
      <c r="GN79">
        <v>775.35</v>
      </c>
      <c r="GO79">
        <v>688.74</v>
      </c>
      <c r="GP79">
        <v>833.39</v>
      </c>
      <c r="GQ79">
        <v>830.31</v>
      </c>
      <c r="GR79">
        <v>674.64</v>
      </c>
      <c r="GS79">
        <v>0.19</v>
      </c>
      <c r="GT79">
        <v>0.13</v>
      </c>
      <c r="GU79">
        <v>0.28999999999999998</v>
      </c>
      <c r="GV79">
        <v>-0.17</v>
      </c>
      <c r="GW79">
        <v>0.08</v>
      </c>
      <c r="GX79">
        <v>-0.21</v>
      </c>
      <c r="GY79">
        <v>0.18</v>
      </c>
      <c r="GZ79">
        <v>0.23</v>
      </c>
      <c r="HA79">
        <v>0.23</v>
      </c>
      <c r="HB79">
        <v>0.19</v>
      </c>
      <c r="HC79">
        <v>-0.1</v>
      </c>
      <c r="HD79">
        <v>0.44</v>
      </c>
      <c r="HE79">
        <v>0.28000000000000003</v>
      </c>
      <c r="HF79">
        <v>0.66</v>
      </c>
      <c r="HG79">
        <v>0.39</v>
      </c>
      <c r="HH79">
        <v>0.06</v>
      </c>
      <c r="HI79">
        <v>0.05</v>
      </c>
      <c r="HJ79">
        <v>0.31</v>
      </c>
      <c r="HK79">
        <v>0.18</v>
      </c>
      <c r="HL79">
        <v>0.23</v>
      </c>
      <c r="HM79">
        <v>0.08</v>
      </c>
      <c r="HN79">
        <v>0.41</v>
      </c>
      <c r="HO79">
        <v>-0.2</v>
      </c>
      <c r="HP79">
        <v>0.47</v>
      </c>
      <c r="HQ79">
        <v>0.22</v>
      </c>
      <c r="HR79">
        <v>0.01</v>
      </c>
      <c r="HS79">
        <v>0.52</v>
      </c>
      <c r="HT79">
        <v>0.26</v>
      </c>
      <c r="HU79">
        <v>0.04</v>
      </c>
      <c r="HV79">
        <v>0.32</v>
      </c>
      <c r="HW79">
        <v>-0.11</v>
      </c>
      <c r="HX79">
        <v>-0.1</v>
      </c>
      <c r="HY79">
        <v>0.24</v>
      </c>
      <c r="HZ79">
        <v>0.56999999999999995</v>
      </c>
      <c r="IA79">
        <v>1.1399999999999999</v>
      </c>
      <c r="IB79">
        <v>0.28000000000000003</v>
      </c>
      <c r="IC79">
        <v>-0.15</v>
      </c>
      <c r="ID79">
        <v>3.72</v>
      </c>
      <c r="IE79">
        <v>0.27</v>
      </c>
      <c r="IF79">
        <v>-0.03</v>
      </c>
      <c r="IG79">
        <v>3.41</v>
      </c>
      <c r="IH79">
        <v>0.78</v>
      </c>
      <c r="II79">
        <v>0.8</v>
      </c>
      <c r="IJ79">
        <v>0.55000000000000004</v>
      </c>
      <c r="IK79">
        <v>0.43</v>
      </c>
      <c r="IL79">
        <v>0.49</v>
      </c>
      <c r="IM79">
        <v>0.76</v>
      </c>
      <c r="IN79">
        <v>0.23</v>
      </c>
      <c r="IO79">
        <v>2.34</v>
      </c>
      <c r="IP79">
        <v>-0.21</v>
      </c>
      <c r="IQ79">
        <v>0.5</v>
      </c>
      <c r="IR79">
        <v>0.61</v>
      </c>
      <c r="IS79">
        <v>0.45</v>
      </c>
      <c r="IT79">
        <v>0.14000000000000001</v>
      </c>
      <c r="IU79">
        <v>0.4</v>
      </c>
      <c r="IV79">
        <v>-0.11</v>
      </c>
      <c r="IW79">
        <v>0.83</v>
      </c>
      <c r="IX79">
        <v>0.35</v>
      </c>
      <c r="IY79">
        <v>0.22</v>
      </c>
      <c r="IZ79">
        <v>0.75</v>
      </c>
      <c r="JA79">
        <v>0.13</v>
      </c>
      <c r="JB79">
        <v>0.16</v>
      </c>
      <c r="JC79">
        <v>0.25</v>
      </c>
      <c r="JD79">
        <v>0.04</v>
      </c>
      <c r="JE79">
        <v>0.43</v>
      </c>
      <c r="JF79">
        <v>-0.1</v>
      </c>
      <c r="JG79">
        <v>5.77</v>
      </c>
      <c r="JH79">
        <v>4.41</v>
      </c>
      <c r="JI79">
        <v>2.98</v>
      </c>
      <c r="JJ79">
        <v>4.74</v>
      </c>
      <c r="JK79">
        <v>2.33</v>
      </c>
      <c r="JL79">
        <v>5.41</v>
      </c>
      <c r="JM79">
        <v>5.36</v>
      </c>
      <c r="JN79">
        <v>5.44</v>
      </c>
      <c r="JO79">
        <v>5.26</v>
      </c>
      <c r="JP79">
        <v>4.95</v>
      </c>
      <c r="JQ79">
        <v>5.69</v>
      </c>
      <c r="JR79">
        <v>4.1900000000000004</v>
      </c>
      <c r="JS79">
        <v>5.21</v>
      </c>
      <c r="JT79">
        <v>4.38</v>
      </c>
      <c r="JU79">
        <v>6.11</v>
      </c>
      <c r="JV79">
        <v>5.73</v>
      </c>
      <c r="JW79">
        <v>4.84</v>
      </c>
      <c r="JX79">
        <v>3.77</v>
      </c>
      <c r="JY79">
        <v>4.08</v>
      </c>
      <c r="JZ79">
        <v>6.72</v>
      </c>
      <c r="KA79">
        <v>6.6</v>
      </c>
      <c r="KB79">
        <v>6.54</v>
      </c>
      <c r="KC79">
        <v>5.44</v>
      </c>
      <c r="KD79">
        <v>7.33</v>
      </c>
      <c r="KE79">
        <v>5.94</v>
      </c>
      <c r="KF79">
        <v>5.5</v>
      </c>
      <c r="KG79">
        <v>7.43</v>
      </c>
      <c r="KH79">
        <v>5.14</v>
      </c>
      <c r="KI79">
        <v>5.42</v>
      </c>
      <c r="KJ79">
        <v>5.3</v>
      </c>
      <c r="KK79">
        <v>6.07</v>
      </c>
      <c r="KL79">
        <v>5.58</v>
      </c>
      <c r="KM79">
        <v>4.4400000000000004</v>
      </c>
    </row>
    <row r="80" spans="1:299" x14ac:dyDescent="0.25">
      <c r="A80">
        <v>78</v>
      </c>
      <c r="B80" s="1">
        <v>42795</v>
      </c>
      <c r="C80">
        <v>1037.96</v>
      </c>
      <c r="D80">
        <v>1052.31</v>
      </c>
      <c r="E80">
        <v>1072.43</v>
      </c>
      <c r="F80">
        <v>1129.48</v>
      </c>
      <c r="G80">
        <v>1026.1099999999999</v>
      </c>
      <c r="H80">
        <v>1092.76</v>
      </c>
      <c r="I80">
        <v>1038.8</v>
      </c>
      <c r="J80">
        <v>1050.99</v>
      </c>
      <c r="K80">
        <v>1101.8499999999999</v>
      </c>
      <c r="L80">
        <v>960.27</v>
      </c>
      <c r="M80">
        <v>1000.12</v>
      </c>
      <c r="N80">
        <v>995.55</v>
      </c>
      <c r="O80">
        <v>957.12</v>
      </c>
      <c r="P80">
        <v>918.82</v>
      </c>
      <c r="Q80">
        <v>995.28</v>
      </c>
      <c r="R80">
        <v>956.98</v>
      </c>
      <c r="S80">
        <v>945.7</v>
      </c>
      <c r="T80">
        <v>910.04</v>
      </c>
      <c r="U80">
        <v>944.83</v>
      </c>
      <c r="V80">
        <v>1085.96</v>
      </c>
      <c r="W80">
        <v>989.86</v>
      </c>
      <c r="X80">
        <v>951.56</v>
      </c>
      <c r="Y80">
        <v>1146.0899999999999</v>
      </c>
      <c r="Z80">
        <v>1130.4000000000001</v>
      </c>
      <c r="AA80">
        <v>1073.93</v>
      </c>
      <c r="AB80">
        <v>1062.23</v>
      </c>
      <c r="AC80">
        <v>1142.25</v>
      </c>
      <c r="AD80">
        <v>1027.74</v>
      </c>
      <c r="AE80">
        <v>1042.08</v>
      </c>
      <c r="AF80">
        <v>1021.1</v>
      </c>
      <c r="AG80">
        <v>1050.8399999999999</v>
      </c>
      <c r="AH80">
        <v>1021.87</v>
      </c>
      <c r="AI80">
        <v>1073.01</v>
      </c>
      <c r="AJ80">
        <v>534.22</v>
      </c>
      <c r="AK80">
        <v>575.49</v>
      </c>
      <c r="AL80">
        <v>597.16999999999996</v>
      </c>
      <c r="AM80">
        <v>623.30999999999995</v>
      </c>
      <c r="AN80">
        <v>558.91</v>
      </c>
      <c r="AO80">
        <v>553.24</v>
      </c>
      <c r="AP80">
        <v>570.14</v>
      </c>
      <c r="AQ80">
        <v>582.75</v>
      </c>
      <c r="AR80">
        <v>601.17999999999995</v>
      </c>
      <c r="AS80">
        <v>519.34</v>
      </c>
      <c r="AT80">
        <v>548.39</v>
      </c>
      <c r="AU80">
        <v>555.16</v>
      </c>
      <c r="AV80">
        <v>528.59</v>
      </c>
      <c r="AW80">
        <v>502.79</v>
      </c>
      <c r="AX80">
        <v>556.42999999999995</v>
      </c>
      <c r="AY80">
        <v>510.4</v>
      </c>
      <c r="AZ80">
        <v>520.04999999999995</v>
      </c>
      <c r="BA80">
        <v>498.78</v>
      </c>
      <c r="BB80">
        <v>494.16</v>
      </c>
      <c r="BC80">
        <v>528.54999999999995</v>
      </c>
      <c r="BD80">
        <v>510.9</v>
      </c>
      <c r="BE80">
        <v>490.91</v>
      </c>
      <c r="BF80">
        <v>535.21</v>
      </c>
      <c r="BG80">
        <v>539.49</v>
      </c>
      <c r="BH80">
        <v>530.78</v>
      </c>
      <c r="BI80">
        <v>504.85</v>
      </c>
      <c r="BJ80">
        <v>541.74</v>
      </c>
      <c r="BK80">
        <v>563.74</v>
      </c>
      <c r="BL80">
        <v>572.37</v>
      </c>
      <c r="BM80">
        <v>573.48</v>
      </c>
      <c r="BN80">
        <v>564.66</v>
      </c>
      <c r="BO80">
        <v>564.79999999999995</v>
      </c>
      <c r="BP80">
        <v>592.54</v>
      </c>
      <c r="BQ80">
        <v>503.74</v>
      </c>
      <c r="BR80">
        <v>476.82</v>
      </c>
      <c r="BS80">
        <v>475.26</v>
      </c>
      <c r="BT80">
        <v>506.17</v>
      </c>
      <c r="BU80">
        <v>467.2</v>
      </c>
      <c r="BV80">
        <v>539.52</v>
      </c>
      <c r="BW80">
        <v>468.66</v>
      </c>
      <c r="BX80">
        <v>468.24</v>
      </c>
      <c r="BY80">
        <v>500.67</v>
      </c>
      <c r="BZ80">
        <v>440.93</v>
      </c>
      <c r="CA80">
        <v>451.73</v>
      </c>
      <c r="CB80">
        <v>440.39</v>
      </c>
      <c r="CC80">
        <v>428.53</v>
      </c>
      <c r="CD80">
        <v>416.03</v>
      </c>
      <c r="CE80">
        <v>438.85</v>
      </c>
      <c r="CF80">
        <v>446.58</v>
      </c>
      <c r="CG80">
        <v>425.65</v>
      </c>
      <c r="CH80">
        <v>411.26</v>
      </c>
      <c r="CI80">
        <v>450.67</v>
      </c>
      <c r="CJ80">
        <v>557.41</v>
      </c>
      <c r="CK80">
        <v>478.96</v>
      </c>
      <c r="CL80">
        <v>460.65</v>
      </c>
      <c r="CM80">
        <v>610.88</v>
      </c>
      <c r="CN80">
        <v>590.91</v>
      </c>
      <c r="CO80">
        <v>543.15</v>
      </c>
      <c r="CP80">
        <v>557.38</v>
      </c>
      <c r="CQ80">
        <v>600.51</v>
      </c>
      <c r="CR80">
        <v>464</v>
      </c>
      <c r="CS80">
        <v>469.71</v>
      </c>
      <c r="CT80">
        <v>447.62</v>
      </c>
      <c r="CU80">
        <v>486.18</v>
      </c>
      <c r="CV80">
        <v>457.07</v>
      </c>
      <c r="CW80">
        <v>480.47</v>
      </c>
      <c r="CX80">
        <v>519.61</v>
      </c>
      <c r="CY80">
        <v>524.32000000000005</v>
      </c>
      <c r="CZ80">
        <v>597.86</v>
      </c>
      <c r="DA80">
        <v>599.54</v>
      </c>
      <c r="DB80">
        <v>502.29</v>
      </c>
      <c r="DC80">
        <v>453.85</v>
      </c>
      <c r="DD80">
        <v>497.9</v>
      </c>
      <c r="DE80">
        <v>510.48</v>
      </c>
      <c r="DF80">
        <v>579.34</v>
      </c>
      <c r="DG80">
        <v>518.74</v>
      </c>
      <c r="DH80">
        <v>526.85</v>
      </c>
      <c r="DI80">
        <v>661.51</v>
      </c>
      <c r="DJ80">
        <v>552.75</v>
      </c>
      <c r="DK80">
        <v>463.17</v>
      </c>
      <c r="DL80">
        <v>550.36</v>
      </c>
      <c r="DM80">
        <v>511.69</v>
      </c>
      <c r="DN80">
        <v>472.59</v>
      </c>
      <c r="DO80">
        <v>483.65</v>
      </c>
      <c r="DP80">
        <v>500.03</v>
      </c>
      <c r="DQ80">
        <v>519.79999999999995</v>
      </c>
      <c r="DR80">
        <v>544.79</v>
      </c>
      <c r="DS80">
        <v>527.75</v>
      </c>
      <c r="DT80">
        <v>522.32000000000005</v>
      </c>
      <c r="DU80">
        <v>510.65</v>
      </c>
      <c r="DV80">
        <v>513.58000000000004</v>
      </c>
      <c r="DW80">
        <v>508</v>
      </c>
      <c r="DX80">
        <v>618.78</v>
      </c>
      <c r="DY80">
        <v>466.54</v>
      </c>
      <c r="DZ80">
        <v>531.99</v>
      </c>
      <c r="EA80">
        <v>480.17</v>
      </c>
      <c r="EB80">
        <v>599.54999999999995</v>
      </c>
      <c r="EC80">
        <v>539.76</v>
      </c>
      <c r="ED80">
        <v>473.91</v>
      </c>
      <c r="EE80">
        <v>404.66</v>
      </c>
      <c r="EF80">
        <v>425.24</v>
      </c>
      <c r="EG80">
        <v>454.69</v>
      </c>
      <c r="EH80">
        <v>452.72</v>
      </c>
      <c r="EI80">
        <v>412.53</v>
      </c>
      <c r="EJ80">
        <v>364.14</v>
      </c>
      <c r="EK80">
        <v>424.4</v>
      </c>
      <c r="EL80">
        <v>401.11</v>
      </c>
      <c r="EM80">
        <v>470.42</v>
      </c>
      <c r="EN80">
        <v>400.72</v>
      </c>
      <c r="EO80">
        <v>377.38</v>
      </c>
      <c r="EP80">
        <v>502.97</v>
      </c>
      <c r="EQ80">
        <v>425.45</v>
      </c>
      <c r="ER80">
        <v>355.18</v>
      </c>
      <c r="ES80">
        <v>442.56</v>
      </c>
      <c r="ET80">
        <v>380.36</v>
      </c>
      <c r="EU80">
        <v>384.99</v>
      </c>
      <c r="EV80">
        <v>372.37</v>
      </c>
      <c r="EW80">
        <v>399.26</v>
      </c>
      <c r="EX80">
        <v>401.13</v>
      </c>
      <c r="EY80">
        <v>428.92</v>
      </c>
      <c r="EZ80">
        <v>390.8</v>
      </c>
      <c r="FA80">
        <v>377.15</v>
      </c>
      <c r="FB80">
        <v>396.72</v>
      </c>
      <c r="FC80">
        <v>393.97</v>
      </c>
      <c r="FD80">
        <v>394.97</v>
      </c>
      <c r="FE80">
        <v>449.83</v>
      </c>
      <c r="FF80">
        <v>364.19</v>
      </c>
      <c r="FG80">
        <v>436.01</v>
      </c>
      <c r="FH80">
        <v>396.87</v>
      </c>
      <c r="FI80">
        <v>493.67</v>
      </c>
      <c r="FJ80">
        <v>436.98</v>
      </c>
      <c r="FK80">
        <v>392.86</v>
      </c>
      <c r="FL80">
        <v>795.05</v>
      </c>
      <c r="FM80">
        <v>768.79</v>
      </c>
      <c r="FN80">
        <v>1086.07</v>
      </c>
      <c r="FO80">
        <v>1042.31</v>
      </c>
      <c r="FP80">
        <v>704.47</v>
      </c>
      <c r="FQ80">
        <v>659.24</v>
      </c>
      <c r="FR80">
        <v>651.99</v>
      </c>
      <c r="FS80">
        <v>810.83</v>
      </c>
      <c r="FT80">
        <v>899.56</v>
      </c>
      <c r="FU80">
        <v>852.89</v>
      </c>
      <c r="FV80">
        <v>1117.93</v>
      </c>
      <c r="FW80">
        <v>1159.96</v>
      </c>
      <c r="FX80">
        <v>970.52</v>
      </c>
      <c r="FY80">
        <v>774.15</v>
      </c>
      <c r="FZ80">
        <v>856.9</v>
      </c>
      <c r="GA80">
        <v>892.02</v>
      </c>
      <c r="GB80">
        <v>679.4</v>
      </c>
      <c r="GC80">
        <v>827.44</v>
      </c>
      <c r="GD80">
        <v>736.67</v>
      </c>
      <c r="GE80">
        <v>778.14</v>
      </c>
      <c r="GF80">
        <v>824.18</v>
      </c>
      <c r="GG80">
        <v>888.23</v>
      </c>
      <c r="GH80">
        <v>835.44</v>
      </c>
      <c r="GI80">
        <v>747.68</v>
      </c>
      <c r="GJ80">
        <v>794.48</v>
      </c>
      <c r="GK80">
        <v>742.73</v>
      </c>
      <c r="GL80">
        <v>998.91</v>
      </c>
      <c r="GM80">
        <v>751.4</v>
      </c>
      <c r="GN80">
        <v>775.35</v>
      </c>
      <c r="GO80">
        <v>688.74</v>
      </c>
      <c r="GP80">
        <v>833.39</v>
      </c>
      <c r="GQ80">
        <v>830.31</v>
      </c>
      <c r="GR80">
        <v>674.64</v>
      </c>
      <c r="GS80">
        <v>0.46</v>
      </c>
      <c r="GT80">
        <v>0.15</v>
      </c>
      <c r="GU80">
        <v>0.34</v>
      </c>
      <c r="GV80">
        <v>0.35</v>
      </c>
      <c r="GW80">
        <v>0.46</v>
      </c>
      <c r="GX80">
        <v>0.32</v>
      </c>
      <c r="GY80">
        <v>-0.27</v>
      </c>
      <c r="GZ80">
        <v>0.02</v>
      </c>
      <c r="HA80">
        <v>1.1399999999999999</v>
      </c>
      <c r="HB80">
        <v>0.42</v>
      </c>
      <c r="HC80">
        <v>2.5099999999999998</v>
      </c>
      <c r="HD80">
        <v>0.3</v>
      </c>
      <c r="HE80">
        <v>-0.19</v>
      </c>
      <c r="HF80">
        <v>0.32</v>
      </c>
      <c r="HG80">
        <v>-0.16</v>
      </c>
      <c r="HH80">
        <v>-0.02</v>
      </c>
      <c r="HI80">
        <v>0.41</v>
      </c>
      <c r="HJ80">
        <v>0.15</v>
      </c>
      <c r="HK80">
        <v>0.2</v>
      </c>
      <c r="HL80">
        <v>0.7</v>
      </c>
      <c r="HM80">
        <v>3.09</v>
      </c>
      <c r="HN80">
        <v>0.23</v>
      </c>
      <c r="HO80">
        <v>-0.06</v>
      </c>
      <c r="HP80">
        <v>-0.17</v>
      </c>
      <c r="HQ80">
        <v>0.23</v>
      </c>
      <c r="HR80">
        <v>0.28000000000000003</v>
      </c>
      <c r="HS80">
        <v>0.04</v>
      </c>
      <c r="HT80">
        <v>0.36</v>
      </c>
      <c r="HU80">
        <v>0.25</v>
      </c>
      <c r="HV80">
        <v>0.16</v>
      </c>
      <c r="HW80">
        <v>0.47</v>
      </c>
      <c r="HX80">
        <v>0.04</v>
      </c>
      <c r="HY80">
        <v>0.28999999999999998</v>
      </c>
      <c r="HZ80">
        <v>1.03</v>
      </c>
      <c r="IA80">
        <v>1.29</v>
      </c>
      <c r="IB80">
        <v>0.62</v>
      </c>
      <c r="IC80">
        <v>0.2</v>
      </c>
      <c r="ID80">
        <v>4.2</v>
      </c>
      <c r="IE80">
        <v>0.59</v>
      </c>
      <c r="IF80">
        <v>-0.3</v>
      </c>
      <c r="IG80">
        <v>3.43</v>
      </c>
      <c r="IH80">
        <v>1.93</v>
      </c>
      <c r="II80">
        <v>1.22</v>
      </c>
      <c r="IJ80">
        <v>3.07</v>
      </c>
      <c r="IK80">
        <v>0.73</v>
      </c>
      <c r="IL80">
        <v>0.3</v>
      </c>
      <c r="IM80">
        <v>1.08</v>
      </c>
      <c r="IN80">
        <v>7.0000000000000007E-2</v>
      </c>
      <c r="IO80">
        <v>2.3199999999999998</v>
      </c>
      <c r="IP80">
        <v>0.2</v>
      </c>
      <c r="IQ80">
        <v>0.65</v>
      </c>
      <c r="IR80">
        <v>0.81</v>
      </c>
      <c r="IS80">
        <v>1.1499999999999999</v>
      </c>
      <c r="IT80">
        <v>3.23</v>
      </c>
      <c r="IU80">
        <v>0.63</v>
      </c>
      <c r="IV80">
        <v>-0.17</v>
      </c>
      <c r="IW80">
        <v>0.66</v>
      </c>
      <c r="IX80">
        <v>0.57999999999999996</v>
      </c>
      <c r="IY80">
        <v>0.5</v>
      </c>
      <c r="IZ80">
        <v>0.79</v>
      </c>
      <c r="JA80">
        <v>0.49</v>
      </c>
      <c r="JB80">
        <v>0.41</v>
      </c>
      <c r="JC80">
        <v>0.41</v>
      </c>
      <c r="JD80">
        <v>0.51</v>
      </c>
      <c r="JE80">
        <v>0.47</v>
      </c>
      <c r="JF80">
        <v>0.19</v>
      </c>
      <c r="JG80">
        <v>5.39</v>
      </c>
      <c r="JH80">
        <v>4.26</v>
      </c>
      <c r="JI80">
        <v>2.87</v>
      </c>
      <c r="JJ80">
        <v>4.88</v>
      </c>
      <c r="JK80">
        <v>2.9</v>
      </c>
      <c r="JL80">
        <v>5.36</v>
      </c>
      <c r="JM80">
        <v>4.51</v>
      </c>
      <c r="JN80">
        <v>4.91</v>
      </c>
      <c r="JO80">
        <v>6.51</v>
      </c>
      <c r="JP80">
        <v>5.24</v>
      </c>
      <c r="JQ80">
        <v>6.04</v>
      </c>
      <c r="JR80">
        <v>4.1100000000000003</v>
      </c>
      <c r="JS80">
        <v>5.21</v>
      </c>
      <c r="JT80">
        <v>4.43</v>
      </c>
      <c r="JU80">
        <v>6.03</v>
      </c>
      <c r="JV80">
        <v>5.85</v>
      </c>
      <c r="JW80">
        <v>4.95</v>
      </c>
      <c r="JX80">
        <v>3.93</v>
      </c>
      <c r="JY80">
        <v>4.87</v>
      </c>
      <c r="JZ80">
        <v>5.76</v>
      </c>
      <c r="KA80">
        <v>4.29</v>
      </c>
      <c r="KB80">
        <v>6.18</v>
      </c>
      <c r="KC80">
        <v>5.04</v>
      </c>
      <c r="KD80">
        <v>6.82</v>
      </c>
      <c r="KE80">
        <v>5.46</v>
      </c>
      <c r="KF80">
        <v>4.9000000000000004</v>
      </c>
      <c r="KG80">
        <v>7.04</v>
      </c>
      <c r="KH80">
        <v>4.8099999999999996</v>
      </c>
      <c r="KI80">
        <v>5.4</v>
      </c>
      <c r="KJ80">
        <v>4.82</v>
      </c>
      <c r="KK80">
        <v>6.36</v>
      </c>
      <c r="KL80">
        <v>5.41</v>
      </c>
      <c r="KM80">
        <v>4.55</v>
      </c>
    </row>
    <row r="81" spans="1:299" x14ac:dyDescent="0.25">
      <c r="A81">
        <v>79</v>
      </c>
      <c r="B81" s="1">
        <v>42826</v>
      </c>
      <c r="C81">
        <v>1039.54</v>
      </c>
      <c r="D81">
        <v>1052.3699999999999</v>
      </c>
      <c r="E81">
        <v>1068.47</v>
      </c>
      <c r="F81">
        <v>1129</v>
      </c>
      <c r="G81">
        <v>1030.07</v>
      </c>
      <c r="H81">
        <v>1094.3399999999999</v>
      </c>
      <c r="I81">
        <v>1037.44</v>
      </c>
      <c r="J81">
        <v>1050.17</v>
      </c>
      <c r="K81">
        <v>1102.1300000000001</v>
      </c>
      <c r="L81">
        <v>964.77</v>
      </c>
      <c r="M81">
        <v>1003.27</v>
      </c>
      <c r="N81">
        <v>1000.18</v>
      </c>
      <c r="O81">
        <v>957.26</v>
      </c>
      <c r="P81">
        <v>924.37</v>
      </c>
      <c r="Q81">
        <v>1021.43</v>
      </c>
      <c r="R81">
        <v>957.11</v>
      </c>
      <c r="S81">
        <v>951.28</v>
      </c>
      <c r="T81">
        <v>910.36</v>
      </c>
      <c r="U81">
        <v>949.83</v>
      </c>
      <c r="V81">
        <v>1086.17</v>
      </c>
      <c r="W81">
        <v>989.27</v>
      </c>
      <c r="X81">
        <v>951.82</v>
      </c>
      <c r="Y81">
        <v>1148.48</v>
      </c>
      <c r="Z81">
        <v>1130.22</v>
      </c>
      <c r="AA81">
        <v>1074.48</v>
      </c>
      <c r="AB81">
        <v>1060.17</v>
      </c>
      <c r="AC81">
        <v>1146.24</v>
      </c>
      <c r="AD81">
        <v>1029.3499999999999</v>
      </c>
      <c r="AE81">
        <v>1042.27</v>
      </c>
      <c r="AF81">
        <v>1021.14</v>
      </c>
      <c r="AG81">
        <v>1049.93</v>
      </c>
      <c r="AH81">
        <v>1024.05</v>
      </c>
      <c r="AI81">
        <v>1071.98</v>
      </c>
      <c r="AJ81">
        <v>534.41</v>
      </c>
      <c r="AK81">
        <v>574.98</v>
      </c>
      <c r="AL81">
        <v>593.21</v>
      </c>
      <c r="AM81">
        <v>622.83000000000004</v>
      </c>
      <c r="AN81">
        <v>562.86</v>
      </c>
      <c r="AO81">
        <v>554.82000000000005</v>
      </c>
      <c r="AP81">
        <v>567.86</v>
      </c>
      <c r="AQ81">
        <v>579.48</v>
      </c>
      <c r="AR81">
        <v>601.46</v>
      </c>
      <c r="AS81">
        <v>519.36</v>
      </c>
      <c r="AT81">
        <v>549.21</v>
      </c>
      <c r="AU81">
        <v>559.79</v>
      </c>
      <c r="AV81">
        <v>528.73</v>
      </c>
      <c r="AW81">
        <v>508.34</v>
      </c>
      <c r="AX81">
        <v>554.51</v>
      </c>
      <c r="AY81">
        <v>510.53</v>
      </c>
      <c r="AZ81">
        <v>527.22</v>
      </c>
      <c r="BA81">
        <v>499.01</v>
      </c>
      <c r="BB81">
        <v>490.86</v>
      </c>
      <c r="BC81">
        <v>528.76</v>
      </c>
      <c r="BD81">
        <v>510.31</v>
      </c>
      <c r="BE81">
        <v>491.17</v>
      </c>
      <c r="BF81">
        <v>537.6</v>
      </c>
      <c r="BG81">
        <v>539.30999999999995</v>
      </c>
      <c r="BH81">
        <v>531.30999999999995</v>
      </c>
      <c r="BI81">
        <v>502.79</v>
      </c>
      <c r="BJ81">
        <v>545.92999999999995</v>
      </c>
      <c r="BK81">
        <v>565.11</v>
      </c>
      <c r="BL81">
        <v>573.32000000000005</v>
      </c>
      <c r="BM81">
        <v>573.52</v>
      </c>
      <c r="BN81">
        <v>566.25</v>
      </c>
      <c r="BO81">
        <v>566.98</v>
      </c>
      <c r="BP81">
        <v>591.51</v>
      </c>
      <c r="BQ81">
        <v>505.13</v>
      </c>
      <c r="BR81">
        <v>477.39</v>
      </c>
      <c r="BS81">
        <v>475.26</v>
      </c>
      <c r="BT81">
        <v>506.17</v>
      </c>
      <c r="BU81">
        <v>467.21</v>
      </c>
      <c r="BV81">
        <v>539.52</v>
      </c>
      <c r="BW81">
        <v>469.58</v>
      </c>
      <c r="BX81">
        <v>470.69</v>
      </c>
      <c r="BY81">
        <v>500.67</v>
      </c>
      <c r="BZ81">
        <v>445.41</v>
      </c>
      <c r="CA81">
        <v>454.06</v>
      </c>
      <c r="CB81">
        <v>440.39</v>
      </c>
      <c r="CC81">
        <v>428.53</v>
      </c>
      <c r="CD81">
        <v>416.03</v>
      </c>
      <c r="CE81">
        <v>466.92</v>
      </c>
      <c r="CF81">
        <v>446.58</v>
      </c>
      <c r="CG81">
        <v>424.06</v>
      </c>
      <c r="CH81">
        <v>411.35</v>
      </c>
      <c r="CI81">
        <v>458.97</v>
      </c>
      <c r="CJ81">
        <v>557.41</v>
      </c>
      <c r="CK81">
        <v>478.96</v>
      </c>
      <c r="CL81">
        <v>460.65</v>
      </c>
      <c r="CM81">
        <v>610.88</v>
      </c>
      <c r="CN81">
        <v>590.91</v>
      </c>
      <c r="CO81">
        <v>543.16999999999996</v>
      </c>
      <c r="CP81">
        <v>557.38</v>
      </c>
      <c r="CQ81">
        <v>600.30999999999995</v>
      </c>
      <c r="CR81">
        <v>464.24</v>
      </c>
      <c r="CS81">
        <v>468.95</v>
      </c>
      <c r="CT81">
        <v>447.62</v>
      </c>
      <c r="CU81">
        <v>483.68</v>
      </c>
      <c r="CV81">
        <v>457.07</v>
      </c>
      <c r="CW81">
        <v>480.47</v>
      </c>
      <c r="CX81">
        <v>520.39</v>
      </c>
      <c r="CY81">
        <v>524.38</v>
      </c>
      <c r="CZ81">
        <v>595.64</v>
      </c>
      <c r="DA81">
        <v>599.29999999999995</v>
      </c>
      <c r="DB81">
        <v>504.25</v>
      </c>
      <c r="DC81">
        <v>454.48</v>
      </c>
      <c r="DD81">
        <v>497.25</v>
      </c>
      <c r="DE81">
        <v>510.07</v>
      </c>
      <c r="DF81">
        <v>579.51</v>
      </c>
      <c r="DG81">
        <v>521.17999999999995</v>
      </c>
      <c r="DH81">
        <v>528.48</v>
      </c>
      <c r="DI81">
        <v>664.62</v>
      </c>
      <c r="DJ81">
        <v>552.79999999999995</v>
      </c>
      <c r="DK81">
        <v>465.95</v>
      </c>
      <c r="DL81">
        <v>564.84</v>
      </c>
      <c r="DM81">
        <v>511.74</v>
      </c>
      <c r="DN81">
        <v>475.38</v>
      </c>
      <c r="DO81">
        <v>483.84</v>
      </c>
      <c r="DP81">
        <v>502.68</v>
      </c>
      <c r="DQ81">
        <v>519.9</v>
      </c>
      <c r="DR81">
        <v>544.47</v>
      </c>
      <c r="DS81">
        <v>527.91</v>
      </c>
      <c r="DT81">
        <v>523.41</v>
      </c>
      <c r="DU81">
        <v>510.55</v>
      </c>
      <c r="DV81">
        <v>513.84</v>
      </c>
      <c r="DW81">
        <v>507.04</v>
      </c>
      <c r="DX81">
        <v>620.95000000000005</v>
      </c>
      <c r="DY81">
        <v>467.29</v>
      </c>
      <c r="DZ81">
        <v>532.09</v>
      </c>
      <c r="EA81">
        <v>480.17</v>
      </c>
      <c r="EB81">
        <v>599.01</v>
      </c>
      <c r="EC81">
        <v>540.9</v>
      </c>
      <c r="ED81">
        <v>473.43</v>
      </c>
      <c r="EE81">
        <v>404.83</v>
      </c>
      <c r="EF81">
        <v>424.85</v>
      </c>
      <c r="EG81">
        <v>451.69</v>
      </c>
      <c r="EH81">
        <v>452.36</v>
      </c>
      <c r="EI81">
        <v>415.46</v>
      </c>
      <c r="EJ81">
        <v>365.2</v>
      </c>
      <c r="EK81">
        <v>422.7</v>
      </c>
      <c r="EL81">
        <v>398.86</v>
      </c>
      <c r="EM81">
        <v>470.66</v>
      </c>
      <c r="EN81">
        <v>400.72</v>
      </c>
      <c r="EO81">
        <v>377.95</v>
      </c>
      <c r="EP81">
        <v>507.15</v>
      </c>
      <c r="EQ81">
        <v>425.57</v>
      </c>
      <c r="ER81">
        <v>359.09</v>
      </c>
      <c r="ES81">
        <v>441.05</v>
      </c>
      <c r="ET81">
        <v>380.44</v>
      </c>
      <c r="EU81">
        <v>390.3</v>
      </c>
      <c r="EV81">
        <v>372.55</v>
      </c>
      <c r="EW81">
        <v>396.59</v>
      </c>
      <c r="EX81">
        <v>401.29</v>
      </c>
      <c r="EY81">
        <v>428.44</v>
      </c>
      <c r="EZ81">
        <v>391</v>
      </c>
      <c r="FA81">
        <v>378.85</v>
      </c>
      <c r="FB81">
        <v>396.6</v>
      </c>
      <c r="FC81">
        <v>394.37</v>
      </c>
      <c r="FD81">
        <v>393.35</v>
      </c>
      <c r="FE81">
        <v>453.29</v>
      </c>
      <c r="FF81">
        <v>365.06</v>
      </c>
      <c r="FG81">
        <v>436.75</v>
      </c>
      <c r="FH81">
        <v>396.91</v>
      </c>
      <c r="FI81">
        <v>495.05</v>
      </c>
      <c r="FJ81">
        <v>438.69</v>
      </c>
      <c r="FK81">
        <v>392.2</v>
      </c>
      <c r="FL81">
        <v>797.28</v>
      </c>
      <c r="FM81">
        <v>769.71</v>
      </c>
      <c r="FN81">
        <v>1086.07</v>
      </c>
      <c r="FO81">
        <v>1042.31</v>
      </c>
      <c r="FP81">
        <v>704.47</v>
      </c>
      <c r="FQ81">
        <v>659.24</v>
      </c>
      <c r="FR81">
        <v>653.29999999999995</v>
      </c>
      <c r="FS81">
        <v>815.05</v>
      </c>
      <c r="FT81">
        <v>899.56</v>
      </c>
      <c r="FU81">
        <v>861.59</v>
      </c>
      <c r="FV81">
        <v>1123.74</v>
      </c>
      <c r="FW81">
        <v>1159.96</v>
      </c>
      <c r="FX81">
        <v>970.52</v>
      </c>
      <c r="FY81">
        <v>774.15</v>
      </c>
      <c r="FZ81">
        <v>911.74</v>
      </c>
      <c r="GA81">
        <v>892.02</v>
      </c>
      <c r="GB81">
        <v>676.88</v>
      </c>
      <c r="GC81">
        <v>827.6</v>
      </c>
      <c r="GD81">
        <v>750.23</v>
      </c>
      <c r="GE81">
        <v>778.14</v>
      </c>
      <c r="GF81">
        <v>824.18</v>
      </c>
      <c r="GG81">
        <v>888.23</v>
      </c>
      <c r="GH81">
        <v>835.44</v>
      </c>
      <c r="GI81">
        <v>747.68</v>
      </c>
      <c r="GJ81">
        <v>794.48</v>
      </c>
      <c r="GK81">
        <v>742.73</v>
      </c>
      <c r="GL81">
        <v>998.61</v>
      </c>
      <c r="GM81">
        <v>751.77</v>
      </c>
      <c r="GN81">
        <v>774.11</v>
      </c>
      <c r="GO81">
        <v>688.74</v>
      </c>
      <c r="GP81">
        <v>829.14</v>
      </c>
      <c r="GQ81">
        <v>830.31</v>
      </c>
      <c r="GR81">
        <v>674.64</v>
      </c>
      <c r="GS81">
        <v>0.15</v>
      </c>
      <c r="GT81">
        <v>0.01</v>
      </c>
      <c r="GU81">
        <v>-0.37</v>
      </c>
      <c r="GV81">
        <v>-0.04</v>
      </c>
      <c r="GW81">
        <v>0.39</v>
      </c>
      <c r="GX81">
        <v>0.14000000000000001</v>
      </c>
      <c r="GY81">
        <v>-0.13</v>
      </c>
      <c r="GZ81">
        <v>-0.08</v>
      </c>
      <c r="HA81">
        <v>0.03</v>
      </c>
      <c r="HB81">
        <v>0.47</v>
      </c>
      <c r="HC81">
        <v>0.31</v>
      </c>
      <c r="HD81">
        <v>0.47</v>
      </c>
      <c r="HE81">
        <v>0.01</v>
      </c>
      <c r="HF81">
        <v>0.6</v>
      </c>
      <c r="HG81">
        <v>2.63</v>
      </c>
      <c r="HH81">
        <v>0.01</v>
      </c>
      <c r="HI81">
        <v>0.59</v>
      </c>
      <c r="HJ81">
        <v>0.04</v>
      </c>
      <c r="HK81">
        <v>0.53</v>
      </c>
      <c r="HL81">
        <v>0.02</v>
      </c>
      <c r="HM81">
        <v>-0.06</v>
      </c>
      <c r="HN81">
        <v>0.03</v>
      </c>
      <c r="HO81">
        <v>0.21</v>
      </c>
      <c r="HP81">
        <v>-0.02</v>
      </c>
      <c r="HQ81">
        <v>0.05</v>
      </c>
      <c r="HR81">
        <v>-0.19</v>
      </c>
      <c r="HS81">
        <v>0.35</v>
      </c>
      <c r="HT81">
        <v>0.16</v>
      </c>
      <c r="HU81">
        <v>0.02</v>
      </c>
      <c r="HV81">
        <v>0</v>
      </c>
      <c r="HW81">
        <v>-0.09</v>
      </c>
      <c r="HX81">
        <v>0.21</v>
      </c>
      <c r="HY81">
        <v>-0.1</v>
      </c>
      <c r="HZ81">
        <v>1.18</v>
      </c>
      <c r="IA81">
        <v>1.3</v>
      </c>
      <c r="IB81">
        <v>0.25</v>
      </c>
      <c r="IC81">
        <v>0.16</v>
      </c>
      <c r="ID81">
        <v>4.6100000000000003</v>
      </c>
      <c r="IE81">
        <v>0.73</v>
      </c>
      <c r="IF81">
        <v>-0.43</v>
      </c>
      <c r="IG81">
        <v>3.35</v>
      </c>
      <c r="IH81">
        <v>1.96</v>
      </c>
      <c r="II81">
        <v>1.7</v>
      </c>
      <c r="IJ81">
        <v>3.39</v>
      </c>
      <c r="IK81">
        <v>1.2</v>
      </c>
      <c r="IL81">
        <v>0.31</v>
      </c>
      <c r="IM81">
        <v>1.69</v>
      </c>
      <c r="IN81">
        <v>2.7</v>
      </c>
      <c r="IO81">
        <v>2.33</v>
      </c>
      <c r="IP81">
        <v>0.79</v>
      </c>
      <c r="IQ81">
        <v>0.69</v>
      </c>
      <c r="IR81">
        <v>1.35</v>
      </c>
      <c r="IS81">
        <v>1.17</v>
      </c>
      <c r="IT81">
        <v>3.17</v>
      </c>
      <c r="IU81">
        <v>0.66</v>
      </c>
      <c r="IV81">
        <v>0.04</v>
      </c>
      <c r="IW81">
        <v>0.64</v>
      </c>
      <c r="IX81">
        <v>0.63</v>
      </c>
      <c r="IY81">
        <v>0.31</v>
      </c>
      <c r="IZ81">
        <v>1.1399999999999999</v>
      </c>
      <c r="JA81">
        <v>0.65</v>
      </c>
      <c r="JB81">
        <v>0.43</v>
      </c>
      <c r="JC81">
        <v>0.41</v>
      </c>
      <c r="JD81">
        <v>0.42</v>
      </c>
      <c r="JE81">
        <v>0.68</v>
      </c>
      <c r="JF81">
        <v>0.09</v>
      </c>
      <c r="JG81">
        <v>5.07</v>
      </c>
      <c r="JH81">
        <v>4.12</v>
      </c>
      <c r="JI81">
        <v>2.35</v>
      </c>
      <c r="JJ81">
        <v>4.3</v>
      </c>
      <c r="JK81">
        <v>3.59</v>
      </c>
      <c r="JL81">
        <v>5.48</v>
      </c>
      <c r="JM81">
        <v>4.0599999999999996</v>
      </c>
      <c r="JN81">
        <v>4.84</v>
      </c>
      <c r="JO81">
        <v>6.08</v>
      </c>
      <c r="JP81">
        <v>4.38</v>
      </c>
      <c r="JQ81">
        <v>6.75</v>
      </c>
      <c r="JR81">
        <v>4.62</v>
      </c>
      <c r="JS81">
        <v>4.6399999999999997</v>
      </c>
      <c r="JT81">
        <v>5.48</v>
      </c>
      <c r="JU81">
        <v>5.37</v>
      </c>
      <c r="JV81">
        <v>5.68</v>
      </c>
      <c r="JW81">
        <v>4.99</v>
      </c>
      <c r="JX81">
        <v>0.81</v>
      </c>
      <c r="JY81">
        <v>2.0099999999999998</v>
      </c>
      <c r="JZ81">
        <v>5.78</v>
      </c>
      <c r="KA81">
        <v>3.94</v>
      </c>
      <c r="KB81">
        <v>5.87</v>
      </c>
      <c r="KC81">
        <v>5.24</v>
      </c>
      <c r="KD81">
        <v>6.99</v>
      </c>
      <c r="KE81">
        <v>5.27</v>
      </c>
      <c r="KF81">
        <v>4.49</v>
      </c>
      <c r="KG81">
        <v>7.11</v>
      </c>
      <c r="KH81">
        <v>4.7300000000000004</v>
      </c>
      <c r="KI81">
        <v>4.93</v>
      </c>
      <c r="KJ81">
        <v>4.08</v>
      </c>
      <c r="KK81">
        <v>5.89</v>
      </c>
      <c r="KL81">
        <v>5.0599999999999996</v>
      </c>
      <c r="KM81">
        <v>4.0599999999999996</v>
      </c>
    </row>
    <row r="82" spans="1:299" x14ac:dyDescent="0.25">
      <c r="A82">
        <v>80</v>
      </c>
      <c r="B82" s="1">
        <v>42856</v>
      </c>
      <c r="C82">
        <v>1042.69</v>
      </c>
      <c r="D82">
        <v>1051.1400000000001</v>
      </c>
      <c r="E82">
        <v>1065.28</v>
      </c>
      <c r="F82">
        <v>1125.3399999999999</v>
      </c>
      <c r="G82">
        <v>1028.43</v>
      </c>
      <c r="H82">
        <v>1094.8599999999999</v>
      </c>
      <c r="I82">
        <v>1034.8599999999999</v>
      </c>
      <c r="J82">
        <v>1052.96</v>
      </c>
      <c r="K82">
        <v>1109.08</v>
      </c>
      <c r="L82">
        <v>972.25</v>
      </c>
      <c r="M82">
        <v>1007.76</v>
      </c>
      <c r="N82">
        <v>1002.66</v>
      </c>
      <c r="O82">
        <v>957.14</v>
      </c>
      <c r="P82">
        <v>927.75</v>
      </c>
      <c r="Q82">
        <v>1025.05</v>
      </c>
      <c r="R82">
        <v>955.41</v>
      </c>
      <c r="S82">
        <v>952.58</v>
      </c>
      <c r="T82">
        <v>928.81</v>
      </c>
      <c r="U82">
        <v>971.74</v>
      </c>
      <c r="V82">
        <v>1088.1199999999999</v>
      </c>
      <c r="W82">
        <v>992.96</v>
      </c>
      <c r="X82">
        <v>951.62</v>
      </c>
      <c r="Y82">
        <v>1147.98</v>
      </c>
      <c r="Z82">
        <v>1132.29</v>
      </c>
      <c r="AA82">
        <v>1075.55</v>
      </c>
      <c r="AB82">
        <v>1058.79</v>
      </c>
      <c r="AC82">
        <v>1149.0899999999999</v>
      </c>
      <c r="AD82">
        <v>1032.82</v>
      </c>
      <c r="AE82">
        <v>1042.77</v>
      </c>
      <c r="AF82">
        <v>1023.64</v>
      </c>
      <c r="AG82">
        <v>1047.47</v>
      </c>
      <c r="AH82">
        <v>1025.52</v>
      </c>
      <c r="AI82">
        <v>1073.72</v>
      </c>
      <c r="AJ82">
        <v>536.24</v>
      </c>
      <c r="AK82">
        <v>574.47</v>
      </c>
      <c r="AL82">
        <v>592.72</v>
      </c>
      <c r="AM82">
        <v>618.73</v>
      </c>
      <c r="AN82">
        <v>561.22</v>
      </c>
      <c r="AO82">
        <v>555.34</v>
      </c>
      <c r="AP82">
        <v>566.20000000000005</v>
      </c>
      <c r="AQ82">
        <v>584.72</v>
      </c>
      <c r="AR82">
        <v>608.41</v>
      </c>
      <c r="AS82">
        <v>521.54</v>
      </c>
      <c r="AT82">
        <v>556.03</v>
      </c>
      <c r="AU82">
        <v>562.27</v>
      </c>
      <c r="AV82">
        <v>528.61</v>
      </c>
      <c r="AW82">
        <v>511.72</v>
      </c>
      <c r="AX82">
        <v>558.13</v>
      </c>
      <c r="AY82">
        <v>508.83</v>
      </c>
      <c r="AZ82">
        <v>528.52</v>
      </c>
      <c r="BA82">
        <v>501.58</v>
      </c>
      <c r="BB82">
        <v>493.98</v>
      </c>
      <c r="BC82">
        <v>531.45000000000005</v>
      </c>
      <c r="BD82">
        <v>513.64</v>
      </c>
      <c r="BE82">
        <v>490.97</v>
      </c>
      <c r="BF82">
        <v>537.1</v>
      </c>
      <c r="BG82">
        <v>543.11</v>
      </c>
      <c r="BH82">
        <v>532.30999999999995</v>
      </c>
      <c r="BI82">
        <v>501.41</v>
      </c>
      <c r="BJ82">
        <v>548.49</v>
      </c>
      <c r="BK82">
        <v>568.58000000000004</v>
      </c>
      <c r="BL82">
        <v>573.82000000000005</v>
      </c>
      <c r="BM82">
        <v>576.02</v>
      </c>
      <c r="BN82">
        <v>563.79</v>
      </c>
      <c r="BO82">
        <v>568.45000000000005</v>
      </c>
      <c r="BP82">
        <v>593.26</v>
      </c>
      <c r="BQ82">
        <v>506.45</v>
      </c>
      <c r="BR82">
        <v>476.67</v>
      </c>
      <c r="BS82">
        <v>472.56</v>
      </c>
      <c r="BT82">
        <v>506.61</v>
      </c>
      <c r="BU82">
        <v>467.21</v>
      </c>
      <c r="BV82">
        <v>539.52</v>
      </c>
      <c r="BW82">
        <v>468.66</v>
      </c>
      <c r="BX82">
        <v>468.24</v>
      </c>
      <c r="BY82">
        <v>500.67</v>
      </c>
      <c r="BZ82">
        <v>450.71</v>
      </c>
      <c r="CA82">
        <v>451.73</v>
      </c>
      <c r="CB82">
        <v>440.39</v>
      </c>
      <c r="CC82">
        <v>428.53</v>
      </c>
      <c r="CD82">
        <v>416.03</v>
      </c>
      <c r="CE82">
        <v>466.92</v>
      </c>
      <c r="CF82">
        <v>446.58</v>
      </c>
      <c r="CG82">
        <v>424.06</v>
      </c>
      <c r="CH82">
        <v>427.23</v>
      </c>
      <c r="CI82">
        <v>477.76</v>
      </c>
      <c r="CJ82">
        <v>556.66999999999996</v>
      </c>
      <c r="CK82">
        <v>479.32</v>
      </c>
      <c r="CL82">
        <v>460.65</v>
      </c>
      <c r="CM82">
        <v>610.88</v>
      </c>
      <c r="CN82">
        <v>589.17999999999995</v>
      </c>
      <c r="CO82">
        <v>543.24</v>
      </c>
      <c r="CP82">
        <v>557.38</v>
      </c>
      <c r="CQ82">
        <v>600.6</v>
      </c>
      <c r="CR82">
        <v>464.24</v>
      </c>
      <c r="CS82">
        <v>468.95</v>
      </c>
      <c r="CT82">
        <v>447.62</v>
      </c>
      <c r="CU82">
        <v>483.68</v>
      </c>
      <c r="CV82">
        <v>457.07</v>
      </c>
      <c r="CW82">
        <v>480.46</v>
      </c>
      <c r="CX82">
        <v>521.95000000000005</v>
      </c>
      <c r="CY82">
        <v>523.75</v>
      </c>
      <c r="CZ82">
        <v>593.86</v>
      </c>
      <c r="DA82">
        <v>597.38</v>
      </c>
      <c r="DB82">
        <v>503.44</v>
      </c>
      <c r="DC82">
        <v>454.71</v>
      </c>
      <c r="DD82">
        <v>496.01</v>
      </c>
      <c r="DE82">
        <v>511.45</v>
      </c>
      <c r="DF82">
        <v>583.16</v>
      </c>
      <c r="DG82">
        <v>525.24</v>
      </c>
      <c r="DH82">
        <v>530.86</v>
      </c>
      <c r="DI82">
        <v>666.28</v>
      </c>
      <c r="DJ82">
        <v>552.75</v>
      </c>
      <c r="DK82">
        <v>467.68</v>
      </c>
      <c r="DL82">
        <v>566.80999999999995</v>
      </c>
      <c r="DM82">
        <v>510.82</v>
      </c>
      <c r="DN82">
        <v>476.05</v>
      </c>
      <c r="DO82">
        <v>493.66</v>
      </c>
      <c r="DP82">
        <v>514.29</v>
      </c>
      <c r="DQ82">
        <v>520.84</v>
      </c>
      <c r="DR82">
        <v>546.48</v>
      </c>
      <c r="DS82">
        <v>527.79999999999995</v>
      </c>
      <c r="DT82">
        <v>523.20000000000005</v>
      </c>
      <c r="DU82">
        <v>511.47</v>
      </c>
      <c r="DV82">
        <v>514.36</v>
      </c>
      <c r="DW82">
        <v>506.38</v>
      </c>
      <c r="DX82">
        <v>622.5</v>
      </c>
      <c r="DY82">
        <v>468.87</v>
      </c>
      <c r="DZ82">
        <v>532.36</v>
      </c>
      <c r="EA82">
        <v>481.32</v>
      </c>
      <c r="EB82">
        <v>597.63</v>
      </c>
      <c r="EC82">
        <v>541.65</v>
      </c>
      <c r="ED82">
        <v>474.19</v>
      </c>
      <c r="EE82">
        <v>406.2</v>
      </c>
      <c r="EF82">
        <v>424.47</v>
      </c>
      <c r="EG82">
        <v>451.33</v>
      </c>
      <c r="EH82">
        <v>449.37</v>
      </c>
      <c r="EI82">
        <v>414.26</v>
      </c>
      <c r="EJ82">
        <v>365.53</v>
      </c>
      <c r="EK82">
        <v>421.48</v>
      </c>
      <c r="EL82">
        <v>402.45</v>
      </c>
      <c r="EM82">
        <v>476.12</v>
      </c>
      <c r="EN82">
        <v>402.4</v>
      </c>
      <c r="EO82">
        <v>382.63</v>
      </c>
      <c r="EP82">
        <v>509.38</v>
      </c>
      <c r="EQ82">
        <v>425.49</v>
      </c>
      <c r="ER82">
        <v>361.5</v>
      </c>
      <c r="ES82">
        <v>443.92</v>
      </c>
      <c r="ET82">
        <v>379.18</v>
      </c>
      <c r="EU82">
        <v>391.28</v>
      </c>
      <c r="EV82">
        <v>374.45</v>
      </c>
      <c r="EW82">
        <v>399.12</v>
      </c>
      <c r="EX82">
        <v>403.34</v>
      </c>
      <c r="EY82">
        <v>431.23</v>
      </c>
      <c r="EZ82">
        <v>390.84</v>
      </c>
      <c r="FA82">
        <v>378.51</v>
      </c>
      <c r="FB82">
        <v>399.38</v>
      </c>
      <c r="FC82">
        <v>395.12</v>
      </c>
      <c r="FD82">
        <v>392.25</v>
      </c>
      <c r="FE82">
        <v>455.42</v>
      </c>
      <c r="FF82">
        <v>367.29</v>
      </c>
      <c r="FG82">
        <v>437.14</v>
      </c>
      <c r="FH82">
        <v>398.65</v>
      </c>
      <c r="FI82">
        <v>492.92</v>
      </c>
      <c r="FJ82">
        <v>439.83</v>
      </c>
      <c r="FK82">
        <v>393.37</v>
      </c>
      <c r="FL82">
        <v>799.35</v>
      </c>
      <c r="FM82">
        <v>768.56</v>
      </c>
      <c r="FN82">
        <v>1079.8800000000001</v>
      </c>
      <c r="FO82">
        <v>1043.24</v>
      </c>
      <c r="FP82">
        <v>704.47</v>
      </c>
      <c r="FQ82">
        <v>659.24</v>
      </c>
      <c r="FR82">
        <v>651.99</v>
      </c>
      <c r="FS82">
        <v>810.81</v>
      </c>
      <c r="FT82">
        <v>899.56</v>
      </c>
      <c r="FU82">
        <v>871.84</v>
      </c>
      <c r="FV82">
        <v>1118.01</v>
      </c>
      <c r="FW82">
        <v>1159.96</v>
      </c>
      <c r="FX82">
        <v>970.52</v>
      </c>
      <c r="FY82">
        <v>774.15</v>
      </c>
      <c r="FZ82">
        <v>911.74</v>
      </c>
      <c r="GA82">
        <v>892.02</v>
      </c>
      <c r="GB82">
        <v>676.88</v>
      </c>
      <c r="GC82">
        <v>859.55</v>
      </c>
      <c r="GD82">
        <v>780.91</v>
      </c>
      <c r="GE82">
        <v>777.13</v>
      </c>
      <c r="GF82">
        <v>824.76</v>
      </c>
      <c r="GG82">
        <v>888.23</v>
      </c>
      <c r="GH82">
        <v>835.44</v>
      </c>
      <c r="GI82">
        <v>745.52</v>
      </c>
      <c r="GJ82">
        <v>794.56</v>
      </c>
      <c r="GK82">
        <v>742.73</v>
      </c>
      <c r="GL82">
        <v>999.11</v>
      </c>
      <c r="GM82">
        <v>751.77</v>
      </c>
      <c r="GN82">
        <v>774.11</v>
      </c>
      <c r="GO82">
        <v>688.74</v>
      </c>
      <c r="GP82">
        <v>829.14</v>
      </c>
      <c r="GQ82">
        <v>830.31</v>
      </c>
      <c r="GR82">
        <v>674.64</v>
      </c>
      <c r="GS82">
        <v>0.3</v>
      </c>
      <c r="GT82">
        <v>-0.12</v>
      </c>
      <c r="GU82">
        <v>-0.3</v>
      </c>
      <c r="GV82">
        <v>-0.32</v>
      </c>
      <c r="GW82">
        <v>-0.16</v>
      </c>
      <c r="GX82">
        <v>0.05</v>
      </c>
      <c r="GY82">
        <v>-0.25</v>
      </c>
      <c r="GZ82">
        <v>0.27</v>
      </c>
      <c r="HA82">
        <v>0.63</v>
      </c>
      <c r="HB82">
        <v>0.78</v>
      </c>
      <c r="HC82">
        <v>0.45</v>
      </c>
      <c r="HD82">
        <v>0.25</v>
      </c>
      <c r="HE82">
        <v>-0.01</v>
      </c>
      <c r="HF82">
        <v>0.37</v>
      </c>
      <c r="HG82">
        <v>0.35</v>
      </c>
      <c r="HH82">
        <v>-0.18</v>
      </c>
      <c r="HI82">
        <v>0.14000000000000001</v>
      </c>
      <c r="HJ82">
        <v>2.0299999999999998</v>
      </c>
      <c r="HK82">
        <v>2.31</v>
      </c>
      <c r="HL82">
        <v>0.18</v>
      </c>
      <c r="HM82">
        <v>0.37</v>
      </c>
      <c r="HN82">
        <v>-0.02</v>
      </c>
      <c r="HO82">
        <v>-0.04</v>
      </c>
      <c r="HP82">
        <v>0.18</v>
      </c>
      <c r="HQ82">
        <v>0.1</v>
      </c>
      <c r="HR82">
        <v>-0.13</v>
      </c>
      <c r="HS82">
        <v>0.25</v>
      </c>
      <c r="HT82">
        <v>0.34</v>
      </c>
      <c r="HU82">
        <v>0.05</v>
      </c>
      <c r="HV82">
        <v>0.24</v>
      </c>
      <c r="HW82">
        <v>-0.23</v>
      </c>
      <c r="HX82">
        <v>0.14000000000000001</v>
      </c>
      <c r="HY82">
        <v>0.16</v>
      </c>
      <c r="HZ82">
        <v>1.49</v>
      </c>
      <c r="IA82">
        <v>1.18</v>
      </c>
      <c r="IB82">
        <v>-0.05</v>
      </c>
      <c r="IC82">
        <v>-0.16</v>
      </c>
      <c r="ID82">
        <v>4.4400000000000004</v>
      </c>
      <c r="IE82">
        <v>0.78</v>
      </c>
      <c r="IF82">
        <v>-0.68</v>
      </c>
      <c r="IG82">
        <v>3.62</v>
      </c>
      <c r="IH82">
        <v>2.6</v>
      </c>
      <c r="II82">
        <v>2.4900000000000002</v>
      </c>
      <c r="IJ82">
        <v>3.86</v>
      </c>
      <c r="IK82">
        <v>1.46</v>
      </c>
      <c r="IL82">
        <v>0.3</v>
      </c>
      <c r="IM82">
        <v>2.0699999999999998</v>
      </c>
      <c r="IN82">
        <v>3.06</v>
      </c>
      <c r="IO82">
        <v>2.15</v>
      </c>
      <c r="IP82">
        <v>0.93</v>
      </c>
      <c r="IQ82">
        <v>2.74</v>
      </c>
      <c r="IR82">
        <v>3.69</v>
      </c>
      <c r="IS82">
        <v>1.36</v>
      </c>
      <c r="IT82">
        <v>3.55</v>
      </c>
      <c r="IU82">
        <v>0.64</v>
      </c>
      <c r="IV82">
        <v>0</v>
      </c>
      <c r="IW82">
        <v>0.82</v>
      </c>
      <c r="IX82">
        <v>0.73</v>
      </c>
      <c r="IY82">
        <v>0.18</v>
      </c>
      <c r="IZ82">
        <v>1.4</v>
      </c>
      <c r="JA82">
        <v>0.99</v>
      </c>
      <c r="JB82">
        <v>0.48</v>
      </c>
      <c r="JC82">
        <v>0.65</v>
      </c>
      <c r="JD82">
        <v>0.19</v>
      </c>
      <c r="JE82">
        <v>0.82</v>
      </c>
      <c r="JF82">
        <v>0.25</v>
      </c>
      <c r="JG82">
        <v>4.5199999999999996</v>
      </c>
      <c r="JH82">
        <v>3.7</v>
      </c>
      <c r="JI82">
        <v>-0.7</v>
      </c>
      <c r="JJ82">
        <v>4.03</v>
      </c>
      <c r="JK82">
        <v>3.85</v>
      </c>
      <c r="JL82">
        <v>5.46</v>
      </c>
      <c r="JM82">
        <v>3.38</v>
      </c>
      <c r="JN82">
        <v>4.9000000000000004</v>
      </c>
      <c r="JO82">
        <v>6.75</v>
      </c>
      <c r="JP82">
        <v>4.9000000000000004</v>
      </c>
      <c r="JQ82">
        <v>6.87</v>
      </c>
      <c r="JR82">
        <v>4.43</v>
      </c>
      <c r="JS82">
        <v>4.32</v>
      </c>
      <c r="JT82">
        <v>5.87</v>
      </c>
      <c r="JU82">
        <v>6.01</v>
      </c>
      <c r="JV82">
        <v>5.0599999999999996</v>
      </c>
      <c r="JW82">
        <v>5.14</v>
      </c>
      <c r="JX82">
        <v>3.09</v>
      </c>
      <c r="JY82">
        <v>3.93</v>
      </c>
      <c r="JZ82">
        <v>4.2300000000000004</v>
      </c>
      <c r="KA82">
        <v>4.21</v>
      </c>
      <c r="KB82">
        <v>5.8</v>
      </c>
      <c r="KC82">
        <v>5.09</v>
      </c>
      <c r="KD82">
        <v>3.79</v>
      </c>
      <c r="KE82">
        <v>5.26</v>
      </c>
      <c r="KF82">
        <v>4.53</v>
      </c>
      <c r="KG82">
        <v>7</v>
      </c>
      <c r="KH82">
        <v>4.72</v>
      </c>
      <c r="KI82">
        <v>4.4000000000000004</v>
      </c>
      <c r="KJ82">
        <v>0.73</v>
      </c>
      <c r="KK82">
        <v>6.08</v>
      </c>
      <c r="KL82">
        <v>4.8</v>
      </c>
      <c r="KM82">
        <v>4.16</v>
      </c>
    </row>
    <row r="83" spans="1:299" x14ac:dyDescent="0.25">
      <c r="A83">
        <v>81</v>
      </c>
      <c r="B83" s="1">
        <v>42887</v>
      </c>
      <c r="C83">
        <v>1046.68</v>
      </c>
      <c r="D83">
        <v>1054.96</v>
      </c>
      <c r="E83">
        <v>1088.58</v>
      </c>
      <c r="F83">
        <v>1157.02</v>
      </c>
      <c r="G83">
        <v>1030.03</v>
      </c>
      <c r="H83">
        <v>1095.17</v>
      </c>
      <c r="I83">
        <v>1034.44</v>
      </c>
      <c r="J83">
        <v>1052.18</v>
      </c>
      <c r="K83">
        <v>1107.0999999999999</v>
      </c>
      <c r="L83">
        <v>972.3</v>
      </c>
      <c r="M83">
        <v>1004.54</v>
      </c>
      <c r="N83">
        <v>1003.19</v>
      </c>
      <c r="O83">
        <v>955.87</v>
      </c>
      <c r="P83">
        <v>930.66</v>
      </c>
      <c r="Q83">
        <v>1024.3699999999999</v>
      </c>
      <c r="R83">
        <v>955.89</v>
      </c>
      <c r="S83">
        <v>951.94</v>
      </c>
      <c r="T83">
        <v>928.06</v>
      </c>
      <c r="U83">
        <v>973.69</v>
      </c>
      <c r="V83">
        <v>1093.07</v>
      </c>
      <c r="W83">
        <v>997.34</v>
      </c>
      <c r="X83">
        <v>955.23</v>
      </c>
      <c r="Y83">
        <v>1154.07</v>
      </c>
      <c r="Z83">
        <v>1137.22</v>
      </c>
      <c r="AA83">
        <v>1083.1300000000001</v>
      </c>
      <c r="AB83">
        <v>1058.96</v>
      </c>
      <c r="AC83">
        <v>1180.1400000000001</v>
      </c>
      <c r="AD83">
        <v>1030.23</v>
      </c>
      <c r="AE83">
        <v>1051.3599999999999</v>
      </c>
      <c r="AF83">
        <v>1026.75</v>
      </c>
      <c r="AG83">
        <v>1052.1099999999999</v>
      </c>
      <c r="AH83">
        <v>1030.3399999999999</v>
      </c>
      <c r="AI83">
        <v>1096.5999999999999</v>
      </c>
      <c r="AJ83">
        <v>536.28</v>
      </c>
      <c r="AK83">
        <v>574.20000000000005</v>
      </c>
      <c r="AL83">
        <v>589.62</v>
      </c>
      <c r="AM83">
        <v>623.61</v>
      </c>
      <c r="AN83">
        <v>562.82000000000005</v>
      </c>
      <c r="AO83">
        <v>555.65</v>
      </c>
      <c r="AP83">
        <v>564.86</v>
      </c>
      <c r="AQ83">
        <v>583.94000000000005</v>
      </c>
      <c r="AR83">
        <v>606.37</v>
      </c>
      <c r="AS83">
        <v>521.35</v>
      </c>
      <c r="AT83">
        <v>550.48</v>
      </c>
      <c r="AU83">
        <v>562.79999999999995</v>
      </c>
      <c r="AV83">
        <v>527.35</v>
      </c>
      <c r="AW83">
        <v>516.11</v>
      </c>
      <c r="AX83">
        <v>557.45000000000005</v>
      </c>
      <c r="AY83">
        <v>509.3</v>
      </c>
      <c r="AZ83">
        <v>527.88</v>
      </c>
      <c r="BA83">
        <v>500.83</v>
      </c>
      <c r="BB83">
        <v>495.93</v>
      </c>
      <c r="BC83">
        <v>531.04999999999995</v>
      </c>
      <c r="BD83">
        <v>518.36</v>
      </c>
      <c r="BE83">
        <v>489.45</v>
      </c>
      <c r="BF83">
        <v>543.16999999999996</v>
      </c>
      <c r="BG83">
        <v>537.16</v>
      </c>
      <c r="BH83">
        <v>531.94000000000005</v>
      </c>
      <c r="BI83">
        <v>501.58</v>
      </c>
      <c r="BJ83">
        <v>549.5</v>
      </c>
      <c r="BK83">
        <v>565.99</v>
      </c>
      <c r="BL83">
        <v>577.27</v>
      </c>
      <c r="BM83">
        <v>579.13</v>
      </c>
      <c r="BN83">
        <v>566.98</v>
      </c>
      <c r="BO83">
        <v>573.26</v>
      </c>
      <c r="BP83">
        <v>595.38</v>
      </c>
      <c r="BQ83">
        <v>510.4</v>
      </c>
      <c r="BR83">
        <v>480.76</v>
      </c>
      <c r="BS83">
        <v>498.96</v>
      </c>
      <c r="BT83">
        <v>533.41</v>
      </c>
      <c r="BU83">
        <v>467.21</v>
      </c>
      <c r="BV83">
        <v>539.52</v>
      </c>
      <c r="BW83">
        <v>469.58</v>
      </c>
      <c r="BX83">
        <v>468.24</v>
      </c>
      <c r="BY83">
        <v>500.73</v>
      </c>
      <c r="BZ83">
        <v>450.95</v>
      </c>
      <c r="CA83">
        <v>454.06</v>
      </c>
      <c r="CB83">
        <v>440.39</v>
      </c>
      <c r="CC83">
        <v>428.52</v>
      </c>
      <c r="CD83">
        <v>414.55</v>
      </c>
      <c r="CE83">
        <v>466.92</v>
      </c>
      <c r="CF83">
        <v>446.59</v>
      </c>
      <c r="CG83">
        <v>424.06</v>
      </c>
      <c r="CH83">
        <v>427.23</v>
      </c>
      <c r="CI83">
        <v>477.76</v>
      </c>
      <c r="CJ83">
        <v>562.02</v>
      </c>
      <c r="CK83">
        <v>478.98</v>
      </c>
      <c r="CL83">
        <v>465.78</v>
      </c>
      <c r="CM83">
        <v>610.9</v>
      </c>
      <c r="CN83">
        <v>600.05999999999995</v>
      </c>
      <c r="CO83">
        <v>551.19000000000005</v>
      </c>
      <c r="CP83">
        <v>557.38</v>
      </c>
      <c r="CQ83">
        <v>630.64</v>
      </c>
      <c r="CR83">
        <v>464.24</v>
      </c>
      <c r="CS83">
        <v>474.09</v>
      </c>
      <c r="CT83">
        <v>447.62</v>
      </c>
      <c r="CU83">
        <v>485.13</v>
      </c>
      <c r="CV83">
        <v>457.08</v>
      </c>
      <c r="CW83">
        <v>501.22</v>
      </c>
      <c r="CX83">
        <v>523.92999999999995</v>
      </c>
      <c r="CY83">
        <v>525.63</v>
      </c>
      <c r="CZ83">
        <v>606.86</v>
      </c>
      <c r="DA83">
        <v>614.23</v>
      </c>
      <c r="DB83">
        <v>504.24</v>
      </c>
      <c r="DC83">
        <v>454.84</v>
      </c>
      <c r="DD83">
        <v>495.81</v>
      </c>
      <c r="DE83">
        <v>511.09</v>
      </c>
      <c r="DF83">
        <v>582.11</v>
      </c>
      <c r="DG83">
        <v>525.29</v>
      </c>
      <c r="DH83">
        <v>529.16</v>
      </c>
      <c r="DI83">
        <v>666.61</v>
      </c>
      <c r="DJ83">
        <v>552.03</v>
      </c>
      <c r="DK83">
        <v>469.13</v>
      </c>
      <c r="DL83">
        <v>566.41999999999996</v>
      </c>
      <c r="DM83">
        <v>511.07</v>
      </c>
      <c r="DN83">
        <v>475.71</v>
      </c>
      <c r="DO83">
        <v>493.27</v>
      </c>
      <c r="DP83">
        <v>515.32000000000005</v>
      </c>
      <c r="DQ83">
        <v>523.17999999999995</v>
      </c>
      <c r="DR83">
        <v>548.88</v>
      </c>
      <c r="DS83">
        <v>529.80999999999995</v>
      </c>
      <c r="DT83">
        <v>525.98</v>
      </c>
      <c r="DU83">
        <v>513.72</v>
      </c>
      <c r="DV83">
        <v>517.96</v>
      </c>
      <c r="DW83">
        <v>506.48</v>
      </c>
      <c r="DX83">
        <v>639.30999999999995</v>
      </c>
      <c r="DY83">
        <v>467.7</v>
      </c>
      <c r="DZ83">
        <v>536.72</v>
      </c>
      <c r="EA83">
        <v>482.77</v>
      </c>
      <c r="EB83">
        <v>600.26</v>
      </c>
      <c r="EC83">
        <v>544.20000000000005</v>
      </c>
      <c r="ED83">
        <v>484.29</v>
      </c>
      <c r="EE83">
        <v>406.24</v>
      </c>
      <c r="EF83">
        <v>424.26</v>
      </c>
      <c r="EG83">
        <v>448.98</v>
      </c>
      <c r="EH83">
        <v>452.92</v>
      </c>
      <c r="EI83">
        <v>415.46</v>
      </c>
      <c r="EJ83">
        <v>365.75</v>
      </c>
      <c r="EK83">
        <v>420.47</v>
      </c>
      <c r="EL83">
        <v>401.93</v>
      </c>
      <c r="EM83">
        <v>474.5</v>
      </c>
      <c r="EN83">
        <v>402.24</v>
      </c>
      <c r="EO83">
        <v>378.81</v>
      </c>
      <c r="EP83">
        <v>509.83</v>
      </c>
      <c r="EQ83">
        <v>424.47</v>
      </c>
      <c r="ER83">
        <v>364.6</v>
      </c>
      <c r="ES83">
        <v>443.39</v>
      </c>
      <c r="ET83">
        <v>379.53</v>
      </c>
      <c r="EU83">
        <v>390.81</v>
      </c>
      <c r="EV83">
        <v>373.89</v>
      </c>
      <c r="EW83">
        <v>400.72</v>
      </c>
      <c r="EX83">
        <v>403.01</v>
      </c>
      <c r="EY83">
        <v>435.2</v>
      </c>
      <c r="EZ83">
        <v>389.63</v>
      </c>
      <c r="FA83">
        <v>382.79</v>
      </c>
      <c r="FB83">
        <v>394.98</v>
      </c>
      <c r="FC83">
        <v>394.84</v>
      </c>
      <c r="FD83">
        <v>392.37</v>
      </c>
      <c r="FE83">
        <v>456.24</v>
      </c>
      <c r="FF83">
        <v>365.6</v>
      </c>
      <c r="FG83">
        <v>439.76</v>
      </c>
      <c r="FH83">
        <v>400.81</v>
      </c>
      <c r="FI83">
        <v>495.68</v>
      </c>
      <c r="FJ83">
        <v>443.57</v>
      </c>
      <c r="FK83">
        <v>394.79</v>
      </c>
      <c r="FL83">
        <v>805.59</v>
      </c>
      <c r="FM83">
        <v>775.17</v>
      </c>
      <c r="FN83">
        <v>1140.25</v>
      </c>
      <c r="FO83">
        <v>1098.43</v>
      </c>
      <c r="FP83">
        <v>704.47</v>
      </c>
      <c r="FQ83">
        <v>659.24</v>
      </c>
      <c r="FR83">
        <v>653.29</v>
      </c>
      <c r="FS83">
        <v>810.81</v>
      </c>
      <c r="FT83">
        <v>899.65</v>
      </c>
      <c r="FU83">
        <v>872.28</v>
      </c>
      <c r="FV83">
        <v>1123.82</v>
      </c>
      <c r="FW83">
        <v>1159.96</v>
      </c>
      <c r="FX83">
        <v>970.52</v>
      </c>
      <c r="FY83">
        <v>771.36</v>
      </c>
      <c r="FZ83">
        <v>911.74</v>
      </c>
      <c r="GA83">
        <v>892.02</v>
      </c>
      <c r="GB83">
        <v>676.88</v>
      </c>
      <c r="GC83">
        <v>859.55</v>
      </c>
      <c r="GD83">
        <v>780.91</v>
      </c>
      <c r="GE83">
        <v>784.59</v>
      </c>
      <c r="GF83">
        <v>824.18</v>
      </c>
      <c r="GG83">
        <v>898.09</v>
      </c>
      <c r="GH83">
        <v>835.44</v>
      </c>
      <c r="GI83">
        <v>759.31</v>
      </c>
      <c r="GJ83">
        <v>806.16</v>
      </c>
      <c r="GK83">
        <v>742.73</v>
      </c>
      <c r="GL83">
        <v>1049.06</v>
      </c>
      <c r="GM83">
        <v>751.77</v>
      </c>
      <c r="GN83">
        <v>782.62</v>
      </c>
      <c r="GO83">
        <v>688.74</v>
      </c>
      <c r="GP83">
        <v>831.63</v>
      </c>
      <c r="GQ83">
        <v>830.31</v>
      </c>
      <c r="GR83">
        <v>703.78</v>
      </c>
      <c r="GS83">
        <v>0.38</v>
      </c>
      <c r="GT83">
        <v>0.36</v>
      </c>
      <c r="GU83">
        <v>2.19</v>
      </c>
      <c r="GV83">
        <v>2.82</v>
      </c>
      <c r="GW83">
        <v>0.16</v>
      </c>
      <c r="GX83">
        <v>0.03</v>
      </c>
      <c r="GY83">
        <v>-0.04</v>
      </c>
      <c r="GZ83">
        <v>-7.0000000000000007E-2</v>
      </c>
      <c r="HA83">
        <v>-0.18</v>
      </c>
      <c r="HB83">
        <v>0.01</v>
      </c>
      <c r="HC83">
        <v>-0.32</v>
      </c>
      <c r="HD83">
        <v>0.05</v>
      </c>
      <c r="HE83">
        <v>-0.13</v>
      </c>
      <c r="HF83">
        <v>0.31</v>
      </c>
      <c r="HG83">
        <v>-7.0000000000000007E-2</v>
      </c>
      <c r="HH83">
        <v>0.05</v>
      </c>
      <c r="HI83">
        <v>-7.0000000000000007E-2</v>
      </c>
      <c r="HJ83">
        <v>-0.08</v>
      </c>
      <c r="HK83">
        <v>0.2</v>
      </c>
      <c r="HL83">
        <v>0.45</v>
      </c>
      <c r="HM83">
        <v>0.44</v>
      </c>
      <c r="HN83">
        <v>0.38</v>
      </c>
      <c r="HO83">
        <v>0.53</v>
      </c>
      <c r="HP83">
        <v>0.44</v>
      </c>
      <c r="HQ83">
        <v>0.7</v>
      </c>
      <c r="HR83">
        <v>0.02</v>
      </c>
      <c r="HS83">
        <v>2.7</v>
      </c>
      <c r="HT83">
        <v>-0.25</v>
      </c>
      <c r="HU83">
        <v>0.82</v>
      </c>
      <c r="HV83">
        <v>0.3</v>
      </c>
      <c r="HW83">
        <v>0.44</v>
      </c>
      <c r="HX83">
        <v>0.47</v>
      </c>
      <c r="HY83">
        <v>2.13</v>
      </c>
      <c r="HZ83">
        <v>1.87</v>
      </c>
      <c r="IA83">
        <v>1.55</v>
      </c>
      <c r="IB83">
        <v>2.14</v>
      </c>
      <c r="IC83">
        <v>2.65</v>
      </c>
      <c r="ID83">
        <v>4.6100000000000003</v>
      </c>
      <c r="IE83">
        <v>0.81</v>
      </c>
      <c r="IF83">
        <v>-0.72</v>
      </c>
      <c r="IG83">
        <v>3.55</v>
      </c>
      <c r="IH83">
        <v>2.42</v>
      </c>
      <c r="II83">
        <v>2.5</v>
      </c>
      <c r="IJ83">
        <v>3.53</v>
      </c>
      <c r="IK83">
        <v>1.51</v>
      </c>
      <c r="IL83">
        <v>0.17</v>
      </c>
      <c r="IM83">
        <v>2.38</v>
      </c>
      <c r="IN83">
        <v>2.99</v>
      </c>
      <c r="IO83">
        <v>2.2000000000000002</v>
      </c>
      <c r="IP83">
        <v>0.86</v>
      </c>
      <c r="IQ83">
        <v>2.65</v>
      </c>
      <c r="IR83">
        <v>3.89</v>
      </c>
      <c r="IS83">
        <v>1.81</v>
      </c>
      <c r="IT83">
        <v>4.01</v>
      </c>
      <c r="IU83">
        <v>1.02</v>
      </c>
      <c r="IV83">
        <v>0.53</v>
      </c>
      <c r="IW83">
        <v>1.26</v>
      </c>
      <c r="IX83">
        <v>1.44</v>
      </c>
      <c r="IY83">
        <v>0.2</v>
      </c>
      <c r="IZ83">
        <v>4.13</v>
      </c>
      <c r="JA83">
        <v>0.74</v>
      </c>
      <c r="JB83">
        <v>1.3</v>
      </c>
      <c r="JC83">
        <v>0.95</v>
      </c>
      <c r="JD83">
        <v>0.63</v>
      </c>
      <c r="JE83">
        <v>1.3</v>
      </c>
      <c r="JF83">
        <v>2.38</v>
      </c>
      <c r="JG83">
        <v>3.86</v>
      </c>
      <c r="JH83">
        <v>3.73</v>
      </c>
      <c r="JI83">
        <v>1.38</v>
      </c>
      <c r="JJ83">
        <v>3.32</v>
      </c>
      <c r="JK83">
        <v>3.76</v>
      </c>
      <c r="JL83">
        <v>5.6</v>
      </c>
      <c r="JM83">
        <v>3.22</v>
      </c>
      <c r="JN83">
        <v>5.15</v>
      </c>
      <c r="JO83">
        <v>6.78</v>
      </c>
      <c r="JP83">
        <v>4.0599999999999996</v>
      </c>
      <c r="JQ83">
        <v>6.24</v>
      </c>
      <c r="JR83">
        <v>4.75</v>
      </c>
      <c r="JS83">
        <v>0.66</v>
      </c>
      <c r="JT83">
        <v>6.37</v>
      </c>
      <c r="JU83">
        <v>5.44</v>
      </c>
      <c r="JV83">
        <v>5.17</v>
      </c>
      <c r="JW83">
        <v>1.28</v>
      </c>
      <c r="JX83">
        <v>2.65</v>
      </c>
      <c r="JY83">
        <v>4.07</v>
      </c>
      <c r="JZ83">
        <v>3.11</v>
      </c>
      <c r="KA83">
        <v>4.3499999999999996</v>
      </c>
      <c r="KB83">
        <v>6.44</v>
      </c>
      <c r="KC83">
        <v>0.42</v>
      </c>
      <c r="KD83">
        <v>3.37</v>
      </c>
      <c r="KE83">
        <v>4.9400000000000004</v>
      </c>
      <c r="KF83">
        <v>4.6900000000000004</v>
      </c>
      <c r="KG83">
        <v>6.47</v>
      </c>
      <c r="KH83">
        <v>3.78</v>
      </c>
      <c r="KI83">
        <v>5.16</v>
      </c>
      <c r="KJ83">
        <v>0.81</v>
      </c>
      <c r="KK83">
        <v>6.68</v>
      </c>
      <c r="KL83">
        <v>4.93</v>
      </c>
      <c r="KM83">
        <v>6.44</v>
      </c>
    </row>
    <row r="84" spans="1:299" x14ac:dyDescent="0.25">
      <c r="A84">
        <v>82</v>
      </c>
      <c r="B84" s="1">
        <v>42917</v>
      </c>
      <c r="C84">
        <v>1052.75</v>
      </c>
      <c r="D84">
        <v>1053.04</v>
      </c>
      <c r="E84">
        <v>1089.73</v>
      </c>
      <c r="F84">
        <v>1153.82</v>
      </c>
      <c r="G84">
        <v>1028.1500000000001</v>
      </c>
      <c r="H84">
        <v>1095.9000000000001</v>
      </c>
      <c r="I84">
        <v>1030.17</v>
      </c>
      <c r="J84">
        <v>1046.96</v>
      </c>
      <c r="K84">
        <v>1118.71</v>
      </c>
      <c r="L84">
        <v>973.5</v>
      </c>
      <c r="M84">
        <v>1008.27</v>
      </c>
      <c r="N84">
        <v>1003.56</v>
      </c>
      <c r="O84">
        <v>956.03</v>
      </c>
      <c r="P84">
        <v>934.41</v>
      </c>
      <c r="Q84">
        <v>1025.68</v>
      </c>
      <c r="R84">
        <v>952.53</v>
      </c>
      <c r="S84">
        <v>967.65</v>
      </c>
      <c r="T84">
        <v>928.44</v>
      </c>
      <c r="U84">
        <v>974.08</v>
      </c>
      <c r="V84">
        <v>1103.17</v>
      </c>
      <c r="W84">
        <v>1001.97</v>
      </c>
      <c r="X84">
        <v>966.04</v>
      </c>
      <c r="Y84">
        <v>1189</v>
      </c>
      <c r="Z84">
        <v>1140.71</v>
      </c>
      <c r="AA84">
        <v>1097.55</v>
      </c>
      <c r="AB84">
        <v>1076.96</v>
      </c>
      <c r="AC84">
        <v>1183.55</v>
      </c>
      <c r="AD84">
        <v>1049.24</v>
      </c>
      <c r="AE84">
        <v>1053.77</v>
      </c>
      <c r="AF84">
        <v>1048.72</v>
      </c>
      <c r="AG84">
        <v>1052.3800000000001</v>
      </c>
      <c r="AH84">
        <v>1025.72</v>
      </c>
      <c r="AI84">
        <v>1098.29</v>
      </c>
      <c r="AJ84">
        <v>537.78</v>
      </c>
      <c r="AK84">
        <v>572.52</v>
      </c>
      <c r="AL84">
        <v>593.61</v>
      </c>
      <c r="AM84">
        <v>620.41</v>
      </c>
      <c r="AN84">
        <v>560.94000000000005</v>
      </c>
      <c r="AO84">
        <v>556.38</v>
      </c>
      <c r="AP84">
        <v>562.13</v>
      </c>
      <c r="AQ84">
        <v>578.72</v>
      </c>
      <c r="AR84">
        <v>609.54</v>
      </c>
      <c r="AS84">
        <v>520.79</v>
      </c>
      <c r="AT84">
        <v>547.91999999999996</v>
      </c>
      <c r="AU84">
        <v>563.16999999999996</v>
      </c>
      <c r="AV84">
        <v>527.5</v>
      </c>
      <c r="AW84">
        <v>519.86</v>
      </c>
      <c r="AX84">
        <v>558.76</v>
      </c>
      <c r="AY84">
        <v>505.94</v>
      </c>
      <c r="AZ84">
        <v>526.16999999999996</v>
      </c>
      <c r="BA84">
        <v>501.21</v>
      </c>
      <c r="BB84">
        <v>496.32</v>
      </c>
      <c r="BC84">
        <v>536.37</v>
      </c>
      <c r="BD84">
        <v>523.14</v>
      </c>
      <c r="BE84">
        <v>488.17</v>
      </c>
      <c r="BF84">
        <v>550.82000000000005</v>
      </c>
      <c r="BG84">
        <v>542.41999999999996</v>
      </c>
      <c r="BH84">
        <v>531.96</v>
      </c>
      <c r="BI84">
        <v>500.71</v>
      </c>
      <c r="BJ84">
        <v>552.91</v>
      </c>
      <c r="BK84">
        <v>564.22</v>
      </c>
      <c r="BL84">
        <v>575.20000000000005</v>
      </c>
      <c r="BM84">
        <v>577.09</v>
      </c>
      <c r="BN84">
        <v>567.25</v>
      </c>
      <c r="BO84">
        <v>568.64</v>
      </c>
      <c r="BP84">
        <v>593.72</v>
      </c>
      <c r="BQ84">
        <v>514.97</v>
      </c>
      <c r="BR84">
        <v>480.52</v>
      </c>
      <c r="BS84">
        <v>496.12</v>
      </c>
      <c r="BT84">
        <v>533.41</v>
      </c>
      <c r="BU84">
        <v>467.21</v>
      </c>
      <c r="BV84">
        <v>539.52</v>
      </c>
      <c r="BW84">
        <v>468.04</v>
      </c>
      <c r="BX84">
        <v>468.24</v>
      </c>
      <c r="BY84">
        <v>509.17</v>
      </c>
      <c r="BZ84">
        <v>452.71</v>
      </c>
      <c r="CA84">
        <v>460.35</v>
      </c>
      <c r="CB84">
        <v>440.39</v>
      </c>
      <c r="CC84">
        <v>428.53</v>
      </c>
      <c r="CD84">
        <v>414.55</v>
      </c>
      <c r="CE84">
        <v>466.92</v>
      </c>
      <c r="CF84">
        <v>446.59</v>
      </c>
      <c r="CG84">
        <v>441.48</v>
      </c>
      <c r="CH84">
        <v>427.23</v>
      </c>
      <c r="CI84">
        <v>477.76</v>
      </c>
      <c r="CJ84">
        <v>566.79999999999995</v>
      </c>
      <c r="CK84">
        <v>478.83</v>
      </c>
      <c r="CL84">
        <v>477.87</v>
      </c>
      <c r="CM84">
        <v>638.17999999999995</v>
      </c>
      <c r="CN84">
        <v>598.29</v>
      </c>
      <c r="CO84">
        <v>565.59</v>
      </c>
      <c r="CP84">
        <v>576.25</v>
      </c>
      <c r="CQ84">
        <v>630.64</v>
      </c>
      <c r="CR84">
        <v>485.02</v>
      </c>
      <c r="CS84">
        <v>478.57</v>
      </c>
      <c r="CT84">
        <v>471.63</v>
      </c>
      <c r="CU84">
        <v>485.13</v>
      </c>
      <c r="CV84">
        <v>457.08</v>
      </c>
      <c r="CW84">
        <v>504.57</v>
      </c>
      <c r="CX84">
        <v>526.97</v>
      </c>
      <c r="CY84">
        <v>524.69000000000005</v>
      </c>
      <c r="CZ84">
        <v>607.53</v>
      </c>
      <c r="DA84">
        <v>612.51</v>
      </c>
      <c r="DB84">
        <v>503.34</v>
      </c>
      <c r="DC84">
        <v>455.16</v>
      </c>
      <c r="DD84">
        <v>493.78</v>
      </c>
      <c r="DE84">
        <v>508.54</v>
      </c>
      <c r="DF84">
        <v>588.23</v>
      </c>
      <c r="DG84">
        <v>525.91999999999996</v>
      </c>
      <c r="DH84">
        <v>531.12</v>
      </c>
      <c r="DI84">
        <v>666.88</v>
      </c>
      <c r="DJ84">
        <v>552.14</v>
      </c>
      <c r="DK84">
        <v>471</v>
      </c>
      <c r="DL84">
        <v>567.15</v>
      </c>
      <c r="DM84">
        <v>509.28</v>
      </c>
      <c r="DN84">
        <v>483.56</v>
      </c>
      <c r="DO84">
        <v>493.47</v>
      </c>
      <c r="DP84">
        <v>515.53</v>
      </c>
      <c r="DQ84">
        <v>528</v>
      </c>
      <c r="DR84">
        <v>551.41</v>
      </c>
      <c r="DS84">
        <v>535.79999999999995</v>
      </c>
      <c r="DT84">
        <v>541.91</v>
      </c>
      <c r="DU84">
        <v>515.30999999999995</v>
      </c>
      <c r="DV84">
        <v>524.84</v>
      </c>
      <c r="DW84">
        <v>515.09</v>
      </c>
      <c r="DX84">
        <v>641.16</v>
      </c>
      <c r="DY84">
        <v>476.35</v>
      </c>
      <c r="DZ84">
        <v>537.96</v>
      </c>
      <c r="EA84">
        <v>493.1</v>
      </c>
      <c r="EB84">
        <v>600.44000000000005</v>
      </c>
      <c r="EC84">
        <v>541.75</v>
      </c>
      <c r="ED84">
        <v>485.02</v>
      </c>
      <c r="EE84">
        <v>407.38</v>
      </c>
      <c r="EF84">
        <v>423.03</v>
      </c>
      <c r="EG84">
        <v>452.03</v>
      </c>
      <c r="EH84">
        <v>450.61</v>
      </c>
      <c r="EI84">
        <v>414.09</v>
      </c>
      <c r="EJ84">
        <v>366.22</v>
      </c>
      <c r="EK84">
        <v>418.45</v>
      </c>
      <c r="EL84">
        <v>398.35</v>
      </c>
      <c r="EM84">
        <v>476.97</v>
      </c>
      <c r="EN84">
        <v>401.8</v>
      </c>
      <c r="EO84">
        <v>377.06</v>
      </c>
      <c r="EP84">
        <v>510.19</v>
      </c>
      <c r="EQ84">
        <v>424.59</v>
      </c>
      <c r="ER84">
        <v>367.27</v>
      </c>
      <c r="ES84">
        <v>444.41</v>
      </c>
      <c r="ET84">
        <v>377.02</v>
      </c>
      <c r="EU84">
        <v>389.56</v>
      </c>
      <c r="EV84">
        <v>374.19</v>
      </c>
      <c r="EW84">
        <v>401.04</v>
      </c>
      <c r="EX84">
        <v>407.04</v>
      </c>
      <c r="EY84">
        <v>439.2</v>
      </c>
      <c r="EZ84">
        <v>388.62</v>
      </c>
      <c r="FA84">
        <v>388.18</v>
      </c>
      <c r="FB84">
        <v>398.86</v>
      </c>
      <c r="FC84">
        <v>394.84</v>
      </c>
      <c r="FD84">
        <v>391.7</v>
      </c>
      <c r="FE84">
        <v>459.07</v>
      </c>
      <c r="FF84">
        <v>364.46</v>
      </c>
      <c r="FG84">
        <v>438.18</v>
      </c>
      <c r="FH84">
        <v>399.4</v>
      </c>
      <c r="FI84">
        <v>495.93</v>
      </c>
      <c r="FJ84">
        <v>439.97</v>
      </c>
      <c r="FK84">
        <v>393.68</v>
      </c>
      <c r="FL84">
        <v>812.84</v>
      </c>
      <c r="FM84">
        <v>774.78</v>
      </c>
      <c r="FN84">
        <v>1133.75</v>
      </c>
      <c r="FO84">
        <v>1098.43</v>
      </c>
      <c r="FP84">
        <v>704.47</v>
      </c>
      <c r="FQ84">
        <v>659.24</v>
      </c>
      <c r="FR84">
        <v>651.14</v>
      </c>
      <c r="FS84">
        <v>810.81</v>
      </c>
      <c r="FT84">
        <v>914.76</v>
      </c>
      <c r="FU84">
        <v>875.68</v>
      </c>
      <c r="FV84">
        <v>1139.33</v>
      </c>
      <c r="FW84">
        <v>1159.96</v>
      </c>
      <c r="FX84">
        <v>970.52</v>
      </c>
      <c r="FY84">
        <v>771.36</v>
      </c>
      <c r="FZ84">
        <v>911.74</v>
      </c>
      <c r="GA84">
        <v>892.02</v>
      </c>
      <c r="GB84">
        <v>704.7</v>
      </c>
      <c r="GC84">
        <v>859.55</v>
      </c>
      <c r="GD84">
        <v>780.91</v>
      </c>
      <c r="GE84">
        <v>791.26</v>
      </c>
      <c r="GF84">
        <v>823.94</v>
      </c>
      <c r="GG84">
        <v>921.44</v>
      </c>
      <c r="GH84">
        <v>872.78</v>
      </c>
      <c r="GI84">
        <v>757.11</v>
      </c>
      <c r="GJ84">
        <v>827.2</v>
      </c>
      <c r="GK84">
        <v>767.91</v>
      </c>
      <c r="GL84">
        <v>1049.06</v>
      </c>
      <c r="GM84">
        <v>785.38</v>
      </c>
      <c r="GN84">
        <v>789.98</v>
      </c>
      <c r="GO84">
        <v>725.65</v>
      </c>
      <c r="GP84">
        <v>831.63</v>
      </c>
      <c r="GQ84">
        <v>830.31</v>
      </c>
      <c r="GR84">
        <v>708.5</v>
      </c>
      <c r="GS84">
        <v>0.57999999999999996</v>
      </c>
      <c r="GT84">
        <v>-0.18</v>
      </c>
      <c r="GU84">
        <v>0.11</v>
      </c>
      <c r="GV84">
        <v>-0.28000000000000003</v>
      </c>
      <c r="GW84">
        <v>-0.18</v>
      </c>
      <c r="GX84">
        <v>7.0000000000000007E-2</v>
      </c>
      <c r="GY84">
        <v>-0.41</v>
      </c>
      <c r="GZ84">
        <v>-0.5</v>
      </c>
      <c r="HA84">
        <v>1.05</v>
      </c>
      <c r="HB84">
        <v>0.12</v>
      </c>
      <c r="HC84">
        <v>0.37</v>
      </c>
      <c r="HD84">
        <v>0.04</v>
      </c>
      <c r="HE84">
        <v>0.02</v>
      </c>
      <c r="HF84">
        <v>0.4</v>
      </c>
      <c r="HG84">
        <v>0.13</v>
      </c>
      <c r="HH84">
        <v>-0.35</v>
      </c>
      <c r="HI84">
        <v>1.65</v>
      </c>
      <c r="HJ84">
        <v>0.04</v>
      </c>
      <c r="HK84">
        <v>0.04</v>
      </c>
      <c r="HL84">
        <v>0.92</v>
      </c>
      <c r="HM84">
        <v>0.46</v>
      </c>
      <c r="HN84">
        <v>1.1299999999999999</v>
      </c>
      <c r="HO84">
        <v>3.03</v>
      </c>
      <c r="HP84">
        <v>0.31</v>
      </c>
      <c r="HQ84">
        <v>1.33</v>
      </c>
      <c r="HR84">
        <v>1.7</v>
      </c>
      <c r="HS84">
        <v>0.28999999999999998</v>
      </c>
      <c r="HT84">
        <v>1.85</v>
      </c>
      <c r="HU84">
        <v>0.23</v>
      </c>
      <c r="HV84">
        <v>2.14</v>
      </c>
      <c r="HW84">
        <v>0.03</v>
      </c>
      <c r="HX84">
        <v>-0.45</v>
      </c>
      <c r="HY84">
        <v>0.15</v>
      </c>
      <c r="HZ84">
        <v>2.46</v>
      </c>
      <c r="IA84">
        <v>1.36</v>
      </c>
      <c r="IB84">
        <v>2.25</v>
      </c>
      <c r="IC84">
        <v>2.37</v>
      </c>
      <c r="ID84">
        <v>4.42</v>
      </c>
      <c r="IE84">
        <v>0.88</v>
      </c>
      <c r="IF84">
        <v>-1.1299999999999999</v>
      </c>
      <c r="IG84">
        <v>3.03</v>
      </c>
      <c r="IH84">
        <v>3.49</v>
      </c>
      <c r="II84">
        <v>2.63</v>
      </c>
      <c r="IJ84">
        <v>3.91</v>
      </c>
      <c r="IK84">
        <v>1.55</v>
      </c>
      <c r="IL84">
        <v>0.19</v>
      </c>
      <c r="IM84">
        <v>2.79</v>
      </c>
      <c r="IN84">
        <v>3.12</v>
      </c>
      <c r="IO84">
        <v>1.84</v>
      </c>
      <c r="IP84">
        <v>2.52</v>
      </c>
      <c r="IQ84">
        <v>2.69</v>
      </c>
      <c r="IR84">
        <v>3.94</v>
      </c>
      <c r="IS84">
        <v>2.75</v>
      </c>
      <c r="IT84">
        <v>4.49</v>
      </c>
      <c r="IU84">
        <v>2.16</v>
      </c>
      <c r="IV84">
        <v>3.58</v>
      </c>
      <c r="IW84">
        <v>1.58</v>
      </c>
      <c r="IX84">
        <v>2.79</v>
      </c>
      <c r="IY84">
        <v>1.9</v>
      </c>
      <c r="IZ84">
        <v>4.4400000000000004</v>
      </c>
      <c r="JA84">
        <v>2.6</v>
      </c>
      <c r="JB84">
        <v>1.54</v>
      </c>
      <c r="JC84">
        <v>3.11</v>
      </c>
      <c r="JD84">
        <v>0.66</v>
      </c>
      <c r="JE84">
        <v>0.84</v>
      </c>
      <c r="JF84">
        <v>2.54</v>
      </c>
      <c r="JG84">
        <v>4.25</v>
      </c>
      <c r="JH84">
        <v>3.48</v>
      </c>
      <c r="JI84">
        <v>1.65</v>
      </c>
      <c r="JJ84">
        <v>2.75</v>
      </c>
      <c r="JK84">
        <v>3.85</v>
      </c>
      <c r="JL84">
        <v>6.28</v>
      </c>
      <c r="JM84">
        <v>2.56</v>
      </c>
      <c r="JN84">
        <v>4.55</v>
      </c>
      <c r="JO84">
        <v>7.34</v>
      </c>
      <c r="JP84">
        <v>3.69</v>
      </c>
      <c r="JQ84">
        <v>4.29</v>
      </c>
      <c r="JR84">
        <v>4.7699999999999996</v>
      </c>
      <c r="JS84">
        <v>0.68</v>
      </c>
      <c r="JT84">
        <v>6.79</v>
      </c>
      <c r="JU84">
        <v>5.44</v>
      </c>
      <c r="JV84">
        <v>4.59</v>
      </c>
      <c r="JW84">
        <v>2.61</v>
      </c>
      <c r="JX84">
        <v>2.63</v>
      </c>
      <c r="JY84">
        <v>3.71</v>
      </c>
      <c r="JZ84">
        <v>3.99</v>
      </c>
      <c r="KA84">
        <v>4.8099999999999996</v>
      </c>
      <c r="KB84">
        <v>6.92</v>
      </c>
      <c r="KC84">
        <v>3.44</v>
      </c>
      <c r="KD84">
        <v>3.62</v>
      </c>
      <c r="KE84">
        <v>6.13</v>
      </c>
      <c r="KF84">
        <v>6.49</v>
      </c>
      <c r="KG84">
        <v>6.03</v>
      </c>
      <c r="KH84">
        <v>5.69</v>
      </c>
      <c r="KI84">
        <v>5.37</v>
      </c>
      <c r="KJ84">
        <v>2.99</v>
      </c>
      <c r="KK84">
        <v>6.6</v>
      </c>
      <c r="KL84">
        <v>4.5</v>
      </c>
      <c r="KM84">
        <v>6.54</v>
      </c>
    </row>
    <row r="85" spans="1:299" x14ac:dyDescent="0.25">
      <c r="A85">
        <v>83</v>
      </c>
      <c r="B85" s="1">
        <v>42948</v>
      </c>
      <c r="C85">
        <v>1055.18</v>
      </c>
      <c r="D85">
        <v>1052.73</v>
      </c>
      <c r="E85">
        <v>1093.07</v>
      </c>
      <c r="F85">
        <v>1158.94</v>
      </c>
      <c r="G85">
        <v>1026.8900000000001</v>
      </c>
      <c r="H85">
        <v>1093.93</v>
      </c>
      <c r="I85">
        <v>1028.1400000000001</v>
      </c>
      <c r="J85">
        <v>1049.29</v>
      </c>
      <c r="K85">
        <v>1121.31</v>
      </c>
      <c r="L85">
        <v>978.98</v>
      </c>
      <c r="M85">
        <v>1012.36</v>
      </c>
      <c r="N85">
        <v>1009.84</v>
      </c>
      <c r="O85">
        <v>982.52</v>
      </c>
      <c r="P85">
        <v>939.8</v>
      </c>
      <c r="Q85">
        <v>1024.0999999999999</v>
      </c>
      <c r="R85">
        <v>955.01</v>
      </c>
      <c r="S85">
        <v>969.99</v>
      </c>
      <c r="T85">
        <v>928.51</v>
      </c>
      <c r="U85">
        <v>972.38</v>
      </c>
      <c r="V85">
        <v>1103.71</v>
      </c>
      <c r="W85">
        <v>1000.57</v>
      </c>
      <c r="X85">
        <v>964.13</v>
      </c>
      <c r="Y85">
        <v>1189.51</v>
      </c>
      <c r="Z85">
        <v>1142.6099999999999</v>
      </c>
      <c r="AA85">
        <v>1098.6199999999999</v>
      </c>
      <c r="AB85">
        <v>1074.71</v>
      </c>
      <c r="AC85">
        <v>1188.55</v>
      </c>
      <c r="AD85">
        <v>1052.0899999999999</v>
      </c>
      <c r="AE85">
        <v>1058.04</v>
      </c>
      <c r="AF85">
        <v>1050.53</v>
      </c>
      <c r="AG85">
        <v>1054.1500000000001</v>
      </c>
      <c r="AH85">
        <v>1033.08</v>
      </c>
      <c r="AI85">
        <v>1103.27</v>
      </c>
      <c r="AJ85">
        <v>537.12</v>
      </c>
      <c r="AK85">
        <v>571.91</v>
      </c>
      <c r="AL85">
        <v>596.95000000000005</v>
      </c>
      <c r="AM85">
        <v>626.22</v>
      </c>
      <c r="AN85">
        <v>559.67999999999995</v>
      </c>
      <c r="AO85">
        <v>552.6</v>
      </c>
      <c r="AP85">
        <v>559.48</v>
      </c>
      <c r="AQ85">
        <v>581.04999999999995</v>
      </c>
      <c r="AR85">
        <v>612.21</v>
      </c>
      <c r="AS85">
        <v>524.70000000000005</v>
      </c>
      <c r="AT85">
        <v>552.01</v>
      </c>
      <c r="AU85">
        <v>569.45000000000005</v>
      </c>
      <c r="AV85">
        <v>544.89</v>
      </c>
      <c r="AW85">
        <v>523.77</v>
      </c>
      <c r="AX85">
        <v>557.17999999999995</v>
      </c>
      <c r="AY85">
        <v>508.43</v>
      </c>
      <c r="AZ85">
        <v>528.51</v>
      </c>
      <c r="BA85">
        <v>501.28</v>
      </c>
      <c r="BB85">
        <v>494.62</v>
      </c>
      <c r="BC85">
        <v>531.62</v>
      </c>
      <c r="BD85">
        <v>521.22</v>
      </c>
      <c r="BE85">
        <v>485.18</v>
      </c>
      <c r="BF85">
        <v>553.16</v>
      </c>
      <c r="BG85">
        <v>533.02</v>
      </c>
      <c r="BH85">
        <v>530.66</v>
      </c>
      <c r="BI85">
        <v>498.46</v>
      </c>
      <c r="BJ85">
        <v>549.91</v>
      </c>
      <c r="BK85">
        <v>566.17999999999995</v>
      </c>
      <c r="BL85">
        <v>576.55999999999995</v>
      </c>
      <c r="BM85">
        <v>578.20000000000005</v>
      </c>
      <c r="BN85">
        <v>569.02</v>
      </c>
      <c r="BO85">
        <v>567.13</v>
      </c>
      <c r="BP85">
        <v>598.70000000000005</v>
      </c>
      <c r="BQ85">
        <v>518.05999999999995</v>
      </c>
      <c r="BR85">
        <v>480.82</v>
      </c>
      <c r="BS85">
        <v>496.12</v>
      </c>
      <c r="BT85">
        <v>532.72</v>
      </c>
      <c r="BU85">
        <v>467.21</v>
      </c>
      <c r="BV85">
        <v>541.33000000000004</v>
      </c>
      <c r="BW85">
        <v>468.66</v>
      </c>
      <c r="BX85">
        <v>468.24</v>
      </c>
      <c r="BY85">
        <v>509.1</v>
      </c>
      <c r="BZ85">
        <v>454.28</v>
      </c>
      <c r="CA85">
        <v>460.35</v>
      </c>
      <c r="CB85">
        <v>440.39</v>
      </c>
      <c r="CC85">
        <v>437.63</v>
      </c>
      <c r="CD85">
        <v>416.03</v>
      </c>
      <c r="CE85">
        <v>466.92</v>
      </c>
      <c r="CF85">
        <v>446.58</v>
      </c>
      <c r="CG85">
        <v>441.48</v>
      </c>
      <c r="CH85">
        <v>427.23</v>
      </c>
      <c r="CI85">
        <v>477.76</v>
      </c>
      <c r="CJ85">
        <v>572.09</v>
      </c>
      <c r="CK85">
        <v>479.35</v>
      </c>
      <c r="CL85">
        <v>478.95</v>
      </c>
      <c r="CM85">
        <v>636.35</v>
      </c>
      <c r="CN85">
        <v>609.59</v>
      </c>
      <c r="CO85">
        <v>567.96</v>
      </c>
      <c r="CP85">
        <v>576.25</v>
      </c>
      <c r="CQ85">
        <v>638.64</v>
      </c>
      <c r="CR85">
        <v>485.91</v>
      </c>
      <c r="CS85">
        <v>481.48</v>
      </c>
      <c r="CT85">
        <v>472.33</v>
      </c>
      <c r="CU85">
        <v>485.13</v>
      </c>
      <c r="CV85">
        <v>465.95</v>
      </c>
      <c r="CW85">
        <v>504.57</v>
      </c>
      <c r="CX85">
        <v>528.17999999999995</v>
      </c>
      <c r="CY85">
        <v>524.53</v>
      </c>
      <c r="CZ85">
        <v>609.41</v>
      </c>
      <c r="DA85">
        <v>615.20000000000005</v>
      </c>
      <c r="DB85">
        <v>502.73</v>
      </c>
      <c r="DC85">
        <v>454.34</v>
      </c>
      <c r="DD85">
        <v>492.79</v>
      </c>
      <c r="DE85">
        <v>509.66</v>
      </c>
      <c r="DF85">
        <v>589.58000000000004</v>
      </c>
      <c r="DG85">
        <v>528.87</v>
      </c>
      <c r="DH85">
        <v>533.29999999999995</v>
      </c>
      <c r="DI85">
        <v>671.08</v>
      </c>
      <c r="DJ85">
        <v>567.42999999999995</v>
      </c>
      <c r="DK85">
        <v>473.73</v>
      </c>
      <c r="DL85">
        <v>566.29999999999995</v>
      </c>
      <c r="DM85">
        <v>510.61</v>
      </c>
      <c r="DN85">
        <v>484.72</v>
      </c>
      <c r="DO85">
        <v>493.52</v>
      </c>
      <c r="DP85">
        <v>514.65</v>
      </c>
      <c r="DQ85">
        <v>528.26</v>
      </c>
      <c r="DR85">
        <v>550.64</v>
      </c>
      <c r="DS85">
        <v>534.73</v>
      </c>
      <c r="DT85">
        <v>542.13</v>
      </c>
      <c r="DU85">
        <v>516.17999999999995</v>
      </c>
      <c r="DV85">
        <v>525.37</v>
      </c>
      <c r="DW85">
        <v>514.01</v>
      </c>
      <c r="DX85">
        <v>643.85</v>
      </c>
      <c r="DY85">
        <v>477.64</v>
      </c>
      <c r="DZ85">
        <v>540.16</v>
      </c>
      <c r="EA85">
        <v>493.94</v>
      </c>
      <c r="EB85">
        <v>601.46</v>
      </c>
      <c r="EC85">
        <v>545.65</v>
      </c>
      <c r="ED85">
        <v>487.2</v>
      </c>
      <c r="EE85">
        <v>406.89</v>
      </c>
      <c r="EF85">
        <v>422.56</v>
      </c>
      <c r="EG85">
        <v>454.57</v>
      </c>
      <c r="EH85">
        <v>454.85</v>
      </c>
      <c r="EI85">
        <v>413.18</v>
      </c>
      <c r="EJ85">
        <v>363.73</v>
      </c>
      <c r="EK85">
        <v>416.48</v>
      </c>
      <c r="EL85">
        <v>399.95</v>
      </c>
      <c r="EM85">
        <v>479.06</v>
      </c>
      <c r="EN85">
        <v>404.81</v>
      </c>
      <c r="EO85">
        <v>379.89</v>
      </c>
      <c r="EP85">
        <v>515.85</v>
      </c>
      <c r="EQ85">
        <v>438.61</v>
      </c>
      <c r="ER85">
        <v>370.02</v>
      </c>
      <c r="ES85">
        <v>443.16</v>
      </c>
      <c r="ET85">
        <v>378.87</v>
      </c>
      <c r="EU85">
        <v>391.31</v>
      </c>
      <c r="EV85">
        <v>374.23</v>
      </c>
      <c r="EW85">
        <v>399.68</v>
      </c>
      <c r="EX85">
        <v>403.42</v>
      </c>
      <c r="EY85">
        <v>437.58</v>
      </c>
      <c r="EZ85">
        <v>386.25</v>
      </c>
      <c r="FA85">
        <v>389.85</v>
      </c>
      <c r="FB85">
        <v>391.95</v>
      </c>
      <c r="FC85">
        <v>393.89</v>
      </c>
      <c r="FD85">
        <v>389.94</v>
      </c>
      <c r="FE85">
        <v>456.59</v>
      </c>
      <c r="FF85">
        <v>365.74</v>
      </c>
      <c r="FG85">
        <v>439.23</v>
      </c>
      <c r="FH85">
        <v>400.16</v>
      </c>
      <c r="FI85">
        <v>497.46</v>
      </c>
      <c r="FJ85">
        <v>438.78</v>
      </c>
      <c r="FK85">
        <v>396.99</v>
      </c>
      <c r="FL85">
        <v>817.71</v>
      </c>
      <c r="FM85">
        <v>775.25</v>
      </c>
      <c r="FN85">
        <v>1133.75</v>
      </c>
      <c r="FO85">
        <v>1097</v>
      </c>
      <c r="FP85">
        <v>704.47</v>
      </c>
      <c r="FQ85">
        <v>661.48</v>
      </c>
      <c r="FR85">
        <v>651.98</v>
      </c>
      <c r="FS85">
        <v>810.81</v>
      </c>
      <c r="FT85">
        <v>914.67</v>
      </c>
      <c r="FU85">
        <v>878.74</v>
      </c>
      <c r="FV85">
        <v>1139.33</v>
      </c>
      <c r="FW85">
        <v>1159.96</v>
      </c>
      <c r="FX85">
        <v>991.1</v>
      </c>
      <c r="FY85">
        <v>774.14</v>
      </c>
      <c r="FZ85">
        <v>911.74</v>
      </c>
      <c r="GA85">
        <v>892.02</v>
      </c>
      <c r="GB85">
        <v>704.7</v>
      </c>
      <c r="GC85">
        <v>859.55</v>
      </c>
      <c r="GD85">
        <v>780.91</v>
      </c>
      <c r="GE85">
        <v>798.62</v>
      </c>
      <c r="GF85">
        <v>824.84</v>
      </c>
      <c r="GG85">
        <v>923.56</v>
      </c>
      <c r="GH85">
        <v>870.25</v>
      </c>
      <c r="GI85">
        <v>771.42</v>
      </c>
      <c r="GJ85">
        <v>830.68</v>
      </c>
      <c r="GK85">
        <v>767.91</v>
      </c>
      <c r="GL85">
        <v>1062.3900000000001</v>
      </c>
      <c r="GM85">
        <v>786.79</v>
      </c>
      <c r="GN85">
        <v>794.8</v>
      </c>
      <c r="GO85">
        <v>726.74</v>
      </c>
      <c r="GP85">
        <v>831.63</v>
      </c>
      <c r="GQ85">
        <v>846.41</v>
      </c>
      <c r="GR85">
        <v>708.5</v>
      </c>
      <c r="GS85">
        <v>0.23</v>
      </c>
      <c r="GT85">
        <v>-0.03</v>
      </c>
      <c r="GU85">
        <v>0.31</v>
      </c>
      <c r="GV85">
        <v>0.44</v>
      </c>
      <c r="GW85">
        <v>-0.12</v>
      </c>
      <c r="GX85">
        <v>-0.18</v>
      </c>
      <c r="GY85">
        <v>-0.2</v>
      </c>
      <c r="GZ85">
        <v>0.22</v>
      </c>
      <c r="HA85">
        <v>0.23</v>
      </c>
      <c r="HB85">
        <v>0.56000000000000005</v>
      </c>
      <c r="HC85">
        <v>0.41</v>
      </c>
      <c r="HD85">
        <v>0.63</v>
      </c>
      <c r="HE85">
        <v>2.77</v>
      </c>
      <c r="HF85">
        <v>0.57999999999999996</v>
      </c>
      <c r="HG85">
        <v>-0.15</v>
      </c>
      <c r="HH85">
        <v>0.26</v>
      </c>
      <c r="HI85">
        <v>0.24</v>
      </c>
      <c r="HJ85">
        <v>0.01</v>
      </c>
      <c r="HK85">
        <v>-0.17</v>
      </c>
      <c r="HL85">
        <v>0.05</v>
      </c>
      <c r="HM85">
        <v>-0.14000000000000001</v>
      </c>
      <c r="HN85">
        <v>-0.2</v>
      </c>
      <c r="HO85">
        <v>0.04</v>
      </c>
      <c r="HP85">
        <v>0.17</v>
      </c>
      <c r="HQ85">
        <v>0.1</v>
      </c>
      <c r="HR85">
        <v>-0.21</v>
      </c>
      <c r="HS85">
        <v>0.42</v>
      </c>
      <c r="HT85">
        <v>0.27</v>
      </c>
      <c r="HU85">
        <v>0.41</v>
      </c>
      <c r="HV85">
        <v>0.17</v>
      </c>
      <c r="HW85">
        <v>0.17</v>
      </c>
      <c r="HX85">
        <v>0.72</v>
      </c>
      <c r="HY85">
        <v>0.45</v>
      </c>
      <c r="HZ85">
        <v>2.7</v>
      </c>
      <c r="IA85">
        <v>1.33</v>
      </c>
      <c r="IB85">
        <v>2.57</v>
      </c>
      <c r="IC85">
        <v>2.82</v>
      </c>
      <c r="ID85">
        <v>4.29</v>
      </c>
      <c r="IE85">
        <v>0.7</v>
      </c>
      <c r="IF85">
        <v>-1.32</v>
      </c>
      <c r="IG85">
        <v>3.26</v>
      </c>
      <c r="IH85">
        <v>3.73</v>
      </c>
      <c r="II85">
        <v>3.2</v>
      </c>
      <c r="IJ85">
        <v>4.33</v>
      </c>
      <c r="IK85">
        <v>2.19</v>
      </c>
      <c r="IL85">
        <v>2.96</v>
      </c>
      <c r="IM85">
        <v>3.39</v>
      </c>
      <c r="IN85">
        <v>2.97</v>
      </c>
      <c r="IO85">
        <v>2.11</v>
      </c>
      <c r="IP85">
        <v>2.77</v>
      </c>
      <c r="IQ85">
        <v>2.7</v>
      </c>
      <c r="IR85">
        <v>3.76</v>
      </c>
      <c r="IS85">
        <v>2.8</v>
      </c>
      <c r="IT85">
        <v>4.34</v>
      </c>
      <c r="IU85">
        <v>1.96</v>
      </c>
      <c r="IV85">
        <v>3.62</v>
      </c>
      <c r="IW85">
        <v>1.75</v>
      </c>
      <c r="IX85">
        <v>2.89</v>
      </c>
      <c r="IY85">
        <v>1.69</v>
      </c>
      <c r="IZ85">
        <v>4.88</v>
      </c>
      <c r="JA85">
        <v>2.88</v>
      </c>
      <c r="JB85">
        <v>1.95</v>
      </c>
      <c r="JC85">
        <v>3.29</v>
      </c>
      <c r="JD85">
        <v>0.83</v>
      </c>
      <c r="JE85">
        <v>1.57</v>
      </c>
      <c r="JF85">
        <v>3</v>
      </c>
      <c r="JG85">
        <v>4.24</v>
      </c>
      <c r="JH85">
        <v>3.42</v>
      </c>
      <c r="JI85">
        <v>2.2000000000000002</v>
      </c>
      <c r="JJ85">
        <v>3.2</v>
      </c>
      <c r="JK85">
        <v>3.92</v>
      </c>
      <c r="JL85">
        <v>6.33</v>
      </c>
      <c r="JM85">
        <v>2.35</v>
      </c>
      <c r="JN85">
        <v>3.96</v>
      </c>
      <c r="JO85">
        <v>7.05</v>
      </c>
      <c r="JP85">
        <v>4.16</v>
      </c>
      <c r="JQ85">
        <v>4.84</v>
      </c>
      <c r="JR85">
        <v>5.28</v>
      </c>
      <c r="JS85">
        <v>3.17</v>
      </c>
      <c r="JT85">
        <v>7.07</v>
      </c>
      <c r="JU85">
        <v>4</v>
      </c>
      <c r="JV85">
        <v>5.15</v>
      </c>
      <c r="JW85">
        <v>3.06</v>
      </c>
      <c r="JX85">
        <v>2.48</v>
      </c>
      <c r="JY85">
        <v>3.49</v>
      </c>
      <c r="JZ85">
        <v>4.1399999999999997</v>
      </c>
      <c r="KA85">
        <v>5</v>
      </c>
      <c r="KB85">
        <v>4.8</v>
      </c>
      <c r="KC85">
        <v>3.7</v>
      </c>
      <c r="KD85">
        <v>3.84</v>
      </c>
      <c r="KE85">
        <v>6.17</v>
      </c>
      <c r="KF85">
        <v>6.23</v>
      </c>
      <c r="KG85">
        <v>6.56</v>
      </c>
      <c r="KH85">
        <v>5.67</v>
      </c>
      <c r="KI85">
        <v>3.21</v>
      </c>
      <c r="KJ85">
        <v>2.94</v>
      </c>
      <c r="KK85">
        <v>1.64</v>
      </c>
      <c r="KL85">
        <v>2.04</v>
      </c>
      <c r="KM85">
        <v>7.05</v>
      </c>
    </row>
    <row r="86" spans="1:299" x14ac:dyDescent="0.25">
      <c r="A86">
        <v>84</v>
      </c>
      <c r="B86" s="1">
        <v>42979</v>
      </c>
      <c r="C86">
        <v>1057.99</v>
      </c>
      <c r="D86">
        <v>1059.6300000000001</v>
      </c>
      <c r="E86">
        <v>1097.44</v>
      </c>
      <c r="F86">
        <v>1164.4000000000001</v>
      </c>
      <c r="G86">
        <v>1026.56</v>
      </c>
      <c r="H86">
        <v>1095.1600000000001</v>
      </c>
      <c r="I86">
        <v>1043.25</v>
      </c>
      <c r="J86">
        <v>1048.57</v>
      </c>
      <c r="K86">
        <v>1117.9100000000001</v>
      </c>
      <c r="L86">
        <v>982.83</v>
      </c>
      <c r="M86">
        <v>1015.56</v>
      </c>
      <c r="N86">
        <v>1009.14</v>
      </c>
      <c r="O86">
        <v>988.45</v>
      </c>
      <c r="P86">
        <v>939.36</v>
      </c>
      <c r="Q86">
        <v>1027.92</v>
      </c>
      <c r="R86">
        <v>957.34</v>
      </c>
      <c r="S86">
        <v>976.21</v>
      </c>
      <c r="T86">
        <v>927.95</v>
      </c>
      <c r="U86">
        <v>978</v>
      </c>
      <c r="V86">
        <v>1104.79</v>
      </c>
      <c r="W86">
        <v>999.92</v>
      </c>
      <c r="X86">
        <v>967.13</v>
      </c>
      <c r="Y86">
        <v>1190.0999999999999</v>
      </c>
      <c r="Z86">
        <v>1144.77</v>
      </c>
      <c r="AA86">
        <v>1100.68</v>
      </c>
      <c r="AB86">
        <v>1075.02</v>
      </c>
      <c r="AC86">
        <v>1192.8</v>
      </c>
      <c r="AD86">
        <v>1054.97</v>
      </c>
      <c r="AE86">
        <v>1061.5899999999999</v>
      </c>
      <c r="AF86">
        <v>1055.0899999999999</v>
      </c>
      <c r="AG86">
        <v>1054.72</v>
      </c>
      <c r="AH86">
        <v>1036.77</v>
      </c>
      <c r="AI86">
        <v>1109.9000000000001</v>
      </c>
      <c r="AJ86">
        <v>539.52</v>
      </c>
      <c r="AK86">
        <v>573.66</v>
      </c>
      <c r="AL86">
        <v>601.32000000000005</v>
      </c>
      <c r="AM86">
        <v>634.89</v>
      </c>
      <c r="AN86">
        <v>559.35</v>
      </c>
      <c r="AO86">
        <v>553.83000000000004</v>
      </c>
      <c r="AP86">
        <v>562.20000000000005</v>
      </c>
      <c r="AQ86">
        <v>580.33000000000004</v>
      </c>
      <c r="AR86">
        <v>608.80999999999995</v>
      </c>
      <c r="AS86">
        <v>528.72</v>
      </c>
      <c r="AT86">
        <v>557.57000000000005</v>
      </c>
      <c r="AU86">
        <v>567.16</v>
      </c>
      <c r="AV86">
        <v>550.82000000000005</v>
      </c>
      <c r="AW86">
        <v>523.33000000000004</v>
      </c>
      <c r="AX86">
        <v>561</v>
      </c>
      <c r="AY86">
        <v>510.76</v>
      </c>
      <c r="AZ86">
        <v>533.08000000000004</v>
      </c>
      <c r="BA86">
        <v>500.72</v>
      </c>
      <c r="BB86">
        <v>500.24</v>
      </c>
      <c r="BC86">
        <v>532.71</v>
      </c>
      <c r="BD86">
        <v>520.55999999999995</v>
      </c>
      <c r="BE86">
        <v>488.18</v>
      </c>
      <c r="BF86">
        <v>553.75</v>
      </c>
      <c r="BG86">
        <v>535.20000000000005</v>
      </c>
      <c r="BH86">
        <v>532.72</v>
      </c>
      <c r="BI86">
        <v>498.77</v>
      </c>
      <c r="BJ86">
        <v>554.15</v>
      </c>
      <c r="BK86">
        <v>569.05999999999995</v>
      </c>
      <c r="BL86">
        <v>579.96</v>
      </c>
      <c r="BM86">
        <v>581.79</v>
      </c>
      <c r="BN86">
        <v>569.59</v>
      </c>
      <c r="BO86">
        <v>570.83000000000004</v>
      </c>
      <c r="BP86">
        <v>605.33000000000004</v>
      </c>
      <c r="BQ86">
        <v>518.47</v>
      </c>
      <c r="BR86">
        <v>485.97</v>
      </c>
      <c r="BS86">
        <v>496.12</v>
      </c>
      <c r="BT86">
        <v>529.51</v>
      </c>
      <c r="BU86">
        <v>467.21</v>
      </c>
      <c r="BV86">
        <v>541.33000000000004</v>
      </c>
      <c r="BW86">
        <v>481.05</v>
      </c>
      <c r="BX86">
        <v>468.24</v>
      </c>
      <c r="BY86">
        <v>509.1</v>
      </c>
      <c r="BZ86">
        <v>454.11</v>
      </c>
      <c r="CA86">
        <v>457.99</v>
      </c>
      <c r="CB86">
        <v>441.98</v>
      </c>
      <c r="CC86">
        <v>437.63</v>
      </c>
      <c r="CD86">
        <v>416.03</v>
      </c>
      <c r="CE86">
        <v>466.92</v>
      </c>
      <c r="CF86">
        <v>446.58</v>
      </c>
      <c r="CG86">
        <v>443.13</v>
      </c>
      <c r="CH86">
        <v>427.23</v>
      </c>
      <c r="CI86">
        <v>477.76</v>
      </c>
      <c r="CJ86">
        <v>572.08000000000004</v>
      </c>
      <c r="CK86">
        <v>479.36</v>
      </c>
      <c r="CL86">
        <v>478.95</v>
      </c>
      <c r="CM86">
        <v>636.35</v>
      </c>
      <c r="CN86">
        <v>609.57000000000005</v>
      </c>
      <c r="CO86">
        <v>567.96</v>
      </c>
      <c r="CP86">
        <v>576.25</v>
      </c>
      <c r="CQ86">
        <v>638.65</v>
      </c>
      <c r="CR86">
        <v>485.91</v>
      </c>
      <c r="CS86">
        <v>481.63</v>
      </c>
      <c r="CT86">
        <v>473.3</v>
      </c>
      <c r="CU86">
        <v>485.13</v>
      </c>
      <c r="CV86">
        <v>465.94</v>
      </c>
      <c r="CW86">
        <v>504.57</v>
      </c>
      <c r="CX86">
        <v>529.61</v>
      </c>
      <c r="CY86">
        <v>527.99</v>
      </c>
      <c r="CZ86">
        <v>611.85</v>
      </c>
      <c r="DA86">
        <v>618.1</v>
      </c>
      <c r="DB86">
        <v>502.58</v>
      </c>
      <c r="DC86">
        <v>454.84</v>
      </c>
      <c r="DD86">
        <v>500.04</v>
      </c>
      <c r="DE86">
        <v>509.3</v>
      </c>
      <c r="DF86">
        <v>587.80999999999995</v>
      </c>
      <c r="DG86">
        <v>530.92999999999995</v>
      </c>
      <c r="DH86">
        <v>535</v>
      </c>
      <c r="DI86">
        <v>670.61</v>
      </c>
      <c r="DJ86">
        <v>570.84</v>
      </c>
      <c r="DK86">
        <v>473.5</v>
      </c>
      <c r="DL86">
        <v>568.4</v>
      </c>
      <c r="DM86">
        <v>511.83</v>
      </c>
      <c r="DN86">
        <v>487.83</v>
      </c>
      <c r="DO86">
        <v>493.22</v>
      </c>
      <c r="DP86">
        <v>517.64</v>
      </c>
      <c r="DQ86">
        <v>528.79</v>
      </c>
      <c r="DR86">
        <v>550.30999999999995</v>
      </c>
      <c r="DS86">
        <v>536.38</v>
      </c>
      <c r="DT86">
        <v>542.4</v>
      </c>
      <c r="DU86">
        <v>517.16</v>
      </c>
      <c r="DV86">
        <v>526.37</v>
      </c>
      <c r="DW86">
        <v>514.16</v>
      </c>
      <c r="DX86">
        <v>646.16999999999996</v>
      </c>
      <c r="DY86">
        <v>478.93</v>
      </c>
      <c r="DZ86">
        <v>542</v>
      </c>
      <c r="EA86">
        <v>496.06</v>
      </c>
      <c r="EB86">
        <v>601.76</v>
      </c>
      <c r="EC86">
        <v>547.61</v>
      </c>
      <c r="ED86">
        <v>490.12</v>
      </c>
      <c r="EE86">
        <v>408.72</v>
      </c>
      <c r="EF86">
        <v>423.87</v>
      </c>
      <c r="EG86">
        <v>457.88</v>
      </c>
      <c r="EH86">
        <v>461.17</v>
      </c>
      <c r="EI86">
        <v>412.93</v>
      </c>
      <c r="EJ86">
        <v>364.53</v>
      </c>
      <c r="EK86">
        <v>418.48</v>
      </c>
      <c r="EL86">
        <v>399.47</v>
      </c>
      <c r="EM86">
        <v>476.38</v>
      </c>
      <c r="EN86">
        <v>407.93</v>
      </c>
      <c r="EO86">
        <v>383.73</v>
      </c>
      <c r="EP86">
        <v>513.79</v>
      </c>
      <c r="EQ86">
        <v>443.39</v>
      </c>
      <c r="ER86">
        <v>369.69</v>
      </c>
      <c r="ES86">
        <v>446.18</v>
      </c>
      <c r="ET86">
        <v>380.61</v>
      </c>
      <c r="EU86">
        <v>394.68</v>
      </c>
      <c r="EV86">
        <v>373.82</v>
      </c>
      <c r="EW86">
        <v>404.23</v>
      </c>
      <c r="EX86">
        <v>404.27</v>
      </c>
      <c r="EY86">
        <v>437.01</v>
      </c>
      <c r="EZ86">
        <v>388.64</v>
      </c>
      <c r="FA86">
        <v>390.28</v>
      </c>
      <c r="FB86">
        <v>393.56</v>
      </c>
      <c r="FC86">
        <v>395.43</v>
      </c>
      <c r="FD86">
        <v>390.17</v>
      </c>
      <c r="FE86">
        <v>460.11</v>
      </c>
      <c r="FF86">
        <v>367.6</v>
      </c>
      <c r="FG86">
        <v>441.82</v>
      </c>
      <c r="FH86">
        <v>402.64</v>
      </c>
      <c r="FI86">
        <v>497.96</v>
      </c>
      <c r="FJ86">
        <v>441.64</v>
      </c>
      <c r="FK86">
        <v>401.4</v>
      </c>
      <c r="FL86">
        <v>818.37</v>
      </c>
      <c r="FM86">
        <v>783.54</v>
      </c>
      <c r="FN86">
        <v>1133.75</v>
      </c>
      <c r="FO86">
        <v>1090.42</v>
      </c>
      <c r="FP86">
        <v>704.47</v>
      </c>
      <c r="FQ86">
        <v>661.48</v>
      </c>
      <c r="FR86">
        <v>669.2</v>
      </c>
      <c r="FS86">
        <v>810.81</v>
      </c>
      <c r="FT86">
        <v>914.67</v>
      </c>
      <c r="FU86">
        <v>878.39</v>
      </c>
      <c r="FV86">
        <v>1133.52</v>
      </c>
      <c r="FW86">
        <v>1164.1300000000001</v>
      </c>
      <c r="FX86">
        <v>991.1</v>
      </c>
      <c r="FY86">
        <v>774.14</v>
      </c>
      <c r="FZ86">
        <v>911.74</v>
      </c>
      <c r="GA86">
        <v>892.02</v>
      </c>
      <c r="GB86">
        <v>707.31</v>
      </c>
      <c r="GC86">
        <v>859.55</v>
      </c>
      <c r="GD86">
        <v>780.91</v>
      </c>
      <c r="GE86">
        <v>798.62</v>
      </c>
      <c r="GF86">
        <v>824.84</v>
      </c>
      <c r="GG86">
        <v>923.56</v>
      </c>
      <c r="GH86">
        <v>870.25</v>
      </c>
      <c r="GI86">
        <v>771.42</v>
      </c>
      <c r="GJ86">
        <v>830.68</v>
      </c>
      <c r="GK86">
        <v>767.91</v>
      </c>
      <c r="GL86">
        <v>1062.3900000000001</v>
      </c>
      <c r="GM86">
        <v>786.79</v>
      </c>
      <c r="GN86">
        <v>795.04</v>
      </c>
      <c r="GO86">
        <v>728.27</v>
      </c>
      <c r="GP86">
        <v>831.63</v>
      </c>
      <c r="GQ86">
        <v>846.41</v>
      </c>
      <c r="GR86">
        <v>708.5</v>
      </c>
      <c r="GS86">
        <v>0.27</v>
      </c>
      <c r="GT86">
        <v>0.66</v>
      </c>
      <c r="GU86">
        <v>0.4</v>
      </c>
      <c r="GV86">
        <v>0.47</v>
      </c>
      <c r="GW86">
        <v>-0.03</v>
      </c>
      <c r="GX86">
        <v>0.11</v>
      </c>
      <c r="GY86">
        <v>1.47</v>
      </c>
      <c r="GZ86">
        <v>-7.0000000000000007E-2</v>
      </c>
      <c r="HA86">
        <v>-0.3</v>
      </c>
      <c r="HB86">
        <v>0.39</v>
      </c>
      <c r="HC86">
        <v>0.32</v>
      </c>
      <c r="HD86">
        <v>-7.0000000000000007E-2</v>
      </c>
      <c r="HE86">
        <v>0.6</v>
      </c>
      <c r="HF86">
        <v>-0.05</v>
      </c>
      <c r="HG86">
        <v>0.37</v>
      </c>
      <c r="HH86">
        <v>0.24</v>
      </c>
      <c r="HI86">
        <v>0.64</v>
      </c>
      <c r="HJ86">
        <v>-0.06</v>
      </c>
      <c r="HK86">
        <v>0.57999999999999996</v>
      </c>
      <c r="HL86">
        <v>0.1</v>
      </c>
      <c r="HM86">
        <v>-0.06</v>
      </c>
      <c r="HN86">
        <v>0.31</v>
      </c>
      <c r="HO86">
        <v>0.05</v>
      </c>
      <c r="HP86">
        <v>0.19</v>
      </c>
      <c r="HQ86">
        <v>0.19</v>
      </c>
      <c r="HR86">
        <v>0.03</v>
      </c>
      <c r="HS86">
        <v>0.36</v>
      </c>
      <c r="HT86">
        <v>0.27</v>
      </c>
      <c r="HU86">
        <v>0.34</v>
      </c>
      <c r="HV86">
        <v>0.43</v>
      </c>
      <c r="HW86">
        <v>0.05</v>
      </c>
      <c r="HX86">
        <v>0.36</v>
      </c>
      <c r="HY86">
        <v>0.6</v>
      </c>
      <c r="HZ86">
        <v>2.98</v>
      </c>
      <c r="IA86">
        <v>2</v>
      </c>
      <c r="IB86">
        <v>2.98</v>
      </c>
      <c r="IC86">
        <v>3.3</v>
      </c>
      <c r="ID86">
        <v>4.26</v>
      </c>
      <c r="IE86">
        <v>0.81</v>
      </c>
      <c r="IF86">
        <v>0.13</v>
      </c>
      <c r="IG86">
        <v>3.19</v>
      </c>
      <c r="IH86">
        <v>3.42</v>
      </c>
      <c r="II86">
        <v>3.6</v>
      </c>
      <c r="IJ86">
        <v>4.67</v>
      </c>
      <c r="IK86">
        <v>2.12</v>
      </c>
      <c r="IL86">
        <v>3.58</v>
      </c>
      <c r="IM86">
        <v>3.34</v>
      </c>
      <c r="IN86">
        <v>3.35</v>
      </c>
      <c r="IO86">
        <v>2.35</v>
      </c>
      <c r="IP86">
        <v>3.43</v>
      </c>
      <c r="IQ86">
        <v>2.64</v>
      </c>
      <c r="IR86">
        <v>4.3600000000000003</v>
      </c>
      <c r="IS86">
        <v>2.9</v>
      </c>
      <c r="IT86">
        <v>4.28</v>
      </c>
      <c r="IU86">
        <v>2.2799999999999998</v>
      </c>
      <c r="IV86">
        <v>3.67</v>
      </c>
      <c r="IW86">
        <v>1.94</v>
      </c>
      <c r="IX86">
        <v>3.08</v>
      </c>
      <c r="IY86">
        <v>1.72</v>
      </c>
      <c r="IZ86">
        <v>5.25</v>
      </c>
      <c r="JA86">
        <v>3.16</v>
      </c>
      <c r="JB86">
        <v>2.2999999999999998</v>
      </c>
      <c r="JC86">
        <v>3.73</v>
      </c>
      <c r="JD86">
        <v>0.88</v>
      </c>
      <c r="JE86">
        <v>1.93</v>
      </c>
      <c r="JF86">
        <v>3.62</v>
      </c>
      <c r="JG86">
        <v>4.25</v>
      </c>
      <c r="JH86">
        <v>3.76</v>
      </c>
      <c r="JI86">
        <v>2.59</v>
      </c>
      <c r="JJ86">
        <v>4.29</v>
      </c>
      <c r="JK86">
        <v>3.84</v>
      </c>
      <c r="JL86">
        <v>0.88</v>
      </c>
      <c r="JM86">
        <v>3.62</v>
      </c>
      <c r="JN86">
        <v>3.53</v>
      </c>
      <c r="JO86">
        <v>6.7</v>
      </c>
      <c r="JP86">
        <v>4.6399999999999997</v>
      </c>
      <c r="JQ86">
        <v>5.61</v>
      </c>
      <c r="JR86">
        <v>5.63</v>
      </c>
      <c r="JS86">
        <v>4.01</v>
      </c>
      <c r="JT86">
        <v>6.9</v>
      </c>
      <c r="JU86">
        <v>4.07</v>
      </c>
      <c r="JV86">
        <v>5.46</v>
      </c>
      <c r="JW86">
        <v>3.5</v>
      </c>
      <c r="JX86">
        <v>2.39</v>
      </c>
      <c r="JY86">
        <v>4.0599999999999996</v>
      </c>
      <c r="JZ86">
        <v>3.77</v>
      </c>
      <c r="KA86">
        <v>4.24</v>
      </c>
      <c r="KB86">
        <v>4.78</v>
      </c>
      <c r="KC86">
        <v>3.79</v>
      </c>
      <c r="KD86">
        <v>3.45</v>
      </c>
      <c r="KE86">
        <v>6.18</v>
      </c>
      <c r="KF86">
        <v>6.05</v>
      </c>
      <c r="KG86">
        <v>6.91</v>
      </c>
      <c r="KH86">
        <v>5.62</v>
      </c>
      <c r="KI86">
        <v>3.07</v>
      </c>
      <c r="KJ86">
        <v>3.81</v>
      </c>
      <c r="KK86">
        <v>1.1399999999999999</v>
      </c>
      <c r="KL86">
        <v>2.33</v>
      </c>
      <c r="KM86">
        <v>6</v>
      </c>
    </row>
    <row r="87" spans="1:299" x14ac:dyDescent="0.25">
      <c r="A87">
        <v>85</v>
      </c>
      <c r="B87" s="1">
        <v>43009</v>
      </c>
      <c r="C87">
        <v>1059.68</v>
      </c>
      <c r="D87">
        <v>1062.53</v>
      </c>
      <c r="E87">
        <v>1102.6600000000001</v>
      </c>
      <c r="F87">
        <v>1170.03</v>
      </c>
      <c r="G87">
        <v>1030.32</v>
      </c>
      <c r="H87">
        <v>1109.99</v>
      </c>
      <c r="I87">
        <v>1043.33</v>
      </c>
      <c r="J87">
        <v>1052.0899999999999</v>
      </c>
      <c r="K87">
        <v>1122.18</v>
      </c>
      <c r="L87">
        <v>983.76</v>
      </c>
      <c r="M87">
        <v>1013.36</v>
      </c>
      <c r="N87">
        <v>1009.55</v>
      </c>
      <c r="O87">
        <v>986.33</v>
      </c>
      <c r="P87">
        <v>939.93</v>
      </c>
      <c r="Q87">
        <v>1035.1500000000001</v>
      </c>
      <c r="R87">
        <v>958.46</v>
      </c>
      <c r="S87">
        <v>981.91</v>
      </c>
      <c r="T87">
        <v>925.67</v>
      </c>
      <c r="U87">
        <v>980.15</v>
      </c>
      <c r="V87">
        <v>1104.9000000000001</v>
      </c>
      <c r="W87">
        <v>1000.04</v>
      </c>
      <c r="X87">
        <v>965.87</v>
      </c>
      <c r="Y87">
        <v>1188.32</v>
      </c>
      <c r="Z87">
        <v>1145.72</v>
      </c>
      <c r="AA87">
        <v>1101.8</v>
      </c>
      <c r="AB87">
        <v>1076.56</v>
      </c>
      <c r="AC87">
        <v>1196.55</v>
      </c>
      <c r="AD87">
        <v>1052.8599999999999</v>
      </c>
      <c r="AE87">
        <v>1071.77</v>
      </c>
      <c r="AF87">
        <v>1056.21</v>
      </c>
      <c r="AG87">
        <v>1061.1600000000001</v>
      </c>
      <c r="AH87">
        <v>1062.33</v>
      </c>
      <c r="AI87">
        <v>1109.8</v>
      </c>
      <c r="AJ87">
        <v>540.58000000000004</v>
      </c>
      <c r="AK87">
        <v>575.95000000000005</v>
      </c>
      <c r="AL87">
        <v>606.54</v>
      </c>
      <c r="AM87">
        <v>640.52</v>
      </c>
      <c r="AN87">
        <v>563.11</v>
      </c>
      <c r="AO87">
        <v>554.67999999999995</v>
      </c>
      <c r="AP87">
        <v>562.28</v>
      </c>
      <c r="AQ87">
        <v>583.85</v>
      </c>
      <c r="AR87">
        <v>613.08000000000004</v>
      </c>
      <c r="AS87">
        <v>529.65</v>
      </c>
      <c r="AT87">
        <v>555.37</v>
      </c>
      <c r="AU87">
        <v>567.57000000000005</v>
      </c>
      <c r="AV87">
        <v>548.70000000000005</v>
      </c>
      <c r="AW87">
        <v>523.9</v>
      </c>
      <c r="AX87">
        <v>568.23</v>
      </c>
      <c r="AY87">
        <v>511.88</v>
      </c>
      <c r="AZ87">
        <v>538.78</v>
      </c>
      <c r="BA87">
        <v>498.44</v>
      </c>
      <c r="BB87">
        <v>502.39</v>
      </c>
      <c r="BC87">
        <v>532.86</v>
      </c>
      <c r="BD87">
        <v>520.84</v>
      </c>
      <c r="BE87">
        <v>486.92</v>
      </c>
      <c r="BF87">
        <v>551.97</v>
      </c>
      <c r="BG87">
        <v>536.15</v>
      </c>
      <c r="BH87">
        <v>533.84</v>
      </c>
      <c r="BI87">
        <v>500.31</v>
      </c>
      <c r="BJ87">
        <v>557.9</v>
      </c>
      <c r="BK87">
        <v>566.95000000000005</v>
      </c>
      <c r="BL87">
        <v>583.80999999999995</v>
      </c>
      <c r="BM87">
        <v>582.91</v>
      </c>
      <c r="BN87">
        <v>576.03</v>
      </c>
      <c r="BO87">
        <v>576.37</v>
      </c>
      <c r="BP87">
        <v>605.23</v>
      </c>
      <c r="BQ87">
        <v>519.1</v>
      </c>
      <c r="BR87">
        <v>486.58</v>
      </c>
      <c r="BS87">
        <v>496.12</v>
      </c>
      <c r="BT87">
        <v>529.51</v>
      </c>
      <c r="BU87">
        <v>467.21</v>
      </c>
      <c r="BV87">
        <v>555.30999999999995</v>
      </c>
      <c r="BW87">
        <v>481.05</v>
      </c>
      <c r="BX87">
        <v>468.24</v>
      </c>
      <c r="BY87">
        <v>509.1</v>
      </c>
      <c r="BZ87">
        <v>454.11</v>
      </c>
      <c r="CA87">
        <v>457.99</v>
      </c>
      <c r="CB87">
        <v>441.98</v>
      </c>
      <c r="CC87">
        <v>437.63</v>
      </c>
      <c r="CD87">
        <v>416.03</v>
      </c>
      <c r="CE87">
        <v>466.92</v>
      </c>
      <c r="CF87">
        <v>446.58</v>
      </c>
      <c r="CG87">
        <v>443.13</v>
      </c>
      <c r="CH87">
        <v>427.23</v>
      </c>
      <c r="CI87">
        <v>477.76</v>
      </c>
      <c r="CJ87">
        <v>572.04</v>
      </c>
      <c r="CK87">
        <v>479.2</v>
      </c>
      <c r="CL87">
        <v>478.95</v>
      </c>
      <c r="CM87">
        <v>636.35</v>
      </c>
      <c r="CN87">
        <v>609.57000000000005</v>
      </c>
      <c r="CO87">
        <v>567.96</v>
      </c>
      <c r="CP87">
        <v>576.25</v>
      </c>
      <c r="CQ87">
        <v>638.65</v>
      </c>
      <c r="CR87">
        <v>485.91</v>
      </c>
      <c r="CS87">
        <v>487.96</v>
      </c>
      <c r="CT87">
        <v>473.3</v>
      </c>
      <c r="CU87">
        <v>485.13</v>
      </c>
      <c r="CV87">
        <v>485.96</v>
      </c>
      <c r="CW87">
        <v>504.57</v>
      </c>
      <c r="CX87">
        <v>530.46</v>
      </c>
      <c r="CY87">
        <v>529.41999999999996</v>
      </c>
      <c r="CZ87">
        <v>614.79</v>
      </c>
      <c r="DA87">
        <v>621.05999999999995</v>
      </c>
      <c r="DB87">
        <v>504.44</v>
      </c>
      <c r="DC87">
        <v>460.98</v>
      </c>
      <c r="DD87">
        <v>500.09</v>
      </c>
      <c r="DE87">
        <v>511.03</v>
      </c>
      <c r="DF87">
        <v>590.04</v>
      </c>
      <c r="DG87">
        <v>531.41</v>
      </c>
      <c r="DH87">
        <v>533.83000000000004</v>
      </c>
      <c r="DI87">
        <v>670.88</v>
      </c>
      <c r="DJ87">
        <v>569.64</v>
      </c>
      <c r="DK87">
        <v>473.78</v>
      </c>
      <c r="DL87">
        <v>572.38</v>
      </c>
      <c r="DM87">
        <v>512.45000000000005</v>
      </c>
      <c r="DN87">
        <v>490.66</v>
      </c>
      <c r="DO87">
        <v>491.99</v>
      </c>
      <c r="DP87">
        <v>518.77</v>
      </c>
      <c r="DQ87">
        <v>528.84</v>
      </c>
      <c r="DR87">
        <v>550.36</v>
      </c>
      <c r="DS87">
        <v>535.69000000000005</v>
      </c>
      <c r="DT87">
        <v>541.59</v>
      </c>
      <c r="DU87">
        <v>517.58000000000004</v>
      </c>
      <c r="DV87">
        <v>526.89</v>
      </c>
      <c r="DW87">
        <v>514.88</v>
      </c>
      <c r="DX87">
        <v>648.16999999999996</v>
      </c>
      <c r="DY87">
        <v>477.97</v>
      </c>
      <c r="DZ87">
        <v>547.20000000000005</v>
      </c>
      <c r="EA87">
        <v>496.6</v>
      </c>
      <c r="EB87">
        <v>605.42999999999995</v>
      </c>
      <c r="EC87">
        <v>561.14</v>
      </c>
      <c r="ED87">
        <v>490.07</v>
      </c>
      <c r="EE87">
        <v>409.54</v>
      </c>
      <c r="EF87">
        <v>425.57</v>
      </c>
      <c r="EG87">
        <v>461.87</v>
      </c>
      <c r="EH87">
        <v>465.27</v>
      </c>
      <c r="EI87">
        <v>415.7</v>
      </c>
      <c r="EJ87">
        <v>365.08</v>
      </c>
      <c r="EK87">
        <v>418.56</v>
      </c>
      <c r="EL87">
        <v>401.9</v>
      </c>
      <c r="EM87">
        <v>479.72</v>
      </c>
      <c r="EN87">
        <v>408.66</v>
      </c>
      <c r="EO87">
        <v>382.23</v>
      </c>
      <c r="EP87">
        <v>514.15</v>
      </c>
      <c r="EQ87">
        <v>441.7</v>
      </c>
      <c r="ER87">
        <v>370.09</v>
      </c>
      <c r="ES87">
        <v>451.93</v>
      </c>
      <c r="ET87">
        <v>381.45</v>
      </c>
      <c r="EU87">
        <v>398.9</v>
      </c>
      <c r="EV87">
        <v>372.1</v>
      </c>
      <c r="EW87">
        <v>405.97</v>
      </c>
      <c r="EX87">
        <v>404.39</v>
      </c>
      <c r="EY87">
        <v>437.22</v>
      </c>
      <c r="EZ87">
        <v>387.63</v>
      </c>
      <c r="FA87">
        <v>389.03</v>
      </c>
      <c r="FB87">
        <v>394.27</v>
      </c>
      <c r="FC87">
        <v>396.26</v>
      </c>
      <c r="FD87">
        <v>391.38</v>
      </c>
      <c r="FE87">
        <v>463.24</v>
      </c>
      <c r="FF87">
        <v>366.24</v>
      </c>
      <c r="FG87">
        <v>444.74</v>
      </c>
      <c r="FH87">
        <v>403.41</v>
      </c>
      <c r="FI87">
        <v>503.59</v>
      </c>
      <c r="FJ87">
        <v>445.92</v>
      </c>
      <c r="FK87">
        <v>401.32</v>
      </c>
      <c r="FL87">
        <v>819.35</v>
      </c>
      <c r="FM87">
        <v>784.56</v>
      </c>
      <c r="FN87">
        <v>1133.75</v>
      </c>
      <c r="FO87">
        <v>1090.42</v>
      </c>
      <c r="FP87">
        <v>704.47</v>
      </c>
      <c r="FQ87">
        <v>678.54</v>
      </c>
      <c r="FR87">
        <v>669.2</v>
      </c>
      <c r="FS87">
        <v>810.81</v>
      </c>
      <c r="FT87">
        <v>914.67</v>
      </c>
      <c r="FU87">
        <v>878.39</v>
      </c>
      <c r="FV87">
        <v>1133.52</v>
      </c>
      <c r="FW87">
        <v>1164.1300000000001</v>
      </c>
      <c r="FX87">
        <v>991.1</v>
      </c>
      <c r="FY87">
        <v>774.14</v>
      </c>
      <c r="FZ87">
        <v>911.74</v>
      </c>
      <c r="GA87">
        <v>892.02</v>
      </c>
      <c r="GB87">
        <v>707.31</v>
      </c>
      <c r="GC87">
        <v>859.55</v>
      </c>
      <c r="GD87">
        <v>780.91</v>
      </c>
      <c r="GE87">
        <v>798.54</v>
      </c>
      <c r="GF87">
        <v>824.59</v>
      </c>
      <c r="GG87">
        <v>923.56</v>
      </c>
      <c r="GH87">
        <v>870.25</v>
      </c>
      <c r="GI87">
        <v>771.42</v>
      </c>
      <c r="GJ87">
        <v>830.68</v>
      </c>
      <c r="GK87">
        <v>767.91</v>
      </c>
      <c r="GL87">
        <v>1062.3900000000001</v>
      </c>
      <c r="GM87">
        <v>786.79</v>
      </c>
      <c r="GN87">
        <v>805.45</v>
      </c>
      <c r="GO87">
        <v>728.27</v>
      </c>
      <c r="GP87">
        <v>831.63</v>
      </c>
      <c r="GQ87">
        <v>882.81</v>
      </c>
      <c r="GR87">
        <v>708.5</v>
      </c>
      <c r="GS87">
        <v>0.16</v>
      </c>
      <c r="GT87">
        <v>0.27</v>
      </c>
      <c r="GU87">
        <v>0.48</v>
      </c>
      <c r="GV87">
        <v>0.48</v>
      </c>
      <c r="GW87">
        <v>0.37</v>
      </c>
      <c r="GX87">
        <v>1.35</v>
      </c>
      <c r="GY87">
        <v>0.01</v>
      </c>
      <c r="GZ87">
        <v>0.34</v>
      </c>
      <c r="HA87">
        <v>0.38</v>
      </c>
      <c r="HB87">
        <v>0.09</v>
      </c>
      <c r="HC87">
        <v>-0.22</v>
      </c>
      <c r="HD87">
        <v>0.04</v>
      </c>
      <c r="HE87">
        <v>-0.21</v>
      </c>
      <c r="HF87">
        <v>0.06</v>
      </c>
      <c r="HG87">
        <v>0.7</v>
      </c>
      <c r="HH87">
        <v>0.12</v>
      </c>
      <c r="HI87">
        <v>0.57999999999999996</v>
      </c>
      <c r="HJ87">
        <v>-0.25</v>
      </c>
      <c r="HK87">
        <v>0.22</v>
      </c>
      <c r="HL87">
        <v>0.01</v>
      </c>
      <c r="HM87">
        <v>0.01</v>
      </c>
      <c r="HN87">
        <v>-0.13</v>
      </c>
      <c r="HO87">
        <v>-0.15</v>
      </c>
      <c r="HP87">
        <v>0.08</v>
      </c>
      <c r="HQ87">
        <v>0.1</v>
      </c>
      <c r="HR87">
        <v>0.14000000000000001</v>
      </c>
      <c r="HS87">
        <v>0.31</v>
      </c>
      <c r="HT87">
        <v>-0.2</v>
      </c>
      <c r="HU87">
        <v>0.96</v>
      </c>
      <c r="HV87">
        <v>0.11</v>
      </c>
      <c r="HW87">
        <v>0.61</v>
      </c>
      <c r="HX87">
        <v>2.4700000000000002</v>
      </c>
      <c r="HY87">
        <v>-0.01</v>
      </c>
      <c r="HZ87">
        <v>3.14</v>
      </c>
      <c r="IA87">
        <v>2.2799999999999998</v>
      </c>
      <c r="IB87">
        <v>3.47</v>
      </c>
      <c r="IC87">
        <v>3.8</v>
      </c>
      <c r="ID87">
        <v>4.6500000000000004</v>
      </c>
      <c r="IE87">
        <v>2.17</v>
      </c>
      <c r="IF87">
        <v>0.14000000000000001</v>
      </c>
      <c r="IG87">
        <v>3.54</v>
      </c>
      <c r="IH87">
        <v>3.81</v>
      </c>
      <c r="II87">
        <v>3.7</v>
      </c>
      <c r="IJ87">
        <v>4.4400000000000004</v>
      </c>
      <c r="IK87">
        <v>2.16</v>
      </c>
      <c r="IL87">
        <v>3.36</v>
      </c>
      <c r="IM87">
        <v>3.4</v>
      </c>
      <c r="IN87">
        <v>4.07</v>
      </c>
      <c r="IO87">
        <v>2.4700000000000002</v>
      </c>
      <c r="IP87">
        <v>4.03</v>
      </c>
      <c r="IQ87">
        <v>2.39</v>
      </c>
      <c r="IR87">
        <v>4.59</v>
      </c>
      <c r="IS87">
        <v>2.91</v>
      </c>
      <c r="IT87">
        <v>4.29</v>
      </c>
      <c r="IU87">
        <v>2.14</v>
      </c>
      <c r="IV87">
        <v>3.51</v>
      </c>
      <c r="IW87">
        <v>2.0299999999999998</v>
      </c>
      <c r="IX87">
        <v>3.19</v>
      </c>
      <c r="IY87">
        <v>1.86</v>
      </c>
      <c r="IZ87">
        <v>5.58</v>
      </c>
      <c r="JA87">
        <v>2.95</v>
      </c>
      <c r="JB87">
        <v>3.28</v>
      </c>
      <c r="JC87">
        <v>3.85</v>
      </c>
      <c r="JD87">
        <v>1.5</v>
      </c>
      <c r="JE87">
        <v>4.45</v>
      </c>
      <c r="JF87">
        <v>3.61</v>
      </c>
      <c r="JG87">
        <v>3.75</v>
      </c>
      <c r="JH87">
        <v>2.37</v>
      </c>
      <c r="JI87">
        <v>3.07</v>
      </c>
      <c r="JJ87">
        <v>4.5999999999999996</v>
      </c>
      <c r="JK87">
        <v>4.25</v>
      </c>
      <c r="JL87">
        <v>2.17</v>
      </c>
      <c r="JM87">
        <v>-0.01</v>
      </c>
      <c r="JN87">
        <v>3.64</v>
      </c>
      <c r="JO87">
        <v>6.58</v>
      </c>
      <c r="JP87">
        <v>4.57</v>
      </c>
      <c r="JQ87">
        <v>5</v>
      </c>
      <c r="JR87">
        <v>5.71</v>
      </c>
      <c r="JS87">
        <v>3.71</v>
      </c>
      <c r="JT87">
        <v>6.59</v>
      </c>
      <c r="JU87">
        <v>4.3499999999999996</v>
      </c>
      <c r="JV87">
        <v>5.43</v>
      </c>
      <c r="JW87">
        <v>4.08</v>
      </c>
      <c r="JX87">
        <v>2.21</v>
      </c>
      <c r="JY87">
        <v>4.18</v>
      </c>
      <c r="JZ87">
        <v>2.94</v>
      </c>
      <c r="KA87">
        <v>4.1399999999999997</v>
      </c>
      <c r="KB87">
        <v>4.57</v>
      </c>
      <c r="KC87">
        <v>3.62</v>
      </c>
      <c r="KD87">
        <v>1.95</v>
      </c>
      <c r="KE87">
        <v>5.4</v>
      </c>
      <c r="KF87">
        <v>6.23</v>
      </c>
      <c r="KG87">
        <v>6.26</v>
      </c>
      <c r="KH87">
        <v>3.09</v>
      </c>
      <c r="KI87">
        <v>3.89</v>
      </c>
      <c r="KJ87">
        <v>4.16</v>
      </c>
      <c r="KK87">
        <v>1.58</v>
      </c>
      <c r="KL87">
        <v>4.5199999999999996</v>
      </c>
      <c r="KM87">
        <v>5.83</v>
      </c>
    </row>
    <row r="88" spans="1:299" x14ac:dyDescent="0.25">
      <c r="A88">
        <v>86</v>
      </c>
      <c r="B88" s="1">
        <v>43040</v>
      </c>
      <c r="C88">
        <v>1064.76</v>
      </c>
      <c r="D88">
        <v>1066.1300000000001</v>
      </c>
      <c r="E88">
        <v>1108.42</v>
      </c>
      <c r="F88">
        <v>1171.82</v>
      </c>
      <c r="G88">
        <v>1032.67</v>
      </c>
      <c r="H88">
        <v>1112.0899999999999</v>
      </c>
      <c r="I88">
        <v>1048.23</v>
      </c>
      <c r="J88">
        <v>1053.4100000000001</v>
      </c>
      <c r="K88">
        <v>1124.83</v>
      </c>
      <c r="L88">
        <v>988.82</v>
      </c>
      <c r="M88">
        <v>1015.31</v>
      </c>
      <c r="N88">
        <v>1013.77</v>
      </c>
      <c r="O88">
        <v>990.83</v>
      </c>
      <c r="P88">
        <v>941.56</v>
      </c>
      <c r="Q88">
        <v>1034.83</v>
      </c>
      <c r="R88">
        <v>971.01</v>
      </c>
      <c r="S88">
        <v>987.52</v>
      </c>
      <c r="T88">
        <v>931.68</v>
      </c>
      <c r="U88">
        <v>984.43</v>
      </c>
      <c r="V88">
        <v>1110.0899999999999</v>
      </c>
      <c r="W88">
        <v>1000.83</v>
      </c>
      <c r="X88">
        <v>968.82</v>
      </c>
      <c r="Y88">
        <v>1190.83</v>
      </c>
      <c r="Z88">
        <v>1154.8</v>
      </c>
      <c r="AA88">
        <v>1103.97</v>
      </c>
      <c r="AB88">
        <v>1077.96</v>
      </c>
      <c r="AC88">
        <v>1198.79</v>
      </c>
      <c r="AD88">
        <v>1056.26</v>
      </c>
      <c r="AE88">
        <v>1081.8399999999999</v>
      </c>
      <c r="AF88">
        <v>1063.1600000000001</v>
      </c>
      <c r="AG88">
        <v>1079.28</v>
      </c>
      <c r="AH88">
        <v>1067.3</v>
      </c>
      <c r="AI88">
        <v>1118.4000000000001</v>
      </c>
      <c r="AJ88">
        <v>544.19000000000005</v>
      </c>
      <c r="AK88">
        <v>579.63</v>
      </c>
      <c r="AL88">
        <v>612.29999999999995</v>
      </c>
      <c r="AM88">
        <v>642.30999999999995</v>
      </c>
      <c r="AN88">
        <v>565.46</v>
      </c>
      <c r="AO88">
        <v>556.78</v>
      </c>
      <c r="AP88">
        <v>567.19000000000005</v>
      </c>
      <c r="AQ88">
        <v>586.30999999999995</v>
      </c>
      <c r="AR88">
        <v>615.73</v>
      </c>
      <c r="AS88">
        <v>533.17999999999995</v>
      </c>
      <c r="AT88">
        <v>557.32000000000005</v>
      </c>
      <c r="AU88">
        <v>573.39</v>
      </c>
      <c r="AV88">
        <v>553.20000000000005</v>
      </c>
      <c r="AW88">
        <v>524.73</v>
      </c>
      <c r="AX88">
        <v>567.91</v>
      </c>
      <c r="AY88">
        <v>515.75</v>
      </c>
      <c r="AZ88">
        <v>546.04</v>
      </c>
      <c r="BA88">
        <v>504.45</v>
      </c>
      <c r="BB88">
        <v>506.08</v>
      </c>
      <c r="BC88">
        <v>536.86</v>
      </c>
      <c r="BD88">
        <v>521.71</v>
      </c>
      <c r="BE88">
        <v>489.87</v>
      </c>
      <c r="BF88">
        <v>554.48</v>
      </c>
      <c r="BG88">
        <v>542.71</v>
      </c>
      <c r="BH88">
        <v>536.11</v>
      </c>
      <c r="BI88">
        <v>501.71</v>
      </c>
      <c r="BJ88">
        <v>561.07000000000005</v>
      </c>
      <c r="BK88">
        <v>569.80999999999995</v>
      </c>
      <c r="BL88">
        <v>587.9</v>
      </c>
      <c r="BM88">
        <v>589.86</v>
      </c>
      <c r="BN88">
        <v>574.39</v>
      </c>
      <c r="BO88">
        <v>581.34</v>
      </c>
      <c r="BP88">
        <v>613.83000000000004</v>
      </c>
      <c r="BQ88">
        <v>520.57000000000005</v>
      </c>
      <c r="BR88">
        <v>486.5</v>
      </c>
      <c r="BS88">
        <v>496.12</v>
      </c>
      <c r="BT88">
        <v>529.51</v>
      </c>
      <c r="BU88">
        <v>467.21</v>
      </c>
      <c r="BV88">
        <v>555.30999999999995</v>
      </c>
      <c r="BW88">
        <v>481.04</v>
      </c>
      <c r="BX88">
        <v>467.1</v>
      </c>
      <c r="BY88">
        <v>509.1</v>
      </c>
      <c r="BZ88">
        <v>455.64</v>
      </c>
      <c r="CA88">
        <v>457.99</v>
      </c>
      <c r="CB88">
        <v>440.38</v>
      </c>
      <c r="CC88">
        <v>437.63</v>
      </c>
      <c r="CD88">
        <v>416.83</v>
      </c>
      <c r="CE88">
        <v>466.92</v>
      </c>
      <c r="CF88">
        <v>455.26</v>
      </c>
      <c r="CG88">
        <v>441.48</v>
      </c>
      <c r="CH88">
        <v>427.23</v>
      </c>
      <c r="CI88">
        <v>478.35</v>
      </c>
      <c r="CJ88">
        <v>573.23</v>
      </c>
      <c r="CK88">
        <v>479.12</v>
      </c>
      <c r="CL88">
        <v>478.95</v>
      </c>
      <c r="CM88">
        <v>636.35</v>
      </c>
      <c r="CN88">
        <v>612.09</v>
      </c>
      <c r="CO88">
        <v>567.86</v>
      </c>
      <c r="CP88">
        <v>576.25</v>
      </c>
      <c r="CQ88">
        <v>637.72</v>
      </c>
      <c r="CR88">
        <v>486.45</v>
      </c>
      <c r="CS88">
        <v>493.94</v>
      </c>
      <c r="CT88">
        <v>473.3</v>
      </c>
      <c r="CU88">
        <v>504.89</v>
      </c>
      <c r="CV88">
        <v>485.96</v>
      </c>
      <c r="CW88">
        <v>504.57</v>
      </c>
      <c r="CX88">
        <v>533</v>
      </c>
      <c r="CY88">
        <v>531.22</v>
      </c>
      <c r="CZ88">
        <v>617.98</v>
      </c>
      <c r="DA88">
        <v>621.99</v>
      </c>
      <c r="DB88">
        <v>505.6</v>
      </c>
      <c r="DC88">
        <v>461.86</v>
      </c>
      <c r="DD88">
        <v>502.44</v>
      </c>
      <c r="DE88">
        <v>511.7</v>
      </c>
      <c r="DF88">
        <v>591.46</v>
      </c>
      <c r="DG88">
        <v>534.12</v>
      </c>
      <c r="DH88">
        <v>534.84</v>
      </c>
      <c r="DI88">
        <v>673.69</v>
      </c>
      <c r="DJ88">
        <v>572.26</v>
      </c>
      <c r="DK88">
        <v>474.59</v>
      </c>
      <c r="DL88">
        <v>572.20000000000005</v>
      </c>
      <c r="DM88">
        <v>519.16</v>
      </c>
      <c r="DN88">
        <v>493.45</v>
      </c>
      <c r="DO88">
        <v>495.19</v>
      </c>
      <c r="DP88">
        <v>521.05999999999995</v>
      </c>
      <c r="DQ88">
        <v>531.33000000000004</v>
      </c>
      <c r="DR88">
        <v>550.79999999999995</v>
      </c>
      <c r="DS88">
        <v>537.35</v>
      </c>
      <c r="DT88">
        <v>542.72</v>
      </c>
      <c r="DU88">
        <v>521.66999999999996</v>
      </c>
      <c r="DV88">
        <v>527.95000000000005</v>
      </c>
      <c r="DW88">
        <v>515.54999999999995</v>
      </c>
      <c r="DX88">
        <v>649.4</v>
      </c>
      <c r="DY88">
        <v>479.5</v>
      </c>
      <c r="DZ88">
        <v>552.35</v>
      </c>
      <c r="EA88">
        <v>499.88</v>
      </c>
      <c r="EB88">
        <v>615.78</v>
      </c>
      <c r="EC88">
        <v>563.78</v>
      </c>
      <c r="ED88">
        <v>493.85</v>
      </c>
      <c r="EE88">
        <v>412.28</v>
      </c>
      <c r="EF88">
        <v>428.29</v>
      </c>
      <c r="EG88">
        <v>466.26</v>
      </c>
      <c r="EH88">
        <v>466.58</v>
      </c>
      <c r="EI88">
        <v>417.44</v>
      </c>
      <c r="EJ88">
        <v>366.47</v>
      </c>
      <c r="EK88">
        <v>422.21</v>
      </c>
      <c r="EL88">
        <v>403.59</v>
      </c>
      <c r="EM88">
        <v>481.78</v>
      </c>
      <c r="EN88">
        <v>411.4</v>
      </c>
      <c r="EO88">
        <v>383.57</v>
      </c>
      <c r="EP88">
        <v>519.45000000000005</v>
      </c>
      <c r="EQ88">
        <v>445.32</v>
      </c>
      <c r="ER88">
        <v>370.69</v>
      </c>
      <c r="ES88">
        <v>451.66</v>
      </c>
      <c r="ET88">
        <v>384.35</v>
      </c>
      <c r="EU88">
        <v>404.29</v>
      </c>
      <c r="EV88">
        <v>376.56</v>
      </c>
      <c r="EW88">
        <v>408.93</v>
      </c>
      <c r="EX88">
        <v>407.42</v>
      </c>
      <c r="EY88">
        <v>437.97</v>
      </c>
      <c r="EZ88">
        <v>389.96</v>
      </c>
      <c r="FA88">
        <v>390.82</v>
      </c>
      <c r="FB88">
        <v>399.08</v>
      </c>
      <c r="FC88">
        <v>397.96</v>
      </c>
      <c r="FD88">
        <v>392.48</v>
      </c>
      <c r="FE88">
        <v>465.88</v>
      </c>
      <c r="FF88">
        <v>368.08</v>
      </c>
      <c r="FG88">
        <v>447.85</v>
      </c>
      <c r="FH88">
        <v>408.21</v>
      </c>
      <c r="FI88">
        <v>502.18</v>
      </c>
      <c r="FJ88">
        <v>449.76</v>
      </c>
      <c r="FK88">
        <v>407.01</v>
      </c>
      <c r="FL88">
        <v>821.65</v>
      </c>
      <c r="FM88">
        <v>784.4</v>
      </c>
      <c r="FN88">
        <v>1133.75</v>
      </c>
      <c r="FO88">
        <v>1090.42</v>
      </c>
      <c r="FP88">
        <v>704.47</v>
      </c>
      <c r="FQ88">
        <v>678.54</v>
      </c>
      <c r="FR88">
        <v>669.2</v>
      </c>
      <c r="FS88">
        <v>808.86</v>
      </c>
      <c r="FT88">
        <v>914.67</v>
      </c>
      <c r="FU88">
        <v>881.38</v>
      </c>
      <c r="FV88">
        <v>1133.52</v>
      </c>
      <c r="FW88">
        <v>1159.94</v>
      </c>
      <c r="FX88">
        <v>991.1</v>
      </c>
      <c r="FY88">
        <v>775.61</v>
      </c>
      <c r="FZ88">
        <v>911.74</v>
      </c>
      <c r="GA88">
        <v>909.33</v>
      </c>
      <c r="GB88">
        <v>704.69</v>
      </c>
      <c r="GC88">
        <v>859.55</v>
      </c>
      <c r="GD88">
        <v>781.85</v>
      </c>
      <c r="GE88">
        <v>800.21</v>
      </c>
      <c r="GF88">
        <v>824.43</v>
      </c>
      <c r="GG88">
        <v>923.56</v>
      </c>
      <c r="GH88">
        <v>870.25</v>
      </c>
      <c r="GI88">
        <v>774.58</v>
      </c>
      <c r="GJ88">
        <v>830.51</v>
      </c>
      <c r="GK88">
        <v>767.91</v>
      </c>
      <c r="GL88">
        <v>1060.79</v>
      </c>
      <c r="GM88">
        <v>787.66</v>
      </c>
      <c r="GN88">
        <v>815.36</v>
      </c>
      <c r="GO88">
        <v>728.27</v>
      </c>
      <c r="GP88">
        <v>865.48</v>
      </c>
      <c r="GQ88">
        <v>882.81</v>
      </c>
      <c r="GR88">
        <v>708.5</v>
      </c>
      <c r="GS88">
        <v>0.48</v>
      </c>
      <c r="GT88">
        <v>0.34</v>
      </c>
      <c r="GU88">
        <v>0.52</v>
      </c>
      <c r="GV88">
        <v>0.15</v>
      </c>
      <c r="GW88">
        <v>0.23</v>
      </c>
      <c r="GX88">
        <v>0.19</v>
      </c>
      <c r="GY88">
        <v>0.47</v>
      </c>
      <c r="GZ88">
        <v>0.13</v>
      </c>
      <c r="HA88">
        <v>0.24</v>
      </c>
      <c r="HB88">
        <v>0.51</v>
      </c>
      <c r="HC88">
        <v>0.19</v>
      </c>
      <c r="HD88">
        <v>0.42</v>
      </c>
      <c r="HE88">
        <v>0.46</v>
      </c>
      <c r="HF88">
        <v>0.17</v>
      </c>
      <c r="HG88">
        <v>-0.03</v>
      </c>
      <c r="HH88">
        <v>1.31</v>
      </c>
      <c r="HI88">
        <v>0.56999999999999995</v>
      </c>
      <c r="HJ88">
        <v>0.65</v>
      </c>
      <c r="HK88">
        <v>0.44</v>
      </c>
      <c r="HL88">
        <v>0.47</v>
      </c>
      <c r="HM88">
        <v>0.08</v>
      </c>
      <c r="HN88">
        <v>0.31</v>
      </c>
      <c r="HO88">
        <v>0.21</v>
      </c>
      <c r="HP88">
        <v>0.79</v>
      </c>
      <c r="HQ88">
        <v>0.2</v>
      </c>
      <c r="HR88">
        <v>0.13</v>
      </c>
      <c r="HS88">
        <v>0.19</v>
      </c>
      <c r="HT88">
        <v>0.32</v>
      </c>
      <c r="HU88">
        <v>0.94</v>
      </c>
      <c r="HV88">
        <v>0.66</v>
      </c>
      <c r="HW88">
        <v>1.71</v>
      </c>
      <c r="HX88">
        <v>0.47</v>
      </c>
      <c r="HY88">
        <v>0.77</v>
      </c>
      <c r="HZ88">
        <v>3.64</v>
      </c>
      <c r="IA88">
        <v>2.62</v>
      </c>
      <c r="IB88">
        <v>4.01</v>
      </c>
      <c r="IC88">
        <v>3.95</v>
      </c>
      <c r="ID88">
        <v>4.8899999999999997</v>
      </c>
      <c r="IE88">
        <v>2.37</v>
      </c>
      <c r="IF88">
        <v>0.61</v>
      </c>
      <c r="IG88">
        <v>3.67</v>
      </c>
      <c r="IH88">
        <v>4.0599999999999996</v>
      </c>
      <c r="II88">
        <v>4.2300000000000004</v>
      </c>
      <c r="IJ88">
        <v>4.6399999999999997</v>
      </c>
      <c r="IK88">
        <v>2.59</v>
      </c>
      <c r="IL88">
        <v>3.84</v>
      </c>
      <c r="IM88">
        <v>3.57</v>
      </c>
      <c r="IN88">
        <v>4.04</v>
      </c>
      <c r="IO88">
        <v>3.82</v>
      </c>
      <c r="IP88">
        <v>4.62</v>
      </c>
      <c r="IQ88">
        <v>3.05</v>
      </c>
      <c r="IR88">
        <v>5.05</v>
      </c>
      <c r="IS88">
        <v>3.4</v>
      </c>
      <c r="IT88">
        <v>4.37</v>
      </c>
      <c r="IU88">
        <v>2.46</v>
      </c>
      <c r="IV88">
        <v>3.73</v>
      </c>
      <c r="IW88">
        <v>2.83</v>
      </c>
      <c r="IX88">
        <v>3.39</v>
      </c>
      <c r="IY88">
        <v>1.99</v>
      </c>
      <c r="IZ88">
        <v>5.78</v>
      </c>
      <c r="JA88">
        <v>3.28</v>
      </c>
      <c r="JB88">
        <v>4.25</v>
      </c>
      <c r="JC88">
        <v>4.53</v>
      </c>
      <c r="JD88">
        <v>3.23</v>
      </c>
      <c r="JE88">
        <v>4.9400000000000004</v>
      </c>
      <c r="JF88">
        <v>4.4000000000000004</v>
      </c>
      <c r="JG88">
        <v>4.1500000000000004</v>
      </c>
      <c r="JH88">
        <v>2.84</v>
      </c>
      <c r="JI88">
        <v>3.37</v>
      </c>
      <c r="JJ88">
        <v>4.0599999999999996</v>
      </c>
      <c r="JK88">
        <v>4.7</v>
      </c>
      <c r="JL88">
        <v>2.38</v>
      </c>
      <c r="JM88">
        <v>0.84</v>
      </c>
      <c r="JN88">
        <v>3.44</v>
      </c>
      <c r="JO88">
        <v>6.8</v>
      </c>
      <c r="JP88">
        <v>4.55</v>
      </c>
      <c r="JQ88">
        <v>4.59</v>
      </c>
      <c r="JR88">
        <v>5.77</v>
      </c>
      <c r="JS88">
        <v>4.2699999999999996</v>
      </c>
      <c r="JT88">
        <v>6.74</v>
      </c>
      <c r="JU88">
        <v>4.1100000000000003</v>
      </c>
      <c r="JV88">
        <v>4.24</v>
      </c>
      <c r="JW88">
        <v>4.82</v>
      </c>
      <c r="JX88">
        <v>3.06</v>
      </c>
      <c r="JY88">
        <v>4.5199999999999996</v>
      </c>
      <c r="JZ88">
        <v>3.58</v>
      </c>
      <c r="KA88">
        <v>4.5599999999999996</v>
      </c>
      <c r="KB88">
        <v>3.69</v>
      </c>
      <c r="KC88">
        <v>4.08</v>
      </c>
      <c r="KD88">
        <v>2.87</v>
      </c>
      <c r="KE88">
        <v>5.55</v>
      </c>
      <c r="KF88">
        <v>6.56</v>
      </c>
      <c r="KG88">
        <v>6.05</v>
      </c>
      <c r="KH88">
        <v>3.35</v>
      </c>
      <c r="KI88">
        <v>4.7300000000000004</v>
      </c>
      <c r="KJ88">
        <v>4.96</v>
      </c>
      <c r="KK88">
        <v>2.79</v>
      </c>
      <c r="KL88">
        <v>5</v>
      </c>
      <c r="KM88">
        <v>6.72</v>
      </c>
    </row>
    <row r="89" spans="1:299" x14ac:dyDescent="0.25">
      <c r="A89">
        <v>87</v>
      </c>
      <c r="B89" s="1">
        <v>43070</v>
      </c>
      <c r="C89">
        <v>1066.68</v>
      </c>
      <c r="D89">
        <v>1065.6300000000001</v>
      </c>
      <c r="E89">
        <v>1110.8800000000001</v>
      </c>
      <c r="F89">
        <v>1175.3</v>
      </c>
      <c r="G89">
        <v>1031.1199999999999</v>
      </c>
      <c r="H89">
        <v>1111.54</v>
      </c>
      <c r="I89">
        <v>1047.55</v>
      </c>
      <c r="J89">
        <v>1053.7</v>
      </c>
      <c r="K89">
        <v>1121.6600000000001</v>
      </c>
      <c r="L89">
        <v>991.97</v>
      </c>
      <c r="M89">
        <v>1016.21</v>
      </c>
      <c r="N89">
        <v>1013.74</v>
      </c>
      <c r="O89">
        <v>993.49</v>
      </c>
      <c r="P89">
        <v>963.98</v>
      </c>
      <c r="Q89">
        <v>1037.74</v>
      </c>
      <c r="R89">
        <v>976.72</v>
      </c>
      <c r="S89">
        <v>987.64</v>
      </c>
      <c r="T89">
        <v>934.7</v>
      </c>
      <c r="U89">
        <v>984.88</v>
      </c>
      <c r="V89">
        <v>1111.8699999999999</v>
      </c>
      <c r="W89">
        <v>999.95</v>
      </c>
      <c r="X89">
        <v>971.75</v>
      </c>
      <c r="Y89">
        <v>1193.3599999999999</v>
      </c>
      <c r="Z89">
        <v>1157.79</v>
      </c>
      <c r="AA89">
        <v>1105.3900000000001</v>
      </c>
      <c r="AB89">
        <v>1078.3499999999999</v>
      </c>
      <c r="AC89">
        <v>1201.45</v>
      </c>
      <c r="AD89">
        <v>1058.21</v>
      </c>
      <c r="AE89">
        <v>1083.05</v>
      </c>
      <c r="AF89">
        <v>1060.03</v>
      </c>
      <c r="AG89">
        <v>1079.1600000000001</v>
      </c>
      <c r="AH89">
        <v>1069.48</v>
      </c>
      <c r="AI89">
        <v>1123.01</v>
      </c>
      <c r="AJ89">
        <v>544.97</v>
      </c>
      <c r="AK89">
        <v>579.04999999999995</v>
      </c>
      <c r="AL89">
        <v>614.76</v>
      </c>
      <c r="AM89">
        <v>645.79</v>
      </c>
      <c r="AN89">
        <v>563.91</v>
      </c>
      <c r="AO89">
        <v>556.23</v>
      </c>
      <c r="AP89">
        <v>566.51</v>
      </c>
      <c r="AQ89">
        <v>585.46</v>
      </c>
      <c r="AR89">
        <v>612.55999999999995</v>
      </c>
      <c r="AS89">
        <v>534.76</v>
      </c>
      <c r="AT89">
        <v>558.22</v>
      </c>
      <c r="AU89">
        <v>573.35</v>
      </c>
      <c r="AV89">
        <v>555.86</v>
      </c>
      <c r="AW89">
        <v>522.67999999999995</v>
      </c>
      <c r="AX89">
        <v>570.82000000000005</v>
      </c>
      <c r="AY89">
        <v>521.46</v>
      </c>
      <c r="AZ89">
        <v>546.16</v>
      </c>
      <c r="BA89">
        <v>507.48</v>
      </c>
      <c r="BB89">
        <v>505.63</v>
      </c>
      <c r="BC89">
        <v>536.97</v>
      </c>
      <c r="BD89">
        <v>520.75</v>
      </c>
      <c r="BE89">
        <v>495.78</v>
      </c>
      <c r="BF89">
        <v>557.01</v>
      </c>
      <c r="BG89">
        <v>542.04</v>
      </c>
      <c r="BH89">
        <v>537.53</v>
      </c>
      <c r="BI89">
        <v>502.1</v>
      </c>
      <c r="BJ89">
        <v>563.74</v>
      </c>
      <c r="BK89">
        <v>571.76</v>
      </c>
      <c r="BL89">
        <v>589.11</v>
      </c>
      <c r="BM89">
        <v>586.73</v>
      </c>
      <c r="BN89">
        <v>574.27</v>
      </c>
      <c r="BO89">
        <v>583.52</v>
      </c>
      <c r="BP89">
        <v>618.44000000000005</v>
      </c>
      <c r="BQ89">
        <v>521.71</v>
      </c>
      <c r="BR89">
        <v>486.58</v>
      </c>
      <c r="BS89">
        <v>496.12</v>
      </c>
      <c r="BT89">
        <v>529.51</v>
      </c>
      <c r="BU89">
        <v>467.21</v>
      </c>
      <c r="BV89">
        <v>555.30999999999995</v>
      </c>
      <c r="BW89">
        <v>481.04</v>
      </c>
      <c r="BX89">
        <v>468.24</v>
      </c>
      <c r="BY89">
        <v>509.1</v>
      </c>
      <c r="BZ89">
        <v>457.21</v>
      </c>
      <c r="CA89">
        <v>457.99</v>
      </c>
      <c r="CB89">
        <v>440.39</v>
      </c>
      <c r="CC89">
        <v>437.63</v>
      </c>
      <c r="CD89">
        <v>441.3</v>
      </c>
      <c r="CE89">
        <v>466.92</v>
      </c>
      <c r="CF89">
        <v>455.26</v>
      </c>
      <c r="CG89">
        <v>441.48</v>
      </c>
      <c r="CH89">
        <v>427.22</v>
      </c>
      <c r="CI89">
        <v>479.25</v>
      </c>
      <c r="CJ89">
        <v>574.9</v>
      </c>
      <c r="CK89">
        <v>479.2</v>
      </c>
      <c r="CL89">
        <v>475.97</v>
      </c>
      <c r="CM89">
        <v>636.35</v>
      </c>
      <c r="CN89">
        <v>615.75</v>
      </c>
      <c r="CO89">
        <v>567.86</v>
      </c>
      <c r="CP89">
        <v>576.25</v>
      </c>
      <c r="CQ89">
        <v>637.71</v>
      </c>
      <c r="CR89">
        <v>486.45</v>
      </c>
      <c r="CS89">
        <v>493.94</v>
      </c>
      <c r="CT89">
        <v>473.3</v>
      </c>
      <c r="CU89">
        <v>504.89</v>
      </c>
      <c r="CV89">
        <v>485.96</v>
      </c>
      <c r="CW89">
        <v>504.57</v>
      </c>
      <c r="CX89">
        <v>533.96</v>
      </c>
      <c r="CY89">
        <v>530.95000000000005</v>
      </c>
      <c r="CZ89">
        <v>619.34</v>
      </c>
      <c r="DA89">
        <v>623.86</v>
      </c>
      <c r="DB89">
        <v>504.84</v>
      </c>
      <c r="DC89">
        <v>461.63</v>
      </c>
      <c r="DD89">
        <v>502.13</v>
      </c>
      <c r="DE89">
        <v>511.85</v>
      </c>
      <c r="DF89">
        <v>589.79999999999995</v>
      </c>
      <c r="DG89">
        <v>535.83000000000004</v>
      </c>
      <c r="DH89">
        <v>535.32000000000005</v>
      </c>
      <c r="DI89">
        <v>673.69</v>
      </c>
      <c r="DJ89">
        <v>573.79999999999995</v>
      </c>
      <c r="DK89">
        <v>485.88</v>
      </c>
      <c r="DL89">
        <v>573.80999999999995</v>
      </c>
      <c r="DM89">
        <v>522.22</v>
      </c>
      <c r="DN89">
        <v>493.5</v>
      </c>
      <c r="DO89">
        <v>496.77</v>
      </c>
      <c r="DP89">
        <v>521.32000000000005</v>
      </c>
      <c r="DQ89">
        <v>532.17999999999995</v>
      </c>
      <c r="DR89">
        <v>550.30999999999995</v>
      </c>
      <c r="DS89">
        <v>538.96</v>
      </c>
      <c r="DT89">
        <v>543.86</v>
      </c>
      <c r="DU89">
        <v>523.02</v>
      </c>
      <c r="DV89">
        <v>528.63</v>
      </c>
      <c r="DW89">
        <v>515.76</v>
      </c>
      <c r="DX89">
        <v>650.83000000000004</v>
      </c>
      <c r="DY89">
        <v>480.37</v>
      </c>
      <c r="DZ89">
        <v>552.95000000000005</v>
      </c>
      <c r="EA89">
        <v>498.43</v>
      </c>
      <c r="EB89">
        <v>615.72</v>
      </c>
      <c r="EC89">
        <v>564.91</v>
      </c>
      <c r="ED89">
        <v>495.87</v>
      </c>
      <c r="EE89">
        <v>412.86</v>
      </c>
      <c r="EF89">
        <v>427.86</v>
      </c>
      <c r="EG89">
        <v>468.12</v>
      </c>
      <c r="EH89">
        <v>469.1</v>
      </c>
      <c r="EI89">
        <v>416.31</v>
      </c>
      <c r="EJ89">
        <v>366.1</v>
      </c>
      <c r="EK89">
        <v>421.7</v>
      </c>
      <c r="EL89">
        <v>402.98</v>
      </c>
      <c r="EM89">
        <v>479.32</v>
      </c>
      <c r="EN89">
        <v>412.64</v>
      </c>
      <c r="EO89">
        <v>384.18</v>
      </c>
      <c r="EP89">
        <v>519.39</v>
      </c>
      <c r="EQ89">
        <v>447.46</v>
      </c>
      <c r="ER89">
        <v>369.24</v>
      </c>
      <c r="ES89">
        <v>453.96</v>
      </c>
      <c r="ET89">
        <v>388.61</v>
      </c>
      <c r="EU89">
        <v>404.37</v>
      </c>
      <c r="EV89">
        <v>378.82</v>
      </c>
      <c r="EW89">
        <v>408.57</v>
      </c>
      <c r="EX89">
        <v>407.5</v>
      </c>
      <c r="EY89">
        <v>437.18</v>
      </c>
      <c r="EZ89">
        <v>394.67</v>
      </c>
      <c r="FA89">
        <v>392.62</v>
      </c>
      <c r="FB89">
        <v>398.6</v>
      </c>
      <c r="FC89">
        <v>399</v>
      </c>
      <c r="FD89">
        <v>392.79</v>
      </c>
      <c r="FE89">
        <v>468.07</v>
      </c>
      <c r="FF89">
        <v>369.33</v>
      </c>
      <c r="FG89">
        <v>448.79</v>
      </c>
      <c r="FH89">
        <v>406.04</v>
      </c>
      <c r="FI89">
        <v>502.08</v>
      </c>
      <c r="FJ89">
        <v>451.46</v>
      </c>
      <c r="FK89">
        <v>410.07</v>
      </c>
      <c r="FL89">
        <v>823.45</v>
      </c>
      <c r="FM89">
        <v>784.56</v>
      </c>
      <c r="FN89">
        <v>1133.75</v>
      </c>
      <c r="FO89">
        <v>1090.42</v>
      </c>
      <c r="FP89">
        <v>704.47</v>
      </c>
      <c r="FQ89">
        <v>678.54</v>
      </c>
      <c r="FR89">
        <v>669.2</v>
      </c>
      <c r="FS89">
        <v>810.81</v>
      </c>
      <c r="FT89">
        <v>914.67</v>
      </c>
      <c r="FU89">
        <v>884.37</v>
      </c>
      <c r="FV89">
        <v>1133.52</v>
      </c>
      <c r="FW89">
        <v>1159.94</v>
      </c>
      <c r="FX89">
        <v>991.1</v>
      </c>
      <c r="FY89">
        <v>821.14</v>
      </c>
      <c r="FZ89">
        <v>911.74</v>
      </c>
      <c r="GA89">
        <v>909.33</v>
      </c>
      <c r="GB89">
        <v>704.69</v>
      </c>
      <c r="GC89">
        <v>859.55</v>
      </c>
      <c r="GD89">
        <v>783.34</v>
      </c>
      <c r="GE89">
        <v>802.53</v>
      </c>
      <c r="GF89">
        <v>824.59</v>
      </c>
      <c r="GG89">
        <v>917.84</v>
      </c>
      <c r="GH89">
        <v>870.25</v>
      </c>
      <c r="GI89">
        <v>779.23</v>
      </c>
      <c r="GJ89">
        <v>830.51</v>
      </c>
      <c r="GK89">
        <v>767.91</v>
      </c>
      <c r="GL89">
        <v>1060.79</v>
      </c>
      <c r="GM89">
        <v>787.66</v>
      </c>
      <c r="GN89">
        <v>815.36</v>
      </c>
      <c r="GO89">
        <v>728.27</v>
      </c>
      <c r="GP89">
        <v>865.48</v>
      </c>
      <c r="GQ89">
        <v>882.81</v>
      </c>
      <c r="GR89">
        <v>708.5</v>
      </c>
      <c r="GS89">
        <v>0.18</v>
      </c>
      <c r="GT89">
        <v>-0.05</v>
      </c>
      <c r="GU89">
        <v>0.22</v>
      </c>
      <c r="GV89">
        <v>0.3</v>
      </c>
      <c r="GW89">
        <v>-0.15</v>
      </c>
      <c r="GX89">
        <v>-0.05</v>
      </c>
      <c r="GY89">
        <v>-0.06</v>
      </c>
      <c r="GZ89">
        <v>0.03</v>
      </c>
      <c r="HA89">
        <v>-0.28000000000000003</v>
      </c>
      <c r="HB89">
        <v>0.32</v>
      </c>
      <c r="HC89">
        <v>0.09</v>
      </c>
      <c r="HD89">
        <v>0</v>
      </c>
      <c r="HE89">
        <v>0.27</v>
      </c>
      <c r="HF89">
        <v>2.38</v>
      </c>
      <c r="HG89">
        <v>0.28000000000000003</v>
      </c>
      <c r="HH89">
        <v>0.59</v>
      </c>
      <c r="HI89">
        <v>0.01</v>
      </c>
      <c r="HJ89">
        <v>0.32</v>
      </c>
      <c r="HK89">
        <v>0.05</v>
      </c>
      <c r="HL89">
        <v>0.16</v>
      </c>
      <c r="HM89">
        <v>-0.09</v>
      </c>
      <c r="HN89">
        <v>0.3</v>
      </c>
      <c r="HO89">
        <v>0.21</v>
      </c>
      <c r="HP89">
        <v>0.26</v>
      </c>
      <c r="HQ89">
        <v>0.13</v>
      </c>
      <c r="HR89">
        <v>0.04</v>
      </c>
      <c r="HS89">
        <v>0.22</v>
      </c>
      <c r="HT89">
        <v>0.18</v>
      </c>
      <c r="HU89">
        <v>0.11</v>
      </c>
      <c r="HV89">
        <v>-0.28999999999999998</v>
      </c>
      <c r="HW89">
        <v>-0.01</v>
      </c>
      <c r="HX89">
        <v>0.2</v>
      </c>
      <c r="HY89">
        <v>0.41</v>
      </c>
      <c r="HZ89">
        <v>3.82</v>
      </c>
      <c r="IA89">
        <v>2.57</v>
      </c>
      <c r="IB89">
        <v>4.24</v>
      </c>
      <c r="IC89">
        <v>4.26</v>
      </c>
      <c r="ID89">
        <v>4.7300000000000004</v>
      </c>
      <c r="IE89">
        <v>2.31</v>
      </c>
      <c r="IF89">
        <v>0.55000000000000004</v>
      </c>
      <c r="IG89">
        <v>3.7</v>
      </c>
      <c r="IH89">
        <v>3.77</v>
      </c>
      <c r="II89">
        <v>4.5599999999999996</v>
      </c>
      <c r="IJ89">
        <v>4.7300000000000004</v>
      </c>
      <c r="IK89">
        <v>2.59</v>
      </c>
      <c r="IL89">
        <v>4.12</v>
      </c>
      <c r="IM89">
        <v>6.04</v>
      </c>
      <c r="IN89">
        <v>4.33</v>
      </c>
      <c r="IO89">
        <v>4.43</v>
      </c>
      <c r="IP89">
        <v>4.63</v>
      </c>
      <c r="IQ89">
        <v>3.38</v>
      </c>
      <c r="IR89">
        <v>5.0999999999999996</v>
      </c>
      <c r="IS89">
        <v>3.56</v>
      </c>
      <c r="IT89">
        <v>4.28</v>
      </c>
      <c r="IU89">
        <v>2.77</v>
      </c>
      <c r="IV89">
        <v>3.95</v>
      </c>
      <c r="IW89">
        <v>3.1</v>
      </c>
      <c r="IX89">
        <v>3.53</v>
      </c>
      <c r="IY89">
        <v>2.0299999999999998</v>
      </c>
      <c r="IZ89">
        <v>6.01</v>
      </c>
      <c r="JA89">
        <v>3.47</v>
      </c>
      <c r="JB89">
        <v>4.37</v>
      </c>
      <c r="JC89">
        <v>4.2300000000000004</v>
      </c>
      <c r="JD89">
        <v>3.22</v>
      </c>
      <c r="JE89">
        <v>5.15</v>
      </c>
      <c r="JF89">
        <v>4.83</v>
      </c>
      <c r="JG89">
        <v>3.82</v>
      </c>
      <c r="JH89">
        <v>2.57</v>
      </c>
      <c r="JI89">
        <v>4.24</v>
      </c>
      <c r="JJ89">
        <v>4.26</v>
      </c>
      <c r="JK89">
        <v>4.7300000000000004</v>
      </c>
      <c r="JL89">
        <v>2.31</v>
      </c>
      <c r="JM89">
        <v>0.55000000000000004</v>
      </c>
      <c r="JN89">
        <v>3.7</v>
      </c>
      <c r="JO89">
        <v>3.77</v>
      </c>
      <c r="JP89">
        <v>4.5599999999999996</v>
      </c>
      <c r="JQ89">
        <v>4.7300000000000004</v>
      </c>
      <c r="JR89">
        <v>2.59</v>
      </c>
      <c r="JS89">
        <v>4.12</v>
      </c>
      <c r="JT89">
        <v>6.04</v>
      </c>
      <c r="JU89">
        <v>4.33</v>
      </c>
      <c r="JV89">
        <v>4.43</v>
      </c>
      <c r="JW89">
        <v>4.63</v>
      </c>
      <c r="JX89">
        <v>3.38</v>
      </c>
      <c r="JY89">
        <v>5.0999999999999996</v>
      </c>
      <c r="JZ89">
        <v>3.56</v>
      </c>
      <c r="KA89">
        <v>4.28</v>
      </c>
      <c r="KB89">
        <v>2.77</v>
      </c>
      <c r="KC89">
        <v>3.95</v>
      </c>
      <c r="KD89">
        <v>3.1</v>
      </c>
      <c r="KE89">
        <v>3.53</v>
      </c>
      <c r="KF89">
        <v>2.0299999999999998</v>
      </c>
      <c r="KG89">
        <v>6.01</v>
      </c>
      <c r="KH89">
        <v>3.47</v>
      </c>
      <c r="KI89">
        <v>4.37</v>
      </c>
      <c r="KJ89">
        <v>4.2300000000000004</v>
      </c>
      <c r="KK89">
        <v>3.22</v>
      </c>
      <c r="KL89">
        <v>5.15</v>
      </c>
      <c r="KM89">
        <v>4.83</v>
      </c>
    </row>
    <row r="90" spans="1:299" x14ac:dyDescent="0.25">
      <c r="A90">
        <v>88</v>
      </c>
      <c r="B90" s="1">
        <v>43101</v>
      </c>
      <c r="C90">
        <v>1069.6099999999999</v>
      </c>
      <c r="D90">
        <v>1066.9100000000001</v>
      </c>
      <c r="E90">
        <v>1110.92</v>
      </c>
      <c r="F90">
        <v>1175.49</v>
      </c>
      <c r="G90">
        <v>1033.8699999999999</v>
      </c>
      <c r="H90">
        <v>1112.78</v>
      </c>
      <c r="I90">
        <v>1047.56</v>
      </c>
      <c r="J90">
        <v>1062.33</v>
      </c>
      <c r="K90">
        <v>1120.81</v>
      </c>
      <c r="L90">
        <v>994.66</v>
      </c>
      <c r="M90">
        <v>1017.52</v>
      </c>
      <c r="N90">
        <v>1017.99</v>
      </c>
      <c r="O90">
        <v>993.97</v>
      </c>
      <c r="P90">
        <v>984.94</v>
      </c>
      <c r="Q90">
        <v>1038.3599999999999</v>
      </c>
      <c r="R90">
        <v>976.64</v>
      </c>
      <c r="S90">
        <v>990.86</v>
      </c>
      <c r="T90">
        <v>934.41</v>
      </c>
      <c r="U90">
        <v>988.1</v>
      </c>
      <c r="V90">
        <v>1116.94</v>
      </c>
      <c r="W90">
        <v>1000.89</v>
      </c>
      <c r="X90">
        <v>975.59</v>
      </c>
      <c r="Y90">
        <v>1196.49</v>
      </c>
      <c r="Z90">
        <v>1166.18</v>
      </c>
      <c r="AA90">
        <v>1106.8499999999999</v>
      </c>
      <c r="AB90">
        <v>1081.29</v>
      </c>
      <c r="AC90">
        <v>1200.6300000000001</v>
      </c>
      <c r="AD90">
        <v>1059.3699999999999</v>
      </c>
      <c r="AE90">
        <v>1081.68</v>
      </c>
      <c r="AF90">
        <v>1058.24</v>
      </c>
      <c r="AG90">
        <v>1074.32</v>
      </c>
      <c r="AH90">
        <v>1069.1500000000001</v>
      </c>
      <c r="AI90">
        <v>1125.1199999999999</v>
      </c>
      <c r="AJ90">
        <v>547.70000000000005</v>
      </c>
      <c r="AK90">
        <v>580.88</v>
      </c>
      <c r="AL90">
        <v>614.79999999999995</v>
      </c>
      <c r="AM90">
        <v>645.98</v>
      </c>
      <c r="AN90">
        <v>568.96</v>
      </c>
      <c r="AO90">
        <v>557.47</v>
      </c>
      <c r="AP90">
        <v>566.52</v>
      </c>
      <c r="AQ90">
        <v>594.09</v>
      </c>
      <c r="AR90">
        <v>611.71</v>
      </c>
      <c r="AS90">
        <v>536.88</v>
      </c>
      <c r="AT90">
        <v>559.53</v>
      </c>
      <c r="AU90">
        <v>576.01</v>
      </c>
      <c r="AV90">
        <v>556.34</v>
      </c>
      <c r="AW90">
        <v>531.21</v>
      </c>
      <c r="AX90">
        <v>571.44000000000005</v>
      </c>
      <c r="AY90">
        <v>521.38</v>
      </c>
      <c r="AZ90">
        <v>549.38</v>
      </c>
      <c r="BA90">
        <v>506.4</v>
      </c>
      <c r="BB90">
        <v>509.59</v>
      </c>
      <c r="BC90">
        <v>542.1</v>
      </c>
      <c r="BD90">
        <v>521.77</v>
      </c>
      <c r="BE90">
        <v>500.67</v>
      </c>
      <c r="BF90">
        <v>560.14</v>
      </c>
      <c r="BG90">
        <v>550.42999999999995</v>
      </c>
      <c r="BH90">
        <v>538.22</v>
      </c>
      <c r="BI90">
        <v>503.38</v>
      </c>
      <c r="BJ90">
        <v>562.91999999999996</v>
      </c>
      <c r="BK90">
        <v>572.91999999999996</v>
      </c>
      <c r="BL90">
        <v>587.74</v>
      </c>
      <c r="BM90">
        <v>584.9</v>
      </c>
      <c r="BN90">
        <v>569.42999999999995</v>
      </c>
      <c r="BO90">
        <v>583.19000000000005</v>
      </c>
      <c r="BP90">
        <v>620.54999999999995</v>
      </c>
      <c r="BQ90">
        <v>521.91</v>
      </c>
      <c r="BR90">
        <v>486.03</v>
      </c>
      <c r="BS90">
        <v>496.12</v>
      </c>
      <c r="BT90">
        <v>529.51</v>
      </c>
      <c r="BU90">
        <v>464.91</v>
      </c>
      <c r="BV90">
        <v>555.30999999999995</v>
      </c>
      <c r="BW90">
        <v>481.04</v>
      </c>
      <c r="BX90">
        <v>468.24</v>
      </c>
      <c r="BY90">
        <v>509.1</v>
      </c>
      <c r="BZ90">
        <v>457.78</v>
      </c>
      <c r="CA90">
        <v>457.99</v>
      </c>
      <c r="CB90">
        <v>441.98</v>
      </c>
      <c r="CC90">
        <v>437.63</v>
      </c>
      <c r="CD90">
        <v>453.73</v>
      </c>
      <c r="CE90">
        <v>466.92</v>
      </c>
      <c r="CF90">
        <v>455.26</v>
      </c>
      <c r="CG90">
        <v>441.48</v>
      </c>
      <c r="CH90">
        <v>428.01</v>
      </c>
      <c r="CI90">
        <v>478.51</v>
      </c>
      <c r="CJ90">
        <v>574.84</v>
      </c>
      <c r="CK90">
        <v>479.12</v>
      </c>
      <c r="CL90">
        <v>474.92</v>
      </c>
      <c r="CM90">
        <v>636.35</v>
      </c>
      <c r="CN90">
        <v>615.75</v>
      </c>
      <c r="CO90">
        <v>568.63</v>
      </c>
      <c r="CP90">
        <v>577.91</v>
      </c>
      <c r="CQ90">
        <v>637.71</v>
      </c>
      <c r="CR90">
        <v>486.45</v>
      </c>
      <c r="CS90">
        <v>493.94</v>
      </c>
      <c r="CT90">
        <v>473.34</v>
      </c>
      <c r="CU90">
        <v>504.89</v>
      </c>
      <c r="CV90">
        <v>485.96</v>
      </c>
      <c r="CW90">
        <v>504.57</v>
      </c>
      <c r="CX90">
        <v>535.4</v>
      </c>
      <c r="CY90">
        <v>531.59</v>
      </c>
      <c r="CZ90">
        <v>619.34</v>
      </c>
      <c r="DA90">
        <v>623.99</v>
      </c>
      <c r="DB90">
        <v>506.21</v>
      </c>
      <c r="DC90">
        <v>462.14</v>
      </c>
      <c r="DD90">
        <v>502.13</v>
      </c>
      <c r="DE90">
        <v>516.04999999999995</v>
      </c>
      <c r="DF90">
        <v>589.33000000000004</v>
      </c>
      <c r="DG90">
        <v>537.28</v>
      </c>
      <c r="DH90">
        <v>536.02</v>
      </c>
      <c r="DI90">
        <v>676.52</v>
      </c>
      <c r="DJ90">
        <v>574.09</v>
      </c>
      <c r="DK90">
        <v>496.43</v>
      </c>
      <c r="DL90">
        <v>574.15</v>
      </c>
      <c r="DM90">
        <v>522.16999999999996</v>
      </c>
      <c r="DN90">
        <v>495.13</v>
      </c>
      <c r="DO90">
        <v>496.62</v>
      </c>
      <c r="DP90">
        <v>523.04</v>
      </c>
      <c r="DQ90">
        <v>534.62</v>
      </c>
      <c r="DR90">
        <v>550.79999999999995</v>
      </c>
      <c r="DS90">
        <v>541.11</v>
      </c>
      <c r="DT90">
        <v>545.28</v>
      </c>
      <c r="DU90">
        <v>526.79</v>
      </c>
      <c r="DV90">
        <v>529.32000000000005</v>
      </c>
      <c r="DW90">
        <v>517.15</v>
      </c>
      <c r="DX90">
        <v>650.38</v>
      </c>
      <c r="DY90">
        <v>480.89</v>
      </c>
      <c r="DZ90">
        <v>552.24</v>
      </c>
      <c r="EA90">
        <v>497.59</v>
      </c>
      <c r="EB90">
        <v>612.95000000000005</v>
      </c>
      <c r="EC90">
        <v>564.74</v>
      </c>
      <c r="ED90">
        <v>496.81</v>
      </c>
      <c r="EE90">
        <v>414.92</v>
      </c>
      <c r="EF90">
        <v>429.23</v>
      </c>
      <c r="EG90">
        <v>468.17</v>
      </c>
      <c r="EH90">
        <v>469.24</v>
      </c>
      <c r="EI90">
        <v>420.06</v>
      </c>
      <c r="EJ90">
        <v>366.9</v>
      </c>
      <c r="EK90">
        <v>421.7</v>
      </c>
      <c r="EL90">
        <v>408.95</v>
      </c>
      <c r="EM90">
        <v>478.65</v>
      </c>
      <c r="EN90">
        <v>414.29</v>
      </c>
      <c r="EO90">
        <v>385.07</v>
      </c>
      <c r="EP90">
        <v>521.78</v>
      </c>
      <c r="EQ90">
        <v>447.86</v>
      </c>
      <c r="ER90">
        <v>375.26</v>
      </c>
      <c r="ES90">
        <v>454.46</v>
      </c>
      <c r="ET90">
        <v>388.57</v>
      </c>
      <c r="EU90">
        <v>406.75</v>
      </c>
      <c r="EV90">
        <v>378.03</v>
      </c>
      <c r="EW90">
        <v>411.75</v>
      </c>
      <c r="EX90">
        <v>411.42</v>
      </c>
      <c r="EY90">
        <v>438.05</v>
      </c>
      <c r="EZ90">
        <v>398.58</v>
      </c>
      <c r="FA90">
        <v>394.82</v>
      </c>
      <c r="FB90">
        <v>404.78</v>
      </c>
      <c r="FC90">
        <v>399.52</v>
      </c>
      <c r="FD90">
        <v>393.77</v>
      </c>
      <c r="FE90">
        <v>467.37</v>
      </c>
      <c r="FF90">
        <v>370.07</v>
      </c>
      <c r="FG90">
        <v>447.76</v>
      </c>
      <c r="FH90">
        <v>404.79</v>
      </c>
      <c r="FI90">
        <v>497.86</v>
      </c>
      <c r="FJ90">
        <v>451.19</v>
      </c>
      <c r="FK90">
        <v>411.46</v>
      </c>
      <c r="FL90">
        <v>823.78</v>
      </c>
      <c r="FM90">
        <v>783.7</v>
      </c>
      <c r="FN90">
        <v>1133.75</v>
      </c>
      <c r="FO90">
        <v>1090.42</v>
      </c>
      <c r="FP90">
        <v>701.02</v>
      </c>
      <c r="FQ90">
        <v>678.54</v>
      </c>
      <c r="FR90">
        <v>669.2</v>
      </c>
      <c r="FS90">
        <v>810.81</v>
      </c>
      <c r="FT90">
        <v>914.67</v>
      </c>
      <c r="FU90">
        <v>885.44</v>
      </c>
      <c r="FV90">
        <v>1133.52</v>
      </c>
      <c r="FW90">
        <v>1164.1199999999999</v>
      </c>
      <c r="FX90">
        <v>991.1</v>
      </c>
      <c r="FY90">
        <v>844.29</v>
      </c>
      <c r="FZ90">
        <v>911.74</v>
      </c>
      <c r="GA90">
        <v>909.33</v>
      </c>
      <c r="GB90">
        <v>704.69</v>
      </c>
      <c r="GC90">
        <v>861.09</v>
      </c>
      <c r="GD90">
        <v>782.08</v>
      </c>
      <c r="GE90">
        <v>802.45</v>
      </c>
      <c r="GF90">
        <v>824.43</v>
      </c>
      <c r="GG90">
        <v>915.82</v>
      </c>
      <c r="GH90">
        <v>870.25</v>
      </c>
      <c r="GI90">
        <v>779.23</v>
      </c>
      <c r="GJ90">
        <v>831.67</v>
      </c>
      <c r="GK90">
        <v>770.14</v>
      </c>
      <c r="GL90">
        <v>1060.79</v>
      </c>
      <c r="GM90">
        <v>787.66</v>
      </c>
      <c r="GN90">
        <v>815.36</v>
      </c>
      <c r="GO90">
        <v>728.34</v>
      </c>
      <c r="GP90">
        <v>865.48</v>
      </c>
      <c r="GQ90">
        <v>882.81</v>
      </c>
      <c r="GR90">
        <v>708.5</v>
      </c>
      <c r="GS90">
        <v>0.27</v>
      </c>
      <c r="GT90">
        <v>0.12</v>
      </c>
      <c r="GU90">
        <v>0</v>
      </c>
      <c r="GV90">
        <v>0.02</v>
      </c>
      <c r="GW90">
        <v>0.27</v>
      </c>
      <c r="GX90">
        <v>0.11</v>
      </c>
      <c r="GY90">
        <v>0</v>
      </c>
      <c r="GZ90">
        <v>0.82</v>
      </c>
      <c r="HA90">
        <v>-0.08</v>
      </c>
      <c r="HB90">
        <v>0.27</v>
      </c>
      <c r="HC90">
        <v>0.13</v>
      </c>
      <c r="HD90">
        <v>0.42</v>
      </c>
      <c r="HE90">
        <v>0.05</v>
      </c>
      <c r="HF90">
        <v>2.17</v>
      </c>
      <c r="HG90">
        <v>0.06</v>
      </c>
      <c r="HH90">
        <v>-0.01</v>
      </c>
      <c r="HI90">
        <v>0.33</v>
      </c>
      <c r="HJ90">
        <v>-0.03</v>
      </c>
      <c r="HK90">
        <v>0.33</v>
      </c>
      <c r="HL90">
        <v>0.46</v>
      </c>
      <c r="HM90">
        <v>0.09</v>
      </c>
      <c r="HN90">
        <v>0.4</v>
      </c>
      <c r="HO90">
        <v>0.26</v>
      </c>
      <c r="HP90">
        <v>0.72</v>
      </c>
      <c r="HQ90">
        <v>0.13</v>
      </c>
      <c r="HR90">
        <v>0.27</v>
      </c>
      <c r="HS90">
        <v>-7.0000000000000007E-2</v>
      </c>
      <c r="HT90">
        <v>0.11</v>
      </c>
      <c r="HU90">
        <v>-0.13</v>
      </c>
      <c r="HV90">
        <v>-0.17</v>
      </c>
      <c r="HW90">
        <v>-0.45</v>
      </c>
      <c r="HX90">
        <v>-0.03</v>
      </c>
      <c r="HY90">
        <v>0.19</v>
      </c>
      <c r="HZ90">
        <v>0.27</v>
      </c>
      <c r="IA90">
        <v>0.12</v>
      </c>
      <c r="IB90">
        <v>0</v>
      </c>
      <c r="IC90">
        <v>0.02</v>
      </c>
      <c r="ID90">
        <v>0.27</v>
      </c>
      <c r="IE90">
        <v>0.11</v>
      </c>
      <c r="IF90">
        <v>0</v>
      </c>
      <c r="IG90">
        <v>0.82</v>
      </c>
      <c r="IH90">
        <v>-0.08</v>
      </c>
      <c r="II90">
        <v>0.27</v>
      </c>
      <c r="IJ90">
        <v>0.13</v>
      </c>
      <c r="IK90">
        <v>0.42</v>
      </c>
      <c r="IL90">
        <v>0.05</v>
      </c>
      <c r="IM90">
        <v>2.17</v>
      </c>
      <c r="IN90">
        <v>0.06</v>
      </c>
      <c r="IO90">
        <v>-0.01</v>
      </c>
      <c r="IP90">
        <v>0.33</v>
      </c>
      <c r="IQ90">
        <v>-0.03</v>
      </c>
      <c r="IR90">
        <v>0.33</v>
      </c>
      <c r="IS90">
        <v>0.46</v>
      </c>
      <c r="IT90">
        <v>0.09</v>
      </c>
      <c r="IU90">
        <v>0.4</v>
      </c>
      <c r="IV90">
        <v>0.26</v>
      </c>
      <c r="IW90">
        <v>0.72</v>
      </c>
      <c r="IX90">
        <v>0.13</v>
      </c>
      <c r="IY90">
        <v>0.27</v>
      </c>
      <c r="IZ90">
        <v>-7.0000000000000007E-2</v>
      </c>
      <c r="JA90">
        <v>0.11</v>
      </c>
      <c r="JB90">
        <v>-0.13</v>
      </c>
      <c r="JC90">
        <v>-0.17</v>
      </c>
      <c r="JD90">
        <v>-0.45</v>
      </c>
      <c r="JE90">
        <v>-0.03</v>
      </c>
      <c r="JF90">
        <v>0.19</v>
      </c>
      <c r="JG90">
        <v>3.71</v>
      </c>
      <c r="JH90">
        <v>1.67</v>
      </c>
      <c r="JI90">
        <v>4.25</v>
      </c>
      <c r="JJ90">
        <v>4.26</v>
      </c>
      <c r="JK90">
        <v>1.32</v>
      </c>
      <c r="JL90">
        <v>1.94</v>
      </c>
      <c r="JM90">
        <v>0.76</v>
      </c>
      <c r="JN90">
        <v>1.34</v>
      </c>
      <c r="JO90">
        <v>3.12</v>
      </c>
      <c r="JP90">
        <v>4.21</v>
      </c>
      <c r="JQ90">
        <v>4.1900000000000004</v>
      </c>
      <c r="JR90">
        <v>3.03</v>
      </c>
      <c r="JS90">
        <v>3.95</v>
      </c>
      <c r="JT90">
        <v>8.23</v>
      </c>
      <c r="JU90">
        <v>4.5599999999999996</v>
      </c>
      <c r="JV90">
        <v>2.09</v>
      </c>
      <c r="JW90">
        <v>5.25</v>
      </c>
      <c r="JX90">
        <v>3.15</v>
      </c>
      <c r="JY90">
        <v>5</v>
      </c>
      <c r="JZ90">
        <v>3.81</v>
      </c>
      <c r="KA90">
        <v>4.3099999999999996</v>
      </c>
      <c r="KB90">
        <v>3.19</v>
      </c>
      <c r="KC90">
        <v>4.13</v>
      </c>
      <c r="KD90">
        <v>3.47</v>
      </c>
      <c r="KE90">
        <v>3.53</v>
      </c>
      <c r="KF90">
        <v>2.1</v>
      </c>
      <c r="KG90">
        <v>5.7</v>
      </c>
      <c r="KH90">
        <v>3.72</v>
      </c>
      <c r="KI90">
        <v>4.1100000000000003</v>
      </c>
      <c r="KJ90">
        <v>4.12</v>
      </c>
      <c r="KK90">
        <v>2.6</v>
      </c>
      <c r="KL90">
        <v>4.5599999999999996</v>
      </c>
      <c r="KM90">
        <v>5.39</v>
      </c>
    </row>
    <row r="91" spans="1:299" x14ac:dyDescent="0.25">
      <c r="A91">
        <v>89</v>
      </c>
      <c r="B91" s="1">
        <v>43132</v>
      </c>
      <c r="C91">
        <v>1072.8699999999999</v>
      </c>
      <c r="D91">
        <v>1068.69</v>
      </c>
      <c r="E91">
        <v>1112.3399999999999</v>
      </c>
      <c r="F91">
        <v>1173.8699999999999</v>
      </c>
      <c r="G91">
        <v>1033.8499999999999</v>
      </c>
      <c r="H91">
        <v>1114.6600000000001</v>
      </c>
      <c r="I91">
        <v>1051.1400000000001</v>
      </c>
      <c r="J91">
        <v>1063.8599999999999</v>
      </c>
      <c r="K91">
        <v>1121.47</v>
      </c>
      <c r="L91">
        <v>999.04</v>
      </c>
      <c r="M91">
        <v>1021.67</v>
      </c>
      <c r="N91">
        <v>1034.56</v>
      </c>
      <c r="O91">
        <v>1002.9</v>
      </c>
      <c r="P91">
        <v>985.22</v>
      </c>
      <c r="Q91">
        <v>1039.2</v>
      </c>
      <c r="R91">
        <v>981.31</v>
      </c>
      <c r="S91">
        <v>994.99</v>
      </c>
      <c r="T91">
        <v>932.94</v>
      </c>
      <c r="U91">
        <v>989.87</v>
      </c>
      <c r="V91">
        <v>1119.4000000000001</v>
      </c>
      <c r="W91">
        <v>1001.85</v>
      </c>
      <c r="X91">
        <v>979.75</v>
      </c>
      <c r="Y91">
        <v>1196.17</v>
      </c>
      <c r="Z91">
        <v>1170.51</v>
      </c>
      <c r="AA91">
        <v>1110.72</v>
      </c>
      <c r="AB91">
        <v>1082.6199999999999</v>
      </c>
      <c r="AC91">
        <v>1207.52</v>
      </c>
      <c r="AD91">
        <v>1064.5999999999999</v>
      </c>
      <c r="AE91">
        <v>1085.08</v>
      </c>
      <c r="AF91">
        <v>1059.6099999999999</v>
      </c>
      <c r="AG91">
        <v>1072.19</v>
      </c>
      <c r="AH91">
        <v>1076.22</v>
      </c>
      <c r="AI91">
        <v>1132.19</v>
      </c>
      <c r="AJ91">
        <v>550.66</v>
      </c>
      <c r="AK91">
        <v>582.66</v>
      </c>
      <c r="AL91">
        <v>616.22</v>
      </c>
      <c r="AM91">
        <v>644.36</v>
      </c>
      <c r="AN91">
        <v>568.94000000000005</v>
      </c>
      <c r="AO91">
        <v>559.35</v>
      </c>
      <c r="AP91">
        <v>570.1</v>
      </c>
      <c r="AQ91">
        <v>595.62</v>
      </c>
      <c r="AR91">
        <v>612.37</v>
      </c>
      <c r="AS91">
        <v>539.42999999999995</v>
      </c>
      <c r="AT91">
        <v>563.67999999999995</v>
      </c>
      <c r="AU91">
        <v>581.16</v>
      </c>
      <c r="AV91">
        <v>556.9</v>
      </c>
      <c r="AW91">
        <v>533.44000000000005</v>
      </c>
      <c r="AX91">
        <v>572.28</v>
      </c>
      <c r="AY91">
        <v>526.04999999999995</v>
      </c>
      <c r="AZ91">
        <v>553.51</v>
      </c>
      <c r="BA91">
        <v>504.93</v>
      </c>
      <c r="BB91">
        <v>511.36</v>
      </c>
      <c r="BC91">
        <v>544.49</v>
      </c>
      <c r="BD91">
        <v>522.5</v>
      </c>
      <c r="BE91">
        <v>504.61</v>
      </c>
      <c r="BF91">
        <v>559.82000000000005</v>
      </c>
      <c r="BG91">
        <v>554.76</v>
      </c>
      <c r="BH91">
        <v>544.48</v>
      </c>
      <c r="BI91">
        <v>504.71</v>
      </c>
      <c r="BJ91">
        <v>569.80999999999995</v>
      </c>
      <c r="BK91">
        <v>586.83000000000004</v>
      </c>
      <c r="BL91">
        <v>591.14</v>
      </c>
      <c r="BM91">
        <v>586.27</v>
      </c>
      <c r="BN91">
        <v>567.29999999999995</v>
      </c>
      <c r="BO91">
        <v>590.26</v>
      </c>
      <c r="BP91">
        <v>627.62</v>
      </c>
      <c r="BQ91">
        <v>522.21</v>
      </c>
      <c r="BR91">
        <v>486.03</v>
      </c>
      <c r="BS91">
        <v>496.12</v>
      </c>
      <c r="BT91">
        <v>529.51</v>
      </c>
      <c r="BU91">
        <v>464.91</v>
      </c>
      <c r="BV91">
        <v>555.30999999999995</v>
      </c>
      <c r="BW91">
        <v>481.04</v>
      </c>
      <c r="BX91">
        <v>468.24</v>
      </c>
      <c r="BY91">
        <v>509.1</v>
      </c>
      <c r="BZ91">
        <v>459.61</v>
      </c>
      <c r="CA91">
        <v>457.99</v>
      </c>
      <c r="CB91">
        <v>453.4</v>
      </c>
      <c r="CC91">
        <v>446</v>
      </c>
      <c r="CD91">
        <v>451.78</v>
      </c>
      <c r="CE91">
        <v>466.92</v>
      </c>
      <c r="CF91">
        <v>455.26</v>
      </c>
      <c r="CG91">
        <v>441.48</v>
      </c>
      <c r="CH91">
        <v>428.01</v>
      </c>
      <c r="CI91">
        <v>478.51</v>
      </c>
      <c r="CJ91">
        <v>574.91</v>
      </c>
      <c r="CK91">
        <v>479.35</v>
      </c>
      <c r="CL91">
        <v>475.14</v>
      </c>
      <c r="CM91">
        <v>636.35</v>
      </c>
      <c r="CN91">
        <v>615.75</v>
      </c>
      <c r="CO91">
        <v>566.24</v>
      </c>
      <c r="CP91">
        <v>577.91</v>
      </c>
      <c r="CQ91">
        <v>637.71</v>
      </c>
      <c r="CR91">
        <v>477.77</v>
      </c>
      <c r="CS91">
        <v>493.94</v>
      </c>
      <c r="CT91">
        <v>473.34</v>
      </c>
      <c r="CU91">
        <v>504.89</v>
      </c>
      <c r="CV91">
        <v>485.96</v>
      </c>
      <c r="CW91">
        <v>504.57</v>
      </c>
      <c r="CX91">
        <v>537.01</v>
      </c>
      <c r="CY91">
        <v>532.49</v>
      </c>
      <c r="CZ91">
        <v>620.15</v>
      </c>
      <c r="DA91">
        <v>623.11</v>
      </c>
      <c r="DB91">
        <v>506.21</v>
      </c>
      <c r="DC91">
        <v>462.92</v>
      </c>
      <c r="DD91">
        <v>503.84</v>
      </c>
      <c r="DE91">
        <v>516.77</v>
      </c>
      <c r="DF91">
        <v>589.69000000000005</v>
      </c>
      <c r="DG91">
        <v>539.64</v>
      </c>
      <c r="DH91">
        <v>538.22</v>
      </c>
      <c r="DI91">
        <v>687.55</v>
      </c>
      <c r="DJ91">
        <v>579.26</v>
      </c>
      <c r="DK91">
        <v>496.57</v>
      </c>
      <c r="DL91">
        <v>574.61</v>
      </c>
      <c r="DM91">
        <v>524.67999999999995</v>
      </c>
      <c r="DN91">
        <v>497.21</v>
      </c>
      <c r="DO91">
        <v>495.83</v>
      </c>
      <c r="DP91">
        <v>523.98</v>
      </c>
      <c r="DQ91">
        <v>535.79999999999995</v>
      </c>
      <c r="DR91">
        <v>551.35</v>
      </c>
      <c r="DS91">
        <v>543.44000000000005</v>
      </c>
      <c r="DT91">
        <v>545.11</v>
      </c>
      <c r="DU91">
        <v>528.74</v>
      </c>
      <c r="DV91">
        <v>531.16999999999996</v>
      </c>
      <c r="DW91">
        <v>517.77</v>
      </c>
      <c r="DX91">
        <v>654.08000000000004</v>
      </c>
      <c r="DY91">
        <v>483.25</v>
      </c>
      <c r="DZ91">
        <v>553.95000000000005</v>
      </c>
      <c r="EA91">
        <v>498.23</v>
      </c>
      <c r="EB91">
        <v>611.73</v>
      </c>
      <c r="EC91">
        <v>568.46</v>
      </c>
      <c r="ED91">
        <v>499.94</v>
      </c>
      <c r="EE91">
        <v>417.17</v>
      </c>
      <c r="EF91">
        <v>430.56</v>
      </c>
      <c r="EG91">
        <v>469.24</v>
      </c>
      <c r="EH91">
        <v>468.06</v>
      </c>
      <c r="EI91">
        <v>420.06</v>
      </c>
      <c r="EJ91">
        <v>368.15</v>
      </c>
      <c r="EK91">
        <v>424.36</v>
      </c>
      <c r="EL91">
        <v>410.01</v>
      </c>
      <c r="EM91">
        <v>479.18</v>
      </c>
      <c r="EN91">
        <v>416.23</v>
      </c>
      <c r="EO91">
        <v>387.92</v>
      </c>
      <c r="EP91">
        <v>526.42999999999995</v>
      </c>
      <c r="EQ91">
        <v>448.31</v>
      </c>
      <c r="ER91">
        <v>376.84</v>
      </c>
      <c r="ES91">
        <v>455.15</v>
      </c>
      <c r="ET91">
        <v>392.07</v>
      </c>
      <c r="EU91">
        <v>409.8</v>
      </c>
      <c r="EV91">
        <v>376.93</v>
      </c>
      <c r="EW91">
        <v>413.19</v>
      </c>
      <c r="EX91">
        <v>413.23</v>
      </c>
      <c r="EY91">
        <v>438.67</v>
      </c>
      <c r="EZ91">
        <v>401.73</v>
      </c>
      <c r="FA91">
        <v>394.58</v>
      </c>
      <c r="FB91">
        <v>407.98</v>
      </c>
      <c r="FC91">
        <v>404.15</v>
      </c>
      <c r="FD91">
        <v>394.84</v>
      </c>
      <c r="FE91">
        <v>473.07</v>
      </c>
      <c r="FF91">
        <v>379.06</v>
      </c>
      <c r="FG91">
        <v>450.36</v>
      </c>
      <c r="FH91">
        <v>405.72</v>
      </c>
      <c r="FI91">
        <v>496.02</v>
      </c>
      <c r="FJ91">
        <v>456.65</v>
      </c>
      <c r="FK91">
        <v>416.15</v>
      </c>
      <c r="FL91">
        <v>824.28</v>
      </c>
      <c r="FM91">
        <v>783.7</v>
      </c>
      <c r="FN91">
        <v>1133.75</v>
      </c>
      <c r="FO91">
        <v>1090.42</v>
      </c>
      <c r="FP91">
        <v>701.02</v>
      </c>
      <c r="FQ91">
        <v>678.54</v>
      </c>
      <c r="FR91">
        <v>669.2</v>
      </c>
      <c r="FS91">
        <v>810.81</v>
      </c>
      <c r="FT91">
        <v>914.67</v>
      </c>
      <c r="FU91">
        <v>888.98</v>
      </c>
      <c r="FV91">
        <v>1133.52</v>
      </c>
      <c r="FW91">
        <v>1194.1500000000001</v>
      </c>
      <c r="FX91">
        <v>1010.03</v>
      </c>
      <c r="FY91">
        <v>840.66</v>
      </c>
      <c r="FZ91">
        <v>911.74</v>
      </c>
      <c r="GA91">
        <v>909.33</v>
      </c>
      <c r="GB91">
        <v>704.69</v>
      </c>
      <c r="GC91">
        <v>861.09</v>
      </c>
      <c r="GD91">
        <v>782.08</v>
      </c>
      <c r="GE91">
        <v>802.53</v>
      </c>
      <c r="GF91">
        <v>824.84</v>
      </c>
      <c r="GG91">
        <v>916.27</v>
      </c>
      <c r="GH91">
        <v>870.25</v>
      </c>
      <c r="GI91">
        <v>779.23</v>
      </c>
      <c r="GJ91">
        <v>828.18</v>
      </c>
      <c r="GK91">
        <v>770.14</v>
      </c>
      <c r="GL91">
        <v>1060.79</v>
      </c>
      <c r="GM91">
        <v>773.64</v>
      </c>
      <c r="GN91">
        <v>815.36</v>
      </c>
      <c r="GO91">
        <v>728.34</v>
      </c>
      <c r="GP91">
        <v>865.48</v>
      </c>
      <c r="GQ91">
        <v>882.81</v>
      </c>
      <c r="GR91">
        <v>708.5</v>
      </c>
      <c r="GS91">
        <v>0.3</v>
      </c>
      <c r="GT91">
        <v>0.17</v>
      </c>
      <c r="GU91">
        <v>0.13</v>
      </c>
      <c r="GV91">
        <v>-0.14000000000000001</v>
      </c>
      <c r="GW91">
        <v>0</v>
      </c>
      <c r="GX91">
        <v>0.17</v>
      </c>
      <c r="GY91">
        <v>0.34</v>
      </c>
      <c r="GZ91">
        <v>0.14000000000000001</v>
      </c>
      <c r="HA91">
        <v>0.06</v>
      </c>
      <c r="HB91">
        <v>0.44</v>
      </c>
      <c r="HC91">
        <v>0.41</v>
      </c>
      <c r="HD91">
        <v>1.63</v>
      </c>
      <c r="HE91">
        <v>0.9</v>
      </c>
      <c r="HF91">
        <v>0.03</v>
      </c>
      <c r="HG91">
        <v>0.08</v>
      </c>
      <c r="HH91">
        <v>0.48</v>
      </c>
      <c r="HI91">
        <v>0.42</v>
      </c>
      <c r="HJ91">
        <v>-0.16</v>
      </c>
      <c r="HK91">
        <v>0.18</v>
      </c>
      <c r="HL91">
        <v>0.22</v>
      </c>
      <c r="HM91">
        <v>0.1</v>
      </c>
      <c r="HN91">
        <v>0.43</v>
      </c>
      <c r="HO91">
        <v>-0.03</v>
      </c>
      <c r="HP91">
        <v>0.37</v>
      </c>
      <c r="HQ91">
        <v>0.35</v>
      </c>
      <c r="HR91">
        <v>0.12</v>
      </c>
      <c r="HS91">
        <v>0.56999999999999995</v>
      </c>
      <c r="HT91">
        <v>0.49</v>
      </c>
      <c r="HU91">
        <v>0.31</v>
      </c>
      <c r="HV91">
        <v>0.13</v>
      </c>
      <c r="HW91">
        <v>-0.2</v>
      </c>
      <c r="HX91">
        <v>0.66</v>
      </c>
      <c r="HY91">
        <v>0.63</v>
      </c>
      <c r="HZ91">
        <v>0.56999999999999995</v>
      </c>
      <c r="IA91">
        <v>0.28999999999999998</v>
      </c>
      <c r="IB91">
        <v>0.13</v>
      </c>
      <c r="IC91">
        <v>-0.12</v>
      </c>
      <c r="ID91">
        <v>0.27</v>
      </c>
      <c r="IE91">
        <v>0.28000000000000003</v>
      </c>
      <c r="IF91">
        <v>0.34</v>
      </c>
      <c r="IG91">
        <v>0.96</v>
      </c>
      <c r="IH91">
        <v>-0.02</v>
      </c>
      <c r="II91">
        <v>0.71</v>
      </c>
      <c r="IJ91">
        <v>0.54</v>
      </c>
      <c r="IK91">
        <v>2.06</v>
      </c>
      <c r="IL91">
        <v>0.95</v>
      </c>
      <c r="IM91">
        <v>2.2000000000000002</v>
      </c>
      <c r="IN91">
        <v>0.14000000000000001</v>
      </c>
      <c r="IO91">
        <v>0.47</v>
      </c>
      <c r="IP91">
        <v>0.75</v>
      </c>
      <c r="IQ91">
        <v>-0.19</v>
      </c>
      <c r="IR91">
        <v>0.51</v>
      </c>
      <c r="IS91">
        <v>0.68</v>
      </c>
      <c r="IT91">
        <v>0.19</v>
      </c>
      <c r="IU91">
        <v>0.83</v>
      </c>
      <c r="IV91">
        <v>0.23</v>
      </c>
      <c r="IW91">
        <v>1.0900000000000001</v>
      </c>
      <c r="IX91">
        <v>0.48</v>
      </c>
      <c r="IY91">
        <v>0.39</v>
      </c>
      <c r="IZ91">
        <v>0.5</v>
      </c>
      <c r="JA91">
        <v>0.6</v>
      </c>
      <c r="JB91">
        <v>0.18</v>
      </c>
      <c r="JC91">
        <v>-0.04</v>
      </c>
      <c r="JD91">
        <v>-0.65</v>
      </c>
      <c r="JE91">
        <v>0.63</v>
      </c>
      <c r="JF91">
        <v>0.82</v>
      </c>
      <c r="JG91">
        <v>3.82</v>
      </c>
      <c r="JH91">
        <v>1.71</v>
      </c>
      <c r="JI91">
        <v>4.08</v>
      </c>
      <c r="JJ91">
        <v>4.3</v>
      </c>
      <c r="JK91">
        <v>1.24</v>
      </c>
      <c r="JL91">
        <v>2.33</v>
      </c>
      <c r="JM91">
        <v>0.92</v>
      </c>
      <c r="JN91">
        <v>1.25</v>
      </c>
      <c r="JO91">
        <v>2.95</v>
      </c>
      <c r="JP91">
        <v>4.47</v>
      </c>
      <c r="JQ91">
        <v>4.72</v>
      </c>
      <c r="JR91">
        <v>4.25</v>
      </c>
      <c r="JS91">
        <v>4.5999999999999996</v>
      </c>
      <c r="JT91">
        <v>7.55</v>
      </c>
      <c r="JU91">
        <v>4.24</v>
      </c>
      <c r="JV91">
        <v>2.52</v>
      </c>
      <c r="JW91">
        <v>5.64</v>
      </c>
      <c r="JX91">
        <v>2.67</v>
      </c>
      <c r="JY91">
        <v>5</v>
      </c>
      <c r="JZ91">
        <v>3.8</v>
      </c>
      <c r="KA91">
        <v>4.33</v>
      </c>
      <c r="KB91">
        <v>3.21</v>
      </c>
      <c r="KC91">
        <v>4.3</v>
      </c>
      <c r="KD91">
        <v>3.37</v>
      </c>
      <c r="KE91">
        <v>3.66</v>
      </c>
      <c r="KF91">
        <v>2.21</v>
      </c>
      <c r="KG91">
        <v>5.75</v>
      </c>
      <c r="KH91">
        <v>3.95</v>
      </c>
      <c r="KI91">
        <v>4.3899999999999997</v>
      </c>
      <c r="KJ91">
        <v>3.93</v>
      </c>
      <c r="KK91">
        <v>2.5099999999999998</v>
      </c>
      <c r="KL91">
        <v>5.36</v>
      </c>
      <c r="KM91">
        <v>5.8</v>
      </c>
    </row>
    <row r="92" spans="1:299" x14ac:dyDescent="0.25">
      <c r="A92">
        <v>90</v>
      </c>
      <c r="B92" s="1">
        <v>43160</v>
      </c>
      <c r="C92">
        <v>1074.4100000000001</v>
      </c>
      <c r="D92">
        <v>1068.43</v>
      </c>
      <c r="E92">
        <v>1114.03</v>
      </c>
      <c r="F92">
        <v>1175.53</v>
      </c>
      <c r="G92">
        <v>1031.96</v>
      </c>
      <c r="H92">
        <v>1114.1199999999999</v>
      </c>
      <c r="I92">
        <v>1052.99</v>
      </c>
      <c r="J92">
        <v>1052.29</v>
      </c>
      <c r="K92">
        <v>1121.53</v>
      </c>
      <c r="L92">
        <v>1002.21</v>
      </c>
      <c r="M92">
        <v>1025.08</v>
      </c>
      <c r="N92">
        <v>1038.56</v>
      </c>
      <c r="O92">
        <v>1005.05</v>
      </c>
      <c r="P92">
        <v>992.28</v>
      </c>
      <c r="Q92">
        <v>1040.83</v>
      </c>
      <c r="R92">
        <v>987.27</v>
      </c>
      <c r="S92">
        <v>994.53</v>
      </c>
      <c r="T92">
        <v>939.03</v>
      </c>
      <c r="U92">
        <v>991.64</v>
      </c>
      <c r="V92">
        <v>1120.5</v>
      </c>
      <c r="W92">
        <v>1002.51</v>
      </c>
      <c r="X92">
        <v>979.24</v>
      </c>
      <c r="Y92">
        <v>1194.24</v>
      </c>
      <c r="Z92">
        <v>1173.22</v>
      </c>
      <c r="AA92">
        <v>1110.57</v>
      </c>
      <c r="AB92">
        <v>1080.04</v>
      </c>
      <c r="AC92">
        <v>1212.1500000000001</v>
      </c>
      <c r="AD92">
        <v>1063.9000000000001</v>
      </c>
      <c r="AE92">
        <v>1086.8800000000001</v>
      </c>
      <c r="AF92">
        <v>1063.51</v>
      </c>
      <c r="AG92">
        <v>1075.05</v>
      </c>
      <c r="AH92">
        <v>1074.77</v>
      </c>
      <c r="AI92">
        <v>1135.6600000000001</v>
      </c>
      <c r="AJ92">
        <v>553.35</v>
      </c>
      <c r="AK92">
        <v>582.11</v>
      </c>
      <c r="AL92">
        <v>617.91</v>
      </c>
      <c r="AM92">
        <v>647.72</v>
      </c>
      <c r="AN92">
        <v>567.04999999999995</v>
      </c>
      <c r="AO92">
        <v>558.80999999999995</v>
      </c>
      <c r="AP92">
        <v>571.01</v>
      </c>
      <c r="AQ92">
        <v>584.04999999999995</v>
      </c>
      <c r="AR92">
        <v>612.42999999999995</v>
      </c>
      <c r="AS92">
        <v>543.88</v>
      </c>
      <c r="AT92">
        <v>567.1</v>
      </c>
      <c r="AU92">
        <v>585.16</v>
      </c>
      <c r="AV92">
        <v>567.42999999999995</v>
      </c>
      <c r="AW92">
        <v>538.79999999999995</v>
      </c>
      <c r="AX92">
        <v>573.91</v>
      </c>
      <c r="AY92">
        <v>532.01</v>
      </c>
      <c r="AZ92">
        <v>553.04999999999995</v>
      </c>
      <c r="BA92">
        <v>511.02</v>
      </c>
      <c r="BB92">
        <v>513.13</v>
      </c>
      <c r="BC92">
        <v>547.91999999999996</v>
      </c>
      <c r="BD92">
        <v>523.16</v>
      </c>
      <c r="BE92">
        <v>504.1</v>
      </c>
      <c r="BF92">
        <v>570.09</v>
      </c>
      <c r="BG92">
        <v>557.46</v>
      </c>
      <c r="BH92">
        <v>543.62</v>
      </c>
      <c r="BI92">
        <v>502.13</v>
      </c>
      <c r="BJ92">
        <v>571.22</v>
      </c>
      <c r="BK92">
        <v>586.66999999999996</v>
      </c>
      <c r="BL92">
        <v>592.78</v>
      </c>
      <c r="BM92">
        <v>589.19000000000005</v>
      </c>
      <c r="BN92">
        <v>570.16</v>
      </c>
      <c r="BO92">
        <v>588.80999999999995</v>
      </c>
      <c r="BP92">
        <v>631.09</v>
      </c>
      <c r="BQ92">
        <v>521.05999999999995</v>
      </c>
      <c r="BR92">
        <v>486.32</v>
      </c>
      <c r="BS92">
        <v>496.12</v>
      </c>
      <c r="BT92">
        <v>527.80999999999995</v>
      </c>
      <c r="BU92">
        <v>464.91</v>
      </c>
      <c r="BV92">
        <v>555.30999999999995</v>
      </c>
      <c r="BW92">
        <v>481.98</v>
      </c>
      <c r="BX92">
        <v>468.24</v>
      </c>
      <c r="BY92">
        <v>509.1</v>
      </c>
      <c r="BZ92">
        <v>458.33</v>
      </c>
      <c r="CA92">
        <v>457.98</v>
      </c>
      <c r="CB92">
        <v>453.4</v>
      </c>
      <c r="CC92">
        <v>437.62</v>
      </c>
      <c r="CD92">
        <v>453.48</v>
      </c>
      <c r="CE92">
        <v>466.92</v>
      </c>
      <c r="CF92">
        <v>455.26</v>
      </c>
      <c r="CG92">
        <v>441.48</v>
      </c>
      <c r="CH92">
        <v>428.01</v>
      </c>
      <c r="CI92">
        <v>478.51</v>
      </c>
      <c r="CJ92">
        <v>572.58000000000004</v>
      </c>
      <c r="CK92">
        <v>479.35</v>
      </c>
      <c r="CL92">
        <v>475.14</v>
      </c>
      <c r="CM92">
        <v>624.15</v>
      </c>
      <c r="CN92">
        <v>615.76</v>
      </c>
      <c r="CO92">
        <v>566.95000000000005</v>
      </c>
      <c r="CP92">
        <v>577.91</v>
      </c>
      <c r="CQ92">
        <v>640.92999999999995</v>
      </c>
      <c r="CR92">
        <v>477.23</v>
      </c>
      <c r="CS92">
        <v>494.1</v>
      </c>
      <c r="CT92">
        <v>474.32</v>
      </c>
      <c r="CU92">
        <v>504.89</v>
      </c>
      <c r="CV92">
        <v>485.96</v>
      </c>
      <c r="CW92">
        <v>504.57</v>
      </c>
      <c r="CX92">
        <v>537.76</v>
      </c>
      <c r="CY92">
        <v>532.39</v>
      </c>
      <c r="CZ92">
        <v>621.08000000000004</v>
      </c>
      <c r="DA92">
        <v>623.98</v>
      </c>
      <c r="DB92">
        <v>505.29</v>
      </c>
      <c r="DC92">
        <v>462.69</v>
      </c>
      <c r="DD92">
        <v>504.75</v>
      </c>
      <c r="DE92">
        <v>511.14</v>
      </c>
      <c r="DF92">
        <v>589.74</v>
      </c>
      <c r="DG92">
        <v>541.37</v>
      </c>
      <c r="DH92">
        <v>539.99</v>
      </c>
      <c r="DI92">
        <v>690.23</v>
      </c>
      <c r="DJ92">
        <v>580.47</v>
      </c>
      <c r="DK92">
        <v>500.15</v>
      </c>
      <c r="DL92">
        <v>575.53</v>
      </c>
      <c r="DM92">
        <v>527.88</v>
      </c>
      <c r="DN92">
        <v>496.96</v>
      </c>
      <c r="DO92">
        <v>499.05</v>
      </c>
      <c r="DP92">
        <v>524.91999999999996</v>
      </c>
      <c r="DQ92">
        <v>536.34</v>
      </c>
      <c r="DR92">
        <v>551.74</v>
      </c>
      <c r="DS92">
        <v>543.16999999999996</v>
      </c>
      <c r="DT92">
        <v>544.24</v>
      </c>
      <c r="DU92">
        <v>529.95000000000005</v>
      </c>
      <c r="DV92">
        <v>531.12</v>
      </c>
      <c r="DW92">
        <v>516.53</v>
      </c>
      <c r="DX92">
        <v>656.57</v>
      </c>
      <c r="DY92">
        <v>482.91</v>
      </c>
      <c r="DZ92">
        <v>554.89</v>
      </c>
      <c r="EA92">
        <v>500.08</v>
      </c>
      <c r="EB92">
        <v>613.38</v>
      </c>
      <c r="EC92">
        <v>567.72</v>
      </c>
      <c r="ED92">
        <v>501.49</v>
      </c>
      <c r="EE92">
        <v>419.21</v>
      </c>
      <c r="EF92">
        <v>430.18</v>
      </c>
      <c r="EG92">
        <v>470.51</v>
      </c>
      <c r="EH92">
        <v>470.5</v>
      </c>
      <c r="EI92">
        <v>418.67</v>
      </c>
      <c r="EJ92">
        <v>367.78</v>
      </c>
      <c r="EK92">
        <v>425.04</v>
      </c>
      <c r="EL92">
        <v>402.06</v>
      </c>
      <c r="EM92">
        <v>479.23</v>
      </c>
      <c r="EN92">
        <v>419.65</v>
      </c>
      <c r="EO92">
        <v>390.28</v>
      </c>
      <c r="EP92">
        <v>530.05999999999995</v>
      </c>
      <c r="EQ92">
        <v>456.78</v>
      </c>
      <c r="ER92">
        <v>380.6</v>
      </c>
      <c r="ES92">
        <v>456.42</v>
      </c>
      <c r="ET92">
        <v>396.5</v>
      </c>
      <c r="EU92">
        <v>409.48</v>
      </c>
      <c r="EV92">
        <v>381.49</v>
      </c>
      <c r="EW92">
        <v>414.64</v>
      </c>
      <c r="EX92">
        <v>415.83</v>
      </c>
      <c r="EY92">
        <v>439.24</v>
      </c>
      <c r="EZ92">
        <v>401.33</v>
      </c>
      <c r="FA92">
        <v>401.84</v>
      </c>
      <c r="FB92">
        <v>409.98</v>
      </c>
      <c r="FC92">
        <v>403.51</v>
      </c>
      <c r="FD92">
        <v>392.82</v>
      </c>
      <c r="FE92">
        <v>474.25</v>
      </c>
      <c r="FF92">
        <v>378.94</v>
      </c>
      <c r="FG92">
        <v>451.62</v>
      </c>
      <c r="FH92">
        <v>407.75</v>
      </c>
      <c r="FI92">
        <v>498.5</v>
      </c>
      <c r="FJ92">
        <v>455.51</v>
      </c>
      <c r="FK92">
        <v>418.44</v>
      </c>
      <c r="FL92">
        <v>822.46</v>
      </c>
      <c r="FM92">
        <v>784.17</v>
      </c>
      <c r="FN92">
        <v>1133.75</v>
      </c>
      <c r="FO92">
        <v>1086.93</v>
      </c>
      <c r="FP92">
        <v>701.02</v>
      </c>
      <c r="FQ92">
        <v>678.54</v>
      </c>
      <c r="FR92">
        <v>670.54</v>
      </c>
      <c r="FS92">
        <v>810.81</v>
      </c>
      <c r="FT92">
        <v>914.67</v>
      </c>
      <c r="FU92">
        <v>886.49</v>
      </c>
      <c r="FV92">
        <v>1133.52</v>
      </c>
      <c r="FW92">
        <v>1194.1500000000001</v>
      </c>
      <c r="FX92">
        <v>991.04</v>
      </c>
      <c r="FY92">
        <v>843.86</v>
      </c>
      <c r="FZ92">
        <v>911.74</v>
      </c>
      <c r="GA92">
        <v>909.33</v>
      </c>
      <c r="GB92">
        <v>704.69</v>
      </c>
      <c r="GC92">
        <v>861.09</v>
      </c>
      <c r="GD92">
        <v>782.08</v>
      </c>
      <c r="GE92">
        <v>799.24</v>
      </c>
      <c r="GF92">
        <v>824.84</v>
      </c>
      <c r="GG92">
        <v>916.27</v>
      </c>
      <c r="GH92">
        <v>853.54</v>
      </c>
      <c r="GI92">
        <v>779.23</v>
      </c>
      <c r="GJ92">
        <v>829.26</v>
      </c>
      <c r="GK92">
        <v>770.14</v>
      </c>
      <c r="GL92">
        <v>1066.0999999999999</v>
      </c>
      <c r="GM92">
        <v>772.79</v>
      </c>
      <c r="GN92">
        <v>815.6</v>
      </c>
      <c r="GO92">
        <v>729.87</v>
      </c>
      <c r="GP92">
        <v>865.48</v>
      </c>
      <c r="GQ92">
        <v>882.81</v>
      </c>
      <c r="GR92">
        <v>708.5</v>
      </c>
      <c r="GS92">
        <v>0.14000000000000001</v>
      </c>
      <c r="GT92">
        <v>-0.02</v>
      </c>
      <c r="GU92">
        <v>0.15</v>
      </c>
      <c r="GV92">
        <v>0.14000000000000001</v>
      </c>
      <c r="GW92">
        <v>-0.18</v>
      </c>
      <c r="GX92">
        <v>-0.05</v>
      </c>
      <c r="GY92">
        <v>0.18</v>
      </c>
      <c r="GZ92">
        <v>-1.0900000000000001</v>
      </c>
      <c r="HA92">
        <v>0.01</v>
      </c>
      <c r="HB92">
        <v>0.32</v>
      </c>
      <c r="HC92">
        <v>0.33</v>
      </c>
      <c r="HD92">
        <v>0.39</v>
      </c>
      <c r="HE92">
        <v>0.21</v>
      </c>
      <c r="HF92">
        <v>0.72</v>
      </c>
      <c r="HG92">
        <v>0.16</v>
      </c>
      <c r="HH92">
        <v>0.61</v>
      </c>
      <c r="HI92">
        <v>-0.05</v>
      </c>
      <c r="HJ92">
        <v>0.65</v>
      </c>
      <c r="HK92">
        <v>0.18</v>
      </c>
      <c r="HL92">
        <v>0.1</v>
      </c>
      <c r="HM92">
        <v>7.0000000000000007E-2</v>
      </c>
      <c r="HN92">
        <v>-0.05</v>
      </c>
      <c r="HO92">
        <v>-0.16</v>
      </c>
      <c r="HP92">
        <v>0.23</v>
      </c>
      <c r="HQ92">
        <v>-0.01</v>
      </c>
      <c r="HR92">
        <v>-0.24</v>
      </c>
      <c r="HS92">
        <v>0.38</v>
      </c>
      <c r="HT92">
        <v>-7.0000000000000007E-2</v>
      </c>
      <c r="HU92">
        <v>0.17</v>
      </c>
      <c r="HV92">
        <v>0.37</v>
      </c>
      <c r="HW92">
        <v>0.27</v>
      </c>
      <c r="HX92">
        <v>-0.13</v>
      </c>
      <c r="HY92">
        <v>0.31</v>
      </c>
      <c r="HZ92">
        <v>0.71</v>
      </c>
      <c r="IA92">
        <v>0.27</v>
      </c>
      <c r="IB92">
        <v>0.28000000000000003</v>
      </c>
      <c r="IC92">
        <v>0.02</v>
      </c>
      <c r="ID92">
        <v>0.09</v>
      </c>
      <c r="IE92">
        <v>0.23</v>
      </c>
      <c r="IF92">
        <v>0.52</v>
      </c>
      <c r="IG92">
        <v>-0.14000000000000001</v>
      </c>
      <c r="IH92">
        <v>-0.01</v>
      </c>
      <c r="II92">
        <v>1.03</v>
      </c>
      <c r="IJ92">
        <v>0.87</v>
      </c>
      <c r="IK92">
        <v>2.4500000000000002</v>
      </c>
      <c r="IL92">
        <v>1.1599999999999999</v>
      </c>
      <c r="IM92">
        <v>2.94</v>
      </c>
      <c r="IN92">
        <v>0.3</v>
      </c>
      <c r="IO92">
        <v>1.08</v>
      </c>
      <c r="IP92">
        <v>0.7</v>
      </c>
      <c r="IQ92">
        <v>0.46</v>
      </c>
      <c r="IR92">
        <v>0.69</v>
      </c>
      <c r="IS92">
        <v>0.78</v>
      </c>
      <c r="IT92">
        <v>0.26</v>
      </c>
      <c r="IU92">
        <v>0.78</v>
      </c>
      <c r="IV92">
        <v>7.0000000000000007E-2</v>
      </c>
      <c r="IW92">
        <v>1.33</v>
      </c>
      <c r="IX92">
        <v>0.47</v>
      </c>
      <c r="IY92">
        <v>0.15</v>
      </c>
      <c r="IZ92">
        <v>0.88</v>
      </c>
      <c r="JA92">
        <v>0.53</v>
      </c>
      <c r="JB92">
        <v>0.35</v>
      </c>
      <c r="JC92">
        <v>0.33</v>
      </c>
      <c r="JD92">
        <v>-0.38</v>
      </c>
      <c r="JE92">
        <v>0.5</v>
      </c>
      <c r="JF92">
        <v>1.1299999999999999</v>
      </c>
      <c r="JG92">
        <v>3.49</v>
      </c>
      <c r="JH92">
        <v>1.54</v>
      </c>
      <c r="JI92">
        <v>3.88</v>
      </c>
      <c r="JJ92">
        <v>4.08</v>
      </c>
      <c r="JK92">
        <v>0.6</v>
      </c>
      <c r="JL92">
        <v>1.95</v>
      </c>
      <c r="JM92">
        <v>1.38</v>
      </c>
      <c r="JN92">
        <v>0.13</v>
      </c>
      <c r="JO92">
        <v>1.8</v>
      </c>
      <c r="JP92">
        <v>4.3600000000000003</v>
      </c>
      <c r="JQ92">
        <v>2.4900000000000002</v>
      </c>
      <c r="JR92">
        <v>4.34</v>
      </c>
      <c r="JS92">
        <v>5.0199999999999996</v>
      </c>
      <c r="JT92">
        <v>7.98</v>
      </c>
      <c r="JU92">
        <v>4.57</v>
      </c>
      <c r="JV92">
        <v>3.16</v>
      </c>
      <c r="JW92">
        <v>5.16</v>
      </c>
      <c r="JX92">
        <v>3.18</v>
      </c>
      <c r="JY92">
        <v>4.9800000000000004</v>
      </c>
      <c r="JZ92">
        <v>3.18</v>
      </c>
      <c r="KA92">
        <v>1.28</v>
      </c>
      <c r="KB92">
        <v>2.92</v>
      </c>
      <c r="KC92">
        <v>4.2</v>
      </c>
      <c r="KD92">
        <v>3.78</v>
      </c>
      <c r="KE92">
        <v>3.41</v>
      </c>
      <c r="KF92">
        <v>1.68</v>
      </c>
      <c r="KG92">
        <v>6.11</v>
      </c>
      <c r="KH92">
        <v>3.51</v>
      </c>
      <c r="KI92">
        <v>4.3099999999999996</v>
      </c>
      <c r="KJ92">
        <v>4.1500000000000004</v>
      </c>
      <c r="KK92">
        <v>2.31</v>
      </c>
      <c r="KL92">
        <v>5.18</v>
      </c>
      <c r="KM92">
        <v>5.82</v>
      </c>
    </row>
    <row r="93" spans="1:299" x14ac:dyDescent="0.25">
      <c r="A93">
        <v>91</v>
      </c>
      <c r="B93" s="1">
        <v>43191</v>
      </c>
      <c r="C93">
        <v>1077.1600000000001</v>
      </c>
      <c r="D93">
        <v>1069.19</v>
      </c>
      <c r="E93">
        <v>1117.69</v>
      </c>
      <c r="F93">
        <v>1177.75</v>
      </c>
      <c r="G93">
        <v>1034.07</v>
      </c>
      <c r="H93">
        <v>1117.82</v>
      </c>
      <c r="I93">
        <v>1052.1500000000001</v>
      </c>
      <c r="J93">
        <v>1052.67</v>
      </c>
      <c r="K93">
        <v>1121.83</v>
      </c>
      <c r="L93">
        <v>1003.77</v>
      </c>
      <c r="M93">
        <v>1028.58</v>
      </c>
      <c r="N93">
        <v>1041.47</v>
      </c>
      <c r="O93">
        <v>1008.69</v>
      </c>
      <c r="P93">
        <v>998.2</v>
      </c>
      <c r="Q93">
        <v>1043.77</v>
      </c>
      <c r="R93">
        <v>987.86</v>
      </c>
      <c r="S93">
        <v>996.56</v>
      </c>
      <c r="T93">
        <v>942.11</v>
      </c>
      <c r="U93">
        <v>989.92</v>
      </c>
      <c r="V93">
        <v>1123.96</v>
      </c>
      <c r="W93">
        <v>1016.92</v>
      </c>
      <c r="X93">
        <v>984.06</v>
      </c>
      <c r="Y93">
        <v>1191.8499999999999</v>
      </c>
      <c r="Z93">
        <v>1172.33</v>
      </c>
      <c r="AA93">
        <v>1115.02</v>
      </c>
      <c r="AB93">
        <v>1085.6600000000001</v>
      </c>
      <c r="AC93">
        <v>1211.98</v>
      </c>
      <c r="AD93">
        <v>1070.8499999999999</v>
      </c>
      <c r="AE93">
        <v>1090.29</v>
      </c>
      <c r="AF93">
        <v>1063.08</v>
      </c>
      <c r="AG93">
        <v>1074.8399999999999</v>
      </c>
      <c r="AH93">
        <v>1082.24</v>
      </c>
      <c r="AI93">
        <v>1140.8599999999999</v>
      </c>
      <c r="AJ93">
        <v>554.15</v>
      </c>
      <c r="AK93">
        <v>583.04999999999995</v>
      </c>
      <c r="AL93">
        <v>621.57000000000005</v>
      </c>
      <c r="AM93">
        <v>648.24</v>
      </c>
      <c r="AN93">
        <v>568.71</v>
      </c>
      <c r="AO93">
        <v>562.51</v>
      </c>
      <c r="AP93">
        <v>571.11</v>
      </c>
      <c r="AQ93">
        <v>584.42999999999995</v>
      </c>
      <c r="AR93">
        <v>612.73</v>
      </c>
      <c r="AS93">
        <v>545.42999999999995</v>
      </c>
      <c r="AT93">
        <v>570.59</v>
      </c>
      <c r="AU93">
        <v>588.07000000000005</v>
      </c>
      <c r="AV93">
        <v>571.07000000000005</v>
      </c>
      <c r="AW93">
        <v>544.73</v>
      </c>
      <c r="AX93">
        <v>576.85</v>
      </c>
      <c r="AY93">
        <v>532.6</v>
      </c>
      <c r="AZ93">
        <v>555.08000000000004</v>
      </c>
      <c r="BA93">
        <v>513.6</v>
      </c>
      <c r="BB93">
        <v>511.41</v>
      </c>
      <c r="BC93">
        <v>546.98</v>
      </c>
      <c r="BD93">
        <v>523.28</v>
      </c>
      <c r="BE93">
        <v>508.92</v>
      </c>
      <c r="BF93">
        <v>567.70000000000005</v>
      </c>
      <c r="BG93">
        <v>555.99</v>
      </c>
      <c r="BH93">
        <v>545.69000000000005</v>
      </c>
      <c r="BI93">
        <v>507.75</v>
      </c>
      <c r="BJ93">
        <v>571.04999999999995</v>
      </c>
      <c r="BK93">
        <v>584.94000000000005</v>
      </c>
      <c r="BL93">
        <v>596.19000000000005</v>
      </c>
      <c r="BM93">
        <v>588.76</v>
      </c>
      <c r="BN93">
        <v>569.95000000000005</v>
      </c>
      <c r="BO93">
        <v>596.28</v>
      </c>
      <c r="BP93">
        <v>636.29</v>
      </c>
      <c r="BQ93">
        <v>523.01</v>
      </c>
      <c r="BR93">
        <v>486.14</v>
      </c>
      <c r="BS93">
        <v>496.12</v>
      </c>
      <c r="BT93">
        <v>529.51</v>
      </c>
      <c r="BU93">
        <v>465.36</v>
      </c>
      <c r="BV93">
        <v>555.30999999999995</v>
      </c>
      <c r="BW93">
        <v>481.04</v>
      </c>
      <c r="BX93">
        <v>468.24</v>
      </c>
      <c r="BY93">
        <v>509.1</v>
      </c>
      <c r="BZ93">
        <v>458.34</v>
      </c>
      <c r="CA93">
        <v>457.99</v>
      </c>
      <c r="CB93">
        <v>453.4</v>
      </c>
      <c r="CC93">
        <v>437.62</v>
      </c>
      <c r="CD93">
        <v>453.47</v>
      </c>
      <c r="CE93">
        <v>466.92</v>
      </c>
      <c r="CF93">
        <v>455.26</v>
      </c>
      <c r="CG93">
        <v>441.48</v>
      </c>
      <c r="CH93">
        <v>428.51</v>
      </c>
      <c r="CI93">
        <v>478.51</v>
      </c>
      <c r="CJ93">
        <v>576.98</v>
      </c>
      <c r="CK93">
        <v>493.64</v>
      </c>
      <c r="CL93">
        <v>475.14</v>
      </c>
      <c r="CM93">
        <v>624.15</v>
      </c>
      <c r="CN93">
        <v>616.34</v>
      </c>
      <c r="CO93">
        <v>569.33000000000004</v>
      </c>
      <c r="CP93">
        <v>577.91</v>
      </c>
      <c r="CQ93">
        <v>640.92999999999995</v>
      </c>
      <c r="CR93">
        <v>485.91</v>
      </c>
      <c r="CS93">
        <v>494.1</v>
      </c>
      <c r="CT93">
        <v>474.32</v>
      </c>
      <c r="CU93">
        <v>504.89</v>
      </c>
      <c r="CV93">
        <v>485.96</v>
      </c>
      <c r="CW93">
        <v>504.57</v>
      </c>
      <c r="CX93">
        <v>539.16</v>
      </c>
      <c r="CY93">
        <v>532.76</v>
      </c>
      <c r="CZ93">
        <v>623.13</v>
      </c>
      <c r="DA93">
        <v>625.16999999999996</v>
      </c>
      <c r="DB93">
        <v>506.31</v>
      </c>
      <c r="DC93">
        <v>464.22</v>
      </c>
      <c r="DD93">
        <v>504.34</v>
      </c>
      <c r="DE93">
        <v>511.34</v>
      </c>
      <c r="DF93">
        <v>589.91999999999996</v>
      </c>
      <c r="DG93">
        <v>542.23</v>
      </c>
      <c r="DH93">
        <v>541.83000000000004</v>
      </c>
      <c r="DI93">
        <v>692.17</v>
      </c>
      <c r="DJ93">
        <v>582.55999999999995</v>
      </c>
      <c r="DK93">
        <v>503.15</v>
      </c>
      <c r="DL93">
        <v>577.14</v>
      </c>
      <c r="DM93">
        <v>528.19000000000005</v>
      </c>
      <c r="DN93">
        <v>497.96</v>
      </c>
      <c r="DO93">
        <v>500.7</v>
      </c>
      <c r="DP93">
        <v>524.03</v>
      </c>
      <c r="DQ93">
        <v>538</v>
      </c>
      <c r="DR93">
        <v>559.67999999999995</v>
      </c>
      <c r="DS93">
        <v>545.83000000000004</v>
      </c>
      <c r="DT93">
        <v>543.15</v>
      </c>
      <c r="DU93">
        <v>529.53</v>
      </c>
      <c r="DV93">
        <v>533.25</v>
      </c>
      <c r="DW93">
        <v>519.21</v>
      </c>
      <c r="DX93">
        <v>656.5</v>
      </c>
      <c r="DY93">
        <v>486.05</v>
      </c>
      <c r="DZ93">
        <v>556.61</v>
      </c>
      <c r="EA93">
        <v>499.88</v>
      </c>
      <c r="EB93">
        <v>613.26</v>
      </c>
      <c r="EC93">
        <v>571.70000000000005</v>
      </c>
      <c r="ED93">
        <v>503.8</v>
      </c>
      <c r="EE93">
        <v>419.8</v>
      </c>
      <c r="EF93">
        <v>430.86</v>
      </c>
      <c r="EG93">
        <v>473.29</v>
      </c>
      <c r="EH93">
        <v>470.87</v>
      </c>
      <c r="EI93">
        <v>419.89</v>
      </c>
      <c r="EJ93">
        <v>370.21</v>
      </c>
      <c r="EK93">
        <v>425.12</v>
      </c>
      <c r="EL93">
        <v>402.3</v>
      </c>
      <c r="EM93">
        <v>479.47</v>
      </c>
      <c r="EN93">
        <v>420.82</v>
      </c>
      <c r="EO93">
        <v>392.7</v>
      </c>
      <c r="EP93">
        <v>532.71</v>
      </c>
      <c r="EQ93">
        <v>459.71</v>
      </c>
      <c r="ER93">
        <v>384.79</v>
      </c>
      <c r="ES93">
        <v>458.75</v>
      </c>
      <c r="ET93">
        <v>396.94</v>
      </c>
      <c r="EU93">
        <v>410.99</v>
      </c>
      <c r="EV93">
        <v>383.44</v>
      </c>
      <c r="EW93">
        <v>413.23</v>
      </c>
      <c r="EX93">
        <v>415.12</v>
      </c>
      <c r="EY93">
        <v>439.33</v>
      </c>
      <c r="EZ93">
        <v>405.18</v>
      </c>
      <c r="FA93">
        <v>400.16</v>
      </c>
      <c r="FB93">
        <v>408.91</v>
      </c>
      <c r="FC93">
        <v>405.04</v>
      </c>
      <c r="FD93">
        <v>397.22</v>
      </c>
      <c r="FE93">
        <v>474.11</v>
      </c>
      <c r="FF93">
        <v>377.85</v>
      </c>
      <c r="FG93">
        <v>454.24</v>
      </c>
      <c r="FH93">
        <v>407.46</v>
      </c>
      <c r="FI93">
        <v>498.3</v>
      </c>
      <c r="FJ93">
        <v>461.3</v>
      </c>
      <c r="FK93">
        <v>421.87</v>
      </c>
      <c r="FL93">
        <v>825.51</v>
      </c>
      <c r="FM93">
        <v>783.85</v>
      </c>
      <c r="FN93">
        <v>1133.75</v>
      </c>
      <c r="FO93">
        <v>1090.4100000000001</v>
      </c>
      <c r="FP93">
        <v>701.72</v>
      </c>
      <c r="FQ93">
        <v>678.54</v>
      </c>
      <c r="FR93">
        <v>669.19</v>
      </c>
      <c r="FS93">
        <v>810.81</v>
      </c>
      <c r="FT93">
        <v>914.67</v>
      </c>
      <c r="FU93">
        <v>886.49</v>
      </c>
      <c r="FV93">
        <v>1133.52</v>
      </c>
      <c r="FW93">
        <v>1194.1500000000001</v>
      </c>
      <c r="FX93">
        <v>991.04</v>
      </c>
      <c r="FY93">
        <v>843.86</v>
      </c>
      <c r="FZ93">
        <v>911.74</v>
      </c>
      <c r="GA93">
        <v>909.33</v>
      </c>
      <c r="GB93">
        <v>704.69</v>
      </c>
      <c r="GC93">
        <v>862.13</v>
      </c>
      <c r="GD93">
        <v>782.08</v>
      </c>
      <c r="GE93">
        <v>805.4</v>
      </c>
      <c r="GF93">
        <v>849.42</v>
      </c>
      <c r="GG93">
        <v>916.27</v>
      </c>
      <c r="GH93">
        <v>853.54</v>
      </c>
      <c r="GI93">
        <v>779.93</v>
      </c>
      <c r="GJ93">
        <v>832.74</v>
      </c>
      <c r="GK93">
        <v>770.14</v>
      </c>
      <c r="GL93">
        <v>1066.0999999999999</v>
      </c>
      <c r="GM93">
        <v>786.85</v>
      </c>
      <c r="GN93">
        <v>815.6</v>
      </c>
      <c r="GO93">
        <v>729.87</v>
      </c>
      <c r="GP93">
        <v>865.48</v>
      </c>
      <c r="GQ93">
        <v>882.81</v>
      </c>
      <c r="GR93">
        <v>708.5</v>
      </c>
      <c r="GS93">
        <v>0.26</v>
      </c>
      <c r="GT93">
        <v>7.0000000000000007E-2</v>
      </c>
      <c r="GU93">
        <v>0.33</v>
      </c>
      <c r="GV93">
        <v>0.19</v>
      </c>
      <c r="GW93">
        <v>0.2</v>
      </c>
      <c r="GX93">
        <v>0.33</v>
      </c>
      <c r="GY93">
        <v>-0.08</v>
      </c>
      <c r="GZ93">
        <v>0.04</v>
      </c>
      <c r="HA93">
        <v>0.03</v>
      </c>
      <c r="HB93">
        <v>0.16</v>
      </c>
      <c r="HC93">
        <v>0.34</v>
      </c>
      <c r="HD93">
        <v>0.28000000000000003</v>
      </c>
      <c r="HE93">
        <v>0.36</v>
      </c>
      <c r="HF93">
        <v>0.6</v>
      </c>
      <c r="HG93">
        <v>0.28000000000000003</v>
      </c>
      <c r="HH93">
        <v>0.06</v>
      </c>
      <c r="HI93">
        <v>0.2</v>
      </c>
      <c r="HJ93">
        <v>0.33</v>
      </c>
      <c r="HK93">
        <v>-0.17</v>
      </c>
      <c r="HL93">
        <v>0.31</v>
      </c>
      <c r="HM93">
        <v>1.44</v>
      </c>
      <c r="HN93">
        <v>0.49</v>
      </c>
      <c r="HO93">
        <v>-0.2</v>
      </c>
      <c r="HP93">
        <v>-0.08</v>
      </c>
      <c r="HQ93">
        <v>0.4</v>
      </c>
      <c r="HR93">
        <v>0.52</v>
      </c>
      <c r="HS93">
        <v>-0.01</v>
      </c>
      <c r="HT93">
        <v>0.65</v>
      </c>
      <c r="HU93">
        <v>0.31</v>
      </c>
      <c r="HV93">
        <v>-0.04</v>
      </c>
      <c r="HW93">
        <v>-0.02</v>
      </c>
      <c r="HX93">
        <v>0.7</v>
      </c>
      <c r="HY93">
        <v>0.46</v>
      </c>
      <c r="HZ93">
        <v>0.97</v>
      </c>
      <c r="IA93">
        <v>0.34</v>
      </c>
      <c r="IB93">
        <v>0.61</v>
      </c>
      <c r="IC93">
        <v>0.21</v>
      </c>
      <c r="ID93">
        <v>0.28999999999999998</v>
      </c>
      <c r="IE93">
        <v>0.56000000000000005</v>
      </c>
      <c r="IF93">
        <v>0.44</v>
      </c>
      <c r="IG93">
        <v>-0.1</v>
      </c>
      <c r="IH93">
        <v>0.02</v>
      </c>
      <c r="II93">
        <v>1.2</v>
      </c>
      <c r="IJ93">
        <v>1.22</v>
      </c>
      <c r="IK93">
        <v>2.74</v>
      </c>
      <c r="IL93">
        <v>1.53</v>
      </c>
      <c r="IM93">
        <v>3.55</v>
      </c>
      <c r="IN93">
        <v>0.57999999999999996</v>
      </c>
      <c r="IO93">
        <v>1.1399999999999999</v>
      </c>
      <c r="IP93">
        <v>0.9</v>
      </c>
      <c r="IQ93">
        <v>0.79</v>
      </c>
      <c r="IR93">
        <v>0.52</v>
      </c>
      <c r="IS93">
        <v>1.0900000000000001</v>
      </c>
      <c r="IT93">
        <v>1.7</v>
      </c>
      <c r="IU93">
        <v>1.28</v>
      </c>
      <c r="IV93">
        <v>-0.13</v>
      </c>
      <c r="IW93">
        <v>1.24</v>
      </c>
      <c r="IX93">
        <v>0.87</v>
      </c>
      <c r="IY93">
        <v>0.67</v>
      </c>
      <c r="IZ93">
        <v>0.87</v>
      </c>
      <c r="JA93">
        <v>1.18</v>
      </c>
      <c r="JB93">
        <v>0.66</v>
      </c>
      <c r="JC93">
        <v>0.28999999999999998</v>
      </c>
      <c r="JD93">
        <v>-0.4</v>
      </c>
      <c r="JE93">
        <v>1.2</v>
      </c>
      <c r="JF93">
        <v>1.6</v>
      </c>
      <c r="JG93">
        <v>3.61</v>
      </c>
      <c r="JH93">
        <v>1.6</v>
      </c>
      <c r="JI93">
        <v>4.6100000000000003</v>
      </c>
      <c r="JJ93">
        <v>4.32</v>
      </c>
      <c r="JK93">
        <v>0.41</v>
      </c>
      <c r="JL93">
        <v>2.14</v>
      </c>
      <c r="JM93">
        <v>1.43</v>
      </c>
      <c r="JN93">
        <v>0.25</v>
      </c>
      <c r="JO93">
        <v>1.8</v>
      </c>
      <c r="JP93">
        <v>4.04</v>
      </c>
      <c r="JQ93">
        <v>2.5299999999999998</v>
      </c>
      <c r="JR93">
        <v>4.1500000000000004</v>
      </c>
      <c r="JS93">
        <v>5.38</v>
      </c>
      <c r="JT93">
        <v>7.98</v>
      </c>
      <c r="JU93">
        <v>2.1800000000000002</v>
      </c>
      <c r="JV93">
        <v>3.22</v>
      </c>
      <c r="JW93">
        <v>4.75</v>
      </c>
      <c r="JX93">
        <v>3.48</v>
      </c>
      <c r="JY93">
        <v>4.25</v>
      </c>
      <c r="JZ93">
        <v>3.48</v>
      </c>
      <c r="KA93">
        <v>2.8</v>
      </c>
      <c r="KB93">
        <v>3.39</v>
      </c>
      <c r="KC93">
        <v>3.77</v>
      </c>
      <c r="KD93">
        <v>3.72</v>
      </c>
      <c r="KE93">
        <v>3.78</v>
      </c>
      <c r="KF93">
        <v>2.4</v>
      </c>
      <c r="KG93">
        <v>5.73</v>
      </c>
      <c r="KH93">
        <v>4.0199999999999996</v>
      </c>
      <c r="KI93">
        <v>4.6100000000000003</v>
      </c>
      <c r="KJ93">
        <v>4.0999999999999996</v>
      </c>
      <c r="KK93">
        <v>2.38</v>
      </c>
      <c r="KL93">
        <v>5.69</v>
      </c>
      <c r="KM93">
        <v>6.41</v>
      </c>
    </row>
    <row r="94" spans="1:299" x14ac:dyDescent="0.25">
      <c r="A94">
        <v>92</v>
      </c>
      <c r="B94" s="1">
        <v>43221</v>
      </c>
      <c r="C94">
        <v>1083.1300000000001</v>
      </c>
      <c r="D94">
        <v>1072.1600000000001</v>
      </c>
      <c r="E94">
        <v>1116.3499999999999</v>
      </c>
      <c r="F94">
        <v>1175.47</v>
      </c>
      <c r="G94">
        <v>1037.3599999999999</v>
      </c>
      <c r="H94">
        <v>1125.5899999999999</v>
      </c>
      <c r="I94">
        <v>1056.68</v>
      </c>
      <c r="J94">
        <v>1052.68</v>
      </c>
      <c r="K94">
        <v>1123.6300000000001</v>
      </c>
      <c r="L94">
        <v>1008.88</v>
      </c>
      <c r="M94">
        <v>1031.0899999999999</v>
      </c>
      <c r="N94">
        <v>1044.0999999999999</v>
      </c>
      <c r="O94">
        <v>1015.4</v>
      </c>
      <c r="P94">
        <v>1004.36</v>
      </c>
      <c r="Q94">
        <v>1045.29</v>
      </c>
      <c r="R94">
        <v>995.63</v>
      </c>
      <c r="S94">
        <v>994.5</v>
      </c>
      <c r="T94">
        <v>941.95</v>
      </c>
      <c r="U94">
        <v>996.73</v>
      </c>
      <c r="V94">
        <v>1133.68</v>
      </c>
      <c r="W94">
        <v>1018.78</v>
      </c>
      <c r="X94">
        <v>986.29</v>
      </c>
      <c r="Y94">
        <v>1196.6199999999999</v>
      </c>
      <c r="Z94">
        <v>1189.3</v>
      </c>
      <c r="AA94">
        <v>1117.3399999999999</v>
      </c>
      <c r="AB94">
        <v>1090.79</v>
      </c>
      <c r="AC94">
        <v>1210.22</v>
      </c>
      <c r="AD94">
        <v>1072.3900000000001</v>
      </c>
      <c r="AE94">
        <v>1091.76</v>
      </c>
      <c r="AF94">
        <v>1061.9000000000001</v>
      </c>
      <c r="AG94">
        <v>1077.3900000000001</v>
      </c>
      <c r="AH94">
        <v>1081.49</v>
      </c>
      <c r="AI94">
        <v>1145.79</v>
      </c>
      <c r="AJ94">
        <v>555.64</v>
      </c>
      <c r="AK94">
        <v>585.61</v>
      </c>
      <c r="AL94">
        <v>620.23</v>
      </c>
      <c r="AM94">
        <v>645.96</v>
      </c>
      <c r="AN94">
        <v>571.96</v>
      </c>
      <c r="AO94">
        <v>570.28</v>
      </c>
      <c r="AP94">
        <v>574.70000000000005</v>
      </c>
      <c r="AQ94">
        <v>584.44000000000005</v>
      </c>
      <c r="AR94">
        <v>614.53</v>
      </c>
      <c r="AS94">
        <v>550.53</v>
      </c>
      <c r="AT94">
        <v>573.1</v>
      </c>
      <c r="AU94">
        <v>590.70000000000005</v>
      </c>
      <c r="AV94">
        <v>577.79</v>
      </c>
      <c r="AW94">
        <v>550.88</v>
      </c>
      <c r="AX94">
        <v>578.37</v>
      </c>
      <c r="AY94">
        <v>540.37</v>
      </c>
      <c r="AZ94">
        <v>552.89</v>
      </c>
      <c r="BA94">
        <v>513.44000000000005</v>
      </c>
      <c r="BB94">
        <v>518.22</v>
      </c>
      <c r="BC94">
        <v>544.07000000000005</v>
      </c>
      <c r="BD94">
        <v>525.14</v>
      </c>
      <c r="BE94">
        <v>510.09</v>
      </c>
      <c r="BF94">
        <v>560.27</v>
      </c>
      <c r="BG94">
        <v>551.69000000000005</v>
      </c>
      <c r="BH94">
        <v>548.52</v>
      </c>
      <c r="BI94">
        <v>512.88</v>
      </c>
      <c r="BJ94">
        <v>571.23</v>
      </c>
      <c r="BK94">
        <v>586.48</v>
      </c>
      <c r="BL94">
        <v>600.61</v>
      </c>
      <c r="BM94">
        <v>587.58000000000004</v>
      </c>
      <c r="BN94">
        <v>572.5</v>
      </c>
      <c r="BO94">
        <v>604.85</v>
      </c>
      <c r="BP94">
        <v>641.23</v>
      </c>
      <c r="BQ94">
        <v>527.49</v>
      </c>
      <c r="BR94">
        <v>486.55</v>
      </c>
      <c r="BS94">
        <v>496.12</v>
      </c>
      <c r="BT94">
        <v>529.51</v>
      </c>
      <c r="BU94">
        <v>465.4</v>
      </c>
      <c r="BV94">
        <v>555.30999999999995</v>
      </c>
      <c r="BW94">
        <v>481.98</v>
      </c>
      <c r="BX94">
        <v>468.24</v>
      </c>
      <c r="BY94">
        <v>509.1</v>
      </c>
      <c r="BZ94">
        <v>458.35</v>
      </c>
      <c r="CA94">
        <v>457.99</v>
      </c>
      <c r="CB94">
        <v>453.4</v>
      </c>
      <c r="CC94">
        <v>437.61</v>
      </c>
      <c r="CD94">
        <v>453.48</v>
      </c>
      <c r="CE94">
        <v>466.92</v>
      </c>
      <c r="CF94">
        <v>455.26</v>
      </c>
      <c r="CG94">
        <v>441.61</v>
      </c>
      <c r="CH94">
        <v>428.51</v>
      </c>
      <c r="CI94">
        <v>478.51</v>
      </c>
      <c r="CJ94">
        <v>589.61</v>
      </c>
      <c r="CK94">
        <v>493.64</v>
      </c>
      <c r="CL94">
        <v>476.2</v>
      </c>
      <c r="CM94">
        <v>636.35</v>
      </c>
      <c r="CN94">
        <v>637.61</v>
      </c>
      <c r="CO94">
        <v>568.82000000000005</v>
      </c>
      <c r="CP94">
        <v>577.91</v>
      </c>
      <c r="CQ94">
        <v>638.99</v>
      </c>
      <c r="CR94">
        <v>485.91</v>
      </c>
      <c r="CS94">
        <v>491.15</v>
      </c>
      <c r="CT94">
        <v>474.32</v>
      </c>
      <c r="CU94">
        <v>504.89</v>
      </c>
      <c r="CV94">
        <v>476.64</v>
      </c>
      <c r="CW94">
        <v>504.56</v>
      </c>
      <c r="CX94">
        <v>542.12</v>
      </c>
      <c r="CY94">
        <v>534.25</v>
      </c>
      <c r="CZ94">
        <v>622.38</v>
      </c>
      <c r="DA94">
        <v>623.98</v>
      </c>
      <c r="DB94">
        <v>507.93</v>
      </c>
      <c r="DC94">
        <v>467.47</v>
      </c>
      <c r="DD94">
        <v>506.51</v>
      </c>
      <c r="DE94">
        <v>511.34</v>
      </c>
      <c r="DF94">
        <v>590.87</v>
      </c>
      <c r="DG94">
        <v>545</v>
      </c>
      <c r="DH94">
        <v>543.13</v>
      </c>
      <c r="DI94">
        <v>693.9</v>
      </c>
      <c r="DJ94">
        <v>586.47</v>
      </c>
      <c r="DK94">
        <v>506.27</v>
      </c>
      <c r="DL94">
        <v>578.01</v>
      </c>
      <c r="DM94">
        <v>532.37</v>
      </c>
      <c r="DN94">
        <v>496.91</v>
      </c>
      <c r="DO94">
        <v>500.6</v>
      </c>
      <c r="DP94">
        <v>527.65</v>
      </c>
      <c r="DQ94">
        <v>542.63</v>
      </c>
      <c r="DR94">
        <v>560.69000000000005</v>
      </c>
      <c r="DS94">
        <v>547.09</v>
      </c>
      <c r="DT94">
        <v>545.33000000000004</v>
      </c>
      <c r="DU94">
        <v>537.21</v>
      </c>
      <c r="DV94">
        <v>534.37</v>
      </c>
      <c r="DW94">
        <v>521.66</v>
      </c>
      <c r="DX94">
        <v>655.52</v>
      </c>
      <c r="DY94">
        <v>486.73</v>
      </c>
      <c r="DZ94">
        <v>557.33000000000004</v>
      </c>
      <c r="EA94">
        <v>499.33</v>
      </c>
      <c r="EB94">
        <v>614.73</v>
      </c>
      <c r="EC94">
        <v>571.29999999999995</v>
      </c>
      <c r="ED94">
        <v>505.97</v>
      </c>
      <c r="EE94">
        <v>420.93</v>
      </c>
      <c r="EF94">
        <v>432.76</v>
      </c>
      <c r="EG94">
        <v>472.25</v>
      </c>
      <c r="EH94">
        <v>469.23</v>
      </c>
      <c r="EI94">
        <v>422.28</v>
      </c>
      <c r="EJ94">
        <v>375.32</v>
      </c>
      <c r="EK94">
        <v>427.8</v>
      </c>
      <c r="EL94">
        <v>402.3</v>
      </c>
      <c r="EM94">
        <v>480.86</v>
      </c>
      <c r="EN94">
        <v>424.78</v>
      </c>
      <c r="EO94">
        <v>394.43</v>
      </c>
      <c r="EP94">
        <v>535.11</v>
      </c>
      <c r="EQ94">
        <v>465.13</v>
      </c>
      <c r="ER94">
        <v>389.14</v>
      </c>
      <c r="ES94">
        <v>459.94</v>
      </c>
      <c r="ET94">
        <v>402.73</v>
      </c>
      <c r="EU94">
        <v>409.35</v>
      </c>
      <c r="EV94">
        <v>383.32</v>
      </c>
      <c r="EW94">
        <v>418.73</v>
      </c>
      <c r="EX94">
        <v>412.92</v>
      </c>
      <c r="EY94">
        <v>440.86</v>
      </c>
      <c r="EZ94">
        <v>406.11</v>
      </c>
      <c r="FA94">
        <v>394.91</v>
      </c>
      <c r="FB94">
        <v>405.76</v>
      </c>
      <c r="FC94">
        <v>407.14</v>
      </c>
      <c r="FD94">
        <v>401.23</v>
      </c>
      <c r="FE94">
        <v>474.25</v>
      </c>
      <c r="FF94">
        <v>378.83</v>
      </c>
      <c r="FG94">
        <v>457.6</v>
      </c>
      <c r="FH94">
        <v>406.64</v>
      </c>
      <c r="FI94">
        <v>500.54</v>
      </c>
      <c r="FJ94">
        <v>467.94</v>
      </c>
      <c r="FK94">
        <v>425.16</v>
      </c>
      <c r="FL94">
        <v>832.61</v>
      </c>
      <c r="FM94">
        <v>784.48</v>
      </c>
      <c r="FN94">
        <v>1133.75</v>
      </c>
      <c r="FO94">
        <v>1090.4100000000001</v>
      </c>
      <c r="FP94">
        <v>701.79</v>
      </c>
      <c r="FQ94">
        <v>678.54</v>
      </c>
      <c r="FR94">
        <v>670.53</v>
      </c>
      <c r="FS94">
        <v>810.81</v>
      </c>
      <c r="FT94">
        <v>914.67</v>
      </c>
      <c r="FU94">
        <v>886.49</v>
      </c>
      <c r="FV94">
        <v>1133.52</v>
      </c>
      <c r="FW94">
        <v>1194.1500000000001</v>
      </c>
      <c r="FX94">
        <v>991.04</v>
      </c>
      <c r="FY94">
        <v>843.86</v>
      </c>
      <c r="FZ94">
        <v>911.74</v>
      </c>
      <c r="GA94">
        <v>909.33</v>
      </c>
      <c r="GB94">
        <v>704.91</v>
      </c>
      <c r="GC94">
        <v>862.13</v>
      </c>
      <c r="GD94">
        <v>782.08</v>
      </c>
      <c r="GE94">
        <v>823.04</v>
      </c>
      <c r="GF94">
        <v>849.42</v>
      </c>
      <c r="GG94">
        <v>918.29</v>
      </c>
      <c r="GH94">
        <v>870.19</v>
      </c>
      <c r="GI94">
        <v>806.83</v>
      </c>
      <c r="GJ94">
        <v>831.99</v>
      </c>
      <c r="GK94">
        <v>770.14</v>
      </c>
      <c r="GL94">
        <v>1062.9000000000001</v>
      </c>
      <c r="GM94">
        <v>786.85</v>
      </c>
      <c r="GN94">
        <v>810.71</v>
      </c>
      <c r="GO94">
        <v>729.87</v>
      </c>
      <c r="GP94">
        <v>865.48</v>
      </c>
      <c r="GQ94">
        <v>865.86</v>
      </c>
      <c r="GR94">
        <v>708.5</v>
      </c>
      <c r="GS94">
        <v>0.55000000000000004</v>
      </c>
      <c r="GT94">
        <v>0.28000000000000003</v>
      </c>
      <c r="GU94">
        <v>-0.12</v>
      </c>
      <c r="GV94">
        <v>-0.19</v>
      </c>
      <c r="GW94">
        <v>0.32</v>
      </c>
      <c r="GX94">
        <v>0.7</v>
      </c>
      <c r="GY94">
        <v>0.43</v>
      </c>
      <c r="GZ94">
        <v>0</v>
      </c>
      <c r="HA94">
        <v>0.16</v>
      </c>
      <c r="HB94">
        <v>0.51</v>
      </c>
      <c r="HC94">
        <v>0.24</v>
      </c>
      <c r="HD94">
        <v>0.25</v>
      </c>
      <c r="HE94">
        <v>0.67</v>
      </c>
      <c r="HF94">
        <v>0.62</v>
      </c>
      <c r="HG94">
        <v>0.15</v>
      </c>
      <c r="HH94">
        <v>0.79</v>
      </c>
      <c r="HI94">
        <v>-0.21</v>
      </c>
      <c r="HJ94">
        <v>-0.02</v>
      </c>
      <c r="HK94">
        <v>0.69</v>
      </c>
      <c r="HL94">
        <v>0.86</v>
      </c>
      <c r="HM94">
        <v>0.18</v>
      </c>
      <c r="HN94">
        <v>0.23</v>
      </c>
      <c r="HO94">
        <v>0.4</v>
      </c>
      <c r="HP94">
        <v>1.45</v>
      </c>
      <c r="HQ94">
        <v>0.21</v>
      </c>
      <c r="HR94">
        <v>0.47</v>
      </c>
      <c r="HS94">
        <v>-0.15</v>
      </c>
      <c r="HT94">
        <v>0.14000000000000001</v>
      </c>
      <c r="HU94">
        <v>0.13</v>
      </c>
      <c r="HV94">
        <v>-0.11</v>
      </c>
      <c r="HW94">
        <v>0.24</v>
      </c>
      <c r="HX94">
        <v>-7.0000000000000007E-2</v>
      </c>
      <c r="HY94">
        <v>0.43</v>
      </c>
      <c r="HZ94">
        <v>1.53</v>
      </c>
      <c r="IA94">
        <v>0.62</v>
      </c>
      <c r="IB94">
        <v>0.49</v>
      </c>
      <c r="IC94">
        <v>0.02</v>
      </c>
      <c r="ID94">
        <v>0.61</v>
      </c>
      <c r="IE94">
        <v>1.26</v>
      </c>
      <c r="IF94">
        <v>0.87</v>
      </c>
      <c r="IG94">
        <v>-0.1</v>
      </c>
      <c r="IH94">
        <v>0.18</v>
      </c>
      <c r="II94">
        <v>1.71</v>
      </c>
      <c r="IJ94">
        <v>1.46</v>
      </c>
      <c r="IK94">
        <v>3</v>
      </c>
      <c r="IL94">
        <v>2.21</v>
      </c>
      <c r="IM94">
        <v>4.2</v>
      </c>
      <c r="IN94">
        <v>0.73</v>
      </c>
      <c r="IO94">
        <v>1.94</v>
      </c>
      <c r="IP94">
        <v>0.69</v>
      </c>
      <c r="IQ94">
        <v>0.77</v>
      </c>
      <c r="IR94">
        <v>1.21</v>
      </c>
      <c r="IS94">
        <v>1.96</v>
      </c>
      <c r="IT94">
        <v>1.89</v>
      </c>
      <c r="IU94">
        <v>1.51</v>
      </c>
      <c r="IV94">
        <v>0.27</v>
      </c>
      <c r="IW94">
        <v>2.71</v>
      </c>
      <c r="IX94">
        <v>1.08</v>
      </c>
      <c r="IY94">
        <v>1.1399999999999999</v>
      </c>
      <c r="IZ94">
        <v>0.72</v>
      </c>
      <c r="JA94">
        <v>1.33</v>
      </c>
      <c r="JB94">
        <v>0.79</v>
      </c>
      <c r="JC94">
        <v>0.18</v>
      </c>
      <c r="JD94">
        <v>-0.16</v>
      </c>
      <c r="JE94">
        <v>1.1299999999999999</v>
      </c>
      <c r="JF94">
        <v>2.04</v>
      </c>
      <c r="JG94">
        <v>3.87</v>
      </c>
      <c r="JH94">
        <v>2.0099999999999998</v>
      </c>
      <c r="JI94">
        <v>4.8</v>
      </c>
      <c r="JJ94">
        <v>4.45</v>
      </c>
      <c r="JK94">
        <v>0.89</v>
      </c>
      <c r="JL94">
        <v>2.81</v>
      </c>
      <c r="JM94">
        <v>2.12</v>
      </c>
      <c r="JN94">
        <v>-0.02</v>
      </c>
      <c r="JO94">
        <v>1.32</v>
      </c>
      <c r="JP94">
        <v>3.76</v>
      </c>
      <c r="JQ94">
        <v>2.31</v>
      </c>
      <c r="JR94">
        <v>4.1500000000000004</v>
      </c>
      <c r="JS94">
        <v>6.1</v>
      </c>
      <c r="JT94">
        <v>8.25</v>
      </c>
      <c r="JU94">
        <v>1.97</v>
      </c>
      <c r="JV94">
        <v>4.22</v>
      </c>
      <c r="JW94">
        <v>4.38</v>
      </c>
      <c r="JX94">
        <v>1.4</v>
      </c>
      <c r="JY94">
        <v>2.6</v>
      </c>
      <c r="JZ94">
        <v>4.18</v>
      </c>
      <c r="KA94">
        <v>2.6</v>
      </c>
      <c r="KB94">
        <v>3.65</v>
      </c>
      <c r="KC94">
        <v>4.2300000000000004</v>
      </c>
      <c r="KD94">
        <v>5.03</v>
      </c>
      <c r="KE94">
        <v>3.89</v>
      </c>
      <c r="KF94">
        <v>3.02</v>
      </c>
      <c r="KG94">
        <v>5.3</v>
      </c>
      <c r="KH94">
        <v>3.81</v>
      </c>
      <c r="KI94">
        <v>4.6900000000000004</v>
      </c>
      <c r="KJ94">
        <v>3.74</v>
      </c>
      <c r="KK94">
        <v>2.86</v>
      </c>
      <c r="KL94">
        <v>5.47</v>
      </c>
      <c r="KM94">
        <v>6.7</v>
      </c>
    </row>
    <row r="95" spans="1:299" x14ac:dyDescent="0.25">
      <c r="A95">
        <v>93</v>
      </c>
      <c r="B95" s="1">
        <v>43252</v>
      </c>
      <c r="C95">
        <v>1089.46</v>
      </c>
      <c r="D95">
        <v>1074.8699999999999</v>
      </c>
      <c r="E95">
        <v>1123.49</v>
      </c>
      <c r="F95">
        <v>1174.7</v>
      </c>
      <c r="G95">
        <v>1036.17</v>
      </c>
      <c r="H95">
        <v>1131.21</v>
      </c>
      <c r="I95">
        <v>1060.32</v>
      </c>
      <c r="J95">
        <v>1063.1199999999999</v>
      </c>
      <c r="K95">
        <v>1123.44</v>
      </c>
      <c r="L95">
        <v>1014.92</v>
      </c>
      <c r="M95">
        <v>1030.9100000000001</v>
      </c>
      <c r="N95">
        <v>1044.3499999999999</v>
      </c>
      <c r="O95">
        <v>1016.32</v>
      </c>
      <c r="P95">
        <v>1004.8</v>
      </c>
      <c r="Q95">
        <v>1052.1099999999999</v>
      </c>
      <c r="R95">
        <v>1008.47</v>
      </c>
      <c r="S95">
        <v>993.63</v>
      </c>
      <c r="T95">
        <v>944.43</v>
      </c>
      <c r="U95">
        <v>1008.29</v>
      </c>
      <c r="V95">
        <v>1140.77</v>
      </c>
      <c r="W95">
        <v>1025.68</v>
      </c>
      <c r="X95">
        <v>992.33</v>
      </c>
      <c r="Y95">
        <v>1203.3399999999999</v>
      </c>
      <c r="Z95">
        <v>1196.73</v>
      </c>
      <c r="AA95">
        <v>1127.22</v>
      </c>
      <c r="AB95">
        <v>1091.49</v>
      </c>
      <c r="AC95">
        <v>1228.7</v>
      </c>
      <c r="AD95">
        <v>1089.3900000000001</v>
      </c>
      <c r="AE95">
        <v>1094.67</v>
      </c>
      <c r="AF95">
        <v>1064.6400000000001</v>
      </c>
      <c r="AG95">
        <v>1079.96</v>
      </c>
      <c r="AH95">
        <v>1080.3800000000001</v>
      </c>
      <c r="AI95">
        <v>1154.92</v>
      </c>
      <c r="AJ95">
        <v>558.75</v>
      </c>
      <c r="AK95">
        <v>588.04999999999995</v>
      </c>
      <c r="AL95">
        <v>627.37</v>
      </c>
      <c r="AM95">
        <v>645.19000000000005</v>
      </c>
      <c r="AN95">
        <v>570.77</v>
      </c>
      <c r="AO95">
        <v>575.9</v>
      </c>
      <c r="AP95">
        <v>578.33000000000004</v>
      </c>
      <c r="AQ95">
        <v>591.16</v>
      </c>
      <c r="AR95">
        <v>614.34</v>
      </c>
      <c r="AS95">
        <v>552.78</v>
      </c>
      <c r="AT95">
        <v>572.91999999999996</v>
      </c>
      <c r="AU95">
        <v>590.95000000000005</v>
      </c>
      <c r="AV95">
        <v>578.70000000000005</v>
      </c>
      <c r="AW95">
        <v>551.33000000000004</v>
      </c>
      <c r="AX95">
        <v>585.19000000000005</v>
      </c>
      <c r="AY95">
        <v>546.29999999999995</v>
      </c>
      <c r="AZ95">
        <v>551.88</v>
      </c>
      <c r="BA95">
        <v>515.91999999999996</v>
      </c>
      <c r="BB95">
        <v>520.36</v>
      </c>
      <c r="BC95">
        <v>548.12</v>
      </c>
      <c r="BD95">
        <v>532.04</v>
      </c>
      <c r="BE95">
        <v>512.38</v>
      </c>
      <c r="BF95">
        <v>558.35</v>
      </c>
      <c r="BG95">
        <v>556.54</v>
      </c>
      <c r="BH95">
        <v>553.41999999999996</v>
      </c>
      <c r="BI95">
        <v>513.58000000000004</v>
      </c>
      <c r="BJ95">
        <v>576.05999999999995</v>
      </c>
      <c r="BK95">
        <v>598.46</v>
      </c>
      <c r="BL95">
        <v>600.99</v>
      </c>
      <c r="BM95">
        <v>590.32000000000005</v>
      </c>
      <c r="BN95">
        <v>575.07000000000005</v>
      </c>
      <c r="BO95">
        <v>594.41999999999996</v>
      </c>
      <c r="BP95">
        <v>652.19000000000005</v>
      </c>
      <c r="BQ95">
        <v>530.71</v>
      </c>
      <c r="BR95">
        <v>486.82</v>
      </c>
      <c r="BS95">
        <v>496.12</v>
      </c>
      <c r="BT95">
        <v>529.51</v>
      </c>
      <c r="BU95">
        <v>465.4</v>
      </c>
      <c r="BV95">
        <v>555.30999999999995</v>
      </c>
      <c r="BW95">
        <v>481.99</v>
      </c>
      <c r="BX95">
        <v>471.96</v>
      </c>
      <c r="BY95">
        <v>509.1</v>
      </c>
      <c r="BZ95">
        <v>462.14</v>
      </c>
      <c r="CA95">
        <v>457.99</v>
      </c>
      <c r="CB95">
        <v>453.4</v>
      </c>
      <c r="CC95">
        <v>437.62</v>
      </c>
      <c r="CD95">
        <v>453.47</v>
      </c>
      <c r="CE95">
        <v>466.92</v>
      </c>
      <c r="CF95">
        <v>462.17</v>
      </c>
      <c r="CG95">
        <v>441.75</v>
      </c>
      <c r="CH95">
        <v>428.51</v>
      </c>
      <c r="CI95">
        <v>487.93</v>
      </c>
      <c r="CJ95">
        <v>592.65</v>
      </c>
      <c r="CK95">
        <v>493.64</v>
      </c>
      <c r="CL95">
        <v>479.95</v>
      </c>
      <c r="CM95">
        <v>644.99</v>
      </c>
      <c r="CN95">
        <v>640.19000000000005</v>
      </c>
      <c r="CO95">
        <v>573.79999999999995</v>
      </c>
      <c r="CP95">
        <v>577.91</v>
      </c>
      <c r="CQ95">
        <v>652.64</v>
      </c>
      <c r="CR95">
        <v>490.93</v>
      </c>
      <c r="CS95">
        <v>493.68</v>
      </c>
      <c r="CT95">
        <v>474.32</v>
      </c>
      <c r="CU95">
        <v>504.89</v>
      </c>
      <c r="CV95">
        <v>485.96</v>
      </c>
      <c r="CW95">
        <v>502.73</v>
      </c>
      <c r="CX95">
        <v>545.27</v>
      </c>
      <c r="CY95">
        <v>535.59</v>
      </c>
      <c r="CZ95">
        <v>626.36</v>
      </c>
      <c r="DA95">
        <v>623.54999999999995</v>
      </c>
      <c r="DB95">
        <v>507.37</v>
      </c>
      <c r="DC95">
        <v>469.8</v>
      </c>
      <c r="DD95">
        <v>508.24</v>
      </c>
      <c r="DE95">
        <v>516.4</v>
      </c>
      <c r="DF95">
        <v>590.75</v>
      </c>
      <c r="DG95">
        <v>548.27</v>
      </c>
      <c r="DH95">
        <v>543.02</v>
      </c>
      <c r="DI95">
        <v>694.03</v>
      </c>
      <c r="DJ95">
        <v>586.99</v>
      </c>
      <c r="DK95">
        <v>506.47</v>
      </c>
      <c r="DL95">
        <v>581.76</v>
      </c>
      <c r="DM95">
        <v>539.23</v>
      </c>
      <c r="DN95">
        <v>496.46</v>
      </c>
      <c r="DO95">
        <v>501.9</v>
      </c>
      <c r="DP95">
        <v>533.77</v>
      </c>
      <c r="DQ95">
        <v>546.04</v>
      </c>
      <c r="DR95">
        <v>564.5</v>
      </c>
      <c r="DS95">
        <v>550.41999999999996</v>
      </c>
      <c r="DT95">
        <v>548.38</v>
      </c>
      <c r="DU95">
        <v>540.54</v>
      </c>
      <c r="DV95">
        <v>539.07000000000005</v>
      </c>
      <c r="DW95">
        <v>521.97</v>
      </c>
      <c r="DX95">
        <v>665.55</v>
      </c>
      <c r="DY95">
        <v>494.47</v>
      </c>
      <c r="DZ95">
        <v>558.84</v>
      </c>
      <c r="EA95">
        <v>500.62</v>
      </c>
      <c r="EB95">
        <v>616.20000000000005</v>
      </c>
      <c r="EC95">
        <v>570.73</v>
      </c>
      <c r="ED95">
        <v>510.01</v>
      </c>
      <c r="EE95">
        <v>423.29</v>
      </c>
      <c r="EF95">
        <v>434.58</v>
      </c>
      <c r="EG95">
        <v>477.68</v>
      </c>
      <c r="EH95">
        <v>468.66</v>
      </c>
      <c r="EI95">
        <v>421.4</v>
      </c>
      <c r="EJ95">
        <v>379.04</v>
      </c>
      <c r="EK95">
        <v>430.49</v>
      </c>
      <c r="EL95">
        <v>406.93</v>
      </c>
      <c r="EM95">
        <v>480.71</v>
      </c>
      <c r="EN95">
        <v>426.52</v>
      </c>
      <c r="EO95">
        <v>394.31</v>
      </c>
      <c r="EP95">
        <v>535.32000000000005</v>
      </c>
      <c r="EQ95">
        <v>465.88</v>
      </c>
      <c r="ER95">
        <v>389.45</v>
      </c>
      <c r="ES95">
        <v>465.37</v>
      </c>
      <c r="ET95">
        <v>407.16</v>
      </c>
      <c r="EU95">
        <v>408.61</v>
      </c>
      <c r="EV95">
        <v>385.16</v>
      </c>
      <c r="EW95">
        <v>420.44</v>
      </c>
      <c r="EX95">
        <v>415.98</v>
      </c>
      <c r="EY95">
        <v>446.64</v>
      </c>
      <c r="EZ95">
        <v>407.94</v>
      </c>
      <c r="FA95">
        <v>393.57</v>
      </c>
      <c r="FB95">
        <v>409.33</v>
      </c>
      <c r="FC95">
        <v>410.77</v>
      </c>
      <c r="FD95">
        <v>401.8</v>
      </c>
      <c r="FE95">
        <v>478.24</v>
      </c>
      <c r="FF95">
        <v>386.56</v>
      </c>
      <c r="FG95">
        <v>457.87</v>
      </c>
      <c r="FH95">
        <v>408.56</v>
      </c>
      <c r="FI95">
        <v>502.79</v>
      </c>
      <c r="FJ95">
        <v>459.84</v>
      </c>
      <c r="FK95">
        <v>432.43</v>
      </c>
      <c r="FL95">
        <v>837.68</v>
      </c>
      <c r="FM95">
        <v>784.95</v>
      </c>
      <c r="FN95">
        <v>1133.75</v>
      </c>
      <c r="FO95">
        <v>1090.4100000000001</v>
      </c>
      <c r="FP95">
        <v>701.79</v>
      </c>
      <c r="FQ95">
        <v>678.54</v>
      </c>
      <c r="FR95">
        <v>670.53</v>
      </c>
      <c r="FS95">
        <v>817.21</v>
      </c>
      <c r="FT95">
        <v>914.67</v>
      </c>
      <c r="FU95">
        <v>893.85</v>
      </c>
      <c r="FV95">
        <v>1133.52</v>
      </c>
      <c r="FW95">
        <v>1194.1500000000001</v>
      </c>
      <c r="FX95">
        <v>991.04</v>
      </c>
      <c r="FY95">
        <v>843.86</v>
      </c>
      <c r="FZ95">
        <v>911.74</v>
      </c>
      <c r="GA95">
        <v>923.15</v>
      </c>
      <c r="GB95">
        <v>705.12</v>
      </c>
      <c r="GC95">
        <v>862.13</v>
      </c>
      <c r="GD95">
        <v>797.49</v>
      </c>
      <c r="GE95">
        <v>827.32</v>
      </c>
      <c r="GF95">
        <v>849.42</v>
      </c>
      <c r="GG95">
        <v>925.54</v>
      </c>
      <c r="GH95">
        <v>882.02</v>
      </c>
      <c r="GI95">
        <v>810.06</v>
      </c>
      <c r="GJ95">
        <v>839.31</v>
      </c>
      <c r="GK95">
        <v>770.14</v>
      </c>
      <c r="GL95">
        <v>1085.6400000000001</v>
      </c>
      <c r="GM95">
        <v>794.96</v>
      </c>
      <c r="GN95">
        <v>814.92</v>
      </c>
      <c r="GO95">
        <v>729.87</v>
      </c>
      <c r="GP95">
        <v>865.48</v>
      </c>
      <c r="GQ95">
        <v>882.83</v>
      </c>
      <c r="GR95">
        <v>705.95</v>
      </c>
      <c r="GS95">
        <v>0.57999999999999996</v>
      </c>
      <c r="GT95">
        <v>0.25</v>
      </c>
      <c r="GU95">
        <v>0.64</v>
      </c>
      <c r="GV95">
        <v>-7.0000000000000007E-2</v>
      </c>
      <c r="GW95">
        <v>-0.11</v>
      </c>
      <c r="GX95">
        <v>0.5</v>
      </c>
      <c r="GY95">
        <v>0.34</v>
      </c>
      <c r="GZ95">
        <v>0.99</v>
      </c>
      <c r="HA95">
        <v>-0.02</v>
      </c>
      <c r="HB95">
        <v>0.6</v>
      </c>
      <c r="HC95">
        <v>-0.02</v>
      </c>
      <c r="HD95">
        <v>0.02</v>
      </c>
      <c r="HE95">
        <v>0.09</v>
      </c>
      <c r="HF95">
        <v>0.04</v>
      </c>
      <c r="HG95">
        <v>0.65</v>
      </c>
      <c r="HH95">
        <v>1.29</v>
      </c>
      <c r="HI95">
        <v>-0.09</v>
      </c>
      <c r="HJ95">
        <v>0.26</v>
      </c>
      <c r="HK95">
        <v>1.1599999999999999</v>
      </c>
      <c r="HL95">
        <v>0.63</v>
      </c>
      <c r="HM95">
        <v>0.68</v>
      </c>
      <c r="HN95">
        <v>0.61</v>
      </c>
      <c r="HO95">
        <v>0.56000000000000005</v>
      </c>
      <c r="HP95">
        <v>0.62</v>
      </c>
      <c r="HQ95">
        <v>0.88</v>
      </c>
      <c r="HR95">
        <v>0.06</v>
      </c>
      <c r="HS95">
        <v>1.53</v>
      </c>
      <c r="HT95">
        <v>1.59</v>
      </c>
      <c r="HU95">
        <v>0.27</v>
      </c>
      <c r="HV95">
        <v>0.26</v>
      </c>
      <c r="HW95">
        <v>0.24</v>
      </c>
      <c r="HX95">
        <v>-0.1</v>
      </c>
      <c r="HY95">
        <v>0.8</v>
      </c>
      <c r="HZ95">
        <v>2.12</v>
      </c>
      <c r="IA95">
        <v>0.87</v>
      </c>
      <c r="IB95">
        <v>1.1299999999999999</v>
      </c>
      <c r="IC95">
        <v>-0.05</v>
      </c>
      <c r="ID95">
        <v>0.5</v>
      </c>
      <c r="IE95">
        <v>1.77</v>
      </c>
      <c r="IF95">
        <v>1.22</v>
      </c>
      <c r="IG95">
        <v>0.89</v>
      </c>
      <c r="IH95">
        <v>0.16</v>
      </c>
      <c r="II95">
        <v>2.3199999999999998</v>
      </c>
      <c r="IJ95">
        <v>1.44</v>
      </c>
      <c r="IK95">
        <v>3.02</v>
      </c>
      <c r="IL95">
        <v>2.2999999999999998</v>
      </c>
      <c r="IM95">
        <v>4.24</v>
      </c>
      <c r="IN95">
        <v>1.39</v>
      </c>
      <c r="IO95">
        <v>3.26</v>
      </c>
      <c r="IP95">
        <v>0.6</v>
      </c>
      <c r="IQ95">
        <v>1.03</v>
      </c>
      <c r="IR95">
        <v>2.39</v>
      </c>
      <c r="IS95">
        <v>2.61</v>
      </c>
      <c r="IT95">
        <v>2.58</v>
      </c>
      <c r="IU95">
        <v>2.13</v>
      </c>
      <c r="IV95">
        <v>0.83</v>
      </c>
      <c r="IW95">
        <v>3.35</v>
      </c>
      <c r="IX95">
        <v>1.97</v>
      </c>
      <c r="IY95">
        <v>1.2</v>
      </c>
      <c r="IZ95">
        <v>2.2599999999999998</v>
      </c>
      <c r="JA95">
        <v>2.94</v>
      </c>
      <c r="JB95">
        <v>1.06</v>
      </c>
      <c r="JC95">
        <v>0.44</v>
      </c>
      <c r="JD95">
        <v>0.08</v>
      </c>
      <c r="JE95">
        <v>1.03</v>
      </c>
      <c r="JF95">
        <v>2.85</v>
      </c>
      <c r="JG95">
        <v>4.07</v>
      </c>
      <c r="JH95">
        <v>1.89</v>
      </c>
      <c r="JI95">
        <v>3.21</v>
      </c>
      <c r="JJ95">
        <v>1.52</v>
      </c>
      <c r="JK95">
        <v>0.62</v>
      </c>
      <c r="JL95">
        <v>3.29</v>
      </c>
      <c r="JM95">
        <v>2.5099999999999998</v>
      </c>
      <c r="JN95">
        <v>1.04</v>
      </c>
      <c r="JO95">
        <v>1.48</v>
      </c>
      <c r="JP95">
        <v>4.37</v>
      </c>
      <c r="JQ95">
        <v>2.62</v>
      </c>
      <c r="JR95">
        <v>4.1100000000000003</v>
      </c>
      <c r="JS95">
        <v>6.33</v>
      </c>
      <c r="JT95">
        <v>7.96</v>
      </c>
      <c r="JU95">
        <v>2.71</v>
      </c>
      <c r="JV95">
        <v>5.51</v>
      </c>
      <c r="JW95">
        <v>4.3600000000000003</v>
      </c>
      <c r="JX95">
        <v>1.75</v>
      </c>
      <c r="JY95">
        <v>3.58</v>
      </c>
      <c r="JZ95">
        <v>4.37</v>
      </c>
      <c r="KA95">
        <v>2.85</v>
      </c>
      <c r="KB95">
        <v>3.89</v>
      </c>
      <c r="KC95">
        <v>4.26</v>
      </c>
      <c r="KD95">
        <v>5.22</v>
      </c>
      <c r="KE95">
        <v>4.08</v>
      </c>
      <c r="KF95">
        <v>3.06</v>
      </c>
      <c r="KG95">
        <v>4.1100000000000003</v>
      </c>
      <c r="KH95">
        <v>5.72</v>
      </c>
      <c r="KI95">
        <v>4.12</v>
      </c>
      <c r="KJ95">
        <v>3.7</v>
      </c>
      <c r="KK95">
        <v>2.66</v>
      </c>
      <c r="KL95">
        <v>4.87</v>
      </c>
      <c r="KM95">
        <v>5.31</v>
      </c>
    </row>
    <row r="96" spans="1:299" x14ac:dyDescent="0.25">
      <c r="A96">
        <v>94</v>
      </c>
      <c r="B96" s="1">
        <v>43282</v>
      </c>
      <c r="C96">
        <v>1095.0899999999999</v>
      </c>
      <c r="D96">
        <v>1079.3499999999999</v>
      </c>
      <c r="E96">
        <v>1122</v>
      </c>
      <c r="F96">
        <v>1195.8699999999999</v>
      </c>
      <c r="G96">
        <v>1040.46</v>
      </c>
      <c r="H96">
        <v>1133.6300000000001</v>
      </c>
      <c r="I96">
        <v>1063.67</v>
      </c>
      <c r="J96">
        <v>1066.5899999999999</v>
      </c>
      <c r="K96">
        <v>1127.4100000000001</v>
      </c>
      <c r="L96">
        <v>1019.82</v>
      </c>
      <c r="M96">
        <v>1037.2</v>
      </c>
      <c r="N96">
        <v>1045.5899999999999</v>
      </c>
      <c r="O96">
        <v>1019.59</v>
      </c>
      <c r="P96">
        <v>1016.02</v>
      </c>
      <c r="Q96">
        <v>1057.0899999999999</v>
      </c>
      <c r="R96">
        <v>1007.3</v>
      </c>
      <c r="S96">
        <v>1002</v>
      </c>
      <c r="T96">
        <v>953.13</v>
      </c>
      <c r="U96">
        <v>1015.57</v>
      </c>
      <c r="V96">
        <v>1145.6300000000001</v>
      </c>
      <c r="W96">
        <v>1028.78</v>
      </c>
      <c r="X96">
        <v>1002.57</v>
      </c>
      <c r="Y96">
        <v>1211.4000000000001</v>
      </c>
      <c r="Z96">
        <v>1200.97</v>
      </c>
      <c r="AA96">
        <v>1137.6300000000001</v>
      </c>
      <c r="AB96">
        <v>1112.71</v>
      </c>
      <c r="AC96">
        <v>1227.55</v>
      </c>
      <c r="AD96">
        <v>1092.81</v>
      </c>
      <c r="AE96">
        <v>1100.46</v>
      </c>
      <c r="AF96">
        <v>1082.28</v>
      </c>
      <c r="AG96">
        <v>1081.92</v>
      </c>
      <c r="AH96">
        <v>1084.8699999999999</v>
      </c>
      <c r="AI96">
        <v>1159.54</v>
      </c>
      <c r="AJ96">
        <v>563.69000000000005</v>
      </c>
      <c r="AK96">
        <v>591.98</v>
      </c>
      <c r="AL96">
        <v>625.88</v>
      </c>
      <c r="AM96">
        <v>652.96</v>
      </c>
      <c r="AN96">
        <v>574.88</v>
      </c>
      <c r="AO96">
        <v>578.32000000000005</v>
      </c>
      <c r="AP96">
        <v>582.33000000000004</v>
      </c>
      <c r="AQ96">
        <v>594.79</v>
      </c>
      <c r="AR96">
        <v>620</v>
      </c>
      <c r="AS96">
        <v>555.55999999999995</v>
      </c>
      <c r="AT96">
        <v>567.19000000000005</v>
      </c>
      <c r="AU96">
        <v>592.19000000000005</v>
      </c>
      <c r="AV96">
        <v>581.97</v>
      </c>
      <c r="AW96">
        <v>562.54</v>
      </c>
      <c r="AX96">
        <v>587.5</v>
      </c>
      <c r="AY96">
        <v>545.13</v>
      </c>
      <c r="AZ96">
        <v>560.25</v>
      </c>
      <c r="BA96">
        <v>514.47</v>
      </c>
      <c r="BB96">
        <v>527.64</v>
      </c>
      <c r="BC96">
        <v>555.92999999999995</v>
      </c>
      <c r="BD96">
        <v>535.14</v>
      </c>
      <c r="BE96">
        <v>521.48</v>
      </c>
      <c r="BF96">
        <v>566.4</v>
      </c>
      <c r="BG96">
        <v>566.98</v>
      </c>
      <c r="BH96">
        <v>554.47</v>
      </c>
      <c r="BI96">
        <v>516.41999999999996</v>
      </c>
      <c r="BJ96">
        <v>571.55999999999995</v>
      </c>
      <c r="BK96">
        <v>601.88</v>
      </c>
      <c r="BL96">
        <v>607.73</v>
      </c>
      <c r="BM96">
        <v>595.09</v>
      </c>
      <c r="BN96">
        <v>577.03</v>
      </c>
      <c r="BO96">
        <v>608.23</v>
      </c>
      <c r="BP96">
        <v>656.82</v>
      </c>
      <c r="BQ96">
        <v>531.4</v>
      </c>
      <c r="BR96">
        <v>487.37</v>
      </c>
      <c r="BS96">
        <v>496.12</v>
      </c>
      <c r="BT96">
        <v>542.91</v>
      </c>
      <c r="BU96">
        <v>465.58</v>
      </c>
      <c r="BV96">
        <v>555.30999999999995</v>
      </c>
      <c r="BW96">
        <v>481.34</v>
      </c>
      <c r="BX96">
        <v>471.8</v>
      </c>
      <c r="BY96">
        <v>507.41</v>
      </c>
      <c r="BZ96">
        <v>464.26</v>
      </c>
      <c r="CA96">
        <v>470.01</v>
      </c>
      <c r="CB96">
        <v>453.4</v>
      </c>
      <c r="CC96">
        <v>437.62</v>
      </c>
      <c r="CD96">
        <v>453.48</v>
      </c>
      <c r="CE96">
        <v>469.59</v>
      </c>
      <c r="CF96">
        <v>462.17</v>
      </c>
      <c r="CG96">
        <v>441.75</v>
      </c>
      <c r="CH96">
        <v>438.66</v>
      </c>
      <c r="CI96">
        <v>487.93</v>
      </c>
      <c r="CJ96">
        <v>589.70000000000005</v>
      </c>
      <c r="CK96">
        <v>493.64</v>
      </c>
      <c r="CL96">
        <v>481.09</v>
      </c>
      <c r="CM96">
        <v>645</v>
      </c>
      <c r="CN96">
        <v>633.99</v>
      </c>
      <c r="CO96">
        <v>583.16</v>
      </c>
      <c r="CP96">
        <v>596.29</v>
      </c>
      <c r="CQ96">
        <v>655.99</v>
      </c>
      <c r="CR96">
        <v>490.93</v>
      </c>
      <c r="CS96">
        <v>492.73</v>
      </c>
      <c r="CT96">
        <v>487.19</v>
      </c>
      <c r="CU96">
        <v>504.89</v>
      </c>
      <c r="CV96">
        <v>476.64</v>
      </c>
      <c r="CW96">
        <v>502.72</v>
      </c>
      <c r="CX96">
        <v>548.1</v>
      </c>
      <c r="CY96">
        <v>537.84</v>
      </c>
      <c r="CZ96">
        <v>625.54999999999995</v>
      </c>
      <c r="DA96">
        <v>634.77</v>
      </c>
      <c r="DB96">
        <v>509.45</v>
      </c>
      <c r="DC96">
        <v>470.79</v>
      </c>
      <c r="DD96">
        <v>509.86</v>
      </c>
      <c r="DE96">
        <v>518.11</v>
      </c>
      <c r="DF96">
        <v>592.80999999999995</v>
      </c>
      <c r="DG96">
        <v>550.9</v>
      </c>
      <c r="DH96">
        <v>546.33000000000004</v>
      </c>
      <c r="DI96">
        <v>694.87</v>
      </c>
      <c r="DJ96">
        <v>588.87</v>
      </c>
      <c r="DK96">
        <v>512.14</v>
      </c>
      <c r="DL96">
        <v>584.5</v>
      </c>
      <c r="DM96">
        <v>538.59</v>
      </c>
      <c r="DN96">
        <v>500.63</v>
      </c>
      <c r="DO96">
        <v>506.51</v>
      </c>
      <c r="DP96">
        <v>537.61</v>
      </c>
      <c r="DQ96">
        <v>548.39</v>
      </c>
      <c r="DR96">
        <v>566.20000000000005</v>
      </c>
      <c r="DS96">
        <v>556.09</v>
      </c>
      <c r="DT96">
        <v>552.04999999999995</v>
      </c>
      <c r="DU96">
        <v>542.42999999999995</v>
      </c>
      <c r="DV96">
        <v>544.03</v>
      </c>
      <c r="DW96">
        <v>532.09</v>
      </c>
      <c r="DX96">
        <v>664.95</v>
      </c>
      <c r="DY96">
        <v>496</v>
      </c>
      <c r="DZ96">
        <v>561.79999999999995</v>
      </c>
      <c r="EA96">
        <v>508.93</v>
      </c>
      <c r="EB96">
        <v>617.30999999999995</v>
      </c>
      <c r="EC96">
        <v>573.12</v>
      </c>
      <c r="ED96">
        <v>512.04999999999995</v>
      </c>
      <c r="EE96">
        <v>427.01</v>
      </c>
      <c r="EF96">
        <v>437.49</v>
      </c>
      <c r="EG96">
        <v>476.53</v>
      </c>
      <c r="EH96">
        <v>474.29</v>
      </c>
      <c r="EI96">
        <v>424.43</v>
      </c>
      <c r="EJ96">
        <v>380.63</v>
      </c>
      <c r="EK96">
        <v>433.46</v>
      </c>
      <c r="EL96">
        <v>409.41</v>
      </c>
      <c r="EM96">
        <v>485.13</v>
      </c>
      <c r="EN96">
        <v>428.65</v>
      </c>
      <c r="EO96">
        <v>390.37</v>
      </c>
      <c r="EP96">
        <v>536.45000000000005</v>
      </c>
      <c r="EQ96">
        <v>468.53</v>
      </c>
      <c r="ER96">
        <v>397.36</v>
      </c>
      <c r="ES96">
        <v>467.18</v>
      </c>
      <c r="ET96">
        <v>406.31</v>
      </c>
      <c r="EU96">
        <v>414.82</v>
      </c>
      <c r="EV96">
        <v>384.08</v>
      </c>
      <c r="EW96">
        <v>426.33</v>
      </c>
      <c r="EX96">
        <v>421.88</v>
      </c>
      <c r="EY96">
        <v>449.23</v>
      </c>
      <c r="EZ96">
        <v>415.2</v>
      </c>
      <c r="FA96">
        <v>399.24</v>
      </c>
      <c r="FB96">
        <v>417.03</v>
      </c>
      <c r="FC96">
        <v>411.55</v>
      </c>
      <c r="FD96">
        <v>404.01</v>
      </c>
      <c r="FE96">
        <v>474.5</v>
      </c>
      <c r="FF96">
        <v>388.76</v>
      </c>
      <c r="FG96">
        <v>463</v>
      </c>
      <c r="FH96">
        <v>411.87</v>
      </c>
      <c r="FI96">
        <v>504.5</v>
      </c>
      <c r="FJ96">
        <v>470.51</v>
      </c>
      <c r="FK96">
        <v>435.5</v>
      </c>
      <c r="FL96">
        <v>838.77</v>
      </c>
      <c r="FM96">
        <v>785.81</v>
      </c>
      <c r="FN96">
        <v>1133.75</v>
      </c>
      <c r="FO96">
        <v>1118</v>
      </c>
      <c r="FP96">
        <v>702.07</v>
      </c>
      <c r="FQ96">
        <v>678.54</v>
      </c>
      <c r="FR96">
        <v>669.59</v>
      </c>
      <c r="FS96">
        <v>816.97</v>
      </c>
      <c r="FT96">
        <v>911.65</v>
      </c>
      <c r="FU96">
        <v>897.96</v>
      </c>
      <c r="FV96">
        <v>1163.33</v>
      </c>
      <c r="FW96">
        <v>1194.1500000000001</v>
      </c>
      <c r="FX96">
        <v>991.04</v>
      </c>
      <c r="FY96">
        <v>843.86</v>
      </c>
      <c r="FZ96">
        <v>916.94</v>
      </c>
      <c r="GA96">
        <v>923.15</v>
      </c>
      <c r="GB96">
        <v>705.12</v>
      </c>
      <c r="GC96">
        <v>882.56</v>
      </c>
      <c r="GD96">
        <v>797.49</v>
      </c>
      <c r="GE96">
        <v>823.18</v>
      </c>
      <c r="GF96">
        <v>849.42</v>
      </c>
      <c r="GG96">
        <v>927.77</v>
      </c>
      <c r="GH96">
        <v>882.02</v>
      </c>
      <c r="GI96">
        <v>802.2</v>
      </c>
      <c r="GJ96">
        <v>852.99</v>
      </c>
      <c r="GK96">
        <v>794.63</v>
      </c>
      <c r="GL96">
        <v>1091.18</v>
      </c>
      <c r="GM96">
        <v>794.96</v>
      </c>
      <c r="GN96">
        <v>813.38</v>
      </c>
      <c r="GO96">
        <v>749.65</v>
      </c>
      <c r="GP96">
        <v>865.48</v>
      </c>
      <c r="GQ96">
        <v>865.88</v>
      </c>
      <c r="GR96">
        <v>705.95</v>
      </c>
      <c r="GS96">
        <v>0.52</v>
      </c>
      <c r="GT96">
        <v>0.42</v>
      </c>
      <c r="GU96">
        <v>-0.13</v>
      </c>
      <c r="GV96">
        <v>1.8</v>
      </c>
      <c r="GW96">
        <v>0.41</v>
      </c>
      <c r="GX96">
        <v>0.21</v>
      </c>
      <c r="GY96">
        <v>0.32</v>
      </c>
      <c r="GZ96">
        <v>0.33</v>
      </c>
      <c r="HA96">
        <v>0.35</v>
      </c>
      <c r="HB96">
        <v>0.48</v>
      </c>
      <c r="HC96">
        <v>0.61</v>
      </c>
      <c r="HD96">
        <v>0.12</v>
      </c>
      <c r="HE96">
        <v>0.32</v>
      </c>
      <c r="HF96">
        <v>1.1200000000000001</v>
      </c>
      <c r="HG96">
        <v>0.47</v>
      </c>
      <c r="HH96">
        <v>-0.12</v>
      </c>
      <c r="HI96">
        <v>0.84</v>
      </c>
      <c r="HJ96">
        <v>0.92</v>
      </c>
      <c r="HK96">
        <v>0.72</v>
      </c>
      <c r="HL96">
        <v>0.43</v>
      </c>
      <c r="HM96">
        <v>0.3</v>
      </c>
      <c r="HN96">
        <v>1.03</v>
      </c>
      <c r="HO96">
        <v>0.67</v>
      </c>
      <c r="HP96">
        <v>0.35</v>
      </c>
      <c r="HQ96">
        <v>0.92</v>
      </c>
      <c r="HR96">
        <v>1.94</v>
      </c>
      <c r="HS96">
        <v>-0.09</v>
      </c>
      <c r="HT96">
        <v>0.31</v>
      </c>
      <c r="HU96">
        <v>0.53</v>
      </c>
      <c r="HV96">
        <v>1.66</v>
      </c>
      <c r="HW96">
        <v>0.18</v>
      </c>
      <c r="HX96">
        <v>0.42</v>
      </c>
      <c r="HY96">
        <v>0.4</v>
      </c>
      <c r="HZ96">
        <v>2.65</v>
      </c>
      <c r="IA96">
        <v>1.3</v>
      </c>
      <c r="IB96">
        <v>1</v>
      </c>
      <c r="IC96">
        <v>1.75</v>
      </c>
      <c r="ID96">
        <v>0.91</v>
      </c>
      <c r="IE96">
        <v>1.98</v>
      </c>
      <c r="IF96">
        <v>1.54</v>
      </c>
      <c r="IG96">
        <v>1.22</v>
      </c>
      <c r="IH96">
        <v>0.51</v>
      </c>
      <c r="II96">
        <v>2.81</v>
      </c>
      <c r="IJ96">
        <v>2.06</v>
      </c>
      <c r="IK96">
        <v>3.14</v>
      </c>
      <c r="IL96">
        <v>2.63</v>
      </c>
      <c r="IM96">
        <v>5.41</v>
      </c>
      <c r="IN96">
        <v>1.86</v>
      </c>
      <c r="IO96">
        <v>3.13</v>
      </c>
      <c r="IP96">
        <v>1.44</v>
      </c>
      <c r="IQ96">
        <v>1.96</v>
      </c>
      <c r="IR96">
        <v>3.13</v>
      </c>
      <c r="IS96">
        <v>3.05</v>
      </c>
      <c r="IT96">
        <v>2.89</v>
      </c>
      <c r="IU96">
        <v>3.18</v>
      </c>
      <c r="IV96">
        <v>1.51</v>
      </c>
      <c r="IW96">
        <v>3.71</v>
      </c>
      <c r="IX96">
        <v>2.91</v>
      </c>
      <c r="IY96">
        <v>3.17</v>
      </c>
      <c r="IZ96">
        <v>2.17</v>
      </c>
      <c r="JA96">
        <v>3.26</v>
      </c>
      <c r="JB96">
        <v>1.6</v>
      </c>
      <c r="JC96">
        <v>2.11</v>
      </c>
      <c r="JD96">
        <v>0.26</v>
      </c>
      <c r="JE96">
        <v>1.45</v>
      </c>
      <c r="JF96">
        <v>3.26</v>
      </c>
      <c r="JG96">
        <v>4.01</v>
      </c>
      <c r="JH96">
        <v>2.5099999999999998</v>
      </c>
      <c r="JI96">
        <v>2.97</v>
      </c>
      <c r="JJ96">
        <v>3.63</v>
      </c>
      <c r="JK96">
        <v>1.21</v>
      </c>
      <c r="JL96">
        <v>3.43</v>
      </c>
      <c r="JM96">
        <v>3.26</v>
      </c>
      <c r="JN96">
        <v>1.88</v>
      </c>
      <c r="JO96">
        <v>0.78</v>
      </c>
      <c r="JP96">
        <v>4.75</v>
      </c>
      <c r="JQ96">
        <v>2.86</v>
      </c>
      <c r="JR96">
        <v>4.2</v>
      </c>
      <c r="JS96">
        <v>6.65</v>
      </c>
      <c r="JT96">
        <v>8.74</v>
      </c>
      <c r="JU96">
        <v>3.06</v>
      </c>
      <c r="JV96">
        <v>5.75</v>
      </c>
      <c r="JW96">
        <v>3.53</v>
      </c>
      <c r="JX96">
        <v>2.64</v>
      </c>
      <c r="JY96">
        <v>4.28</v>
      </c>
      <c r="JZ96">
        <v>3.86</v>
      </c>
      <c r="KA96">
        <v>2.68</v>
      </c>
      <c r="KB96">
        <v>3.79</v>
      </c>
      <c r="KC96">
        <v>1.87</v>
      </c>
      <c r="KD96">
        <v>5.26</v>
      </c>
      <c r="KE96">
        <v>3.65</v>
      </c>
      <c r="KF96">
        <v>3.3</v>
      </c>
      <c r="KG96">
        <v>3.71</v>
      </c>
      <c r="KH96">
        <v>4.12</v>
      </c>
      <c r="KI96">
        <v>4.43</v>
      </c>
      <c r="KJ96">
        <v>3.21</v>
      </c>
      <c r="KK96">
        <v>2.81</v>
      </c>
      <c r="KL96">
        <v>5.79</v>
      </c>
      <c r="KM96">
        <v>5.57</v>
      </c>
    </row>
    <row r="97" spans="1:299" x14ac:dyDescent="0.25">
      <c r="A97">
        <v>95</v>
      </c>
      <c r="B97" s="1">
        <v>43313</v>
      </c>
      <c r="C97">
        <v>1099.01</v>
      </c>
      <c r="D97">
        <v>1083.47</v>
      </c>
      <c r="E97">
        <v>1131.54</v>
      </c>
      <c r="F97">
        <v>1196.27</v>
      </c>
      <c r="G97">
        <v>1044.6400000000001</v>
      </c>
      <c r="H97">
        <v>1136.8599999999999</v>
      </c>
      <c r="I97">
        <v>1067.8699999999999</v>
      </c>
      <c r="J97">
        <v>1069.33</v>
      </c>
      <c r="K97">
        <v>1131.17</v>
      </c>
      <c r="L97">
        <v>1021.46</v>
      </c>
      <c r="M97">
        <v>1038.51</v>
      </c>
      <c r="N97">
        <v>1042.18</v>
      </c>
      <c r="O97">
        <v>1017.78</v>
      </c>
      <c r="P97">
        <v>1019.32</v>
      </c>
      <c r="Q97">
        <v>1061.07</v>
      </c>
      <c r="R97">
        <v>1009.94</v>
      </c>
      <c r="S97">
        <v>1005.89</v>
      </c>
      <c r="T97">
        <v>957.64</v>
      </c>
      <c r="U97">
        <v>1018.12</v>
      </c>
      <c r="V97">
        <v>1151.72</v>
      </c>
      <c r="W97">
        <v>1031.28</v>
      </c>
      <c r="X97">
        <v>1006.3</v>
      </c>
      <c r="Y97">
        <v>1212.94</v>
      </c>
      <c r="Z97">
        <v>1211.19</v>
      </c>
      <c r="AA97">
        <v>1141</v>
      </c>
      <c r="AB97">
        <v>1120.8399999999999</v>
      </c>
      <c r="AC97">
        <v>1228.69</v>
      </c>
      <c r="AD97">
        <v>1090.3399999999999</v>
      </c>
      <c r="AE97">
        <v>1103.92</v>
      </c>
      <c r="AF97">
        <v>1083.18</v>
      </c>
      <c r="AG97">
        <v>1088.98</v>
      </c>
      <c r="AH97">
        <v>1087.76</v>
      </c>
      <c r="AI97">
        <v>1160.75</v>
      </c>
      <c r="AJ97">
        <v>566.91</v>
      </c>
      <c r="AK97">
        <v>595.59</v>
      </c>
      <c r="AL97">
        <v>632.58000000000004</v>
      </c>
      <c r="AM97">
        <v>650.07000000000005</v>
      </c>
      <c r="AN97">
        <v>579.16999999999996</v>
      </c>
      <c r="AO97">
        <v>581.54999999999995</v>
      </c>
      <c r="AP97">
        <v>586.54</v>
      </c>
      <c r="AQ97">
        <v>597.53</v>
      </c>
      <c r="AR97">
        <v>622.07000000000005</v>
      </c>
      <c r="AS97">
        <v>557.17999999999995</v>
      </c>
      <c r="AT97">
        <v>568.5</v>
      </c>
      <c r="AU97">
        <v>588.79</v>
      </c>
      <c r="AV97">
        <v>580.16999999999996</v>
      </c>
      <c r="AW97">
        <v>565.85</v>
      </c>
      <c r="AX97">
        <v>591.48</v>
      </c>
      <c r="AY97">
        <v>547.78</v>
      </c>
      <c r="AZ97">
        <v>564.14</v>
      </c>
      <c r="BA97">
        <v>519.49</v>
      </c>
      <c r="BB97">
        <v>530.05999999999995</v>
      </c>
      <c r="BC97">
        <v>561.22</v>
      </c>
      <c r="BD97">
        <v>537.64</v>
      </c>
      <c r="BE97">
        <v>522.59</v>
      </c>
      <c r="BF97">
        <v>567.94000000000005</v>
      </c>
      <c r="BG97">
        <v>575.76</v>
      </c>
      <c r="BH97">
        <v>557.51</v>
      </c>
      <c r="BI97">
        <v>524.54999999999995</v>
      </c>
      <c r="BJ97">
        <v>572.38</v>
      </c>
      <c r="BK97">
        <v>598.52</v>
      </c>
      <c r="BL97">
        <v>607.9</v>
      </c>
      <c r="BM97">
        <v>596.4</v>
      </c>
      <c r="BN97">
        <v>584.09</v>
      </c>
      <c r="BO97">
        <v>601.79999999999995</v>
      </c>
      <c r="BP97">
        <v>656.2</v>
      </c>
      <c r="BQ97">
        <v>532.1</v>
      </c>
      <c r="BR97">
        <v>487.88</v>
      </c>
      <c r="BS97">
        <v>498.96</v>
      </c>
      <c r="BT97">
        <v>546.20000000000005</v>
      </c>
      <c r="BU97">
        <v>465.47</v>
      </c>
      <c r="BV97">
        <v>555.30999999999995</v>
      </c>
      <c r="BW97">
        <v>481.33</v>
      </c>
      <c r="BX97">
        <v>471.8</v>
      </c>
      <c r="BY97">
        <v>509.1</v>
      </c>
      <c r="BZ97">
        <v>464.28</v>
      </c>
      <c r="CA97">
        <v>470.01</v>
      </c>
      <c r="CB97">
        <v>453.39</v>
      </c>
      <c r="CC97">
        <v>437.61</v>
      </c>
      <c r="CD97">
        <v>453.47</v>
      </c>
      <c r="CE97">
        <v>469.59</v>
      </c>
      <c r="CF97">
        <v>462.16</v>
      </c>
      <c r="CG97">
        <v>441.75</v>
      </c>
      <c r="CH97">
        <v>438.15</v>
      </c>
      <c r="CI97">
        <v>488.06</v>
      </c>
      <c r="CJ97">
        <v>590.5</v>
      </c>
      <c r="CK97">
        <v>493.64</v>
      </c>
      <c r="CL97">
        <v>483.71</v>
      </c>
      <c r="CM97">
        <v>645</v>
      </c>
      <c r="CN97">
        <v>635.42999999999995</v>
      </c>
      <c r="CO97">
        <v>583.49</v>
      </c>
      <c r="CP97">
        <v>596.29</v>
      </c>
      <c r="CQ97">
        <v>656.31</v>
      </c>
      <c r="CR97">
        <v>491.82</v>
      </c>
      <c r="CS97">
        <v>496.02</v>
      </c>
      <c r="CT97">
        <v>486.78</v>
      </c>
      <c r="CU97">
        <v>504.89</v>
      </c>
      <c r="CV97">
        <v>485.96</v>
      </c>
      <c r="CW97">
        <v>504.55</v>
      </c>
      <c r="CX97">
        <v>550.08000000000004</v>
      </c>
      <c r="CY97">
        <v>539.88</v>
      </c>
      <c r="CZ97">
        <v>630.87</v>
      </c>
      <c r="DA97">
        <v>634.96</v>
      </c>
      <c r="DB97">
        <v>511.48</v>
      </c>
      <c r="DC97">
        <v>472.11</v>
      </c>
      <c r="DD97">
        <v>511.85</v>
      </c>
      <c r="DE97">
        <v>519.45000000000005</v>
      </c>
      <c r="DF97">
        <v>594.77</v>
      </c>
      <c r="DG97">
        <v>551.78</v>
      </c>
      <c r="DH97">
        <v>547.04</v>
      </c>
      <c r="DI97">
        <v>692.57</v>
      </c>
      <c r="DJ97">
        <v>587.80999999999995</v>
      </c>
      <c r="DK97">
        <v>513.78</v>
      </c>
      <c r="DL97">
        <v>586.72</v>
      </c>
      <c r="DM97">
        <v>539.99</v>
      </c>
      <c r="DN97">
        <v>502.58</v>
      </c>
      <c r="DO97">
        <v>508.9</v>
      </c>
      <c r="DP97">
        <v>538.95000000000005</v>
      </c>
      <c r="DQ97">
        <v>551.29999999999995</v>
      </c>
      <c r="DR97">
        <v>567.55999999999995</v>
      </c>
      <c r="DS97">
        <v>558.15</v>
      </c>
      <c r="DT97">
        <v>552.77</v>
      </c>
      <c r="DU97">
        <v>547.04</v>
      </c>
      <c r="DV97">
        <v>545.66</v>
      </c>
      <c r="DW97">
        <v>535.98</v>
      </c>
      <c r="DX97">
        <v>665.55</v>
      </c>
      <c r="DY97">
        <v>494.86</v>
      </c>
      <c r="DZ97">
        <v>563.54</v>
      </c>
      <c r="EA97">
        <v>509.34</v>
      </c>
      <c r="EB97">
        <v>621.32000000000005</v>
      </c>
      <c r="EC97">
        <v>574.66999999999996</v>
      </c>
      <c r="ED97">
        <v>512.57000000000005</v>
      </c>
      <c r="EE97">
        <v>429.45</v>
      </c>
      <c r="EF97">
        <v>440.16</v>
      </c>
      <c r="EG97">
        <v>481.63</v>
      </c>
      <c r="EH97">
        <v>472.2</v>
      </c>
      <c r="EI97">
        <v>427.61</v>
      </c>
      <c r="EJ97">
        <v>382.76</v>
      </c>
      <c r="EK97">
        <v>436.59</v>
      </c>
      <c r="EL97">
        <v>411.29</v>
      </c>
      <c r="EM97">
        <v>486.74</v>
      </c>
      <c r="EN97">
        <v>429.89</v>
      </c>
      <c r="EO97">
        <v>391.27</v>
      </c>
      <c r="EP97">
        <v>533.39</v>
      </c>
      <c r="EQ97">
        <v>467.08</v>
      </c>
      <c r="ER97">
        <v>399.7</v>
      </c>
      <c r="ES97">
        <v>470.36</v>
      </c>
      <c r="ET97">
        <v>408.3</v>
      </c>
      <c r="EU97">
        <v>417.68</v>
      </c>
      <c r="EV97">
        <v>387.85</v>
      </c>
      <c r="EW97">
        <v>428.29</v>
      </c>
      <c r="EX97">
        <v>425.89</v>
      </c>
      <c r="EY97">
        <v>451.34</v>
      </c>
      <c r="EZ97">
        <v>416.07</v>
      </c>
      <c r="FA97">
        <v>400.32</v>
      </c>
      <c r="FB97">
        <v>423.49</v>
      </c>
      <c r="FC97">
        <v>413.81</v>
      </c>
      <c r="FD97">
        <v>410.39</v>
      </c>
      <c r="FE97">
        <v>475.17</v>
      </c>
      <c r="FF97">
        <v>386.58</v>
      </c>
      <c r="FG97">
        <v>463.14</v>
      </c>
      <c r="FH97">
        <v>412.77</v>
      </c>
      <c r="FI97">
        <v>510.66</v>
      </c>
      <c r="FJ97">
        <v>465.52</v>
      </c>
      <c r="FK97">
        <v>435.11</v>
      </c>
      <c r="FL97">
        <v>839.86</v>
      </c>
      <c r="FM97">
        <v>786.6</v>
      </c>
      <c r="FN97">
        <v>1140.21</v>
      </c>
      <c r="FO97">
        <v>1124.82</v>
      </c>
      <c r="FP97">
        <v>701.93</v>
      </c>
      <c r="FQ97">
        <v>678.54</v>
      </c>
      <c r="FR97">
        <v>669.59</v>
      </c>
      <c r="FS97">
        <v>816.97</v>
      </c>
      <c r="FT97">
        <v>914.66</v>
      </c>
      <c r="FU97">
        <v>897.96</v>
      </c>
      <c r="FV97">
        <v>1163.33</v>
      </c>
      <c r="FW97">
        <v>1194.1500000000001</v>
      </c>
      <c r="FX97">
        <v>991.04</v>
      </c>
      <c r="FY97">
        <v>843.86</v>
      </c>
      <c r="FZ97">
        <v>916.94</v>
      </c>
      <c r="GA97">
        <v>923.15</v>
      </c>
      <c r="GB97">
        <v>705.12</v>
      </c>
      <c r="GC97">
        <v>881.5</v>
      </c>
      <c r="GD97">
        <v>797.73</v>
      </c>
      <c r="GE97">
        <v>824.33</v>
      </c>
      <c r="GF97">
        <v>849.42</v>
      </c>
      <c r="GG97">
        <v>932.78</v>
      </c>
      <c r="GH97">
        <v>882.02</v>
      </c>
      <c r="GI97">
        <v>804.05</v>
      </c>
      <c r="GJ97">
        <v>853.51</v>
      </c>
      <c r="GK97">
        <v>794.63</v>
      </c>
      <c r="GL97">
        <v>1091.73</v>
      </c>
      <c r="GM97">
        <v>796.39</v>
      </c>
      <c r="GN97">
        <v>818.83</v>
      </c>
      <c r="GO97">
        <v>749.05</v>
      </c>
      <c r="GP97">
        <v>865.48</v>
      </c>
      <c r="GQ97">
        <v>882.85</v>
      </c>
      <c r="GR97">
        <v>708.49</v>
      </c>
      <c r="GS97">
        <v>0.36</v>
      </c>
      <c r="GT97">
        <v>0.38</v>
      </c>
      <c r="GU97">
        <v>0.85</v>
      </c>
      <c r="GV97">
        <v>0.03</v>
      </c>
      <c r="GW97">
        <v>0.4</v>
      </c>
      <c r="GX97">
        <v>0.28000000000000003</v>
      </c>
      <c r="GY97">
        <v>0.39</v>
      </c>
      <c r="GZ97">
        <v>0.26</v>
      </c>
      <c r="HA97">
        <v>0.33</v>
      </c>
      <c r="HB97">
        <v>0.16</v>
      </c>
      <c r="HC97">
        <v>0.13</v>
      </c>
      <c r="HD97">
        <v>-0.33</v>
      </c>
      <c r="HE97">
        <v>-0.18</v>
      </c>
      <c r="HF97">
        <v>0.32</v>
      </c>
      <c r="HG97">
        <v>0.38</v>
      </c>
      <c r="HH97">
        <v>0.26</v>
      </c>
      <c r="HI97">
        <v>0.39</v>
      </c>
      <c r="HJ97">
        <v>0.47</v>
      </c>
      <c r="HK97">
        <v>0.25</v>
      </c>
      <c r="HL97">
        <v>0.53</v>
      </c>
      <c r="HM97">
        <v>0.24</v>
      </c>
      <c r="HN97">
        <v>0.37</v>
      </c>
      <c r="HO97">
        <v>0.13</v>
      </c>
      <c r="HP97">
        <v>0.85</v>
      </c>
      <c r="HQ97">
        <v>0.3</v>
      </c>
      <c r="HR97">
        <v>0.73</v>
      </c>
      <c r="HS97">
        <v>0.09</v>
      </c>
      <c r="HT97">
        <v>-0.23</v>
      </c>
      <c r="HU97">
        <v>0.31</v>
      </c>
      <c r="HV97">
        <v>0.08</v>
      </c>
      <c r="HW97">
        <v>0.65</v>
      </c>
      <c r="HX97">
        <v>0.27</v>
      </c>
      <c r="HY97">
        <v>0.1</v>
      </c>
      <c r="HZ97">
        <v>3.02</v>
      </c>
      <c r="IA97">
        <v>1.68</v>
      </c>
      <c r="IB97">
        <v>1.86</v>
      </c>
      <c r="IC97">
        <v>1.78</v>
      </c>
      <c r="ID97">
        <v>1.32</v>
      </c>
      <c r="IE97">
        <v>2.27</v>
      </c>
      <c r="IF97">
        <v>1.93</v>
      </c>
      <c r="IG97">
        <v>1.49</v>
      </c>
      <c r="IH97">
        <v>0.84</v>
      </c>
      <c r="II97">
        <v>2.98</v>
      </c>
      <c r="IJ97">
        <v>2.19</v>
      </c>
      <c r="IK97">
        <v>2.8</v>
      </c>
      <c r="IL97">
        <v>2.44</v>
      </c>
      <c r="IM97">
        <v>5.74</v>
      </c>
      <c r="IN97">
        <v>2.25</v>
      </c>
      <c r="IO97">
        <v>3.4</v>
      </c>
      <c r="IP97">
        <v>1.84</v>
      </c>
      <c r="IQ97">
        <v>2.44</v>
      </c>
      <c r="IR97">
        <v>3.38</v>
      </c>
      <c r="IS97">
        <v>3.59</v>
      </c>
      <c r="IT97">
        <v>3.13</v>
      </c>
      <c r="IU97">
        <v>3.56</v>
      </c>
      <c r="IV97">
        <v>1.64</v>
      </c>
      <c r="IW97">
        <v>4.59</v>
      </c>
      <c r="IX97">
        <v>3.22</v>
      </c>
      <c r="IY97">
        <v>3.92</v>
      </c>
      <c r="IZ97">
        <v>2.2599999999999998</v>
      </c>
      <c r="JA97">
        <v>3.02</v>
      </c>
      <c r="JB97">
        <v>1.91</v>
      </c>
      <c r="JC97">
        <v>2.19</v>
      </c>
      <c r="JD97">
        <v>0.91</v>
      </c>
      <c r="JE97">
        <v>1.73</v>
      </c>
      <c r="JF97">
        <v>3.37</v>
      </c>
      <c r="JG97">
        <v>4.1500000000000004</v>
      </c>
      <c r="JH97">
        <v>2.93</v>
      </c>
      <c r="JI97">
        <v>3.52</v>
      </c>
      <c r="JJ97">
        <v>3.21</v>
      </c>
      <c r="JK97">
        <v>1.74</v>
      </c>
      <c r="JL97">
        <v>3.91</v>
      </c>
      <c r="JM97">
        <v>3.87</v>
      </c>
      <c r="JN97">
        <v>1.92</v>
      </c>
      <c r="JO97">
        <v>0.88</v>
      </c>
      <c r="JP97">
        <v>4.33</v>
      </c>
      <c r="JQ97">
        <v>2.58</v>
      </c>
      <c r="JR97">
        <v>3.2</v>
      </c>
      <c r="JS97">
        <v>3.59</v>
      </c>
      <c r="JT97">
        <v>8.4499999999999993</v>
      </c>
      <c r="JU97">
        <v>3.61</v>
      </c>
      <c r="JV97">
        <v>5.75</v>
      </c>
      <c r="JW97">
        <v>3.68</v>
      </c>
      <c r="JX97">
        <v>3.12</v>
      </c>
      <c r="JY97">
        <v>4.72</v>
      </c>
      <c r="JZ97">
        <v>4.3600000000000003</v>
      </c>
      <c r="KA97">
        <v>3.07</v>
      </c>
      <c r="KB97">
        <v>4.38</v>
      </c>
      <c r="KC97">
        <v>1.96</v>
      </c>
      <c r="KD97">
        <v>5.98</v>
      </c>
      <c r="KE97">
        <v>3.86</v>
      </c>
      <c r="KF97">
        <v>4.2699999999999996</v>
      </c>
      <c r="KG97">
        <v>3.37</v>
      </c>
      <c r="KH97">
        <v>3.61</v>
      </c>
      <c r="KI97">
        <v>4.33</v>
      </c>
      <c r="KJ97">
        <v>3.12</v>
      </c>
      <c r="KK97">
        <v>3.3</v>
      </c>
      <c r="KL97">
        <v>5.32</v>
      </c>
      <c r="KM97">
        <v>5.21</v>
      </c>
    </row>
    <row r="98" spans="1:299" x14ac:dyDescent="0.25">
      <c r="A98">
        <v>96</v>
      </c>
      <c r="B98" s="1">
        <v>43344</v>
      </c>
      <c r="C98">
        <v>1103.98</v>
      </c>
      <c r="D98">
        <v>1091.98</v>
      </c>
      <c r="E98">
        <v>1135.1300000000001</v>
      </c>
      <c r="F98">
        <v>1203.04</v>
      </c>
      <c r="G98">
        <v>1072</v>
      </c>
      <c r="H98">
        <v>1140.22</v>
      </c>
      <c r="I98">
        <v>1069.56</v>
      </c>
      <c r="J98">
        <v>1071.1300000000001</v>
      </c>
      <c r="K98">
        <v>1134.67</v>
      </c>
      <c r="L98">
        <v>1027</v>
      </c>
      <c r="M98">
        <v>1050</v>
      </c>
      <c r="N98">
        <v>1045.8599999999999</v>
      </c>
      <c r="O98">
        <v>1028.3800000000001</v>
      </c>
      <c r="P98">
        <v>1019.01</v>
      </c>
      <c r="Q98">
        <v>1070.0999999999999</v>
      </c>
      <c r="R98">
        <v>1011.95</v>
      </c>
      <c r="S98">
        <v>1007.25</v>
      </c>
      <c r="T98">
        <v>961.06</v>
      </c>
      <c r="U98">
        <v>1021.48</v>
      </c>
      <c r="V98">
        <v>1156.05</v>
      </c>
      <c r="W98">
        <v>1033.8900000000001</v>
      </c>
      <c r="X98">
        <v>1011.82</v>
      </c>
      <c r="Y98">
        <v>1222.42</v>
      </c>
      <c r="Z98">
        <v>1214.44</v>
      </c>
      <c r="AA98">
        <v>1144.47</v>
      </c>
      <c r="AB98">
        <v>1125.53</v>
      </c>
      <c r="AC98">
        <v>1228.8800000000001</v>
      </c>
      <c r="AD98">
        <v>1094.9000000000001</v>
      </c>
      <c r="AE98">
        <v>1108.21</v>
      </c>
      <c r="AF98">
        <v>1088.01</v>
      </c>
      <c r="AG98">
        <v>1094.4000000000001</v>
      </c>
      <c r="AH98">
        <v>1090.3800000000001</v>
      </c>
      <c r="AI98">
        <v>1165.45</v>
      </c>
      <c r="AJ98">
        <v>570.79</v>
      </c>
      <c r="AK98">
        <v>599.04999999999995</v>
      </c>
      <c r="AL98">
        <v>636.16999999999996</v>
      </c>
      <c r="AM98">
        <v>656.84</v>
      </c>
      <c r="AN98">
        <v>583.53</v>
      </c>
      <c r="AO98">
        <v>584.91</v>
      </c>
      <c r="AP98">
        <v>589.24</v>
      </c>
      <c r="AQ98">
        <v>599.26</v>
      </c>
      <c r="AR98">
        <v>625.57000000000005</v>
      </c>
      <c r="AS98">
        <v>562.04999999999995</v>
      </c>
      <c r="AT98">
        <v>577.55999999999995</v>
      </c>
      <c r="AU98">
        <v>592.47</v>
      </c>
      <c r="AV98">
        <v>589.11</v>
      </c>
      <c r="AW98">
        <v>564.49</v>
      </c>
      <c r="AX98">
        <v>600.51</v>
      </c>
      <c r="AY98">
        <v>549.79</v>
      </c>
      <c r="AZ98">
        <v>565.5</v>
      </c>
      <c r="BA98">
        <v>522.4</v>
      </c>
      <c r="BB98">
        <v>533.41999999999996</v>
      </c>
      <c r="BC98">
        <v>564.35</v>
      </c>
      <c r="BD98">
        <v>540.63</v>
      </c>
      <c r="BE98">
        <v>529.89</v>
      </c>
      <c r="BF98">
        <v>576.20000000000005</v>
      </c>
      <c r="BG98">
        <v>576.62</v>
      </c>
      <c r="BH98">
        <v>561.15</v>
      </c>
      <c r="BI98">
        <v>529.44000000000005</v>
      </c>
      <c r="BJ98">
        <v>572.89</v>
      </c>
      <c r="BK98">
        <v>603.08000000000004</v>
      </c>
      <c r="BL98">
        <v>612.21</v>
      </c>
      <c r="BM98">
        <v>601.37</v>
      </c>
      <c r="BN98">
        <v>589.51</v>
      </c>
      <c r="BO98">
        <v>604.41999999999996</v>
      </c>
      <c r="BP98">
        <v>660.9</v>
      </c>
      <c r="BQ98">
        <v>533.19000000000005</v>
      </c>
      <c r="BR98">
        <v>492.93</v>
      </c>
      <c r="BS98">
        <v>498.96</v>
      </c>
      <c r="BT98">
        <v>546.20000000000005</v>
      </c>
      <c r="BU98">
        <v>488.47</v>
      </c>
      <c r="BV98">
        <v>555.30999999999995</v>
      </c>
      <c r="BW98">
        <v>480.32</v>
      </c>
      <c r="BX98">
        <v>471.87</v>
      </c>
      <c r="BY98">
        <v>509.1</v>
      </c>
      <c r="BZ98">
        <v>464.95</v>
      </c>
      <c r="CA98">
        <v>472.44</v>
      </c>
      <c r="CB98">
        <v>453.39</v>
      </c>
      <c r="CC98">
        <v>439.27</v>
      </c>
      <c r="CD98">
        <v>454.52</v>
      </c>
      <c r="CE98">
        <v>469.59</v>
      </c>
      <c r="CF98">
        <v>462.16</v>
      </c>
      <c r="CG98">
        <v>441.75</v>
      </c>
      <c r="CH98">
        <v>438.66</v>
      </c>
      <c r="CI98">
        <v>488.06</v>
      </c>
      <c r="CJ98">
        <v>591.70000000000005</v>
      </c>
      <c r="CK98">
        <v>493.26</v>
      </c>
      <c r="CL98">
        <v>481.93</v>
      </c>
      <c r="CM98">
        <v>646.22</v>
      </c>
      <c r="CN98">
        <v>637.82000000000005</v>
      </c>
      <c r="CO98">
        <v>583.32000000000005</v>
      </c>
      <c r="CP98">
        <v>596.09</v>
      </c>
      <c r="CQ98">
        <v>655.99</v>
      </c>
      <c r="CR98">
        <v>491.82</v>
      </c>
      <c r="CS98">
        <v>496</v>
      </c>
      <c r="CT98">
        <v>486.64</v>
      </c>
      <c r="CU98">
        <v>504.89</v>
      </c>
      <c r="CV98">
        <v>485.96</v>
      </c>
      <c r="CW98">
        <v>504.55</v>
      </c>
      <c r="CX98">
        <v>552.54999999999995</v>
      </c>
      <c r="CY98">
        <v>544.14</v>
      </c>
      <c r="CZ98">
        <v>632.89</v>
      </c>
      <c r="DA98">
        <v>638.58000000000004</v>
      </c>
      <c r="DB98">
        <v>524.89</v>
      </c>
      <c r="DC98">
        <v>473.53</v>
      </c>
      <c r="DD98">
        <v>512.66999999999996</v>
      </c>
      <c r="DE98">
        <v>520.34</v>
      </c>
      <c r="DF98">
        <v>596.61</v>
      </c>
      <c r="DG98">
        <v>554.76</v>
      </c>
      <c r="DH98">
        <v>553.11</v>
      </c>
      <c r="DI98">
        <v>695</v>
      </c>
      <c r="DJ98">
        <v>593.92999999999995</v>
      </c>
      <c r="DK98">
        <v>513.63</v>
      </c>
      <c r="DL98">
        <v>591.71</v>
      </c>
      <c r="DM98">
        <v>541.07000000000005</v>
      </c>
      <c r="DN98">
        <v>503.29</v>
      </c>
      <c r="DO98">
        <v>510.73</v>
      </c>
      <c r="DP98">
        <v>540.73</v>
      </c>
      <c r="DQ98">
        <v>553.39</v>
      </c>
      <c r="DR98">
        <v>568.97</v>
      </c>
      <c r="DS98">
        <v>561.22</v>
      </c>
      <c r="DT98">
        <v>557.08000000000004</v>
      </c>
      <c r="DU98">
        <v>548.52</v>
      </c>
      <c r="DV98">
        <v>547.29999999999995</v>
      </c>
      <c r="DW98">
        <v>538.23</v>
      </c>
      <c r="DX98">
        <v>665.68</v>
      </c>
      <c r="DY98">
        <v>496.94</v>
      </c>
      <c r="DZ98">
        <v>565.74</v>
      </c>
      <c r="EA98">
        <v>511.63</v>
      </c>
      <c r="EB98">
        <v>624.42999999999995</v>
      </c>
      <c r="EC98">
        <v>576.04999999999995</v>
      </c>
      <c r="ED98">
        <v>514.62</v>
      </c>
      <c r="EE98">
        <v>432.37</v>
      </c>
      <c r="EF98">
        <v>442.71</v>
      </c>
      <c r="EG98">
        <v>484.37</v>
      </c>
      <c r="EH98">
        <v>477.11</v>
      </c>
      <c r="EI98">
        <v>430.82</v>
      </c>
      <c r="EJ98">
        <v>384.98</v>
      </c>
      <c r="EK98">
        <v>438.59</v>
      </c>
      <c r="EL98">
        <v>412.48</v>
      </c>
      <c r="EM98">
        <v>489.46</v>
      </c>
      <c r="EN98">
        <v>433.63</v>
      </c>
      <c r="EO98">
        <v>397.49</v>
      </c>
      <c r="EP98">
        <v>536.70000000000005</v>
      </c>
      <c r="EQ98">
        <v>474.27</v>
      </c>
      <c r="ER98">
        <v>398.74</v>
      </c>
      <c r="ES98">
        <v>477.56</v>
      </c>
      <c r="ET98">
        <v>409.81</v>
      </c>
      <c r="EU98">
        <v>418.68</v>
      </c>
      <c r="EV98">
        <v>390.02</v>
      </c>
      <c r="EW98">
        <v>430.99</v>
      </c>
      <c r="EX98">
        <v>428.28</v>
      </c>
      <c r="EY98">
        <v>453.87</v>
      </c>
      <c r="EZ98">
        <v>421.9</v>
      </c>
      <c r="FA98">
        <v>406.12</v>
      </c>
      <c r="FB98">
        <v>424.13</v>
      </c>
      <c r="FC98">
        <v>416.5</v>
      </c>
      <c r="FD98">
        <v>414.2</v>
      </c>
      <c r="FE98">
        <v>475.6</v>
      </c>
      <c r="FF98">
        <v>389.52</v>
      </c>
      <c r="FG98">
        <v>466.43</v>
      </c>
      <c r="FH98">
        <v>416.2</v>
      </c>
      <c r="FI98">
        <v>515.41</v>
      </c>
      <c r="FJ98">
        <v>467.57</v>
      </c>
      <c r="FK98">
        <v>438.24</v>
      </c>
      <c r="FL98">
        <v>841.54</v>
      </c>
      <c r="FM98">
        <v>794.78</v>
      </c>
      <c r="FN98">
        <v>1140.21</v>
      </c>
      <c r="FO98">
        <v>1124.82</v>
      </c>
      <c r="FP98">
        <v>736.61</v>
      </c>
      <c r="FQ98">
        <v>678.54</v>
      </c>
      <c r="FR98">
        <v>668.19</v>
      </c>
      <c r="FS98">
        <v>817.13</v>
      </c>
      <c r="FT98">
        <v>914.66</v>
      </c>
      <c r="FU98">
        <v>899.21</v>
      </c>
      <c r="FV98">
        <v>1169.3800000000001</v>
      </c>
      <c r="FW98">
        <v>1194.1500000000001</v>
      </c>
      <c r="FX98">
        <v>994.81</v>
      </c>
      <c r="FY98">
        <v>845.8</v>
      </c>
      <c r="FZ98">
        <v>916.94</v>
      </c>
      <c r="GA98">
        <v>923.15</v>
      </c>
      <c r="GB98">
        <v>705.12</v>
      </c>
      <c r="GC98">
        <v>882.56</v>
      </c>
      <c r="GD98">
        <v>797.73</v>
      </c>
      <c r="GE98">
        <v>825.98</v>
      </c>
      <c r="GF98">
        <v>848.74</v>
      </c>
      <c r="GG98">
        <v>929.32</v>
      </c>
      <c r="GH98">
        <v>883.7</v>
      </c>
      <c r="GI98">
        <v>807.1</v>
      </c>
      <c r="GJ98">
        <v>853.25</v>
      </c>
      <c r="GK98">
        <v>794.39</v>
      </c>
      <c r="GL98">
        <v>1091.18</v>
      </c>
      <c r="GM98">
        <v>796.39</v>
      </c>
      <c r="GN98">
        <v>818.83</v>
      </c>
      <c r="GO98">
        <v>748.83</v>
      </c>
      <c r="GP98">
        <v>865.48</v>
      </c>
      <c r="GQ98">
        <v>882.85</v>
      </c>
      <c r="GR98">
        <v>708.49</v>
      </c>
      <c r="GS98">
        <v>0.45</v>
      </c>
      <c r="GT98">
        <v>0.79</v>
      </c>
      <c r="GU98">
        <v>0.32</v>
      </c>
      <c r="GV98">
        <v>0.56999999999999995</v>
      </c>
      <c r="GW98">
        <v>2.62</v>
      </c>
      <c r="GX98">
        <v>0.3</v>
      </c>
      <c r="GY98">
        <v>0.16</v>
      </c>
      <c r="GZ98">
        <v>0.17</v>
      </c>
      <c r="HA98">
        <v>0.31</v>
      </c>
      <c r="HB98">
        <v>0.54</v>
      </c>
      <c r="HC98">
        <v>1.1100000000000001</v>
      </c>
      <c r="HD98">
        <v>0.35</v>
      </c>
      <c r="HE98">
        <v>1.04</v>
      </c>
      <c r="HF98">
        <v>-0.03</v>
      </c>
      <c r="HG98">
        <v>0.85</v>
      </c>
      <c r="HH98">
        <v>0.2</v>
      </c>
      <c r="HI98">
        <v>0.14000000000000001</v>
      </c>
      <c r="HJ98">
        <v>0.36</v>
      </c>
      <c r="HK98">
        <v>0.33</v>
      </c>
      <c r="HL98">
        <v>0.38</v>
      </c>
      <c r="HM98">
        <v>0.25</v>
      </c>
      <c r="HN98">
        <v>0.55000000000000004</v>
      </c>
      <c r="HO98">
        <v>0.78</v>
      </c>
      <c r="HP98">
        <v>0.27</v>
      </c>
      <c r="HQ98">
        <v>0.3</v>
      </c>
      <c r="HR98">
        <v>0.42</v>
      </c>
      <c r="HS98">
        <v>0.02</v>
      </c>
      <c r="HT98">
        <v>0.42</v>
      </c>
      <c r="HU98">
        <v>0.39</v>
      </c>
      <c r="HV98">
        <v>0.45</v>
      </c>
      <c r="HW98">
        <v>0.5</v>
      </c>
      <c r="HX98">
        <v>0.24</v>
      </c>
      <c r="HY98">
        <v>0.4</v>
      </c>
      <c r="HZ98">
        <v>3.48</v>
      </c>
      <c r="IA98">
        <v>2.48</v>
      </c>
      <c r="IB98">
        <v>2.19</v>
      </c>
      <c r="IC98">
        <v>2.36</v>
      </c>
      <c r="ID98">
        <v>3.97</v>
      </c>
      <c r="IE98">
        <v>2.58</v>
      </c>
      <c r="IF98">
        <v>2.1</v>
      </c>
      <c r="IG98">
        <v>1.66</v>
      </c>
      <c r="IH98">
        <v>1.1499999999999999</v>
      </c>
      <c r="II98">
        <v>3.53</v>
      </c>
      <c r="IJ98">
        <v>3.32</v>
      </c>
      <c r="IK98">
        <v>3.16</v>
      </c>
      <c r="IL98">
        <v>3.51</v>
      </c>
      <c r="IM98">
        <v>5.71</v>
      </c>
      <c r="IN98">
        <v>3.12</v>
      </c>
      <c r="IO98">
        <v>3.61</v>
      </c>
      <c r="IP98">
        <v>1.98</v>
      </c>
      <c r="IQ98">
        <v>2.81</v>
      </c>
      <c r="IR98">
        <v>3.72</v>
      </c>
      <c r="IS98">
        <v>3.99</v>
      </c>
      <c r="IT98">
        <v>3.39</v>
      </c>
      <c r="IU98">
        <v>4.13</v>
      </c>
      <c r="IV98">
        <v>2.4300000000000002</v>
      </c>
      <c r="IW98">
        <v>4.87</v>
      </c>
      <c r="IX98">
        <v>3.53</v>
      </c>
      <c r="IY98">
        <v>4.3600000000000003</v>
      </c>
      <c r="IZ98">
        <v>2.2799999999999998</v>
      </c>
      <c r="JA98">
        <v>3.45</v>
      </c>
      <c r="JB98">
        <v>2.31</v>
      </c>
      <c r="JC98">
        <v>2.65</v>
      </c>
      <c r="JD98">
        <v>1.41</v>
      </c>
      <c r="JE98">
        <v>1.97</v>
      </c>
      <c r="JF98">
        <v>3.78</v>
      </c>
      <c r="JG98">
        <v>4.33</v>
      </c>
      <c r="JH98">
        <v>3.06</v>
      </c>
      <c r="JI98">
        <v>3.44</v>
      </c>
      <c r="JJ98">
        <v>3.31</v>
      </c>
      <c r="JK98">
        <v>4.4400000000000004</v>
      </c>
      <c r="JL98">
        <v>4.1100000000000003</v>
      </c>
      <c r="JM98">
        <v>2.5299999999999998</v>
      </c>
      <c r="JN98">
        <v>2.17</v>
      </c>
      <c r="JO98">
        <v>1.5</v>
      </c>
      <c r="JP98">
        <v>4.49</v>
      </c>
      <c r="JQ98">
        <v>3.39</v>
      </c>
      <c r="JR98">
        <v>3.64</v>
      </c>
      <c r="JS98">
        <v>4.04</v>
      </c>
      <c r="JT98">
        <v>8.48</v>
      </c>
      <c r="JU98">
        <v>4.0999999999999996</v>
      </c>
      <c r="JV98">
        <v>5.71</v>
      </c>
      <c r="JW98">
        <v>3.17</v>
      </c>
      <c r="JX98">
        <v>3.55</v>
      </c>
      <c r="JY98">
        <v>4.46</v>
      </c>
      <c r="JZ98">
        <v>4.6500000000000004</v>
      </c>
      <c r="KA98">
        <v>3.39</v>
      </c>
      <c r="KB98">
        <v>4.63</v>
      </c>
      <c r="KC98">
        <v>2.71</v>
      </c>
      <c r="KD98">
        <v>6.06</v>
      </c>
      <c r="KE98">
        <v>3.98</v>
      </c>
      <c r="KF98">
        <v>4.68</v>
      </c>
      <c r="KG98">
        <v>3.02</v>
      </c>
      <c r="KH98">
        <v>3.76</v>
      </c>
      <c r="KI98">
        <v>4.38</v>
      </c>
      <c r="KJ98">
        <v>3.14</v>
      </c>
      <c r="KK98">
        <v>3.77</v>
      </c>
      <c r="KL98">
        <v>5.19</v>
      </c>
      <c r="KM98">
        <v>5</v>
      </c>
    </row>
    <row r="99" spans="1:299" x14ac:dyDescent="0.25">
      <c r="A99">
        <v>97</v>
      </c>
      <c r="B99" s="1">
        <v>43374</v>
      </c>
      <c r="C99">
        <v>1108.75</v>
      </c>
      <c r="D99">
        <v>1111.96</v>
      </c>
      <c r="E99">
        <v>1138.77</v>
      </c>
      <c r="F99">
        <v>1215.05</v>
      </c>
      <c r="G99">
        <v>1076.69</v>
      </c>
      <c r="H99">
        <v>1151.6600000000001</v>
      </c>
      <c r="I99">
        <v>1103.3699999999999</v>
      </c>
      <c r="J99">
        <v>1083.06</v>
      </c>
      <c r="K99">
        <v>1158.44</v>
      </c>
      <c r="L99">
        <v>1031.17</v>
      </c>
      <c r="M99">
        <v>1057.42</v>
      </c>
      <c r="N99">
        <v>1046.83</v>
      </c>
      <c r="O99">
        <v>1030.6099999999999</v>
      </c>
      <c r="P99">
        <v>1023.48</v>
      </c>
      <c r="Q99">
        <v>1075.44</v>
      </c>
      <c r="R99">
        <v>1010.73</v>
      </c>
      <c r="S99">
        <v>1017.9</v>
      </c>
      <c r="T99">
        <v>965.81</v>
      </c>
      <c r="U99">
        <v>1027.45</v>
      </c>
      <c r="V99">
        <v>1156.76</v>
      </c>
      <c r="W99">
        <v>1040.1300000000001</v>
      </c>
      <c r="X99">
        <v>1013.27</v>
      </c>
      <c r="Y99">
        <v>1223.03</v>
      </c>
      <c r="Z99">
        <v>1211.81</v>
      </c>
      <c r="AA99">
        <v>1147.4000000000001</v>
      </c>
      <c r="AB99">
        <v>1124.42</v>
      </c>
      <c r="AC99">
        <v>1234.2</v>
      </c>
      <c r="AD99">
        <v>1102.33</v>
      </c>
      <c r="AE99">
        <v>1119.42</v>
      </c>
      <c r="AF99">
        <v>1091.8</v>
      </c>
      <c r="AG99">
        <v>1114.74</v>
      </c>
      <c r="AH99">
        <v>1093.44</v>
      </c>
      <c r="AI99">
        <v>1180.93</v>
      </c>
      <c r="AJ99">
        <v>574.70000000000005</v>
      </c>
      <c r="AK99">
        <v>615.48</v>
      </c>
      <c r="AL99">
        <v>639.80999999999995</v>
      </c>
      <c r="AM99">
        <v>668.85</v>
      </c>
      <c r="AN99">
        <v>588.22</v>
      </c>
      <c r="AO99">
        <v>584.14</v>
      </c>
      <c r="AP99">
        <v>617.66</v>
      </c>
      <c r="AQ99">
        <v>611.19000000000005</v>
      </c>
      <c r="AR99">
        <v>640.29999999999995</v>
      </c>
      <c r="AS99">
        <v>565.99</v>
      </c>
      <c r="AT99">
        <v>584.98</v>
      </c>
      <c r="AU99">
        <v>593.44000000000005</v>
      </c>
      <c r="AV99">
        <v>590.03</v>
      </c>
      <c r="AW99">
        <v>568.51</v>
      </c>
      <c r="AX99">
        <v>605.85</v>
      </c>
      <c r="AY99">
        <v>548.57000000000005</v>
      </c>
      <c r="AZ99">
        <v>576.15</v>
      </c>
      <c r="BA99">
        <v>527.66</v>
      </c>
      <c r="BB99">
        <v>539.39</v>
      </c>
      <c r="BC99">
        <v>565.97</v>
      </c>
      <c r="BD99">
        <v>546.87</v>
      </c>
      <c r="BE99">
        <v>531.27</v>
      </c>
      <c r="BF99">
        <v>575.58000000000004</v>
      </c>
      <c r="BG99">
        <v>576.38</v>
      </c>
      <c r="BH99">
        <v>563.17999999999995</v>
      </c>
      <c r="BI99">
        <v>528.13</v>
      </c>
      <c r="BJ99">
        <v>578.21</v>
      </c>
      <c r="BK99">
        <v>607.54999999999995</v>
      </c>
      <c r="BL99">
        <v>615.89</v>
      </c>
      <c r="BM99">
        <v>605.02</v>
      </c>
      <c r="BN99">
        <v>592.59</v>
      </c>
      <c r="BO99">
        <v>607.48</v>
      </c>
      <c r="BP99">
        <v>666.3</v>
      </c>
      <c r="BQ99">
        <v>534.04999999999995</v>
      </c>
      <c r="BR99">
        <v>496.48</v>
      </c>
      <c r="BS99">
        <v>498.96</v>
      </c>
      <c r="BT99">
        <v>546.20000000000005</v>
      </c>
      <c r="BU99">
        <v>488.47</v>
      </c>
      <c r="BV99">
        <v>567.52</v>
      </c>
      <c r="BW99">
        <v>485.71</v>
      </c>
      <c r="BX99">
        <v>471.87</v>
      </c>
      <c r="BY99">
        <v>518.14</v>
      </c>
      <c r="BZ99">
        <v>465.18</v>
      </c>
      <c r="CA99">
        <v>472.44</v>
      </c>
      <c r="CB99">
        <v>453.39</v>
      </c>
      <c r="CC99">
        <v>440.58</v>
      </c>
      <c r="CD99">
        <v>454.97</v>
      </c>
      <c r="CE99">
        <v>469.59</v>
      </c>
      <c r="CF99">
        <v>462.16</v>
      </c>
      <c r="CG99">
        <v>441.75</v>
      </c>
      <c r="CH99">
        <v>438.15</v>
      </c>
      <c r="CI99">
        <v>488.06</v>
      </c>
      <c r="CJ99">
        <v>590.79</v>
      </c>
      <c r="CK99">
        <v>493.26</v>
      </c>
      <c r="CL99">
        <v>482</v>
      </c>
      <c r="CM99">
        <v>647.45000000000005</v>
      </c>
      <c r="CN99">
        <v>635.42999999999995</v>
      </c>
      <c r="CO99">
        <v>584.22</v>
      </c>
      <c r="CP99">
        <v>596.29</v>
      </c>
      <c r="CQ99">
        <v>655.99</v>
      </c>
      <c r="CR99">
        <v>494.78</v>
      </c>
      <c r="CS99">
        <v>503.53</v>
      </c>
      <c r="CT99">
        <v>486.78</v>
      </c>
      <c r="CU99">
        <v>522.15</v>
      </c>
      <c r="CV99">
        <v>485.96</v>
      </c>
      <c r="CW99">
        <v>514.63</v>
      </c>
      <c r="CX99">
        <v>554.92999999999995</v>
      </c>
      <c r="CY99">
        <v>554.1</v>
      </c>
      <c r="CZ99">
        <v>634.91</v>
      </c>
      <c r="DA99">
        <v>644.96</v>
      </c>
      <c r="DB99">
        <v>527.20000000000005</v>
      </c>
      <c r="DC99">
        <v>478.26</v>
      </c>
      <c r="DD99">
        <v>528.87</v>
      </c>
      <c r="DE99">
        <v>526.11</v>
      </c>
      <c r="DF99">
        <v>609.08000000000004</v>
      </c>
      <c r="DG99">
        <v>557.04</v>
      </c>
      <c r="DH99">
        <v>557.04</v>
      </c>
      <c r="DI99">
        <v>695.62</v>
      </c>
      <c r="DJ99">
        <v>595.23</v>
      </c>
      <c r="DK99">
        <v>515.89</v>
      </c>
      <c r="DL99">
        <v>594.66</v>
      </c>
      <c r="DM99">
        <v>540.41999999999996</v>
      </c>
      <c r="DN99">
        <v>508.62</v>
      </c>
      <c r="DO99">
        <v>513.23</v>
      </c>
      <c r="DP99">
        <v>543.87</v>
      </c>
      <c r="DQ99">
        <v>553.73</v>
      </c>
      <c r="DR99">
        <v>572.39</v>
      </c>
      <c r="DS99">
        <v>562.01</v>
      </c>
      <c r="DT99">
        <v>557.36</v>
      </c>
      <c r="DU99">
        <v>547.30999999999995</v>
      </c>
      <c r="DV99">
        <v>548.72</v>
      </c>
      <c r="DW99">
        <v>537.69000000000005</v>
      </c>
      <c r="DX99">
        <v>668.54</v>
      </c>
      <c r="DY99">
        <v>500.32</v>
      </c>
      <c r="DZ99">
        <v>571.45000000000005</v>
      </c>
      <c r="EA99">
        <v>513.41999999999996</v>
      </c>
      <c r="EB99">
        <v>636.04</v>
      </c>
      <c r="EC99">
        <v>577.66</v>
      </c>
      <c r="ED99">
        <v>521.46</v>
      </c>
      <c r="EE99">
        <v>435.35</v>
      </c>
      <c r="EF99">
        <v>454.84</v>
      </c>
      <c r="EG99">
        <v>487.14</v>
      </c>
      <c r="EH99">
        <v>485.84</v>
      </c>
      <c r="EI99">
        <v>434.27</v>
      </c>
      <c r="EJ99">
        <v>384.48</v>
      </c>
      <c r="EK99">
        <v>459.73</v>
      </c>
      <c r="EL99">
        <v>420.69</v>
      </c>
      <c r="EM99">
        <v>500.96</v>
      </c>
      <c r="EN99">
        <v>436.67</v>
      </c>
      <c r="EO99">
        <v>402.62</v>
      </c>
      <c r="EP99">
        <v>537.54999999999995</v>
      </c>
      <c r="EQ99">
        <v>475.03</v>
      </c>
      <c r="ER99">
        <v>401.57</v>
      </c>
      <c r="ES99">
        <v>481.81</v>
      </c>
      <c r="ET99">
        <v>408.91</v>
      </c>
      <c r="EU99">
        <v>426.56</v>
      </c>
      <c r="EV99">
        <v>393.96</v>
      </c>
      <c r="EW99">
        <v>435.82</v>
      </c>
      <c r="EX99">
        <v>429.52</v>
      </c>
      <c r="EY99">
        <v>459.13</v>
      </c>
      <c r="EZ99">
        <v>423</v>
      </c>
      <c r="FA99">
        <v>405.67</v>
      </c>
      <c r="FB99">
        <v>423.96</v>
      </c>
      <c r="FC99">
        <v>418</v>
      </c>
      <c r="FD99">
        <v>413.17</v>
      </c>
      <c r="FE99">
        <v>480.02</v>
      </c>
      <c r="FF99">
        <v>392.4</v>
      </c>
      <c r="FG99">
        <v>469.23</v>
      </c>
      <c r="FH99">
        <v>418.74</v>
      </c>
      <c r="FI99">
        <v>518.09</v>
      </c>
      <c r="FJ99">
        <v>469.96</v>
      </c>
      <c r="FK99">
        <v>441.84</v>
      </c>
      <c r="FL99">
        <v>842.89</v>
      </c>
      <c r="FM99">
        <v>800.5</v>
      </c>
      <c r="FN99">
        <v>1140.21</v>
      </c>
      <c r="FO99">
        <v>1124.82</v>
      </c>
      <c r="FP99">
        <v>736.61</v>
      </c>
      <c r="FQ99">
        <v>693.47</v>
      </c>
      <c r="FR99">
        <v>675.67</v>
      </c>
      <c r="FS99">
        <v>817.13</v>
      </c>
      <c r="FT99">
        <v>930.94</v>
      </c>
      <c r="FU99">
        <v>899.66</v>
      </c>
      <c r="FV99">
        <v>1169.3800000000001</v>
      </c>
      <c r="FW99">
        <v>1194.1500000000001</v>
      </c>
      <c r="FX99">
        <v>997.79</v>
      </c>
      <c r="FY99">
        <v>846.64</v>
      </c>
      <c r="FZ99">
        <v>916.94</v>
      </c>
      <c r="GA99">
        <v>923.15</v>
      </c>
      <c r="GB99">
        <v>705.12</v>
      </c>
      <c r="GC99">
        <v>881.5</v>
      </c>
      <c r="GD99">
        <v>797.73</v>
      </c>
      <c r="GE99">
        <v>824.74</v>
      </c>
      <c r="GF99">
        <v>848.74</v>
      </c>
      <c r="GG99">
        <v>929.42</v>
      </c>
      <c r="GH99">
        <v>885.38</v>
      </c>
      <c r="GI99">
        <v>804.12</v>
      </c>
      <c r="GJ99">
        <v>854.53</v>
      </c>
      <c r="GK99">
        <v>794.63</v>
      </c>
      <c r="GL99">
        <v>1091.18</v>
      </c>
      <c r="GM99">
        <v>801.16</v>
      </c>
      <c r="GN99">
        <v>831.27</v>
      </c>
      <c r="GO99">
        <v>749.05</v>
      </c>
      <c r="GP99">
        <v>895.07</v>
      </c>
      <c r="GQ99">
        <v>882.85</v>
      </c>
      <c r="GR99">
        <v>722.66</v>
      </c>
      <c r="GS99">
        <v>0.43</v>
      </c>
      <c r="GT99">
        <v>1.83</v>
      </c>
      <c r="GU99">
        <v>0.32</v>
      </c>
      <c r="GV99">
        <v>1</v>
      </c>
      <c r="GW99">
        <v>0.44</v>
      </c>
      <c r="GX99">
        <v>1</v>
      </c>
      <c r="GY99">
        <v>3.16</v>
      </c>
      <c r="GZ99">
        <v>1.1100000000000001</v>
      </c>
      <c r="HA99">
        <v>2.09</v>
      </c>
      <c r="HB99">
        <v>0.41</v>
      </c>
      <c r="HC99">
        <v>0.71</v>
      </c>
      <c r="HD99">
        <v>0.09</v>
      </c>
      <c r="HE99">
        <v>0.22</v>
      </c>
      <c r="HF99">
        <v>0.44</v>
      </c>
      <c r="HG99">
        <v>0.5</v>
      </c>
      <c r="HH99">
        <v>-0.12</v>
      </c>
      <c r="HI99">
        <v>1.06</v>
      </c>
      <c r="HJ99">
        <v>0.49</v>
      </c>
      <c r="HK99">
        <v>0.57999999999999996</v>
      </c>
      <c r="HL99">
        <v>0.06</v>
      </c>
      <c r="HM99">
        <v>0.6</v>
      </c>
      <c r="HN99">
        <v>0.14000000000000001</v>
      </c>
      <c r="HO99">
        <v>0.05</v>
      </c>
      <c r="HP99">
        <v>-0.22</v>
      </c>
      <c r="HQ99">
        <v>0.26</v>
      </c>
      <c r="HR99">
        <v>-0.1</v>
      </c>
      <c r="HS99">
        <v>0.43</v>
      </c>
      <c r="HT99">
        <v>0.68</v>
      </c>
      <c r="HU99">
        <v>1.01</v>
      </c>
      <c r="HV99">
        <v>0.35</v>
      </c>
      <c r="HW99">
        <v>1.86</v>
      </c>
      <c r="HX99">
        <v>0.28000000000000003</v>
      </c>
      <c r="HY99">
        <v>1.33</v>
      </c>
      <c r="HZ99">
        <v>3.93</v>
      </c>
      <c r="IA99">
        <v>4.3600000000000003</v>
      </c>
      <c r="IB99">
        <v>2.5099999999999998</v>
      </c>
      <c r="IC99">
        <v>3.38</v>
      </c>
      <c r="ID99">
        <v>4.43</v>
      </c>
      <c r="IE99">
        <v>3.6</v>
      </c>
      <c r="IF99">
        <v>5.32</v>
      </c>
      <c r="IG99">
        <v>2.79</v>
      </c>
      <c r="IH99">
        <v>3.27</v>
      </c>
      <c r="II99">
        <v>3.96</v>
      </c>
      <c r="IJ99">
        <v>4.0599999999999996</v>
      </c>
      <c r="IK99">
        <v>3.26</v>
      </c>
      <c r="IL99">
        <v>3.73</v>
      </c>
      <c r="IM99">
        <v>6.18</v>
      </c>
      <c r="IN99">
        <v>3.64</v>
      </c>
      <c r="IO99">
        <v>3.48</v>
      </c>
      <c r="IP99">
        <v>3.06</v>
      </c>
      <c r="IQ99">
        <v>3.31</v>
      </c>
      <c r="IR99">
        <v>4.33</v>
      </c>
      <c r="IS99">
        <v>4.05</v>
      </c>
      <c r="IT99">
        <v>4.01</v>
      </c>
      <c r="IU99">
        <v>4.28</v>
      </c>
      <c r="IV99">
        <v>2.48</v>
      </c>
      <c r="IW99">
        <v>4.6399999999999997</v>
      </c>
      <c r="IX99">
        <v>3.8</v>
      </c>
      <c r="IY99">
        <v>4.25</v>
      </c>
      <c r="IZ99">
        <v>2.72</v>
      </c>
      <c r="JA99">
        <v>4.1500000000000004</v>
      </c>
      <c r="JB99">
        <v>3.35</v>
      </c>
      <c r="JC99">
        <v>3.01</v>
      </c>
      <c r="JD99">
        <v>3.3</v>
      </c>
      <c r="JE99">
        <v>2.2599999999999998</v>
      </c>
      <c r="JF99">
        <v>5.16</v>
      </c>
      <c r="JG99">
        <v>4.6100000000000003</v>
      </c>
      <c r="JH99">
        <v>4.66</v>
      </c>
      <c r="JI99">
        <v>3.27</v>
      </c>
      <c r="JJ99">
        <v>3.85</v>
      </c>
      <c r="JK99">
        <v>4.51</v>
      </c>
      <c r="JL99">
        <v>3.75</v>
      </c>
      <c r="JM99">
        <v>5.76</v>
      </c>
      <c r="JN99">
        <v>2.95</v>
      </c>
      <c r="JO99">
        <v>3.23</v>
      </c>
      <c r="JP99">
        <v>4.82</v>
      </c>
      <c r="JQ99">
        <v>4.3499999999999996</v>
      </c>
      <c r="JR99">
        <v>3.69</v>
      </c>
      <c r="JS99">
        <v>4.49</v>
      </c>
      <c r="JT99">
        <v>8.89</v>
      </c>
      <c r="JU99">
        <v>3.89</v>
      </c>
      <c r="JV99">
        <v>5.46</v>
      </c>
      <c r="JW99">
        <v>3.66</v>
      </c>
      <c r="JX99">
        <v>4.32</v>
      </c>
      <c r="JY99">
        <v>4.84</v>
      </c>
      <c r="JZ99">
        <v>4.71</v>
      </c>
      <c r="KA99">
        <v>4</v>
      </c>
      <c r="KB99">
        <v>4.91</v>
      </c>
      <c r="KC99">
        <v>2.91</v>
      </c>
      <c r="KD99">
        <v>5.74</v>
      </c>
      <c r="KE99">
        <v>4.1399999999999997</v>
      </c>
      <c r="KF99">
        <v>4.43</v>
      </c>
      <c r="KG99">
        <v>3.14</v>
      </c>
      <c r="KH99">
        <v>4.68</v>
      </c>
      <c r="KI99">
        <v>4.43</v>
      </c>
      <c r="KJ99">
        <v>3.39</v>
      </c>
      <c r="KK99">
        <v>5.0599999999999996</v>
      </c>
      <c r="KL99">
        <v>2.94</v>
      </c>
      <c r="KM99">
        <v>6.4</v>
      </c>
    </row>
    <row r="100" spans="1:299" x14ac:dyDescent="0.25">
      <c r="A100">
        <v>98</v>
      </c>
      <c r="B100" s="1">
        <v>43405</v>
      </c>
      <c r="C100">
        <v>1111.4100000000001</v>
      </c>
      <c r="D100">
        <v>1117.6500000000001</v>
      </c>
      <c r="E100">
        <v>1151.19</v>
      </c>
      <c r="F100">
        <v>1225.26</v>
      </c>
      <c r="G100">
        <v>1081.48</v>
      </c>
      <c r="H100">
        <v>1167.3800000000001</v>
      </c>
      <c r="I100">
        <v>1107.9000000000001</v>
      </c>
      <c r="J100">
        <v>1086.99</v>
      </c>
      <c r="K100">
        <v>1159.06</v>
      </c>
      <c r="L100">
        <v>1034.74</v>
      </c>
      <c r="M100">
        <v>1065.5</v>
      </c>
      <c r="N100">
        <v>1051.6099999999999</v>
      </c>
      <c r="O100">
        <v>1033.4000000000001</v>
      </c>
      <c r="P100">
        <v>1025.22</v>
      </c>
      <c r="Q100">
        <v>1082.71</v>
      </c>
      <c r="R100">
        <v>1011.92</v>
      </c>
      <c r="S100">
        <v>1019.35</v>
      </c>
      <c r="T100">
        <v>966.03</v>
      </c>
      <c r="U100">
        <v>1030.68</v>
      </c>
      <c r="V100">
        <v>1157.52</v>
      </c>
      <c r="W100">
        <v>1041.49</v>
      </c>
      <c r="X100">
        <v>1013.21</v>
      </c>
      <c r="Y100">
        <v>1223.6500000000001</v>
      </c>
      <c r="Z100">
        <v>1212.32</v>
      </c>
      <c r="AA100">
        <v>1151.5999999999999</v>
      </c>
      <c r="AB100">
        <v>1126.73</v>
      </c>
      <c r="AC100">
        <v>1241.57</v>
      </c>
      <c r="AD100">
        <v>1106.6199999999999</v>
      </c>
      <c r="AE100">
        <v>1121.77</v>
      </c>
      <c r="AF100">
        <v>1091.6199999999999</v>
      </c>
      <c r="AG100">
        <v>1120.8599999999999</v>
      </c>
      <c r="AH100">
        <v>1094.01</v>
      </c>
      <c r="AI100">
        <v>1182.46</v>
      </c>
      <c r="AJ100">
        <v>576.75</v>
      </c>
      <c r="AK100">
        <v>620.34</v>
      </c>
      <c r="AL100">
        <v>652.23</v>
      </c>
      <c r="AM100">
        <v>679.06</v>
      </c>
      <c r="AN100">
        <v>593</v>
      </c>
      <c r="AO100">
        <v>585.73</v>
      </c>
      <c r="AP100">
        <v>622.20000000000005</v>
      </c>
      <c r="AQ100">
        <v>615.34</v>
      </c>
      <c r="AR100">
        <v>637.79</v>
      </c>
      <c r="AS100">
        <v>569.53</v>
      </c>
      <c r="AT100">
        <v>591.33000000000004</v>
      </c>
      <c r="AU100">
        <v>598.22</v>
      </c>
      <c r="AV100">
        <v>594.13</v>
      </c>
      <c r="AW100">
        <v>570.25</v>
      </c>
      <c r="AX100">
        <v>613.12</v>
      </c>
      <c r="AY100">
        <v>549.76</v>
      </c>
      <c r="AZ100">
        <v>577.6</v>
      </c>
      <c r="BA100">
        <v>527.37</v>
      </c>
      <c r="BB100">
        <v>542.62</v>
      </c>
      <c r="BC100">
        <v>565.65</v>
      </c>
      <c r="BD100">
        <v>548.23</v>
      </c>
      <c r="BE100">
        <v>531.17999999999995</v>
      </c>
      <c r="BF100">
        <v>576.20000000000005</v>
      </c>
      <c r="BG100">
        <v>574.66</v>
      </c>
      <c r="BH100">
        <v>566.37</v>
      </c>
      <c r="BI100">
        <v>528.36</v>
      </c>
      <c r="BJ100">
        <v>585.26</v>
      </c>
      <c r="BK100">
        <v>611.97</v>
      </c>
      <c r="BL100">
        <v>618.35</v>
      </c>
      <c r="BM100">
        <v>605.53</v>
      </c>
      <c r="BN100">
        <v>598.71</v>
      </c>
      <c r="BO100">
        <v>608.04999999999995</v>
      </c>
      <c r="BP100">
        <v>667.83</v>
      </c>
      <c r="BQ100">
        <v>534.66</v>
      </c>
      <c r="BR100">
        <v>497.31</v>
      </c>
      <c r="BS100">
        <v>498.96</v>
      </c>
      <c r="BT100">
        <v>546.20000000000005</v>
      </c>
      <c r="BU100">
        <v>488.48</v>
      </c>
      <c r="BV100">
        <v>581.65</v>
      </c>
      <c r="BW100">
        <v>485.7</v>
      </c>
      <c r="BX100">
        <v>471.65</v>
      </c>
      <c r="BY100">
        <v>521.27</v>
      </c>
      <c r="BZ100">
        <v>465.21</v>
      </c>
      <c r="CA100">
        <v>474.17</v>
      </c>
      <c r="CB100">
        <v>453.39</v>
      </c>
      <c r="CC100">
        <v>439.27</v>
      </c>
      <c r="CD100">
        <v>454.97</v>
      </c>
      <c r="CE100">
        <v>469.59</v>
      </c>
      <c r="CF100">
        <v>462.16</v>
      </c>
      <c r="CG100">
        <v>441.75</v>
      </c>
      <c r="CH100">
        <v>438.66</v>
      </c>
      <c r="CI100">
        <v>488.06</v>
      </c>
      <c r="CJ100">
        <v>591.87</v>
      </c>
      <c r="CK100">
        <v>493.26</v>
      </c>
      <c r="CL100">
        <v>482.03</v>
      </c>
      <c r="CM100">
        <v>647.45000000000005</v>
      </c>
      <c r="CN100">
        <v>637.66</v>
      </c>
      <c r="CO100">
        <v>585.23</v>
      </c>
      <c r="CP100">
        <v>598.37</v>
      </c>
      <c r="CQ100">
        <v>656.31</v>
      </c>
      <c r="CR100">
        <v>494.65</v>
      </c>
      <c r="CS100">
        <v>503.42</v>
      </c>
      <c r="CT100">
        <v>486.09</v>
      </c>
      <c r="CU100">
        <v>522.15</v>
      </c>
      <c r="CV100">
        <v>485.96</v>
      </c>
      <c r="CW100">
        <v>514.63</v>
      </c>
      <c r="CX100">
        <v>556.26</v>
      </c>
      <c r="CY100">
        <v>556.92999999999995</v>
      </c>
      <c r="CZ100">
        <v>641.83000000000004</v>
      </c>
      <c r="DA100">
        <v>650.38</v>
      </c>
      <c r="DB100">
        <v>529.51</v>
      </c>
      <c r="DC100">
        <v>484.77</v>
      </c>
      <c r="DD100">
        <v>531.04</v>
      </c>
      <c r="DE100">
        <v>528.01</v>
      </c>
      <c r="DF100">
        <v>609.39</v>
      </c>
      <c r="DG100">
        <v>558.98</v>
      </c>
      <c r="DH100">
        <v>561.28</v>
      </c>
      <c r="DI100">
        <v>698.82</v>
      </c>
      <c r="DJ100">
        <v>596.84</v>
      </c>
      <c r="DK100">
        <v>516.77</v>
      </c>
      <c r="DL100">
        <v>598.71</v>
      </c>
      <c r="DM100">
        <v>541.07000000000005</v>
      </c>
      <c r="DN100">
        <v>509.34</v>
      </c>
      <c r="DO100">
        <v>513.33000000000004</v>
      </c>
      <c r="DP100">
        <v>545.54999999999995</v>
      </c>
      <c r="DQ100">
        <v>554.11</v>
      </c>
      <c r="DR100">
        <v>573.13</v>
      </c>
      <c r="DS100">
        <v>561.95000000000005</v>
      </c>
      <c r="DT100">
        <v>557.64</v>
      </c>
      <c r="DU100">
        <v>547.53</v>
      </c>
      <c r="DV100">
        <v>550.75</v>
      </c>
      <c r="DW100">
        <v>538.82000000000005</v>
      </c>
      <c r="DX100">
        <v>672.56</v>
      </c>
      <c r="DY100">
        <v>502.27</v>
      </c>
      <c r="DZ100">
        <v>572.65</v>
      </c>
      <c r="EA100">
        <v>513.32000000000005</v>
      </c>
      <c r="EB100">
        <v>639.54</v>
      </c>
      <c r="EC100">
        <v>577.95000000000005</v>
      </c>
      <c r="ED100">
        <v>522.14</v>
      </c>
      <c r="EE100">
        <v>436.92</v>
      </c>
      <c r="EF100">
        <v>458.44</v>
      </c>
      <c r="EG100">
        <v>496.59</v>
      </c>
      <c r="EH100">
        <v>493.28</v>
      </c>
      <c r="EI100">
        <v>437.78</v>
      </c>
      <c r="EJ100">
        <v>385.52</v>
      </c>
      <c r="EK100">
        <v>463.14</v>
      </c>
      <c r="EL100">
        <v>423.55</v>
      </c>
      <c r="EM100">
        <v>499.01</v>
      </c>
      <c r="EN100">
        <v>439.42</v>
      </c>
      <c r="EO100">
        <v>407</v>
      </c>
      <c r="EP100">
        <v>541.91</v>
      </c>
      <c r="EQ100">
        <v>478.36</v>
      </c>
      <c r="ER100">
        <v>402.78</v>
      </c>
      <c r="ES100">
        <v>487.59</v>
      </c>
      <c r="ET100">
        <v>409.81</v>
      </c>
      <c r="EU100">
        <v>427.62</v>
      </c>
      <c r="EV100">
        <v>393.76</v>
      </c>
      <c r="EW100">
        <v>438.43</v>
      </c>
      <c r="EX100">
        <v>429.26</v>
      </c>
      <c r="EY100">
        <v>460.28</v>
      </c>
      <c r="EZ100">
        <v>422.91</v>
      </c>
      <c r="FA100">
        <v>406.12</v>
      </c>
      <c r="FB100">
        <v>422.69</v>
      </c>
      <c r="FC100">
        <v>420.38</v>
      </c>
      <c r="FD100">
        <v>413.33</v>
      </c>
      <c r="FE100">
        <v>485.88</v>
      </c>
      <c r="FF100">
        <v>395.27</v>
      </c>
      <c r="FG100">
        <v>471.11</v>
      </c>
      <c r="FH100">
        <v>419.11</v>
      </c>
      <c r="FI100">
        <v>523.41999999999996</v>
      </c>
      <c r="FJ100">
        <v>470.38</v>
      </c>
      <c r="FK100">
        <v>442.85</v>
      </c>
      <c r="FL100">
        <v>843.82</v>
      </c>
      <c r="FM100">
        <v>801.86</v>
      </c>
      <c r="FN100">
        <v>1140.21</v>
      </c>
      <c r="FO100">
        <v>1124.82</v>
      </c>
      <c r="FP100">
        <v>736.61</v>
      </c>
      <c r="FQ100">
        <v>710.74</v>
      </c>
      <c r="FR100">
        <v>675.67</v>
      </c>
      <c r="FS100">
        <v>816.72</v>
      </c>
      <c r="FT100">
        <v>936.53</v>
      </c>
      <c r="FU100">
        <v>899.75</v>
      </c>
      <c r="FV100">
        <v>1173.71</v>
      </c>
      <c r="FW100">
        <v>1194.1500000000001</v>
      </c>
      <c r="FX100">
        <v>994.8</v>
      </c>
      <c r="FY100">
        <v>846.64</v>
      </c>
      <c r="FZ100">
        <v>916.94</v>
      </c>
      <c r="GA100">
        <v>923.15</v>
      </c>
      <c r="GB100">
        <v>705.12</v>
      </c>
      <c r="GC100">
        <v>882.56</v>
      </c>
      <c r="GD100">
        <v>797.73</v>
      </c>
      <c r="GE100">
        <v>826.23</v>
      </c>
      <c r="GF100">
        <v>848.74</v>
      </c>
      <c r="GG100">
        <v>929.51</v>
      </c>
      <c r="GH100">
        <v>885.38</v>
      </c>
      <c r="GI100">
        <v>806.93</v>
      </c>
      <c r="GJ100">
        <v>855.98</v>
      </c>
      <c r="GK100">
        <v>797.41</v>
      </c>
      <c r="GL100">
        <v>1091.73</v>
      </c>
      <c r="GM100">
        <v>800.92</v>
      </c>
      <c r="GN100">
        <v>831.11</v>
      </c>
      <c r="GO100">
        <v>748</v>
      </c>
      <c r="GP100">
        <v>895.07</v>
      </c>
      <c r="GQ100">
        <v>882.85</v>
      </c>
      <c r="GR100">
        <v>722.66</v>
      </c>
      <c r="GS100">
        <v>0.24</v>
      </c>
      <c r="GT100">
        <v>0.51</v>
      </c>
      <c r="GU100">
        <v>1.0900000000000001</v>
      </c>
      <c r="GV100">
        <v>0.84</v>
      </c>
      <c r="GW100">
        <v>0.44</v>
      </c>
      <c r="GX100">
        <v>1.36</v>
      </c>
      <c r="GY100">
        <v>0.41</v>
      </c>
      <c r="GZ100">
        <v>0.36</v>
      </c>
      <c r="HA100">
        <v>0.05</v>
      </c>
      <c r="HB100">
        <v>0.35</v>
      </c>
      <c r="HC100">
        <v>0.76</v>
      </c>
      <c r="HD100">
        <v>0.46</v>
      </c>
      <c r="HE100">
        <v>0.27</v>
      </c>
      <c r="HF100">
        <v>0.17</v>
      </c>
      <c r="HG100">
        <v>0.68</v>
      </c>
      <c r="HH100">
        <v>0.12</v>
      </c>
      <c r="HI100">
        <v>0.14000000000000001</v>
      </c>
      <c r="HJ100">
        <v>0.02</v>
      </c>
      <c r="HK100">
        <v>0.31</v>
      </c>
      <c r="HL100">
        <v>7.0000000000000007E-2</v>
      </c>
      <c r="HM100">
        <v>0.13</v>
      </c>
      <c r="HN100">
        <v>-0.01</v>
      </c>
      <c r="HO100">
        <v>0.05</v>
      </c>
      <c r="HP100">
        <v>0.04</v>
      </c>
      <c r="HQ100">
        <v>0.37</v>
      </c>
      <c r="HR100">
        <v>0.21</v>
      </c>
      <c r="HS100">
        <v>0.6</v>
      </c>
      <c r="HT100">
        <v>0.39</v>
      </c>
      <c r="HU100">
        <v>0.21</v>
      </c>
      <c r="HV100">
        <v>-0.02</v>
      </c>
      <c r="HW100">
        <v>0.55000000000000004</v>
      </c>
      <c r="HX100">
        <v>0.05</v>
      </c>
      <c r="HY100">
        <v>0.13</v>
      </c>
      <c r="HZ100">
        <v>4.18</v>
      </c>
      <c r="IA100">
        <v>4.8899999999999997</v>
      </c>
      <c r="IB100">
        <v>3.63</v>
      </c>
      <c r="IC100">
        <v>4.25</v>
      </c>
      <c r="ID100">
        <v>4.8899999999999997</v>
      </c>
      <c r="IE100">
        <v>5.01</v>
      </c>
      <c r="IF100">
        <v>5.76</v>
      </c>
      <c r="IG100">
        <v>3.16</v>
      </c>
      <c r="IH100">
        <v>3.32</v>
      </c>
      <c r="II100">
        <v>4.32</v>
      </c>
      <c r="IJ100">
        <v>4.8499999999999996</v>
      </c>
      <c r="IK100">
        <v>3.73</v>
      </c>
      <c r="IL100">
        <v>4.01</v>
      </c>
      <c r="IM100">
        <v>6.36</v>
      </c>
      <c r="IN100">
        <v>4.34</v>
      </c>
      <c r="IO100">
        <v>3.61</v>
      </c>
      <c r="IP100">
        <v>3.21</v>
      </c>
      <c r="IQ100">
        <v>3.33</v>
      </c>
      <c r="IR100">
        <v>4.6500000000000004</v>
      </c>
      <c r="IS100">
        <v>4.12</v>
      </c>
      <c r="IT100">
        <v>4.1500000000000004</v>
      </c>
      <c r="IU100">
        <v>4.2699999999999996</v>
      </c>
      <c r="IV100">
        <v>2.5299999999999998</v>
      </c>
      <c r="IW100">
        <v>4.6900000000000004</v>
      </c>
      <c r="IX100">
        <v>4.18</v>
      </c>
      <c r="IY100">
        <v>4.47</v>
      </c>
      <c r="IZ100">
        <v>3.34</v>
      </c>
      <c r="JA100">
        <v>4.5599999999999996</v>
      </c>
      <c r="JB100">
        <v>3.56</v>
      </c>
      <c r="JC100">
        <v>2.99</v>
      </c>
      <c r="JD100">
        <v>3.87</v>
      </c>
      <c r="JE100">
        <v>2.31</v>
      </c>
      <c r="JF100">
        <v>5.3</v>
      </c>
      <c r="JG100">
        <v>4.3600000000000003</v>
      </c>
      <c r="JH100">
        <v>4.84</v>
      </c>
      <c r="JI100">
        <v>3.86</v>
      </c>
      <c r="JJ100">
        <v>4.5599999999999996</v>
      </c>
      <c r="JK100">
        <v>4.7300000000000004</v>
      </c>
      <c r="JL100">
        <v>4.96</v>
      </c>
      <c r="JM100">
        <v>5.69</v>
      </c>
      <c r="JN100">
        <v>3.19</v>
      </c>
      <c r="JO100">
        <v>3.03</v>
      </c>
      <c r="JP100">
        <v>4.66</v>
      </c>
      <c r="JQ100">
        <v>4.9400000000000004</v>
      </c>
      <c r="JR100">
        <v>3.73</v>
      </c>
      <c r="JS100">
        <v>4.3</v>
      </c>
      <c r="JT100">
        <v>8.89</v>
      </c>
      <c r="JU100">
        <v>4.63</v>
      </c>
      <c r="JV100">
        <v>4.22</v>
      </c>
      <c r="JW100">
        <v>3.22</v>
      </c>
      <c r="JX100">
        <v>3.66</v>
      </c>
      <c r="JY100">
        <v>4.7</v>
      </c>
      <c r="JZ100">
        <v>4.29</v>
      </c>
      <c r="KA100">
        <v>4.05</v>
      </c>
      <c r="KB100">
        <v>4.58</v>
      </c>
      <c r="KC100">
        <v>2.75</v>
      </c>
      <c r="KD100">
        <v>4.96</v>
      </c>
      <c r="KE100">
        <v>4.32</v>
      </c>
      <c r="KF100">
        <v>4.51</v>
      </c>
      <c r="KG100">
        <v>3.56</v>
      </c>
      <c r="KH100">
        <v>4.75</v>
      </c>
      <c r="KI100">
        <v>3.68</v>
      </c>
      <c r="KJ100">
        <v>2.69</v>
      </c>
      <c r="KK100">
        <v>3.86</v>
      </c>
      <c r="KL100">
        <v>2.5099999999999998</v>
      </c>
      <c r="KM100">
        <v>5.73</v>
      </c>
    </row>
    <row r="101" spans="1:299" x14ac:dyDescent="0.25">
      <c r="A101">
        <v>99</v>
      </c>
      <c r="B101" s="1">
        <v>43435</v>
      </c>
      <c r="C101">
        <v>1113.8800000000001</v>
      </c>
      <c r="D101">
        <v>1122.05</v>
      </c>
      <c r="E101">
        <v>1154.81</v>
      </c>
      <c r="F101">
        <v>1233.68</v>
      </c>
      <c r="G101">
        <v>1084.24</v>
      </c>
      <c r="H101">
        <v>1174.3399999999999</v>
      </c>
      <c r="I101">
        <v>1113.23</v>
      </c>
      <c r="J101">
        <v>1088.67</v>
      </c>
      <c r="K101">
        <v>1161.3399999999999</v>
      </c>
      <c r="L101">
        <v>1037.3699999999999</v>
      </c>
      <c r="M101">
        <v>1067.74</v>
      </c>
      <c r="N101">
        <v>1055.2</v>
      </c>
      <c r="O101">
        <v>1035.47</v>
      </c>
      <c r="P101">
        <v>1024.77</v>
      </c>
      <c r="Q101">
        <v>1085.18</v>
      </c>
      <c r="R101">
        <v>1013.57</v>
      </c>
      <c r="S101">
        <v>1022.21</v>
      </c>
      <c r="T101">
        <v>969.37</v>
      </c>
      <c r="U101">
        <v>1034.79</v>
      </c>
      <c r="V101">
        <v>1158.29</v>
      </c>
      <c r="W101">
        <v>1041.74</v>
      </c>
      <c r="X101">
        <v>1013.29</v>
      </c>
      <c r="Y101">
        <v>1224.98</v>
      </c>
      <c r="Z101">
        <v>1213.25</v>
      </c>
      <c r="AA101">
        <v>1157.3399999999999</v>
      </c>
      <c r="AB101">
        <v>1131.77</v>
      </c>
      <c r="AC101">
        <v>1247.8800000000001</v>
      </c>
      <c r="AD101">
        <v>1113.03</v>
      </c>
      <c r="AE101">
        <v>1124.32</v>
      </c>
      <c r="AF101">
        <v>1092.69</v>
      </c>
      <c r="AG101">
        <v>1126.1500000000001</v>
      </c>
      <c r="AH101">
        <v>1096.67</v>
      </c>
      <c r="AI101">
        <v>1182.17</v>
      </c>
      <c r="AJ101">
        <v>579.33000000000004</v>
      </c>
      <c r="AK101">
        <v>624.54</v>
      </c>
      <c r="AL101">
        <v>655.85</v>
      </c>
      <c r="AM101">
        <v>687.48</v>
      </c>
      <c r="AN101">
        <v>594.95000000000005</v>
      </c>
      <c r="AO101">
        <v>593.14</v>
      </c>
      <c r="AP101">
        <v>627.53</v>
      </c>
      <c r="AQ101">
        <v>616.9</v>
      </c>
      <c r="AR101">
        <v>639.95000000000005</v>
      </c>
      <c r="AS101">
        <v>571.74</v>
      </c>
      <c r="AT101">
        <v>593.57000000000005</v>
      </c>
      <c r="AU101">
        <v>601.80999999999995</v>
      </c>
      <c r="AV101">
        <v>596.20000000000005</v>
      </c>
      <c r="AW101">
        <v>569.79999999999995</v>
      </c>
      <c r="AX101">
        <v>615.41999999999996</v>
      </c>
      <c r="AY101">
        <v>551.41</v>
      </c>
      <c r="AZ101">
        <v>572.24</v>
      </c>
      <c r="BA101">
        <v>531.22</v>
      </c>
      <c r="BB101">
        <v>546.73</v>
      </c>
      <c r="BC101">
        <v>567.33000000000004</v>
      </c>
      <c r="BD101">
        <v>548.48</v>
      </c>
      <c r="BE101">
        <v>531.28</v>
      </c>
      <c r="BF101">
        <v>577.53</v>
      </c>
      <c r="BG101">
        <v>577.47</v>
      </c>
      <c r="BH101">
        <v>570.96</v>
      </c>
      <c r="BI101">
        <v>533.4</v>
      </c>
      <c r="BJ101">
        <v>590.03</v>
      </c>
      <c r="BK101">
        <v>615.65</v>
      </c>
      <c r="BL101">
        <v>621.55999999999995</v>
      </c>
      <c r="BM101">
        <v>606.6</v>
      </c>
      <c r="BN101">
        <v>604</v>
      </c>
      <c r="BO101">
        <v>610.71</v>
      </c>
      <c r="BP101">
        <v>670.48</v>
      </c>
      <c r="BQ101">
        <v>534.54999999999995</v>
      </c>
      <c r="BR101">
        <v>497.51</v>
      </c>
      <c r="BS101">
        <v>498.96</v>
      </c>
      <c r="BT101">
        <v>546.20000000000005</v>
      </c>
      <c r="BU101">
        <v>489.29</v>
      </c>
      <c r="BV101">
        <v>581.20000000000005</v>
      </c>
      <c r="BW101">
        <v>485.7</v>
      </c>
      <c r="BX101">
        <v>471.77</v>
      </c>
      <c r="BY101">
        <v>521.39</v>
      </c>
      <c r="BZ101">
        <v>465.63</v>
      </c>
      <c r="CA101">
        <v>474.17</v>
      </c>
      <c r="CB101">
        <v>453.39</v>
      </c>
      <c r="CC101">
        <v>439.27</v>
      </c>
      <c r="CD101">
        <v>454.97</v>
      </c>
      <c r="CE101">
        <v>469.76</v>
      </c>
      <c r="CF101">
        <v>462.16</v>
      </c>
      <c r="CG101">
        <v>449.97</v>
      </c>
      <c r="CH101">
        <v>438.15</v>
      </c>
      <c r="CI101">
        <v>488.06</v>
      </c>
      <c r="CJ101">
        <v>590.96</v>
      </c>
      <c r="CK101">
        <v>493.26</v>
      </c>
      <c r="CL101">
        <v>482.01</v>
      </c>
      <c r="CM101">
        <v>647.45000000000005</v>
      </c>
      <c r="CN101">
        <v>635.78</v>
      </c>
      <c r="CO101">
        <v>586.38</v>
      </c>
      <c r="CP101">
        <v>598.37</v>
      </c>
      <c r="CQ101">
        <v>657.85</v>
      </c>
      <c r="CR101">
        <v>497.38</v>
      </c>
      <c r="CS101">
        <v>502.76</v>
      </c>
      <c r="CT101">
        <v>486.09</v>
      </c>
      <c r="CU101">
        <v>522.15</v>
      </c>
      <c r="CV101">
        <v>485.96</v>
      </c>
      <c r="CW101">
        <v>511.69</v>
      </c>
      <c r="CX101">
        <v>557.48</v>
      </c>
      <c r="CY101">
        <v>559.1</v>
      </c>
      <c r="CZ101">
        <v>643.82000000000005</v>
      </c>
      <c r="DA101">
        <v>654.87</v>
      </c>
      <c r="DB101">
        <v>530.89</v>
      </c>
      <c r="DC101">
        <v>487.67</v>
      </c>
      <c r="DD101">
        <v>533.59</v>
      </c>
      <c r="DE101">
        <v>528.79999999999995</v>
      </c>
      <c r="DF101">
        <v>610.61</v>
      </c>
      <c r="DG101">
        <v>560.38</v>
      </c>
      <c r="DH101">
        <v>562.45000000000005</v>
      </c>
      <c r="DI101">
        <v>701.2</v>
      </c>
      <c r="DJ101">
        <v>598.03</v>
      </c>
      <c r="DK101">
        <v>516.55999999999995</v>
      </c>
      <c r="DL101">
        <v>600.09</v>
      </c>
      <c r="DM101">
        <v>541.92999999999995</v>
      </c>
      <c r="DN101">
        <v>510.76</v>
      </c>
      <c r="DO101">
        <v>515.13</v>
      </c>
      <c r="DP101">
        <v>547.74</v>
      </c>
      <c r="DQ101">
        <v>554.5</v>
      </c>
      <c r="DR101">
        <v>573.25</v>
      </c>
      <c r="DS101">
        <v>562.01</v>
      </c>
      <c r="DT101">
        <v>558.25</v>
      </c>
      <c r="DU101">
        <v>547.97</v>
      </c>
      <c r="DV101">
        <v>553.5</v>
      </c>
      <c r="DW101">
        <v>541.25</v>
      </c>
      <c r="DX101">
        <v>675.99</v>
      </c>
      <c r="DY101">
        <v>505.18</v>
      </c>
      <c r="DZ101">
        <v>573.97</v>
      </c>
      <c r="EA101">
        <v>513.83000000000004</v>
      </c>
      <c r="EB101">
        <v>642.54999999999995</v>
      </c>
      <c r="EC101">
        <v>579.34</v>
      </c>
      <c r="ED101">
        <v>522.04</v>
      </c>
      <c r="EE101">
        <v>438.88</v>
      </c>
      <c r="EF101">
        <v>461.55</v>
      </c>
      <c r="EG101">
        <v>499.37</v>
      </c>
      <c r="EH101">
        <v>499.39</v>
      </c>
      <c r="EI101">
        <v>439.23</v>
      </c>
      <c r="EJ101">
        <v>390.41</v>
      </c>
      <c r="EK101">
        <v>467.12</v>
      </c>
      <c r="EL101">
        <v>424.61</v>
      </c>
      <c r="EM101">
        <v>500.71</v>
      </c>
      <c r="EN101">
        <v>441.13</v>
      </c>
      <c r="EO101">
        <v>408.55</v>
      </c>
      <c r="EP101">
        <v>545.16</v>
      </c>
      <c r="EQ101">
        <v>480.03</v>
      </c>
      <c r="ER101">
        <v>402.45</v>
      </c>
      <c r="ES101">
        <v>489.39</v>
      </c>
      <c r="ET101">
        <v>411.04</v>
      </c>
      <c r="EU101">
        <v>423.65</v>
      </c>
      <c r="EV101">
        <v>396.64</v>
      </c>
      <c r="EW101">
        <v>441.76</v>
      </c>
      <c r="EX101">
        <v>430.55</v>
      </c>
      <c r="EY101">
        <v>460.51</v>
      </c>
      <c r="EZ101">
        <v>423</v>
      </c>
      <c r="FA101">
        <v>407.05</v>
      </c>
      <c r="FB101">
        <v>424.76</v>
      </c>
      <c r="FC101">
        <v>423.79</v>
      </c>
      <c r="FD101">
        <v>417.26</v>
      </c>
      <c r="FE101">
        <v>489.81</v>
      </c>
      <c r="FF101">
        <v>397.64</v>
      </c>
      <c r="FG101">
        <v>473.55</v>
      </c>
      <c r="FH101">
        <v>419.87</v>
      </c>
      <c r="FI101">
        <v>528.03</v>
      </c>
      <c r="FJ101">
        <v>472.45</v>
      </c>
      <c r="FK101">
        <v>444.63</v>
      </c>
      <c r="FL101">
        <v>843.65</v>
      </c>
      <c r="FM101">
        <v>802.18</v>
      </c>
      <c r="FN101">
        <v>1140.21</v>
      </c>
      <c r="FO101">
        <v>1124.82</v>
      </c>
      <c r="FP101">
        <v>737.86</v>
      </c>
      <c r="FQ101">
        <v>710.17</v>
      </c>
      <c r="FR101">
        <v>675.67</v>
      </c>
      <c r="FS101">
        <v>816.97</v>
      </c>
      <c r="FT101">
        <v>936.71</v>
      </c>
      <c r="FU101">
        <v>900.56</v>
      </c>
      <c r="FV101">
        <v>1173.71</v>
      </c>
      <c r="FW101">
        <v>1194.1500000000001</v>
      </c>
      <c r="FX101">
        <v>994.8</v>
      </c>
      <c r="FY101">
        <v>846.64</v>
      </c>
      <c r="FZ101">
        <v>917.31</v>
      </c>
      <c r="GA101">
        <v>923.15</v>
      </c>
      <c r="GB101">
        <v>718.23</v>
      </c>
      <c r="GC101">
        <v>881.5</v>
      </c>
      <c r="GD101">
        <v>797.73</v>
      </c>
      <c r="GE101">
        <v>824.99</v>
      </c>
      <c r="GF101">
        <v>848.74</v>
      </c>
      <c r="GG101">
        <v>929.51</v>
      </c>
      <c r="GH101">
        <v>885.38</v>
      </c>
      <c r="GI101">
        <v>804.59</v>
      </c>
      <c r="GJ101">
        <v>857.69</v>
      </c>
      <c r="GK101">
        <v>797.41</v>
      </c>
      <c r="GL101">
        <v>1094.24</v>
      </c>
      <c r="GM101">
        <v>805.33</v>
      </c>
      <c r="GN101">
        <v>830.02</v>
      </c>
      <c r="GO101">
        <v>748</v>
      </c>
      <c r="GP101">
        <v>895.07</v>
      </c>
      <c r="GQ101">
        <v>882.85</v>
      </c>
      <c r="GR101">
        <v>718.54</v>
      </c>
      <c r="GS101">
        <v>0.22</v>
      </c>
      <c r="GT101">
        <v>0.39</v>
      </c>
      <c r="GU101">
        <v>0.31</v>
      </c>
      <c r="GV101">
        <v>0.69</v>
      </c>
      <c r="GW101">
        <v>0.26</v>
      </c>
      <c r="GX101">
        <v>0.6</v>
      </c>
      <c r="GY101">
        <v>0.48</v>
      </c>
      <c r="GZ101">
        <v>0.15</v>
      </c>
      <c r="HA101">
        <v>0.2</v>
      </c>
      <c r="HB101">
        <v>0.25</v>
      </c>
      <c r="HC101">
        <v>0.21</v>
      </c>
      <c r="HD101">
        <v>0.34</v>
      </c>
      <c r="HE101">
        <v>0.2</v>
      </c>
      <c r="HF101">
        <v>-0.04</v>
      </c>
      <c r="HG101">
        <v>0.23</v>
      </c>
      <c r="HH101">
        <v>0.16</v>
      </c>
      <c r="HI101">
        <v>0.28000000000000003</v>
      </c>
      <c r="HJ101">
        <v>0.35</v>
      </c>
      <c r="HK101">
        <v>0.4</v>
      </c>
      <c r="HL101">
        <v>7.0000000000000007E-2</v>
      </c>
      <c r="HM101">
        <v>0.02</v>
      </c>
      <c r="HN101">
        <v>0.01</v>
      </c>
      <c r="HO101">
        <v>0.11</v>
      </c>
      <c r="HP101">
        <v>0.08</v>
      </c>
      <c r="HQ101">
        <v>0.5</v>
      </c>
      <c r="HR101">
        <v>0.45</v>
      </c>
      <c r="HS101">
        <v>0.51</v>
      </c>
      <c r="HT101">
        <v>0.57999999999999996</v>
      </c>
      <c r="HU101">
        <v>0.23</v>
      </c>
      <c r="HV101">
        <v>0.1</v>
      </c>
      <c r="HW101">
        <v>0.47</v>
      </c>
      <c r="HX101">
        <v>0.24</v>
      </c>
      <c r="HY101">
        <v>-0.02</v>
      </c>
      <c r="HZ101">
        <v>4.41</v>
      </c>
      <c r="IA101">
        <v>5.3</v>
      </c>
      <c r="IB101">
        <v>3.95</v>
      </c>
      <c r="IC101">
        <v>4.97</v>
      </c>
      <c r="ID101">
        <v>5.16</v>
      </c>
      <c r="IE101">
        <v>5.64</v>
      </c>
      <c r="IF101">
        <v>6.26</v>
      </c>
      <c r="IG101">
        <v>3.31</v>
      </c>
      <c r="IH101">
        <v>3.53</v>
      </c>
      <c r="II101">
        <v>4.58</v>
      </c>
      <c r="IJ101">
        <v>5.07</v>
      </c>
      <c r="IK101">
        <v>4.08</v>
      </c>
      <c r="IL101">
        <v>4.22</v>
      </c>
      <c r="IM101">
        <v>6.31</v>
      </c>
      <c r="IN101">
        <v>4.58</v>
      </c>
      <c r="IO101">
        <v>3.77</v>
      </c>
      <c r="IP101">
        <v>3.5</v>
      </c>
      <c r="IQ101">
        <v>3.7</v>
      </c>
      <c r="IR101">
        <v>5.07</v>
      </c>
      <c r="IS101">
        <v>4.2</v>
      </c>
      <c r="IT101">
        <v>4.17</v>
      </c>
      <c r="IU101">
        <v>4.28</v>
      </c>
      <c r="IV101">
        <v>2.65</v>
      </c>
      <c r="IW101">
        <v>4.7699999999999996</v>
      </c>
      <c r="IX101">
        <v>4.7</v>
      </c>
      <c r="IY101">
        <v>4.9400000000000004</v>
      </c>
      <c r="IZ101">
        <v>3.86</v>
      </c>
      <c r="JA101">
        <v>5.17</v>
      </c>
      <c r="JB101">
        <v>3.8</v>
      </c>
      <c r="JC101">
        <v>3.09</v>
      </c>
      <c r="JD101">
        <v>4.3600000000000003</v>
      </c>
      <c r="JE101">
        <v>2.56</v>
      </c>
      <c r="JF101">
        <v>5.28</v>
      </c>
      <c r="JG101">
        <v>4.41</v>
      </c>
      <c r="JH101">
        <v>5.3</v>
      </c>
      <c r="JI101">
        <v>3.95</v>
      </c>
      <c r="JJ101">
        <v>4.97</v>
      </c>
      <c r="JK101">
        <v>5.16</v>
      </c>
      <c r="JL101">
        <v>5.64</v>
      </c>
      <c r="JM101">
        <v>6.26</v>
      </c>
      <c r="JN101">
        <v>3.31</v>
      </c>
      <c r="JO101">
        <v>3.53</v>
      </c>
      <c r="JP101">
        <v>4.58</v>
      </c>
      <c r="JQ101">
        <v>5.07</v>
      </c>
      <c r="JR101">
        <v>4.08</v>
      </c>
      <c r="JS101">
        <v>4.22</v>
      </c>
      <c r="JT101">
        <v>6.31</v>
      </c>
      <c r="JU101">
        <v>4.58</v>
      </c>
      <c r="JV101">
        <v>3.77</v>
      </c>
      <c r="JW101">
        <v>3.5</v>
      </c>
      <c r="JX101">
        <v>3.7</v>
      </c>
      <c r="JY101">
        <v>5.07</v>
      </c>
      <c r="JZ101">
        <v>4.2</v>
      </c>
      <c r="KA101">
        <v>4.17</v>
      </c>
      <c r="KB101">
        <v>4.28</v>
      </c>
      <c r="KC101">
        <v>2.65</v>
      </c>
      <c r="KD101">
        <v>4.7699999999999996</v>
      </c>
      <c r="KE101">
        <v>4.7</v>
      </c>
      <c r="KF101">
        <v>4.9400000000000004</v>
      </c>
      <c r="KG101">
        <v>3.86</v>
      </c>
      <c r="KH101">
        <v>5.17</v>
      </c>
      <c r="KI101">
        <v>3.8</v>
      </c>
      <c r="KJ101">
        <v>3.09</v>
      </c>
      <c r="KK101">
        <v>4.3600000000000003</v>
      </c>
      <c r="KL101">
        <v>2.56</v>
      </c>
      <c r="KM101">
        <v>5.28</v>
      </c>
    </row>
    <row r="102" spans="1:299" x14ac:dyDescent="0.25">
      <c r="A102">
        <v>100</v>
      </c>
      <c r="B102" s="1">
        <v>43466</v>
      </c>
      <c r="C102">
        <v>1118.5999999999999</v>
      </c>
      <c r="D102">
        <v>1123.3800000000001</v>
      </c>
      <c r="E102">
        <v>1164.47</v>
      </c>
      <c r="F102">
        <v>1232.02</v>
      </c>
      <c r="G102">
        <v>1084.81</v>
      </c>
      <c r="H102">
        <v>1175.79</v>
      </c>
      <c r="I102">
        <v>1114.9100000000001</v>
      </c>
      <c r="J102">
        <v>1086.0899999999999</v>
      </c>
      <c r="K102">
        <v>1161.76</v>
      </c>
      <c r="L102">
        <v>1039.3900000000001</v>
      </c>
      <c r="M102">
        <v>1068.56</v>
      </c>
      <c r="N102">
        <v>1066.03</v>
      </c>
      <c r="O102">
        <v>1040.3900000000001</v>
      </c>
      <c r="P102">
        <v>1030.6400000000001</v>
      </c>
      <c r="Q102">
        <v>1087.02</v>
      </c>
      <c r="R102">
        <v>1011.93</v>
      </c>
      <c r="S102">
        <v>1024.3599999999999</v>
      </c>
      <c r="T102">
        <v>977.3</v>
      </c>
      <c r="U102">
        <v>1035.02</v>
      </c>
      <c r="V102">
        <v>1167.8699999999999</v>
      </c>
      <c r="W102">
        <v>1068.1600000000001</v>
      </c>
      <c r="X102">
        <v>1015.07</v>
      </c>
      <c r="Y102">
        <v>1230.6600000000001</v>
      </c>
      <c r="Z102">
        <v>1214.9100000000001</v>
      </c>
      <c r="AA102">
        <v>1159.47</v>
      </c>
      <c r="AB102">
        <v>1133.29</v>
      </c>
      <c r="AC102">
        <v>1250.52</v>
      </c>
      <c r="AD102">
        <v>1115.68</v>
      </c>
      <c r="AE102">
        <v>1125.2</v>
      </c>
      <c r="AF102">
        <v>1093.8800000000001</v>
      </c>
      <c r="AG102">
        <v>1126.74</v>
      </c>
      <c r="AH102">
        <v>1099.3599999999999</v>
      </c>
      <c r="AI102">
        <v>1180.72</v>
      </c>
      <c r="AJ102">
        <v>580.41</v>
      </c>
      <c r="AK102">
        <v>624.45000000000005</v>
      </c>
      <c r="AL102">
        <v>648.61</v>
      </c>
      <c r="AM102">
        <v>685.82</v>
      </c>
      <c r="AN102">
        <v>595.47</v>
      </c>
      <c r="AO102">
        <v>592.95000000000005</v>
      </c>
      <c r="AP102">
        <v>629.21</v>
      </c>
      <c r="AQ102">
        <v>614.19000000000005</v>
      </c>
      <c r="AR102">
        <v>638.35</v>
      </c>
      <c r="AS102">
        <v>571.51</v>
      </c>
      <c r="AT102">
        <v>596.12</v>
      </c>
      <c r="AU102">
        <v>595.63</v>
      </c>
      <c r="AV102">
        <v>596.03</v>
      </c>
      <c r="AW102">
        <v>569.33000000000004</v>
      </c>
      <c r="AX102">
        <v>617.26</v>
      </c>
      <c r="AY102">
        <v>549.77</v>
      </c>
      <c r="AZ102">
        <v>571.79</v>
      </c>
      <c r="BA102">
        <v>535.99</v>
      </c>
      <c r="BB102">
        <v>546.08000000000004</v>
      </c>
      <c r="BC102">
        <v>569.86</v>
      </c>
      <c r="BD102">
        <v>554.88</v>
      </c>
      <c r="BE102">
        <v>532.23</v>
      </c>
      <c r="BF102">
        <v>583.21</v>
      </c>
      <c r="BG102">
        <v>576.54999999999995</v>
      </c>
      <c r="BH102">
        <v>573.12</v>
      </c>
      <c r="BI102">
        <v>534.91999999999996</v>
      </c>
      <c r="BJ102">
        <v>592.66999999999996</v>
      </c>
      <c r="BK102">
        <v>618.42999999999995</v>
      </c>
      <c r="BL102">
        <v>620.82000000000005</v>
      </c>
      <c r="BM102">
        <v>607.79</v>
      </c>
      <c r="BN102">
        <v>604.59</v>
      </c>
      <c r="BO102">
        <v>608.28</v>
      </c>
      <c r="BP102">
        <v>669.02</v>
      </c>
      <c r="BQ102">
        <v>538.19000000000005</v>
      </c>
      <c r="BR102">
        <v>498.93</v>
      </c>
      <c r="BS102">
        <v>515.86</v>
      </c>
      <c r="BT102">
        <v>546.20000000000005</v>
      </c>
      <c r="BU102">
        <v>489.34</v>
      </c>
      <c r="BV102">
        <v>582.84</v>
      </c>
      <c r="BW102">
        <v>485.7</v>
      </c>
      <c r="BX102">
        <v>471.9</v>
      </c>
      <c r="BY102">
        <v>523.41</v>
      </c>
      <c r="BZ102">
        <v>467.88</v>
      </c>
      <c r="CA102">
        <v>472.44</v>
      </c>
      <c r="CB102">
        <v>470.4</v>
      </c>
      <c r="CC102">
        <v>444.36</v>
      </c>
      <c r="CD102">
        <v>461.31</v>
      </c>
      <c r="CE102">
        <v>469.76</v>
      </c>
      <c r="CF102">
        <v>462.16</v>
      </c>
      <c r="CG102">
        <v>452.57</v>
      </c>
      <c r="CH102">
        <v>441.31</v>
      </c>
      <c r="CI102">
        <v>488.94</v>
      </c>
      <c r="CJ102">
        <v>598.01</v>
      </c>
      <c r="CK102">
        <v>513.28</v>
      </c>
      <c r="CL102">
        <v>482.84</v>
      </c>
      <c r="CM102">
        <v>647.45000000000005</v>
      </c>
      <c r="CN102">
        <v>638.36</v>
      </c>
      <c r="CO102">
        <v>586.35</v>
      </c>
      <c r="CP102">
        <v>598.37</v>
      </c>
      <c r="CQ102">
        <v>657.85</v>
      </c>
      <c r="CR102">
        <v>497.25</v>
      </c>
      <c r="CS102">
        <v>504.38</v>
      </c>
      <c r="CT102">
        <v>486.09</v>
      </c>
      <c r="CU102">
        <v>522.15</v>
      </c>
      <c r="CV102">
        <v>491.08</v>
      </c>
      <c r="CW102">
        <v>511.7</v>
      </c>
      <c r="CX102">
        <v>559.83000000000004</v>
      </c>
      <c r="CY102">
        <v>559.77</v>
      </c>
      <c r="CZ102">
        <v>649.23</v>
      </c>
      <c r="DA102">
        <v>654.02</v>
      </c>
      <c r="DB102">
        <v>531.16</v>
      </c>
      <c r="DC102">
        <v>488.26</v>
      </c>
      <c r="DD102">
        <v>534.39</v>
      </c>
      <c r="DE102">
        <v>527.53</v>
      </c>
      <c r="DF102">
        <v>610.85</v>
      </c>
      <c r="DG102">
        <v>561.45000000000005</v>
      </c>
      <c r="DH102">
        <v>562.9</v>
      </c>
      <c r="DI102">
        <v>708.42</v>
      </c>
      <c r="DJ102">
        <v>600.9</v>
      </c>
      <c r="DK102">
        <v>519.5</v>
      </c>
      <c r="DL102">
        <v>601.11</v>
      </c>
      <c r="DM102">
        <v>541.05999999999995</v>
      </c>
      <c r="DN102">
        <v>511.83</v>
      </c>
      <c r="DO102">
        <v>519.35</v>
      </c>
      <c r="DP102">
        <v>547.85</v>
      </c>
      <c r="DQ102">
        <v>559.1</v>
      </c>
      <c r="DR102">
        <v>587.80999999999995</v>
      </c>
      <c r="DS102">
        <v>563.02</v>
      </c>
      <c r="DT102">
        <v>560.82000000000005</v>
      </c>
      <c r="DU102">
        <v>548.74</v>
      </c>
      <c r="DV102">
        <v>554.5</v>
      </c>
      <c r="DW102">
        <v>541.95000000000005</v>
      </c>
      <c r="DX102">
        <v>677.41</v>
      </c>
      <c r="DY102">
        <v>506.4</v>
      </c>
      <c r="DZ102">
        <v>574.42999999999995</v>
      </c>
      <c r="EA102">
        <v>514.4</v>
      </c>
      <c r="EB102">
        <v>642.87</v>
      </c>
      <c r="EC102">
        <v>580.79</v>
      </c>
      <c r="ED102">
        <v>521.41</v>
      </c>
      <c r="EE102">
        <v>439.72</v>
      </c>
      <c r="EF102">
        <v>461.51</v>
      </c>
      <c r="EG102">
        <v>493.87</v>
      </c>
      <c r="EH102">
        <v>498.19</v>
      </c>
      <c r="EI102">
        <v>439.62</v>
      </c>
      <c r="EJ102">
        <v>390.3</v>
      </c>
      <c r="EK102">
        <v>468.38</v>
      </c>
      <c r="EL102">
        <v>422.74</v>
      </c>
      <c r="EM102">
        <v>499.45</v>
      </c>
      <c r="EN102">
        <v>440.96</v>
      </c>
      <c r="EO102">
        <v>410.31</v>
      </c>
      <c r="EP102">
        <v>539.54</v>
      </c>
      <c r="EQ102">
        <v>479.89</v>
      </c>
      <c r="ER102">
        <v>402.13</v>
      </c>
      <c r="ES102">
        <v>490.86</v>
      </c>
      <c r="ET102">
        <v>409.8</v>
      </c>
      <c r="EU102">
        <v>423.31</v>
      </c>
      <c r="EV102">
        <v>400.21</v>
      </c>
      <c r="EW102">
        <v>441.23</v>
      </c>
      <c r="EX102">
        <v>432.49</v>
      </c>
      <c r="EY102">
        <v>465.9</v>
      </c>
      <c r="EZ102">
        <v>423.76</v>
      </c>
      <c r="FA102">
        <v>411.04</v>
      </c>
      <c r="FB102">
        <v>424.08</v>
      </c>
      <c r="FC102">
        <v>425.4</v>
      </c>
      <c r="FD102">
        <v>418.43</v>
      </c>
      <c r="FE102">
        <v>492.02</v>
      </c>
      <c r="FF102">
        <v>399.43</v>
      </c>
      <c r="FG102">
        <v>472.99</v>
      </c>
      <c r="FH102">
        <v>420.71</v>
      </c>
      <c r="FI102">
        <v>528.55999999999995</v>
      </c>
      <c r="FJ102">
        <v>470.56</v>
      </c>
      <c r="FK102">
        <v>443.65</v>
      </c>
      <c r="FL102">
        <v>849.39</v>
      </c>
      <c r="FM102">
        <v>804.51</v>
      </c>
      <c r="FN102">
        <v>1178.8699999999999</v>
      </c>
      <c r="FO102">
        <v>1124.82</v>
      </c>
      <c r="FP102">
        <v>737.93</v>
      </c>
      <c r="FQ102">
        <v>712.16</v>
      </c>
      <c r="FR102">
        <v>675.67</v>
      </c>
      <c r="FS102">
        <v>817.21</v>
      </c>
      <c r="FT102">
        <v>940.37</v>
      </c>
      <c r="FU102">
        <v>904.89</v>
      </c>
      <c r="FV102">
        <v>1169.48</v>
      </c>
      <c r="FW102">
        <v>1238.93</v>
      </c>
      <c r="FX102">
        <v>1006.34</v>
      </c>
      <c r="FY102">
        <v>858.41</v>
      </c>
      <c r="FZ102">
        <v>917.31</v>
      </c>
      <c r="GA102">
        <v>923.15</v>
      </c>
      <c r="GB102">
        <v>722.4</v>
      </c>
      <c r="GC102">
        <v>887.84</v>
      </c>
      <c r="GD102">
        <v>799.16</v>
      </c>
      <c r="GE102">
        <v>834.8</v>
      </c>
      <c r="GF102">
        <v>883.2</v>
      </c>
      <c r="GG102">
        <v>931.09</v>
      </c>
      <c r="GH102">
        <v>885.38</v>
      </c>
      <c r="GI102">
        <v>807.89</v>
      </c>
      <c r="GJ102">
        <v>857.61</v>
      </c>
      <c r="GK102">
        <v>797.41</v>
      </c>
      <c r="GL102">
        <v>1094.24</v>
      </c>
      <c r="GM102">
        <v>805.09</v>
      </c>
      <c r="GN102">
        <v>832.68</v>
      </c>
      <c r="GO102">
        <v>748</v>
      </c>
      <c r="GP102">
        <v>895.07</v>
      </c>
      <c r="GQ102">
        <v>892.12</v>
      </c>
      <c r="GR102">
        <v>718.54</v>
      </c>
      <c r="GS102">
        <v>0.42</v>
      </c>
      <c r="GT102">
        <v>0.12</v>
      </c>
      <c r="GU102">
        <v>0.84</v>
      </c>
      <c r="GV102">
        <v>-0.13</v>
      </c>
      <c r="GW102">
        <v>0.05</v>
      </c>
      <c r="GX102">
        <v>0.12</v>
      </c>
      <c r="GY102">
        <v>0.15</v>
      </c>
      <c r="GZ102">
        <v>-0.24</v>
      </c>
      <c r="HA102">
        <v>0.04</v>
      </c>
      <c r="HB102">
        <v>0.19</v>
      </c>
      <c r="HC102">
        <v>0.08</v>
      </c>
      <c r="HD102">
        <v>1.03</v>
      </c>
      <c r="HE102">
        <v>0.48</v>
      </c>
      <c r="HF102">
        <v>0.56999999999999995</v>
      </c>
      <c r="HG102">
        <v>0.17</v>
      </c>
      <c r="HH102">
        <v>-0.16</v>
      </c>
      <c r="HI102">
        <v>0.21</v>
      </c>
      <c r="HJ102">
        <v>0.82</v>
      </c>
      <c r="HK102">
        <v>0.02</v>
      </c>
      <c r="HL102">
        <v>0.83</v>
      </c>
      <c r="HM102">
        <v>2.54</v>
      </c>
      <c r="HN102">
        <v>0.18</v>
      </c>
      <c r="HO102">
        <v>0.46</v>
      </c>
      <c r="HP102">
        <v>0.14000000000000001</v>
      </c>
      <c r="HQ102">
        <v>0.18</v>
      </c>
      <c r="HR102">
        <v>0.13</v>
      </c>
      <c r="HS102">
        <v>0.21</v>
      </c>
      <c r="HT102">
        <v>0.24</v>
      </c>
      <c r="HU102">
        <v>0.08</v>
      </c>
      <c r="HV102">
        <v>0.11</v>
      </c>
      <c r="HW102">
        <v>0.05</v>
      </c>
      <c r="HX102">
        <v>0.25</v>
      </c>
      <c r="HY102">
        <v>-0.12</v>
      </c>
      <c r="HZ102">
        <v>0.42</v>
      </c>
      <c r="IA102">
        <v>0.12</v>
      </c>
      <c r="IB102">
        <v>0.84</v>
      </c>
      <c r="IC102">
        <v>-0.13</v>
      </c>
      <c r="ID102">
        <v>0.05</v>
      </c>
      <c r="IE102">
        <v>0.12</v>
      </c>
      <c r="IF102">
        <v>0.15</v>
      </c>
      <c r="IG102">
        <v>-0.24</v>
      </c>
      <c r="IH102">
        <v>0.04</v>
      </c>
      <c r="II102">
        <v>0.19</v>
      </c>
      <c r="IJ102">
        <v>0.08</v>
      </c>
      <c r="IK102">
        <v>1.03</v>
      </c>
      <c r="IL102">
        <v>0.48</v>
      </c>
      <c r="IM102">
        <v>0.56999999999999995</v>
      </c>
      <c r="IN102">
        <v>0.17</v>
      </c>
      <c r="IO102">
        <v>-0.16</v>
      </c>
      <c r="IP102">
        <v>0.21</v>
      </c>
      <c r="IQ102">
        <v>0.82</v>
      </c>
      <c r="IR102">
        <v>0.02</v>
      </c>
      <c r="IS102">
        <v>0.83</v>
      </c>
      <c r="IT102">
        <v>2.54</v>
      </c>
      <c r="IU102">
        <v>0.18</v>
      </c>
      <c r="IV102">
        <v>0.46</v>
      </c>
      <c r="IW102">
        <v>0.14000000000000001</v>
      </c>
      <c r="IX102">
        <v>0.18</v>
      </c>
      <c r="IY102">
        <v>0.13</v>
      </c>
      <c r="IZ102">
        <v>0.21</v>
      </c>
      <c r="JA102">
        <v>0.24</v>
      </c>
      <c r="JB102">
        <v>0.08</v>
      </c>
      <c r="JC102">
        <v>0.11</v>
      </c>
      <c r="JD102">
        <v>0.05</v>
      </c>
      <c r="JE102">
        <v>0.25</v>
      </c>
      <c r="JF102">
        <v>-0.12</v>
      </c>
      <c r="JG102">
        <v>4.5599999999999996</v>
      </c>
      <c r="JH102">
        <v>5.3</v>
      </c>
      <c r="JI102">
        <v>4.83</v>
      </c>
      <c r="JJ102">
        <v>4.8099999999999996</v>
      </c>
      <c r="JK102">
        <v>4.93</v>
      </c>
      <c r="JL102">
        <v>5.65</v>
      </c>
      <c r="JM102">
        <v>6.42</v>
      </c>
      <c r="JN102">
        <v>2.23</v>
      </c>
      <c r="JO102">
        <v>3.65</v>
      </c>
      <c r="JP102">
        <v>4.5</v>
      </c>
      <c r="JQ102">
        <v>5.0199999999999996</v>
      </c>
      <c r="JR102">
        <v>4.72</v>
      </c>
      <c r="JS102">
        <v>4.67</v>
      </c>
      <c r="JT102">
        <v>4.6500000000000004</v>
      </c>
      <c r="JU102">
        <v>4.6900000000000004</v>
      </c>
      <c r="JV102">
        <v>3.62</v>
      </c>
      <c r="JW102">
        <v>3.37</v>
      </c>
      <c r="JX102">
        <v>4.58</v>
      </c>
      <c r="JY102">
        <v>4.74</v>
      </c>
      <c r="JZ102">
        <v>4.58</v>
      </c>
      <c r="KA102">
        <v>6.72</v>
      </c>
      <c r="KB102">
        <v>4.05</v>
      </c>
      <c r="KC102">
        <v>2.85</v>
      </c>
      <c r="KD102">
        <v>4.17</v>
      </c>
      <c r="KE102">
        <v>4.76</v>
      </c>
      <c r="KF102">
        <v>4.8</v>
      </c>
      <c r="KG102">
        <v>4.16</v>
      </c>
      <c r="KH102">
        <v>5.3</v>
      </c>
      <c r="KI102">
        <v>4.0199999999999996</v>
      </c>
      <c r="KJ102">
        <v>3.38</v>
      </c>
      <c r="KK102">
        <v>4.88</v>
      </c>
      <c r="KL102">
        <v>2.84</v>
      </c>
      <c r="KM102">
        <v>4.95</v>
      </c>
    </row>
    <row r="103" spans="1:299" x14ac:dyDescent="0.25">
      <c r="A103">
        <v>101</v>
      </c>
      <c r="B103" s="1">
        <v>43497</v>
      </c>
      <c r="C103">
        <v>1120.99</v>
      </c>
      <c r="D103">
        <v>1124.3399999999999</v>
      </c>
      <c r="E103">
        <v>1163.3699999999999</v>
      </c>
      <c r="F103">
        <v>1236.4000000000001</v>
      </c>
      <c r="G103">
        <v>1085.95</v>
      </c>
      <c r="H103">
        <v>1176.4100000000001</v>
      </c>
      <c r="I103">
        <v>1116.04</v>
      </c>
      <c r="J103">
        <v>1086.26</v>
      </c>
      <c r="K103">
        <v>1160.8499999999999</v>
      </c>
      <c r="L103">
        <v>1040.67</v>
      </c>
      <c r="M103">
        <v>1067.76</v>
      </c>
      <c r="N103">
        <v>1076.5</v>
      </c>
      <c r="O103">
        <v>1042.0899999999999</v>
      </c>
      <c r="P103">
        <v>1034.6600000000001</v>
      </c>
      <c r="Q103">
        <v>1086.98</v>
      </c>
      <c r="R103">
        <v>1012.53</v>
      </c>
      <c r="S103">
        <v>1025.6500000000001</v>
      </c>
      <c r="T103">
        <v>982.47</v>
      </c>
      <c r="U103">
        <v>1035.26</v>
      </c>
      <c r="V103">
        <v>1171.1199999999999</v>
      </c>
      <c r="W103">
        <v>1070.6199999999999</v>
      </c>
      <c r="X103">
        <v>1016.52</v>
      </c>
      <c r="Y103">
        <v>1238.1300000000001</v>
      </c>
      <c r="Z103">
        <v>1217.0899999999999</v>
      </c>
      <c r="AA103">
        <v>1162.51</v>
      </c>
      <c r="AB103">
        <v>1134.2</v>
      </c>
      <c r="AC103">
        <v>1256.2</v>
      </c>
      <c r="AD103">
        <v>1119.75</v>
      </c>
      <c r="AE103">
        <v>1128.33</v>
      </c>
      <c r="AF103">
        <v>1095.03</v>
      </c>
      <c r="AG103">
        <v>1134.08</v>
      </c>
      <c r="AH103">
        <v>1100.9100000000001</v>
      </c>
      <c r="AI103">
        <v>1181.75</v>
      </c>
      <c r="AJ103">
        <v>583.63</v>
      </c>
      <c r="AK103">
        <v>625.5</v>
      </c>
      <c r="AL103">
        <v>647.51</v>
      </c>
      <c r="AM103">
        <v>690.2</v>
      </c>
      <c r="AN103">
        <v>596.59</v>
      </c>
      <c r="AO103">
        <v>593.57000000000005</v>
      </c>
      <c r="AP103">
        <v>630.34</v>
      </c>
      <c r="AQ103">
        <v>615.76</v>
      </c>
      <c r="AR103">
        <v>637.44000000000005</v>
      </c>
      <c r="AS103">
        <v>572.71</v>
      </c>
      <c r="AT103">
        <v>593.02</v>
      </c>
      <c r="AU103">
        <v>606.1</v>
      </c>
      <c r="AV103">
        <v>599.38</v>
      </c>
      <c r="AW103">
        <v>573.35</v>
      </c>
      <c r="AX103">
        <v>617.22</v>
      </c>
      <c r="AY103">
        <v>550.37</v>
      </c>
      <c r="AZ103">
        <v>573.11</v>
      </c>
      <c r="BA103">
        <v>541.16</v>
      </c>
      <c r="BB103">
        <v>546.17999999999995</v>
      </c>
      <c r="BC103">
        <v>575.46</v>
      </c>
      <c r="BD103">
        <v>557.34</v>
      </c>
      <c r="BE103">
        <v>533.67999999999995</v>
      </c>
      <c r="BF103">
        <v>603.02</v>
      </c>
      <c r="BG103">
        <v>578.73</v>
      </c>
      <c r="BH103">
        <v>575.87</v>
      </c>
      <c r="BI103">
        <v>535.83000000000004</v>
      </c>
      <c r="BJ103">
        <v>597.24</v>
      </c>
      <c r="BK103">
        <v>622.5</v>
      </c>
      <c r="BL103">
        <v>623.91999999999996</v>
      </c>
      <c r="BM103">
        <v>608.94000000000005</v>
      </c>
      <c r="BN103">
        <v>611.92999999999995</v>
      </c>
      <c r="BO103">
        <v>609.83000000000004</v>
      </c>
      <c r="BP103">
        <v>669.92</v>
      </c>
      <c r="BQ103">
        <v>537.36</v>
      </c>
      <c r="BR103">
        <v>498.84</v>
      </c>
      <c r="BS103">
        <v>515.86</v>
      </c>
      <c r="BT103">
        <v>546.20000000000005</v>
      </c>
      <c r="BU103">
        <v>489.36</v>
      </c>
      <c r="BV103">
        <v>582.84</v>
      </c>
      <c r="BW103">
        <v>485.7</v>
      </c>
      <c r="BX103">
        <v>470.5</v>
      </c>
      <c r="BY103">
        <v>523.41</v>
      </c>
      <c r="BZ103">
        <v>467.96</v>
      </c>
      <c r="CA103">
        <v>474.74</v>
      </c>
      <c r="CB103">
        <v>470.4</v>
      </c>
      <c r="CC103">
        <v>442.71</v>
      </c>
      <c r="CD103">
        <v>461.31</v>
      </c>
      <c r="CE103">
        <v>469.76</v>
      </c>
      <c r="CF103">
        <v>462.16</v>
      </c>
      <c r="CG103">
        <v>452.54</v>
      </c>
      <c r="CH103">
        <v>441.31</v>
      </c>
      <c r="CI103">
        <v>489.08</v>
      </c>
      <c r="CJ103">
        <v>595.66</v>
      </c>
      <c r="CK103">
        <v>513.28</v>
      </c>
      <c r="CL103">
        <v>482.84</v>
      </c>
      <c r="CM103">
        <v>635.11</v>
      </c>
      <c r="CN103">
        <v>638.36</v>
      </c>
      <c r="CO103">
        <v>586.64</v>
      </c>
      <c r="CP103">
        <v>598.37</v>
      </c>
      <c r="CQ103">
        <v>658.96</v>
      </c>
      <c r="CR103">
        <v>497.25</v>
      </c>
      <c r="CS103">
        <v>504.41</v>
      </c>
      <c r="CT103">
        <v>486.09</v>
      </c>
      <c r="CU103">
        <v>522.15</v>
      </c>
      <c r="CV103">
        <v>491.08</v>
      </c>
      <c r="CW103">
        <v>511.83</v>
      </c>
      <c r="CX103">
        <v>561</v>
      </c>
      <c r="CY103">
        <v>560.28</v>
      </c>
      <c r="CZ103">
        <v>648.64</v>
      </c>
      <c r="DA103">
        <v>656.37</v>
      </c>
      <c r="DB103">
        <v>531.74</v>
      </c>
      <c r="DC103">
        <v>488.5</v>
      </c>
      <c r="DD103">
        <v>534.91999999999996</v>
      </c>
      <c r="DE103">
        <v>527.63</v>
      </c>
      <c r="DF103">
        <v>610.36</v>
      </c>
      <c r="DG103">
        <v>562.12</v>
      </c>
      <c r="DH103">
        <v>562.51</v>
      </c>
      <c r="DI103">
        <v>715.36</v>
      </c>
      <c r="DJ103">
        <v>601.87</v>
      </c>
      <c r="DK103">
        <v>521.53</v>
      </c>
      <c r="DL103">
        <v>601.11</v>
      </c>
      <c r="DM103">
        <v>541.39</v>
      </c>
      <c r="DN103">
        <v>512.5</v>
      </c>
      <c r="DO103">
        <v>522.11</v>
      </c>
      <c r="DP103">
        <v>547.96</v>
      </c>
      <c r="DQ103">
        <v>560.66999999999996</v>
      </c>
      <c r="DR103">
        <v>589.16</v>
      </c>
      <c r="DS103">
        <v>563.80999999999995</v>
      </c>
      <c r="DT103">
        <v>564.24</v>
      </c>
      <c r="DU103">
        <v>549.72</v>
      </c>
      <c r="DV103">
        <v>555.94000000000005</v>
      </c>
      <c r="DW103">
        <v>542.38</v>
      </c>
      <c r="DX103">
        <v>680.45</v>
      </c>
      <c r="DY103">
        <v>508.22</v>
      </c>
      <c r="DZ103">
        <v>576.04</v>
      </c>
      <c r="EA103">
        <v>514.97</v>
      </c>
      <c r="EB103">
        <v>647.04999999999995</v>
      </c>
      <c r="EC103">
        <v>581.6</v>
      </c>
      <c r="ED103">
        <v>521.88</v>
      </c>
      <c r="EE103">
        <v>442.14</v>
      </c>
      <c r="EF103">
        <v>462.29</v>
      </c>
      <c r="EG103">
        <v>493.03</v>
      </c>
      <c r="EH103">
        <v>501.38</v>
      </c>
      <c r="EI103">
        <v>440.46</v>
      </c>
      <c r="EJ103">
        <v>390.69</v>
      </c>
      <c r="EK103">
        <v>469.22</v>
      </c>
      <c r="EL103">
        <v>423.84</v>
      </c>
      <c r="EM103">
        <v>498.75</v>
      </c>
      <c r="EN103">
        <v>441.88</v>
      </c>
      <c r="EO103">
        <v>408.17</v>
      </c>
      <c r="EP103">
        <v>549.04</v>
      </c>
      <c r="EQ103">
        <v>482.57</v>
      </c>
      <c r="ER103">
        <v>404.99</v>
      </c>
      <c r="ES103">
        <v>490.81</v>
      </c>
      <c r="ET103">
        <v>410.26</v>
      </c>
      <c r="EU103">
        <v>424.28</v>
      </c>
      <c r="EV103">
        <v>404.05</v>
      </c>
      <c r="EW103">
        <v>441.32</v>
      </c>
      <c r="EX103">
        <v>436.73</v>
      </c>
      <c r="EY103">
        <v>467.95</v>
      </c>
      <c r="EZ103">
        <v>424.9</v>
      </c>
      <c r="FA103">
        <v>425.02</v>
      </c>
      <c r="FB103">
        <v>425.69</v>
      </c>
      <c r="FC103">
        <v>427.44</v>
      </c>
      <c r="FD103">
        <v>419.14</v>
      </c>
      <c r="FE103">
        <v>495.8</v>
      </c>
      <c r="FF103">
        <v>402.06</v>
      </c>
      <c r="FG103">
        <v>475.35</v>
      </c>
      <c r="FH103">
        <v>421.51</v>
      </c>
      <c r="FI103">
        <v>535.01</v>
      </c>
      <c r="FJ103">
        <v>471.74</v>
      </c>
      <c r="FK103">
        <v>444.22</v>
      </c>
      <c r="FL103">
        <v>848.11</v>
      </c>
      <c r="FM103">
        <v>804.35</v>
      </c>
      <c r="FN103">
        <v>1178.8699999999999</v>
      </c>
      <c r="FO103">
        <v>1124.82</v>
      </c>
      <c r="FP103">
        <v>737.93</v>
      </c>
      <c r="FQ103">
        <v>712.16</v>
      </c>
      <c r="FR103">
        <v>675.67</v>
      </c>
      <c r="FS103">
        <v>814.76</v>
      </c>
      <c r="FT103">
        <v>940.37</v>
      </c>
      <c r="FU103">
        <v>905.07</v>
      </c>
      <c r="FV103">
        <v>1175.22</v>
      </c>
      <c r="FW103">
        <v>1238.93</v>
      </c>
      <c r="FX103">
        <v>1002.61</v>
      </c>
      <c r="FY103">
        <v>858.41</v>
      </c>
      <c r="FZ103">
        <v>917.31</v>
      </c>
      <c r="GA103">
        <v>923.15</v>
      </c>
      <c r="GB103">
        <v>722.33</v>
      </c>
      <c r="GC103">
        <v>887.84</v>
      </c>
      <c r="GD103">
        <v>799.4</v>
      </c>
      <c r="GE103">
        <v>831.55</v>
      </c>
      <c r="GF103">
        <v>883.2</v>
      </c>
      <c r="GG103">
        <v>931.09</v>
      </c>
      <c r="GH103">
        <v>868.47</v>
      </c>
      <c r="GI103">
        <v>807.89</v>
      </c>
      <c r="GJ103">
        <v>858.04</v>
      </c>
      <c r="GK103">
        <v>797.41</v>
      </c>
      <c r="GL103">
        <v>1096.0999999999999</v>
      </c>
      <c r="GM103">
        <v>805.09</v>
      </c>
      <c r="GN103">
        <v>832.76</v>
      </c>
      <c r="GO103">
        <v>748</v>
      </c>
      <c r="GP103">
        <v>895.07</v>
      </c>
      <c r="GQ103">
        <v>892.12</v>
      </c>
      <c r="GR103">
        <v>718.68</v>
      </c>
      <c r="GS103">
        <v>0.21</v>
      </c>
      <c r="GT103">
        <v>0.09</v>
      </c>
      <c r="GU103">
        <v>-0.09</v>
      </c>
      <c r="GV103">
        <v>0.36</v>
      </c>
      <c r="GW103">
        <v>0.11</v>
      </c>
      <c r="GX103">
        <v>0.05</v>
      </c>
      <c r="GY103">
        <v>0.1</v>
      </c>
      <c r="GZ103">
        <v>0.02</v>
      </c>
      <c r="HA103">
        <v>-0.08</v>
      </c>
      <c r="HB103">
        <v>0.12</v>
      </c>
      <c r="HC103">
        <v>-7.0000000000000007E-2</v>
      </c>
      <c r="HD103">
        <v>0.98</v>
      </c>
      <c r="HE103">
        <v>0.16</v>
      </c>
      <c r="HF103">
        <v>0.39</v>
      </c>
      <c r="HG103">
        <v>0</v>
      </c>
      <c r="HH103">
        <v>0.06</v>
      </c>
      <c r="HI103">
        <v>0.13</v>
      </c>
      <c r="HJ103">
        <v>0.53</v>
      </c>
      <c r="HK103">
        <v>0.02</v>
      </c>
      <c r="HL103">
        <v>0.28000000000000003</v>
      </c>
      <c r="HM103">
        <v>0.23</v>
      </c>
      <c r="HN103">
        <v>0.14000000000000001</v>
      </c>
      <c r="HO103">
        <v>0.61</v>
      </c>
      <c r="HP103">
        <v>0.18</v>
      </c>
      <c r="HQ103">
        <v>0.26</v>
      </c>
      <c r="HR103">
        <v>0.08</v>
      </c>
      <c r="HS103">
        <v>0.45</v>
      </c>
      <c r="HT103">
        <v>0.36</v>
      </c>
      <c r="HU103">
        <v>0.28000000000000003</v>
      </c>
      <c r="HV103">
        <v>0.11</v>
      </c>
      <c r="HW103">
        <v>0.65</v>
      </c>
      <c r="HX103">
        <v>0.14000000000000001</v>
      </c>
      <c r="HY103">
        <v>0.09</v>
      </c>
      <c r="HZ103">
        <v>0.63</v>
      </c>
      <c r="IA103">
        <v>0.21</v>
      </c>
      <c r="IB103">
        <v>0.75</v>
      </c>
      <c r="IC103">
        <v>0.23</v>
      </c>
      <c r="ID103">
        <v>0.16</v>
      </c>
      <c r="IE103">
        <v>0.17</v>
      </c>
      <c r="IF103">
        <v>0.25</v>
      </c>
      <c r="IG103">
        <v>-0.22</v>
      </c>
      <c r="IH103">
        <v>-0.04</v>
      </c>
      <c r="II103">
        <v>0.31</v>
      </c>
      <c r="IJ103">
        <v>0.01</v>
      </c>
      <c r="IK103">
        <v>2.02</v>
      </c>
      <c r="IL103">
        <v>0.64</v>
      </c>
      <c r="IM103">
        <v>0.96</v>
      </c>
      <c r="IN103">
        <v>0.17</v>
      </c>
      <c r="IO103">
        <v>-0.1</v>
      </c>
      <c r="IP103">
        <v>0.34</v>
      </c>
      <c r="IQ103">
        <v>1.35</v>
      </c>
      <c r="IR103">
        <v>0.04</v>
      </c>
      <c r="IS103">
        <v>1.1100000000000001</v>
      </c>
      <c r="IT103">
        <v>2.78</v>
      </c>
      <c r="IU103">
        <v>0.32</v>
      </c>
      <c r="IV103">
        <v>1.07</v>
      </c>
      <c r="IW103">
        <v>0.32</v>
      </c>
      <c r="IX103">
        <v>0.44</v>
      </c>
      <c r="IY103">
        <v>0.21</v>
      </c>
      <c r="IZ103">
        <v>0.66</v>
      </c>
      <c r="JA103">
        <v>0.6</v>
      </c>
      <c r="JB103">
        <v>0.36</v>
      </c>
      <c r="JC103">
        <v>0.22</v>
      </c>
      <c r="JD103">
        <v>0.7</v>
      </c>
      <c r="JE103">
        <v>0.39</v>
      </c>
      <c r="JF103">
        <v>-0.03</v>
      </c>
      <c r="JG103">
        <v>4.47</v>
      </c>
      <c r="JH103">
        <v>5.22</v>
      </c>
      <c r="JI103">
        <v>4.5999999999999996</v>
      </c>
      <c r="JJ103">
        <v>5.34</v>
      </c>
      <c r="JK103">
        <v>5.04</v>
      </c>
      <c r="JL103">
        <v>5.53</v>
      </c>
      <c r="JM103">
        <v>6.17</v>
      </c>
      <c r="JN103">
        <v>2.1</v>
      </c>
      <c r="JO103">
        <v>3.51</v>
      </c>
      <c r="JP103">
        <v>4.17</v>
      </c>
      <c r="JQ103">
        <v>4.51</v>
      </c>
      <c r="JR103">
        <v>4.05</v>
      </c>
      <c r="JS103">
        <v>3.9</v>
      </c>
      <c r="JT103">
        <v>5.03</v>
      </c>
      <c r="JU103">
        <v>4.6100000000000003</v>
      </c>
      <c r="JV103">
        <v>3.19</v>
      </c>
      <c r="JW103">
        <v>3.08</v>
      </c>
      <c r="JX103">
        <v>5.3</v>
      </c>
      <c r="JY103">
        <v>4.58</v>
      </c>
      <c r="JZ103">
        <v>4.6399999999999997</v>
      </c>
      <c r="KA103">
        <v>6.86</v>
      </c>
      <c r="KB103">
        <v>3.75</v>
      </c>
      <c r="KC103">
        <v>3.51</v>
      </c>
      <c r="KD103">
        <v>3.97</v>
      </c>
      <c r="KE103">
        <v>4.66</v>
      </c>
      <c r="KF103">
        <v>4.75</v>
      </c>
      <c r="KG103">
        <v>4.03</v>
      </c>
      <c r="KH103">
        <v>5.17</v>
      </c>
      <c r="KI103">
        <v>3.99</v>
      </c>
      <c r="KJ103">
        <v>3.36</v>
      </c>
      <c r="KK103">
        <v>5.77</v>
      </c>
      <c r="KL103">
        <v>2.31</v>
      </c>
      <c r="KM103">
        <v>4.3899999999999997</v>
      </c>
    </row>
    <row r="104" spans="1:299" x14ac:dyDescent="0.25">
      <c r="A104">
        <v>102</v>
      </c>
      <c r="B104" s="1">
        <v>43525</v>
      </c>
      <c r="C104">
        <v>1126.82</v>
      </c>
      <c r="D104">
        <v>1129.0999999999999</v>
      </c>
      <c r="E104">
        <v>1164.28</v>
      </c>
      <c r="F104">
        <v>1240.6400000000001</v>
      </c>
      <c r="G104">
        <v>1090.43</v>
      </c>
      <c r="H104">
        <v>1185.47</v>
      </c>
      <c r="I104">
        <v>1122.07</v>
      </c>
      <c r="J104">
        <v>1086.8599999999999</v>
      </c>
      <c r="K104">
        <v>1164.57</v>
      </c>
      <c r="L104">
        <v>1045.73</v>
      </c>
      <c r="M104">
        <v>1067.04</v>
      </c>
      <c r="N104">
        <v>1078.05</v>
      </c>
      <c r="O104">
        <v>1038.32</v>
      </c>
      <c r="P104">
        <v>1038.73</v>
      </c>
      <c r="Q104">
        <v>1086.51</v>
      </c>
      <c r="R104">
        <v>1014.34</v>
      </c>
      <c r="S104">
        <v>1030.68</v>
      </c>
      <c r="T104">
        <v>982.79</v>
      </c>
      <c r="U104">
        <v>1053.17</v>
      </c>
      <c r="V104">
        <v>1177.76</v>
      </c>
      <c r="W104">
        <v>1077.67</v>
      </c>
      <c r="X104">
        <v>1020.92</v>
      </c>
      <c r="Y104">
        <v>1244.18</v>
      </c>
      <c r="Z104">
        <v>1223.92</v>
      </c>
      <c r="AA104">
        <v>1172.08</v>
      </c>
      <c r="AB104">
        <v>1144.6400000000001</v>
      </c>
      <c r="AC104">
        <v>1268.1400000000001</v>
      </c>
      <c r="AD104">
        <v>1125.57</v>
      </c>
      <c r="AE104">
        <v>1129.42</v>
      </c>
      <c r="AF104">
        <v>1091.5</v>
      </c>
      <c r="AG104">
        <v>1135.98</v>
      </c>
      <c r="AH104">
        <v>1103.82</v>
      </c>
      <c r="AI104">
        <v>1182.3900000000001</v>
      </c>
      <c r="AJ104">
        <v>588.23</v>
      </c>
      <c r="AK104">
        <v>629.24</v>
      </c>
      <c r="AL104">
        <v>648.41999999999996</v>
      </c>
      <c r="AM104">
        <v>694.44</v>
      </c>
      <c r="AN104">
        <v>600.53</v>
      </c>
      <c r="AO104">
        <v>604.61</v>
      </c>
      <c r="AP104">
        <v>634.34</v>
      </c>
      <c r="AQ104">
        <v>614.96</v>
      </c>
      <c r="AR104">
        <v>641.16</v>
      </c>
      <c r="AS104">
        <v>574.28</v>
      </c>
      <c r="AT104">
        <v>596.46</v>
      </c>
      <c r="AU104">
        <v>607.65</v>
      </c>
      <c r="AV104">
        <v>595.61</v>
      </c>
      <c r="AW104">
        <v>577.41999999999996</v>
      </c>
      <c r="AX104">
        <v>616.75</v>
      </c>
      <c r="AY104">
        <v>553.49</v>
      </c>
      <c r="AZ104">
        <v>578.14</v>
      </c>
      <c r="BA104">
        <v>541.48</v>
      </c>
      <c r="BB104">
        <v>548.54999999999995</v>
      </c>
      <c r="BC104">
        <v>582.66</v>
      </c>
      <c r="BD104">
        <v>564.39</v>
      </c>
      <c r="BE104">
        <v>538.77</v>
      </c>
      <c r="BF104">
        <v>609.07000000000005</v>
      </c>
      <c r="BG104">
        <v>586.65</v>
      </c>
      <c r="BH104">
        <v>583.05999999999995</v>
      </c>
      <c r="BI104">
        <v>546.27</v>
      </c>
      <c r="BJ104">
        <v>609.46</v>
      </c>
      <c r="BK104">
        <v>619.37</v>
      </c>
      <c r="BL104">
        <v>625.5</v>
      </c>
      <c r="BM104">
        <v>605.41</v>
      </c>
      <c r="BN104">
        <v>615.4</v>
      </c>
      <c r="BO104">
        <v>612.74</v>
      </c>
      <c r="BP104">
        <v>670.62</v>
      </c>
      <c r="BQ104">
        <v>538.59</v>
      </c>
      <c r="BR104">
        <v>499.86</v>
      </c>
      <c r="BS104">
        <v>515.86</v>
      </c>
      <c r="BT104">
        <v>546.20000000000005</v>
      </c>
      <c r="BU104">
        <v>489.9</v>
      </c>
      <c r="BV104">
        <v>580.86</v>
      </c>
      <c r="BW104">
        <v>487.73</v>
      </c>
      <c r="BX104">
        <v>471.9</v>
      </c>
      <c r="BY104">
        <v>523.41</v>
      </c>
      <c r="BZ104">
        <v>471.45</v>
      </c>
      <c r="CA104">
        <v>470.58</v>
      </c>
      <c r="CB104">
        <v>470.4</v>
      </c>
      <c r="CC104">
        <v>442.71</v>
      </c>
      <c r="CD104">
        <v>461.31</v>
      </c>
      <c r="CE104">
        <v>469.76</v>
      </c>
      <c r="CF104">
        <v>460.85</v>
      </c>
      <c r="CG104">
        <v>452.54</v>
      </c>
      <c r="CH104">
        <v>441.31</v>
      </c>
      <c r="CI104">
        <v>504.62</v>
      </c>
      <c r="CJ104">
        <v>595.1</v>
      </c>
      <c r="CK104">
        <v>513.28</v>
      </c>
      <c r="CL104">
        <v>482.15</v>
      </c>
      <c r="CM104">
        <v>635.11</v>
      </c>
      <c r="CN104">
        <v>637.27</v>
      </c>
      <c r="CO104">
        <v>589.02</v>
      </c>
      <c r="CP104">
        <v>598.37</v>
      </c>
      <c r="CQ104">
        <v>658.68</v>
      </c>
      <c r="CR104">
        <v>506.2</v>
      </c>
      <c r="CS104">
        <v>503.92</v>
      </c>
      <c r="CT104">
        <v>486.09</v>
      </c>
      <c r="CU104">
        <v>520.58000000000004</v>
      </c>
      <c r="CV104">
        <v>491.08</v>
      </c>
      <c r="CW104">
        <v>511.77</v>
      </c>
      <c r="CX104">
        <v>563.91999999999996</v>
      </c>
      <c r="CY104">
        <v>562.63</v>
      </c>
      <c r="CZ104">
        <v>649.16</v>
      </c>
      <c r="DA104">
        <v>658.6</v>
      </c>
      <c r="DB104">
        <v>533.91999999999996</v>
      </c>
      <c r="DC104">
        <v>492.26</v>
      </c>
      <c r="DD104">
        <v>537.80999999999995</v>
      </c>
      <c r="DE104">
        <v>527.95000000000005</v>
      </c>
      <c r="DF104">
        <v>612.32000000000005</v>
      </c>
      <c r="DG104">
        <v>564.88</v>
      </c>
      <c r="DH104">
        <v>562.12</v>
      </c>
      <c r="DI104">
        <v>716.37</v>
      </c>
      <c r="DJ104">
        <v>599.70000000000005</v>
      </c>
      <c r="DK104">
        <v>523.55999999999995</v>
      </c>
      <c r="DL104">
        <v>600.86</v>
      </c>
      <c r="DM104">
        <v>542.36</v>
      </c>
      <c r="DN104">
        <v>515.01</v>
      </c>
      <c r="DO104">
        <v>522.26</v>
      </c>
      <c r="DP104">
        <v>557.44000000000005</v>
      </c>
      <c r="DQ104">
        <v>563.87</v>
      </c>
      <c r="DR104">
        <v>593.04999999999995</v>
      </c>
      <c r="DS104">
        <v>566.23</v>
      </c>
      <c r="DT104">
        <v>567.01</v>
      </c>
      <c r="DU104">
        <v>552.79999999999995</v>
      </c>
      <c r="DV104">
        <v>560.5</v>
      </c>
      <c r="DW104">
        <v>547.37</v>
      </c>
      <c r="DX104">
        <v>686.92</v>
      </c>
      <c r="DY104">
        <v>510.86</v>
      </c>
      <c r="DZ104">
        <v>576.61</v>
      </c>
      <c r="EA104">
        <v>513.32000000000005</v>
      </c>
      <c r="EB104">
        <v>648.15</v>
      </c>
      <c r="EC104">
        <v>583.11</v>
      </c>
      <c r="ED104">
        <v>522.14</v>
      </c>
      <c r="EE104">
        <v>445.63</v>
      </c>
      <c r="EF104">
        <v>465.06</v>
      </c>
      <c r="EG104">
        <v>493.72</v>
      </c>
      <c r="EH104">
        <v>504.49</v>
      </c>
      <c r="EI104">
        <v>443.37</v>
      </c>
      <c r="EJ104">
        <v>397.95</v>
      </c>
      <c r="EK104">
        <v>472.18</v>
      </c>
      <c r="EL104">
        <v>423.29</v>
      </c>
      <c r="EM104">
        <v>501.65</v>
      </c>
      <c r="EN104">
        <v>443.08</v>
      </c>
      <c r="EO104">
        <v>410.54</v>
      </c>
      <c r="EP104">
        <v>550.47</v>
      </c>
      <c r="EQ104">
        <v>479.53</v>
      </c>
      <c r="ER104">
        <v>407.86</v>
      </c>
      <c r="ES104">
        <v>490.42</v>
      </c>
      <c r="ET104">
        <v>412.59</v>
      </c>
      <c r="EU104">
        <v>428.01</v>
      </c>
      <c r="EV104">
        <v>404.29</v>
      </c>
      <c r="EW104">
        <v>443.22</v>
      </c>
      <c r="EX104">
        <v>442.18</v>
      </c>
      <c r="EY104">
        <v>473.84</v>
      </c>
      <c r="EZ104">
        <v>428.94</v>
      </c>
      <c r="FA104">
        <v>429.27</v>
      </c>
      <c r="FB104">
        <v>431.52</v>
      </c>
      <c r="FC104">
        <v>432.78</v>
      </c>
      <c r="FD104">
        <v>427.31</v>
      </c>
      <c r="FE104">
        <v>505.97</v>
      </c>
      <c r="FF104">
        <v>400.05</v>
      </c>
      <c r="FG104">
        <v>476.54</v>
      </c>
      <c r="FH104">
        <v>419.06</v>
      </c>
      <c r="FI104">
        <v>538.05999999999995</v>
      </c>
      <c r="FJ104">
        <v>474</v>
      </c>
      <c r="FK104">
        <v>444.67</v>
      </c>
      <c r="FL104">
        <v>850.06</v>
      </c>
      <c r="FM104">
        <v>805.96</v>
      </c>
      <c r="FN104">
        <v>1178.8699999999999</v>
      </c>
      <c r="FO104">
        <v>1124.82</v>
      </c>
      <c r="FP104">
        <v>738.74</v>
      </c>
      <c r="FQ104">
        <v>709.74</v>
      </c>
      <c r="FR104">
        <v>678.51</v>
      </c>
      <c r="FS104">
        <v>817.2</v>
      </c>
      <c r="FT104">
        <v>940.37</v>
      </c>
      <c r="FU104">
        <v>911.86</v>
      </c>
      <c r="FV104">
        <v>1164.99</v>
      </c>
      <c r="FW104">
        <v>1238.93</v>
      </c>
      <c r="FX104">
        <v>1002.61</v>
      </c>
      <c r="FY104">
        <v>858.41</v>
      </c>
      <c r="FZ104">
        <v>917.31</v>
      </c>
      <c r="GA104">
        <v>920.57</v>
      </c>
      <c r="GB104">
        <v>722.33</v>
      </c>
      <c r="GC104">
        <v>887.84</v>
      </c>
      <c r="GD104">
        <v>824.82</v>
      </c>
      <c r="GE104">
        <v>830.8</v>
      </c>
      <c r="GF104">
        <v>883.2</v>
      </c>
      <c r="GG104">
        <v>929.79</v>
      </c>
      <c r="GH104">
        <v>868.47</v>
      </c>
      <c r="GI104">
        <v>806.52</v>
      </c>
      <c r="GJ104">
        <v>861.56</v>
      </c>
      <c r="GK104">
        <v>797.41</v>
      </c>
      <c r="GL104">
        <v>1095.6600000000001</v>
      </c>
      <c r="GM104">
        <v>819.58</v>
      </c>
      <c r="GN104">
        <v>831.93</v>
      </c>
      <c r="GO104">
        <v>748</v>
      </c>
      <c r="GP104">
        <v>892.39</v>
      </c>
      <c r="GQ104">
        <v>892.12</v>
      </c>
      <c r="GR104">
        <v>718.61</v>
      </c>
      <c r="GS104">
        <v>0.52</v>
      </c>
      <c r="GT104">
        <v>0.42</v>
      </c>
      <c r="GU104">
        <v>0.08</v>
      </c>
      <c r="GV104">
        <v>0.34</v>
      </c>
      <c r="GW104">
        <v>0.41</v>
      </c>
      <c r="GX104">
        <v>0.77</v>
      </c>
      <c r="GY104">
        <v>0.54</v>
      </c>
      <c r="GZ104">
        <v>0.06</v>
      </c>
      <c r="HA104">
        <v>0.32</v>
      </c>
      <c r="HB104">
        <v>0.49</v>
      </c>
      <c r="HC104">
        <v>-7.0000000000000007E-2</v>
      </c>
      <c r="HD104">
        <v>0.14000000000000001</v>
      </c>
      <c r="HE104">
        <v>-0.36</v>
      </c>
      <c r="HF104">
        <v>0.39</v>
      </c>
      <c r="HG104">
        <v>-0.04</v>
      </c>
      <c r="HH104">
        <v>0.18</v>
      </c>
      <c r="HI104">
        <v>0.49</v>
      </c>
      <c r="HJ104">
        <v>0.03</v>
      </c>
      <c r="HK104">
        <v>1.73</v>
      </c>
      <c r="HL104">
        <v>0.56999999999999995</v>
      </c>
      <c r="HM104">
        <v>0.66</v>
      </c>
      <c r="HN104">
        <v>0.43</v>
      </c>
      <c r="HO104">
        <v>0.49</v>
      </c>
      <c r="HP104">
        <v>0.56000000000000005</v>
      </c>
      <c r="HQ104">
        <v>0.82</v>
      </c>
      <c r="HR104">
        <v>0.92</v>
      </c>
      <c r="HS104">
        <v>0.95</v>
      </c>
      <c r="HT104">
        <v>0.52</v>
      </c>
      <c r="HU104">
        <v>0.1</v>
      </c>
      <c r="HV104">
        <v>-0.32</v>
      </c>
      <c r="HW104">
        <v>0.17</v>
      </c>
      <c r="HX104">
        <v>0.26</v>
      </c>
      <c r="HY104">
        <v>0.05</v>
      </c>
      <c r="HZ104">
        <v>1.1499999999999999</v>
      </c>
      <c r="IA104">
        <v>0.63</v>
      </c>
      <c r="IB104">
        <v>0.83</v>
      </c>
      <c r="IC104">
        <v>0.56999999999999995</v>
      </c>
      <c r="ID104">
        <v>0.56999999999999995</v>
      </c>
      <c r="IE104">
        <v>0.94</v>
      </c>
      <c r="IF104">
        <v>0.79</v>
      </c>
      <c r="IG104">
        <v>-0.16</v>
      </c>
      <c r="IH104">
        <v>0.28000000000000003</v>
      </c>
      <c r="II104">
        <v>0.8</v>
      </c>
      <c r="IJ104">
        <v>-0.06</v>
      </c>
      <c r="IK104">
        <v>2.16</v>
      </c>
      <c r="IL104">
        <v>0.28000000000000003</v>
      </c>
      <c r="IM104">
        <v>1.36</v>
      </c>
      <c r="IN104">
        <v>0.13</v>
      </c>
      <c r="IO104">
        <v>0.08</v>
      </c>
      <c r="IP104">
        <v>0.83</v>
      </c>
      <c r="IQ104">
        <v>1.38</v>
      </c>
      <c r="IR104">
        <v>1.77</v>
      </c>
      <c r="IS104">
        <v>1.69</v>
      </c>
      <c r="IT104">
        <v>3.45</v>
      </c>
      <c r="IU104">
        <v>0.75</v>
      </c>
      <c r="IV104">
        <v>1.57</v>
      </c>
      <c r="IW104">
        <v>0.88</v>
      </c>
      <c r="IX104">
        <v>1.26</v>
      </c>
      <c r="IY104">
        <v>1.1299999999999999</v>
      </c>
      <c r="IZ104">
        <v>1.62</v>
      </c>
      <c r="JA104">
        <v>1.1200000000000001</v>
      </c>
      <c r="JB104">
        <v>0.46</v>
      </c>
      <c r="JC104">
        <v>-0.1</v>
      </c>
      <c r="JD104">
        <v>0.87</v>
      </c>
      <c r="JE104">
        <v>0.65</v>
      </c>
      <c r="JF104">
        <v>0.02</v>
      </c>
      <c r="JG104">
        <v>4.8600000000000003</v>
      </c>
      <c r="JH104">
        <v>5.68</v>
      </c>
      <c r="JI104">
        <v>4.5199999999999996</v>
      </c>
      <c r="JJ104">
        <v>5.55</v>
      </c>
      <c r="JK104">
        <v>5.67</v>
      </c>
      <c r="JL104">
        <v>6.39</v>
      </c>
      <c r="JM104">
        <v>6.55</v>
      </c>
      <c r="JN104">
        <v>3.29</v>
      </c>
      <c r="JO104">
        <v>3.83</v>
      </c>
      <c r="JP104">
        <v>4.34</v>
      </c>
      <c r="JQ104">
        <v>4.0999999999999996</v>
      </c>
      <c r="JR104">
        <v>3.79</v>
      </c>
      <c r="JS104">
        <v>3.31</v>
      </c>
      <c r="JT104">
        <v>4.68</v>
      </c>
      <c r="JU104">
        <v>4.4000000000000004</v>
      </c>
      <c r="JV104">
        <v>2.74</v>
      </c>
      <c r="JW104">
        <v>3.63</v>
      </c>
      <c r="JX104">
        <v>4.6500000000000004</v>
      </c>
      <c r="JY104">
        <v>6.19</v>
      </c>
      <c r="JZ104">
        <v>5.13</v>
      </c>
      <c r="KA104">
        <v>7.49</v>
      </c>
      <c r="KB104">
        <v>4.25</v>
      </c>
      <c r="KC104">
        <v>4.18</v>
      </c>
      <c r="KD104">
        <v>4.3099999999999996</v>
      </c>
      <c r="KE104">
        <v>5.53</v>
      </c>
      <c r="KF104">
        <v>5.97</v>
      </c>
      <c r="KG104">
        <v>4.62</v>
      </c>
      <c r="KH104">
        <v>5.79</v>
      </c>
      <c r="KI104">
        <v>3.92</v>
      </c>
      <c r="KJ104">
        <v>2.65</v>
      </c>
      <c r="KK104">
        <v>5.67</v>
      </c>
      <c r="KL104">
        <v>2.71</v>
      </c>
      <c r="KM104">
        <v>4.12</v>
      </c>
    </row>
    <row r="105" spans="1:299" x14ac:dyDescent="0.25">
      <c r="A105">
        <v>103</v>
      </c>
      <c r="B105" s="1">
        <v>43556</v>
      </c>
      <c r="C105">
        <v>1130.67</v>
      </c>
      <c r="D105">
        <v>1135.07</v>
      </c>
      <c r="E105">
        <v>1166.6099999999999</v>
      </c>
      <c r="F105">
        <v>1240.93</v>
      </c>
      <c r="G105">
        <v>1096.74</v>
      </c>
      <c r="H105">
        <v>1184.03</v>
      </c>
      <c r="I105">
        <v>1129.46</v>
      </c>
      <c r="J105">
        <v>1106.52</v>
      </c>
      <c r="K105">
        <v>1161.1500000000001</v>
      </c>
      <c r="L105">
        <v>1050.49</v>
      </c>
      <c r="M105">
        <v>1096.4100000000001</v>
      </c>
      <c r="N105">
        <v>1079.94</v>
      </c>
      <c r="O105">
        <v>1038.3800000000001</v>
      </c>
      <c r="P105">
        <v>1034.56</v>
      </c>
      <c r="Q105">
        <v>1090.26</v>
      </c>
      <c r="R105">
        <v>1016.18</v>
      </c>
      <c r="S105">
        <v>1033.45</v>
      </c>
      <c r="T105">
        <v>985.31</v>
      </c>
      <c r="U105">
        <v>1053.31</v>
      </c>
      <c r="V105">
        <v>1180.74</v>
      </c>
      <c r="W105">
        <v>1084.03</v>
      </c>
      <c r="X105">
        <v>1020.05</v>
      </c>
      <c r="Y105">
        <v>1249.18</v>
      </c>
      <c r="Z105">
        <v>1224.3599999999999</v>
      </c>
      <c r="AA105">
        <v>1175.96</v>
      </c>
      <c r="AB105">
        <v>1151.19</v>
      </c>
      <c r="AC105">
        <v>1269.69</v>
      </c>
      <c r="AD105">
        <v>1127.22</v>
      </c>
      <c r="AE105">
        <v>1131.69</v>
      </c>
      <c r="AF105">
        <v>1087.51</v>
      </c>
      <c r="AG105">
        <v>1136.69</v>
      </c>
      <c r="AH105">
        <v>1104.95</v>
      </c>
      <c r="AI105">
        <v>1192.6400000000001</v>
      </c>
      <c r="AJ105">
        <v>590.15</v>
      </c>
      <c r="AK105">
        <v>633.19000000000005</v>
      </c>
      <c r="AL105">
        <v>650.75</v>
      </c>
      <c r="AM105">
        <v>694.73</v>
      </c>
      <c r="AN105">
        <v>605.33000000000004</v>
      </c>
      <c r="AO105">
        <v>603.16999999999996</v>
      </c>
      <c r="AP105">
        <v>641.74</v>
      </c>
      <c r="AQ105">
        <v>611.14</v>
      </c>
      <c r="AR105">
        <v>637.74</v>
      </c>
      <c r="AS105">
        <v>575.80999999999995</v>
      </c>
      <c r="AT105">
        <v>607.82000000000005</v>
      </c>
      <c r="AU105">
        <v>609.54</v>
      </c>
      <c r="AV105">
        <v>594.02</v>
      </c>
      <c r="AW105">
        <v>573.25</v>
      </c>
      <c r="AX105">
        <v>613.74</v>
      </c>
      <c r="AY105">
        <v>555.33000000000004</v>
      </c>
      <c r="AZ105">
        <v>580.91</v>
      </c>
      <c r="BA105">
        <v>544</v>
      </c>
      <c r="BB105">
        <v>548.69000000000005</v>
      </c>
      <c r="BC105">
        <v>582.94000000000005</v>
      </c>
      <c r="BD105">
        <v>570.75</v>
      </c>
      <c r="BE105">
        <v>537.9</v>
      </c>
      <c r="BF105">
        <v>601.73</v>
      </c>
      <c r="BG105">
        <v>586.38</v>
      </c>
      <c r="BH105">
        <v>586.94000000000005</v>
      </c>
      <c r="BI105">
        <v>552.82000000000005</v>
      </c>
      <c r="BJ105">
        <v>611.01</v>
      </c>
      <c r="BK105">
        <v>621.02</v>
      </c>
      <c r="BL105">
        <v>630.79</v>
      </c>
      <c r="BM105">
        <v>601.41999999999996</v>
      </c>
      <c r="BN105">
        <v>616.11</v>
      </c>
      <c r="BO105">
        <v>623.16999999999996</v>
      </c>
      <c r="BP105">
        <v>681.22</v>
      </c>
      <c r="BQ105">
        <v>540.52</v>
      </c>
      <c r="BR105">
        <v>501.88</v>
      </c>
      <c r="BS105">
        <v>515.86</v>
      </c>
      <c r="BT105">
        <v>546.20000000000005</v>
      </c>
      <c r="BU105">
        <v>491.41</v>
      </c>
      <c r="BV105">
        <v>580.86</v>
      </c>
      <c r="BW105">
        <v>487.72</v>
      </c>
      <c r="BX105">
        <v>495.38</v>
      </c>
      <c r="BY105">
        <v>523.41</v>
      </c>
      <c r="BZ105">
        <v>474.68</v>
      </c>
      <c r="CA105">
        <v>488.59</v>
      </c>
      <c r="CB105">
        <v>470.4</v>
      </c>
      <c r="CC105">
        <v>444.36</v>
      </c>
      <c r="CD105">
        <v>461.31</v>
      </c>
      <c r="CE105">
        <v>476.52</v>
      </c>
      <c r="CF105">
        <v>460.85</v>
      </c>
      <c r="CG105">
        <v>452.54</v>
      </c>
      <c r="CH105">
        <v>441.31</v>
      </c>
      <c r="CI105">
        <v>504.62</v>
      </c>
      <c r="CJ105">
        <v>597.79999999999995</v>
      </c>
      <c r="CK105">
        <v>513.28</v>
      </c>
      <c r="CL105">
        <v>482.15</v>
      </c>
      <c r="CM105">
        <v>647.45000000000005</v>
      </c>
      <c r="CN105">
        <v>637.98</v>
      </c>
      <c r="CO105">
        <v>589.02</v>
      </c>
      <c r="CP105">
        <v>598.37</v>
      </c>
      <c r="CQ105">
        <v>658.68</v>
      </c>
      <c r="CR105">
        <v>506.2</v>
      </c>
      <c r="CS105">
        <v>500.9</v>
      </c>
      <c r="CT105">
        <v>486.09</v>
      </c>
      <c r="CU105">
        <v>520.58000000000004</v>
      </c>
      <c r="CV105">
        <v>481.78</v>
      </c>
      <c r="CW105">
        <v>511.42</v>
      </c>
      <c r="CX105">
        <v>565.84</v>
      </c>
      <c r="CY105">
        <v>565.61</v>
      </c>
      <c r="CZ105">
        <v>650.46</v>
      </c>
      <c r="DA105">
        <v>658.74</v>
      </c>
      <c r="DB105">
        <v>537.02</v>
      </c>
      <c r="DC105">
        <v>491.67</v>
      </c>
      <c r="DD105">
        <v>541.36</v>
      </c>
      <c r="DE105">
        <v>537.51</v>
      </c>
      <c r="DF105">
        <v>610.54</v>
      </c>
      <c r="DG105">
        <v>567.47</v>
      </c>
      <c r="DH105">
        <v>577.57000000000005</v>
      </c>
      <c r="DI105">
        <v>717.66</v>
      </c>
      <c r="DJ105">
        <v>599.76</v>
      </c>
      <c r="DK105">
        <v>521.47</v>
      </c>
      <c r="DL105">
        <v>602.97</v>
      </c>
      <c r="DM105">
        <v>543.34</v>
      </c>
      <c r="DN105">
        <v>516.4</v>
      </c>
      <c r="DO105">
        <v>523.62</v>
      </c>
      <c r="DP105">
        <v>557.49</v>
      </c>
      <c r="DQ105">
        <v>565.28</v>
      </c>
      <c r="DR105">
        <v>596.54999999999995</v>
      </c>
      <c r="DS105">
        <v>565.72</v>
      </c>
      <c r="DT105">
        <v>569.28</v>
      </c>
      <c r="DU105">
        <v>553.02</v>
      </c>
      <c r="DV105">
        <v>562.35</v>
      </c>
      <c r="DW105">
        <v>550.49</v>
      </c>
      <c r="DX105">
        <v>687.74</v>
      </c>
      <c r="DY105">
        <v>511.63</v>
      </c>
      <c r="DZ105">
        <v>577.77</v>
      </c>
      <c r="EA105">
        <v>511.42</v>
      </c>
      <c r="EB105">
        <v>648.54</v>
      </c>
      <c r="EC105">
        <v>583.70000000000005</v>
      </c>
      <c r="ED105">
        <v>526.67999999999995</v>
      </c>
      <c r="EE105">
        <v>447.1</v>
      </c>
      <c r="EF105">
        <v>467.99</v>
      </c>
      <c r="EG105">
        <v>495.5</v>
      </c>
      <c r="EH105">
        <v>504.69</v>
      </c>
      <c r="EI105">
        <v>446.91</v>
      </c>
      <c r="EJ105">
        <v>397</v>
      </c>
      <c r="EK105">
        <v>477.7</v>
      </c>
      <c r="EL105">
        <v>420.67</v>
      </c>
      <c r="EM105">
        <v>498.99</v>
      </c>
      <c r="EN105">
        <v>444.27</v>
      </c>
      <c r="EO105">
        <v>418.38</v>
      </c>
      <c r="EP105">
        <v>552.16999999999996</v>
      </c>
      <c r="EQ105">
        <v>478.24</v>
      </c>
      <c r="ER105">
        <v>404.93</v>
      </c>
      <c r="ES105">
        <v>488.01</v>
      </c>
      <c r="ET105">
        <v>413.96</v>
      </c>
      <c r="EU105">
        <v>430.07</v>
      </c>
      <c r="EV105">
        <v>406.15</v>
      </c>
      <c r="EW105">
        <v>443.35</v>
      </c>
      <c r="EX105">
        <v>442.41</v>
      </c>
      <c r="EY105">
        <v>479.2</v>
      </c>
      <c r="EZ105">
        <v>428.25</v>
      </c>
      <c r="FA105">
        <v>424.12</v>
      </c>
      <c r="FB105">
        <v>431.35</v>
      </c>
      <c r="FC105">
        <v>435.68</v>
      </c>
      <c r="FD105">
        <v>432.44</v>
      </c>
      <c r="FE105">
        <v>507.23</v>
      </c>
      <c r="FF105">
        <v>401.13</v>
      </c>
      <c r="FG105">
        <v>480.59</v>
      </c>
      <c r="FH105">
        <v>416.3</v>
      </c>
      <c r="FI105">
        <v>538.70000000000005</v>
      </c>
      <c r="FJ105">
        <v>482.06</v>
      </c>
      <c r="FK105">
        <v>451.69</v>
      </c>
      <c r="FL105">
        <v>853.12</v>
      </c>
      <c r="FM105">
        <v>809.18</v>
      </c>
      <c r="FN105">
        <v>1178.8699999999999</v>
      </c>
      <c r="FO105">
        <v>1124.82</v>
      </c>
      <c r="FP105">
        <v>741.03</v>
      </c>
      <c r="FQ105">
        <v>709.74</v>
      </c>
      <c r="FR105">
        <v>678.51</v>
      </c>
      <c r="FS105">
        <v>857.9</v>
      </c>
      <c r="FT105">
        <v>940.37</v>
      </c>
      <c r="FU105">
        <v>918.15</v>
      </c>
      <c r="FV105">
        <v>1209.6099999999999</v>
      </c>
      <c r="FW105">
        <v>1238.93</v>
      </c>
      <c r="FX105">
        <v>1006.32</v>
      </c>
      <c r="FY105">
        <v>858.41</v>
      </c>
      <c r="FZ105">
        <v>930.52</v>
      </c>
      <c r="GA105">
        <v>920.57</v>
      </c>
      <c r="GB105">
        <v>722.33</v>
      </c>
      <c r="GC105">
        <v>887.84</v>
      </c>
      <c r="GD105">
        <v>824.82</v>
      </c>
      <c r="GE105">
        <v>834.54</v>
      </c>
      <c r="GF105">
        <v>883.2</v>
      </c>
      <c r="GG105">
        <v>929.79</v>
      </c>
      <c r="GH105">
        <v>885.31</v>
      </c>
      <c r="GI105">
        <v>807.41</v>
      </c>
      <c r="GJ105">
        <v>861.56</v>
      </c>
      <c r="GK105">
        <v>797.41</v>
      </c>
      <c r="GL105">
        <v>1095.6600000000001</v>
      </c>
      <c r="GM105">
        <v>819.58</v>
      </c>
      <c r="GN105">
        <v>826.94</v>
      </c>
      <c r="GO105">
        <v>748</v>
      </c>
      <c r="GP105">
        <v>892.39</v>
      </c>
      <c r="GQ105">
        <v>875.17</v>
      </c>
      <c r="GR105">
        <v>718.11</v>
      </c>
      <c r="GS105">
        <v>0.34</v>
      </c>
      <c r="GT105">
        <v>0.53</v>
      </c>
      <c r="GU105">
        <v>0.2</v>
      </c>
      <c r="GV105">
        <v>0.02</v>
      </c>
      <c r="GW105">
        <v>0.57999999999999996</v>
      </c>
      <c r="GX105">
        <v>-0.12</v>
      </c>
      <c r="GY105">
        <v>0.66</v>
      </c>
      <c r="GZ105">
        <v>1.81</v>
      </c>
      <c r="HA105">
        <v>-0.28999999999999998</v>
      </c>
      <c r="HB105">
        <v>0.46</v>
      </c>
      <c r="HC105">
        <v>2.75</v>
      </c>
      <c r="HD105">
        <v>0.18</v>
      </c>
      <c r="HE105">
        <v>0.01</v>
      </c>
      <c r="HF105">
        <v>-0.4</v>
      </c>
      <c r="HG105">
        <v>0.35</v>
      </c>
      <c r="HH105">
        <v>0.18</v>
      </c>
      <c r="HI105">
        <v>0.27</v>
      </c>
      <c r="HJ105">
        <v>0.26</v>
      </c>
      <c r="HK105">
        <v>0.01</v>
      </c>
      <c r="HL105">
        <v>0.25</v>
      </c>
      <c r="HM105">
        <v>0.59</v>
      </c>
      <c r="HN105">
        <v>-0.09</v>
      </c>
      <c r="HO105">
        <v>0.4</v>
      </c>
      <c r="HP105">
        <v>0.04</v>
      </c>
      <c r="HQ105">
        <v>0.33</v>
      </c>
      <c r="HR105">
        <v>0.56999999999999995</v>
      </c>
      <c r="HS105">
        <v>0.12</v>
      </c>
      <c r="HT105">
        <v>0.15</v>
      </c>
      <c r="HU105">
        <v>0.2</v>
      </c>
      <c r="HV105">
        <v>-0.37</v>
      </c>
      <c r="HW105">
        <v>0.06</v>
      </c>
      <c r="HX105">
        <v>0.1</v>
      </c>
      <c r="HY105">
        <v>0.87</v>
      </c>
      <c r="HZ105">
        <v>1.5</v>
      </c>
      <c r="IA105">
        <v>1.1599999999999999</v>
      </c>
      <c r="IB105">
        <v>1.03</v>
      </c>
      <c r="IC105">
        <v>0.59</v>
      </c>
      <c r="ID105">
        <v>1.1499999999999999</v>
      </c>
      <c r="IE105">
        <v>0.82</v>
      </c>
      <c r="IF105">
        <v>1.46</v>
      </c>
      <c r="IG105">
        <v>1.65</v>
      </c>
      <c r="IH105">
        <v>-0.01</v>
      </c>
      <c r="II105">
        <v>1.27</v>
      </c>
      <c r="IJ105">
        <v>2.69</v>
      </c>
      <c r="IK105">
        <v>2.35</v>
      </c>
      <c r="IL105">
        <v>0.28999999999999998</v>
      </c>
      <c r="IM105">
        <v>0.95</v>
      </c>
      <c r="IN105">
        <v>0.48</v>
      </c>
      <c r="IO105">
        <v>0.26</v>
      </c>
      <c r="IP105">
        <v>1.1000000000000001</v>
      </c>
      <c r="IQ105">
        <v>1.65</v>
      </c>
      <c r="IR105">
        <v>1.78</v>
      </c>
      <c r="IS105">
        <v>1.94</v>
      </c>
      <c r="IT105">
        <v>4.0599999999999996</v>
      </c>
      <c r="IU105">
        <v>0.66</v>
      </c>
      <c r="IV105">
        <v>1.97</v>
      </c>
      <c r="IW105">
        <v>0.92</v>
      </c>
      <c r="IX105">
        <v>1.6</v>
      </c>
      <c r="IY105">
        <v>1.71</v>
      </c>
      <c r="IZ105">
        <v>1.74</v>
      </c>
      <c r="JA105">
        <v>1.28</v>
      </c>
      <c r="JB105">
        <v>0.66</v>
      </c>
      <c r="JC105">
        <v>-0.47</v>
      </c>
      <c r="JD105">
        <v>0.93</v>
      </c>
      <c r="JE105">
        <v>0.75</v>
      </c>
      <c r="JF105">
        <v>0.89</v>
      </c>
      <c r="JG105">
        <v>4.95</v>
      </c>
      <c r="JH105">
        <v>6.17</v>
      </c>
      <c r="JI105">
        <v>4.3899999999999997</v>
      </c>
      <c r="JJ105">
        <v>5.37</v>
      </c>
      <c r="JK105">
        <v>6.07</v>
      </c>
      <c r="JL105">
        <v>5.91</v>
      </c>
      <c r="JM105">
        <v>7.34</v>
      </c>
      <c r="JN105">
        <v>5.12</v>
      </c>
      <c r="JO105">
        <v>3.5</v>
      </c>
      <c r="JP105">
        <v>4.66</v>
      </c>
      <c r="JQ105">
        <v>6.6</v>
      </c>
      <c r="JR105">
        <v>3.68</v>
      </c>
      <c r="JS105">
        <v>2.95</v>
      </c>
      <c r="JT105">
        <v>3.64</v>
      </c>
      <c r="JU105">
        <v>4.4800000000000004</v>
      </c>
      <c r="JV105">
        <v>2.87</v>
      </c>
      <c r="JW105">
        <v>3.7</v>
      </c>
      <c r="JX105">
        <v>4.58</v>
      </c>
      <c r="JY105">
        <v>6.39</v>
      </c>
      <c r="JZ105">
        <v>5.07</v>
      </c>
      <c r="KA105">
        <v>6.59</v>
      </c>
      <c r="KB105">
        <v>3.64</v>
      </c>
      <c r="KC105">
        <v>4.8099999999999996</v>
      </c>
      <c r="KD105">
        <v>4.4400000000000004</v>
      </c>
      <c r="KE105">
        <v>5.46</v>
      </c>
      <c r="KF105">
        <v>6.02</v>
      </c>
      <c r="KG105">
        <v>4.76</v>
      </c>
      <c r="KH105">
        <v>5.26</v>
      </c>
      <c r="KI105">
        <v>3.8</v>
      </c>
      <c r="KJ105">
        <v>2.31</v>
      </c>
      <c r="KK105">
        <v>5.75</v>
      </c>
      <c r="KL105">
        <v>2.1</v>
      </c>
      <c r="KM105">
        <v>4.54</v>
      </c>
    </row>
    <row r="106" spans="1:299" x14ac:dyDescent="0.25">
      <c r="A106">
        <v>104</v>
      </c>
      <c r="B106" s="1">
        <v>43586</v>
      </c>
      <c r="C106">
        <v>1131.8900000000001</v>
      </c>
      <c r="D106">
        <v>1137.6500000000001</v>
      </c>
      <c r="E106">
        <v>1162.29</v>
      </c>
      <c r="F106">
        <v>1247.92</v>
      </c>
      <c r="G106">
        <v>1100.53</v>
      </c>
      <c r="H106">
        <v>1188.99</v>
      </c>
      <c r="I106">
        <v>1131.3599999999999</v>
      </c>
      <c r="J106">
        <v>1111.58</v>
      </c>
      <c r="K106">
        <v>1162.5</v>
      </c>
      <c r="L106">
        <v>1052.9000000000001</v>
      </c>
      <c r="M106">
        <v>1098.45</v>
      </c>
      <c r="N106">
        <v>1084.04</v>
      </c>
      <c r="O106">
        <v>1040.82</v>
      </c>
      <c r="P106">
        <v>1039.3800000000001</v>
      </c>
      <c r="Q106">
        <v>1093.31</v>
      </c>
      <c r="R106">
        <v>1016.99</v>
      </c>
      <c r="S106">
        <v>1032.6400000000001</v>
      </c>
      <c r="T106">
        <v>985.79</v>
      </c>
      <c r="U106">
        <v>1056.75</v>
      </c>
      <c r="V106">
        <v>1181.1199999999999</v>
      </c>
      <c r="W106">
        <v>1081.6300000000001</v>
      </c>
      <c r="X106">
        <v>1021.16</v>
      </c>
      <c r="Y106">
        <v>1249.17</v>
      </c>
      <c r="Z106">
        <v>1226.52</v>
      </c>
      <c r="AA106">
        <v>1177.8499999999999</v>
      </c>
      <c r="AB106">
        <v>1151.43</v>
      </c>
      <c r="AC106">
        <v>1274.6500000000001</v>
      </c>
      <c r="AD106">
        <v>1128.8900000000001</v>
      </c>
      <c r="AE106">
        <v>1130.22</v>
      </c>
      <c r="AF106">
        <v>1085.94</v>
      </c>
      <c r="AG106">
        <v>1134.81</v>
      </c>
      <c r="AH106">
        <v>1103.8399999999999</v>
      </c>
      <c r="AI106">
        <v>1191.29</v>
      </c>
      <c r="AJ106">
        <v>592.48</v>
      </c>
      <c r="AK106">
        <v>636.13</v>
      </c>
      <c r="AL106">
        <v>646.42999999999995</v>
      </c>
      <c r="AM106">
        <v>701.72</v>
      </c>
      <c r="AN106">
        <v>610.63</v>
      </c>
      <c r="AO106">
        <v>608.13</v>
      </c>
      <c r="AP106">
        <v>643.64</v>
      </c>
      <c r="AQ106">
        <v>616.20000000000005</v>
      </c>
      <c r="AR106">
        <v>639.09</v>
      </c>
      <c r="AS106">
        <v>578.25</v>
      </c>
      <c r="AT106">
        <v>609.19000000000005</v>
      </c>
      <c r="AU106">
        <v>613.64</v>
      </c>
      <c r="AV106">
        <v>596.45000000000005</v>
      </c>
      <c r="AW106">
        <v>578.07000000000005</v>
      </c>
      <c r="AX106">
        <v>616.79</v>
      </c>
      <c r="AY106">
        <v>556.14</v>
      </c>
      <c r="AZ106">
        <v>580.1</v>
      </c>
      <c r="BA106">
        <v>544.48</v>
      </c>
      <c r="BB106">
        <v>552.57000000000005</v>
      </c>
      <c r="BC106">
        <v>586.86</v>
      </c>
      <c r="BD106">
        <v>568.35</v>
      </c>
      <c r="BE106">
        <v>534.15</v>
      </c>
      <c r="BF106">
        <v>614.05999999999995</v>
      </c>
      <c r="BG106">
        <v>591.38</v>
      </c>
      <c r="BH106">
        <v>588.80999999999995</v>
      </c>
      <c r="BI106">
        <v>553.05999999999995</v>
      </c>
      <c r="BJ106">
        <v>616.4</v>
      </c>
      <c r="BK106">
        <v>622.23</v>
      </c>
      <c r="BL106">
        <v>626.38</v>
      </c>
      <c r="BM106">
        <v>599.85</v>
      </c>
      <c r="BN106">
        <v>614.23</v>
      </c>
      <c r="BO106">
        <v>612.76</v>
      </c>
      <c r="BP106">
        <v>679.86</v>
      </c>
      <c r="BQ106">
        <v>539.41</v>
      </c>
      <c r="BR106">
        <v>501.52</v>
      </c>
      <c r="BS106">
        <v>515.86</v>
      </c>
      <c r="BT106">
        <v>546.20000000000005</v>
      </c>
      <c r="BU106">
        <v>489.9</v>
      </c>
      <c r="BV106">
        <v>580.86</v>
      </c>
      <c r="BW106">
        <v>487.72</v>
      </c>
      <c r="BX106">
        <v>495.38</v>
      </c>
      <c r="BY106">
        <v>523.41</v>
      </c>
      <c r="BZ106">
        <v>474.65</v>
      </c>
      <c r="CA106">
        <v>489.26</v>
      </c>
      <c r="CB106">
        <v>470.4</v>
      </c>
      <c r="CC106">
        <v>444.37</v>
      </c>
      <c r="CD106">
        <v>461.31</v>
      </c>
      <c r="CE106">
        <v>476.52</v>
      </c>
      <c r="CF106">
        <v>460.85</v>
      </c>
      <c r="CG106">
        <v>452.54</v>
      </c>
      <c r="CH106">
        <v>441.31</v>
      </c>
      <c r="CI106">
        <v>504.18</v>
      </c>
      <c r="CJ106">
        <v>594.26</v>
      </c>
      <c r="CK106">
        <v>513.28</v>
      </c>
      <c r="CL106">
        <v>487.01</v>
      </c>
      <c r="CM106">
        <v>635.11</v>
      </c>
      <c r="CN106">
        <v>635.14</v>
      </c>
      <c r="CO106">
        <v>589.04</v>
      </c>
      <c r="CP106">
        <v>598.37</v>
      </c>
      <c r="CQ106">
        <v>658.25</v>
      </c>
      <c r="CR106">
        <v>506.66</v>
      </c>
      <c r="CS106">
        <v>503.84</v>
      </c>
      <c r="CT106">
        <v>486.09</v>
      </c>
      <c r="CU106">
        <v>520.58000000000004</v>
      </c>
      <c r="CV106">
        <v>491.08</v>
      </c>
      <c r="CW106">
        <v>511.43</v>
      </c>
      <c r="CX106">
        <v>566.46</v>
      </c>
      <c r="CY106">
        <v>566.91</v>
      </c>
      <c r="CZ106">
        <v>648.05999999999995</v>
      </c>
      <c r="DA106">
        <v>662.43</v>
      </c>
      <c r="DB106">
        <v>538.9</v>
      </c>
      <c r="DC106">
        <v>493.74</v>
      </c>
      <c r="DD106">
        <v>542.28</v>
      </c>
      <c r="DE106">
        <v>539.98</v>
      </c>
      <c r="DF106">
        <v>611.27</v>
      </c>
      <c r="DG106">
        <v>568.78</v>
      </c>
      <c r="DH106">
        <v>578.66999999999996</v>
      </c>
      <c r="DI106">
        <v>720.38</v>
      </c>
      <c r="DJ106">
        <v>601.14</v>
      </c>
      <c r="DK106">
        <v>523.91999999999996</v>
      </c>
      <c r="DL106">
        <v>604.66</v>
      </c>
      <c r="DM106">
        <v>543.77</v>
      </c>
      <c r="DN106">
        <v>515.99</v>
      </c>
      <c r="DO106">
        <v>523.88</v>
      </c>
      <c r="DP106">
        <v>559.33000000000004</v>
      </c>
      <c r="DQ106">
        <v>565.44000000000005</v>
      </c>
      <c r="DR106">
        <v>595.23</v>
      </c>
      <c r="DS106">
        <v>566.34</v>
      </c>
      <c r="DT106">
        <v>569.28</v>
      </c>
      <c r="DU106">
        <v>554.02</v>
      </c>
      <c r="DV106">
        <v>563.25</v>
      </c>
      <c r="DW106">
        <v>550.6</v>
      </c>
      <c r="DX106">
        <v>690.42</v>
      </c>
      <c r="DY106">
        <v>512.4</v>
      </c>
      <c r="DZ106">
        <v>577.02</v>
      </c>
      <c r="EA106">
        <v>510.7</v>
      </c>
      <c r="EB106">
        <v>647.44000000000005</v>
      </c>
      <c r="EC106">
        <v>583.11</v>
      </c>
      <c r="ED106">
        <v>526.1</v>
      </c>
      <c r="EE106">
        <v>448.84</v>
      </c>
      <c r="EF106">
        <v>470.15</v>
      </c>
      <c r="EG106">
        <v>492.23</v>
      </c>
      <c r="EH106">
        <v>509.79</v>
      </c>
      <c r="EI106">
        <v>450.85</v>
      </c>
      <c r="EJ106">
        <v>400.25</v>
      </c>
      <c r="EK106">
        <v>479.14</v>
      </c>
      <c r="EL106">
        <v>424.16</v>
      </c>
      <c r="EM106">
        <v>500.04</v>
      </c>
      <c r="EN106">
        <v>446.14</v>
      </c>
      <c r="EO106">
        <v>419.3</v>
      </c>
      <c r="EP106">
        <v>555.87</v>
      </c>
      <c r="EQ106">
        <v>480.2</v>
      </c>
      <c r="ER106">
        <v>408.33</v>
      </c>
      <c r="ES106">
        <v>490.46</v>
      </c>
      <c r="ET106">
        <v>414.58</v>
      </c>
      <c r="EU106">
        <v>429.47</v>
      </c>
      <c r="EV106">
        <v>406.52</v>
      </c>
      <c r="EW106">
        <v>446.5</v>
      </c>
      <c r="EX106">
        <v>445.37</v>
      </c>
      <c r="EY106">
        <v>477.19</v>
      </c>
      <c r="EZ106">
        <v>425.25</v>
      </c>
      <c r="FA106">
        <v>432.81</v>
      </c>
      <c r="FB106">
        <v>435.01</v>
      </c>
      <c r="FC106">
        <v>437.08</v>
      </c>
      <c r="FD106">
        <v>432.62</v>
      </c>
      <c r="FE106">
        <v>511.7</v>
      </c>
      <c r="FF106">
        <v>401.9</v>
      </c>
      <c r="FG106">
        <v>477.23</v>
      </c>
      <c r="FH106">
        <v>415.21</v>
      </c>
      <c r="FI106">
        <v>537.03</v>
      </c>
      <c r="FJ106">
        <v>474.01</v>
      </c>
      <c r="FK106">
        <v>450.79</v>
      </c>
      <c r="FL106">
        <v>851.33</v>
      </c>
      <c r="FM106">
        <v>808.62</v>
      </c>
      <c r="FN106">
        <v>1178.8699999999999</v>
      </c>
      <c r="FO106">
        <v>1124.82</v>
      </c>
      <c r="FP106">
        <v>738.74</v>
      </c>
      <c r="FQ106">
        <v>709.74</v>
      </c>
      <c r="FR106">
        <v>678.51</v>
      </c>
      <c r="FS106">
        <v>857.9</v>
      </c>
      <c r="FT106">
        <v>940.37</v>
      </c>
      <c r="FU106">
        <v>918.06</v>
      </c>
      <c r="FV106">
        <v>1211.3</v>
      </c>
      <c r="FW106">
        <v>1238.93</v>
      </c>
      <c r="FX106">
        <v>1006.32</v>
      </c>
      <c r="FY106">
        <v>858.41</v>
      </c>
      <c r="FZ106">
        <v>930.52</v>
      </c>
      <c r="GA106">
        <v>920.57</v>
      </c>
      <c r="GB106">
        <v>722.33</v>
      </c>
      <c r="GC106">
        <v>887.84</v>
      </c>
      <c r="GD106">
        <v>824.08</v>
      </c>
      <c r="GE106">
        <v>829.62</v>
      </c>
      <c r="GF106">
        <v>883.2</v>
      </c>
      <c r="GG106">
        <v>939.18</v>
      </c>
      <c r="GH106">
        <v>868.41</v>
      </c>
      <c r="GI106">
        <v>803.85</v>
      </c>
      <c r="GJ106">
        <v>861.56</v>
      </c>
      <c r="GK106">
        <v>797.41</v>
      </c>
      <c r="GL106">
        <v>1094.8900000000001</v>
      </c>
      <c r="GM106">
        <v>820.32</v>
      </c>
      <c r="GN106">
        <v>831.82</v>
      </c>
      <c r="GO106">
        <v>748</v>
      </c>
      <c r="GP106">
        <v>892.39</v>
      </c>
      <c r="GQ106">
        <v>892.06</v>
      </c>
      <c r="GR106">
        <v>718.11</v>
      </c>
      <c r="GS106">
        <v>0.11</v>
      </c>
      <c r="GT106">
        <v>0.23</v>
      </c>
      <c r="GU106">
        <v>-0.37</v>
      </c>
      <c r="GV106">
        <v>0.56000000000000005</v>
      </c>
      <c r="GW106">
        <v>0.35</v>
      </c>
      <c r="GX106">
        <v>0.42</v>
      </c>
      <c r="GY106">
        <v>0.17</v>
      </c>
      <c r="GZ106">
        <v>0.46</v>
      </c>
      <c r="HA106">
        <v>0.12</v>
      </c>
      <c r="HB106">
        <v>0.23</v>
      </c>
      <c r="HC106">
        <v>0.19</v>
      </c>
      <c r="HD106">
        <v>0.38</v>
      </c>
      <c r="HE106">
        <v>0.23</v>
      </c>
      <c r="HF106">
        <v>0.47</v>
      </c>
      <c r="HG106">
        <v>0.28000000000000003</v>
      </c>
      <c r="HH106">
        <v>0.08</v>
      </c>
      <c r="HI106">
        <v>-0.08</v>
      </c>
      <c r="HJ106">
        <v>0.05</v>
      </c>
      <c r="HK106">
        <v>0.33</v>
      </c>
      <c r="HL106">
        <v>0.03</v>
      </c>
      <c r="HM106">
        <v>-0.22</v>
      </c>
      <c r="HN106">
        <v>0.11</v>
      </c>
      <c r="HO106">
        <v>0</v>
      </c>
      <c r="HP106">
        <v>0.18</v>
      </c>
      <c r="HQ106">
        <v>0.16</v>
      </c>
      <c r="HR106">
        <v>0.02</v>
      </c>
      <c r="HS106">
        <v>0.39</v>
      </c>
      <c r="HT106">
        <v>0.15</v>
      </c>
      <c r="HU106">
        <v>-0.13</v>
      </c>
      <c r="HV106">
        <v>-0.14000000000000001</v>
      </c>
      <c r="HW106">
        <v>-0.17</v>
      </c>
      <c r="HX106">
        <v>-0.1</v>
      </c>
      <c r="HY106">
        <v>-0.11</v>
      </c>
      <c r="HZ106">
        <v>1.61</v>
      </c>
      <c r="IA106">
        <v>1.4</v>
      </c>
      <c r="IB106">
        <v>0.66</v>
      </c>
      <c r="IC106">
        <v>1.1499999999999999</v>
      </c>
      <c r="ID106">
        <v>1.51</v>
      </c>
      <c r="IE106">
        <v>1.24</v>
      </c>
      <c r="IF106">
        <v>1.63</v>
      </c>
      <c r="IG106">
        <v>2.11</v>
      </c>
      <c r="IH106">
        <v>0.11</v>
      </c>
      <c r="II106">
        <v>1.5</v>
      </c>
      <c r="IJ106">
        <v>2.88</v>
      </c>
      <c r="IK106">
        <v>2.74</v>
      </c>
      <c r="IL106">
        <v>0.52</v>
      </c>
      <c r="IM106">
        <v>1.43</v>
      </c>
      <c r="IN106">
        <v>0.76</v>
      </c>
      <c r="IO106">
        <v>0.34</v>
      </c>
      <c r="IP106">
        <v>1.02</v>
      </c>
      <c r="IQ106">
        <v>1.7</v>
      </c>
      <c r="IR106">
        <v>2.12</v>
      </c>
      <c r="IS106">
        <v>1.97</v>
      </c>
      <c r="IT106">
        <v>3.84</v>
      </c>
      <c r="IU106">
        <v>0.77</v>
      </c>
      <c r="IV106">
        <v>1.97</v>
      </c>
      <c r="IW106">
        <v>1.1000000000000001</v>
      </c>
      <c r="IX106">
        <v>1.76</v>
      </c>
      <c r="IY106">
        <v>1.73</v>
      </c>
      <c r="IZ106">
        <v>2.14</v>
      </c>
      <c r="JA106">
        <v>1.43</v>
      </c>
      <c r="JB106">
        <v>0.53</v>
      </c>
      <c r="JC106">
        <v>-0.61</v>
      </c>
      <c r="JD106">
        <v>0.76</v>
      </c>
      <c r="JE106">
        <v>0.65</v>
      </c>
      <c r="JF106">
        <v>0.78</v>
      </c>
      <c r="JG106">
        <v>4.49</v>
      </c>
      <c r="JH106">
        <v>6.11</v>
      </c>
      <c r="JI106">
        <v>4.13</v>
      </c>
      <c r="JJ106">
        <v>6.16</v>
      </c>
      <c r="JK106">
        <v>6.1</v>
      </c>
      <c r="JL106">
        <v>5.62</v>
      </c>
      <c r="JM106">
        <v>7.06</v>
      </c>
      <c r="JN106">
        <v>5.6</v>
      </c>
      <c r="JO106">
        <v>3.45</v>
      </c>
      <c r="JP106">
        <v>4.3600000000000003</v>
      </c>
      <c r="JQ106">
        <v>6.54</v>
      </c>
      <c r="JR106">
        <v>3.82</v>
      </c>
      <c r="JS106">
        <v>2.5</v>
      </c>
      <c r="JT106">
        <v>3.49</v>
      </c>
      <c r="JU106">
        <v>4.6100000000000003</v>
      </c>
      <c r="JV106">
        <v>2.14</v>
      </c>
      <c r="JW106">
        <v>3.84</v>
      </c>
      <c r="JX106">
        <v>4.6500000000000004</v>
      </c>
      <c r="JY106">
        <v>6</v>
      </c>
      <c r="JZ106">
        <v>4.21</v>
      </c>
      <c r="KA106">
        <v>6.16</v>
      </c>
      <c r="KB106">
        <v>3.52</v>
      </c>
      <c r="KC106">
        <v>4.3899999999999997</v>
      </c>
      <c r="KD106">
        <v>3.13</v>
      </c>
      <c r="KE106">
        <v>5.41</v>
      </c>
      <c r="KF106">
        <v>5.55</v>
      </c>
      <c r="KG106">
        <v>5.32</v>
      </c>
      <c r="KH106">
        <v>5.27</v>
      </c>
      <c r="KI106">
        <v>3.53</v>
      </c>
      <c r="KJ106">
        <v>2.2799999999999998</v>
      </c>
      <c r="KK106">
        <v>5.32</v>
      </c>
      <c r="KL106">
        <v>2.0699999999999998</v>
      </c>
      <c r="KM106">
        <v>3.98</v>
      </c>
    </row>
    <row r="107" spans="1:299" x14ac:dyDescent="0.25">
      <c r="A107">
        <v>105</v>
      </c>
      <c r="B107" s="1">
        <v>43617</v>
      </c>
      <c r="C107">
        <v>1135.8800000000001</v>
      </c>
      <c r="D107">
        <v>1143.81</v>
      </c>
      <c r="E107">
        <v>1178.6400000000001</v>
      </c>
      <c r="F107">
        <v>1267.6199999999999</v>
      </c>
      <c r="G107">
        <v>1105.74</v>
      </c>
      <c r="H107">
        <v>1198.02</v>
      </c>
      <c r="I107">
        <v>1134.8</v>
      </c>
      <c r="J107">
        <v>1117.4100000000001</v>
      </c>
      <c r="K107">
        <v>1164.18</v>
      </c>
      <c r="L107">
        <v>1058.57</v>
      </c>
      <c r="M107">
        <v>1104.52</v>
      </c>
      <c r="N107">
        <v>1084.6400000000001</v>
      </c>
      <c r="O107">
        <v>1037.82</v>
      </c>
      <c r="P107">
        <v>1040.56</v>
      </c>
      <c r="Q107">
        <v>1094.55</v>
      </c>
      <c r="R107">
        <v>1041.0899999999999</v>
      </c>
      <c r="S107">
        <v>1030.1600000000001</v>
      </c>
      <c r="T107">
        <v>983.96</v>
      </c>
      <c r="U107">
        <v>1061.17</v>
      </c>
      <c r="V107">
        <v>1183.2</v>
      </c>
      <c r="W107">
        <v>1083.28</v>
      </c>
      <c r="X107">
        <v>1028.8699999999999</v>
      </c>
      <c r="Y107">
        <v>1256.27</v>
      </c>
      <c r="Z107">
        <v>1226.4000000000001</v>
      </c>
      <c r="AA107">
        <v>1182.7</v>
      </c>
      <c r="AB107">
        <v>1153.95</v>
      </c>
      <c r="AC107">
        <v>1285.33</v>
      </c>
      <c r="AD107">
        <v>1132.04</v>
      </c>
      <c r="AE107">
        <v>1132.97</v>
      </c>
      <c r="AF107">
        <v>1086.3900000000001</v>
      </c>
      <c r="AG107">
        <v>1133.5999999999999</v>
      </c>
      <c r="AH107">
        <v>1109.1600000000001</v>
      </c>
      <c r="AI107">
        <v>1197.32</v>
      </c>
      <c r="AJ107">
        <v>595.15</v>
      </c>
      <c r="AK107">
        <v>640.52</v>
      </c>
      <c r="AL107">
        <v>662.78</v>
      </c>
      <c r="AM107">
        <v>693.8</v>
      </c>
      <c r="AN107">
        <v>615.95000000000005</v>
      </c>
      <c r="AO107">
        <v>617.16</v>
      </c>
      <c r="AP107">
        <v>647.24</v>
      </c>
      <c r="AQ107">
        <v>622.22</v>
      </c>
      <c r="AR107">
        <v>640.96</v>
      </c>
      <c r="AS107">
        <v>579.98</v>
      </c>
      <c r="AT107">
        <v>615.41999999999996</v>
      </c>
      <c r="AU107">
        <v>614.42999999999995</v>
      </c>
      <c r="AV107">
        <v>592.30999999999995</v>
      </c>
      <c r="AW107">
        <v>579.39</v>
      </c>
      <c r="AX107">
        <v>619.30999999999995</v>
      </c>
      <c r="AY107">
        <v>557.44000000000005</v>
      </c>
      <c r="AZ107">
        <v>577.72</v>
      </c>
      <c r="BA107">
        <v>542.65</v>
      </c>
      <c r="BB107">
        <v>556.99</v>
      </c>
      <c r="BC107">
        <v>589.04</v>
      </c>
      <c r="BD107">
        <v>570.19000000000005</v>
      </c>
      <c r="BE107">
        <v>535.05999999999995</v>
      </c>
      <c r="BF107">
        <v>615.52</v>
      </c>
      <c r="BG107">
        <v>594.15</v>
      </c>
      <c r="BH107">
        <v>593.41</v>
      </c>
      <c r="BI107">
        <v>557.29999999999995</v>
      </c>
      <c r="BJ107">
        <v>621.36</v>
      </c>
      <c r="BK107">
        <v>627.09</v>
      </c>
      <c r="BL107">
        <v>629.88</v>
      </c>
      <c r="BM107">
        <v>601.78</v>
      </c>
      <c r="BN107">
        <v>613.16</v>
      </c>
      <c r="BO107">
        <v>618.27</v>
      </c>
      <c r="BP107">
        <v>687.75</v>
      </c>
      <c r="BQ107">
        <v>540.73</v>
      </c>
      <c r="BR107">
        <v>503.29</v>
      </c>
      <c r="BS107">
        <v>515.86</v>
      </c>
      <c r="BT107">
        <v>573.82000000000005</v>
      </c>
      <c r="BU107">
        <v>489.79</v>
      </c>
      <c r="BV107">
        <v>580.86</v>
      </c>
      <c r="BW107">
        <v>487.56</v>
      </c>
      <c r="BX107">
        <v>495.19</v>
      </c>
      <c r="BY107">
        <v>523.22</v>
      </c>
      <c r="BZ107">
        <v>478.59</v>
      </c>
      <c r="CA107">
        <v>489.1</v>
      </c>
      <c r="CB107">
        <v>470.21</v>
      </c>
      <c r="CC107">
        <v>445.51</v>
      </c>
      <c r="CD107">
        <v>461.17</v>
      </c>
      <c r="CE107">
        <v>475.24</v>
      </c>
      <c r="CF107">
        <v>483.65</v>
      </c>
      <c r="CG107">
        <v>452.44</v>
      </c>
      <c r="CH107">
        <v>441.31</v>
      </c>
      <c r="CI107">
        <v>504.18</v>
      </c>
      <c r="CJ107">
        <v>594.16</v>
      </c>
      <c r="CK107">
        <v>513.09</v>
      </c>
      <c r="CL107">
        <v>493.81</v>
      </c>
      <c r="CM107">
        <v>640.75</v>
      </c>
      <c r="CN107">
        <v>632.25</v>
      </c>
      <c r="CO107">
        <v>589.29</v>
      </c>
      <c r="CP107">
        <v>596.65</v>
      </c>
      <c r="CQ107">
        <v>663.97</v>
      </c>
      <c r="CR107">
        <v>504.95</v>
      </c>
      <c r="CS107">
        <v>503.09</v>
      </c>
      <c r="CT107">
        <v>484.61</v>
      </c>
      <c r="CU107">
        <v>520.44000000000005</v>
      </c>
      <c r="CV107">
        <v>490.89</v>
      </c>
      <c r="CW107">
        <v>509.57</v>
      </c>
      <c r="CX107">
        <v>568.44000000000005</v>
      </c>
      <c r="CY107">
        <v>569.97</v>
      </c>
      <c r="CZ107">
        <v>657.19</v>
      </c>
      <c r="DA107">
        <v>672.89</v>
      </c>
      <c r="DB107">
        <v>541.42999999999995</v>
      </c>
      <c r="DC107">
        <v>497.49</v>
      </c>
      <c r="DD107">
        <v>543.91</v>
      </c>
      <c r="DE107">
        <v>542.79</v>
      </c>
      <c r="DF107">
        <v>612.13</v>
      </c>
      <c r="DG107">
        <v>571.85</v>
      </c>
      <c r="DH107">
        <v>581.85</v>
      </c>
      <c r="DI107">
        <v>720.81</v>
      </c>
      <c r="DJ107">
        <v>599.4</v>
      </c>
      <c r="DK107">
        <v>524.5</v>
      </c>
      <c r="DL107">
        <v>605.32000000000005</v>
      </c>
      <c r="DM107">
        <v>556.66</v>
      </c>
      <c r="DN107">
        <v>514.75</v>
      </c>
      <c r="DO107">
        <v>522.89</v>
      </c>
      <c r="DP107">
        <v>561.67999999999995</v>
      </c>
      <c r="DQ107">
        <v>566.46</v>
      </c>
      <c r="DR107">
        <v>596.13</v>
      </c>
      <c r="DS107">
        <v>570.65</v>
      </c>
      <c r="DT107">
        <v>572.52</v>
      </c>
      <c r="DU107">
        <v>553.96</v>
      </c>
      <c r="DV107">
        <v>565.55999999999995</v>
      </c>
      <c r="DW107">
        <v>551.80999999999995</v>
      </c>
      <c r="DX107">
        <v>696.22</v>
      </c>
      <c r="DY107">
        <v>513.83000000000004</v>
      </c>
      <c r="DZ107">
        <v>578.4</v>
      </c>
      <c r="EA107">
        <v>510.91</v>
      </c>
      <c r="EB107">
        <v>646.72</v>
      </c>
      <c r="EC107">
        <v>585.91</v>
      </c>
      <c r="ED107">
        <v>528.79</v>
      </c>
      <c r="EE107">
        <v>450.86</v>
      </c>
      <c r="EF107">
        <v>473.39</v>
      </c>
      <c r="EG107">
        <v>504.69</v>
      </c>
      <c r="EH107">
        <v>504.03</v>
      </c>
      <c r="EI107">
        <v>454.77</v>
      </c>
      <c r="EJ107">
        <v>406.22</v>
      </c>
      <c r="EK107">
        <v>481.82</v>
      </c>
      <c r="EL107">
        <v>428.32</v>
      </c>
      <c r="EM107">
        <v>501.49</v>
      </c>
      <c r="EN107">
        <v>447.48</v>
      </c>
      <c r="EO107">
        <v>423.58</v>
      </c>
      <c r="EP107">
        <v>556.6</v>
      </c>
      <c r="EQ107">
        <v>476.89</v>
      </c>
      <c r="ER107">
        <v>409.27</v>
      </c>
      <c r="ES107">
        <v>492.47</v>
      </c>
      <c r="ET107">
        <v>415.53</v>
      </c>
      <c r="EU107">
        <v>427.71</v>
      </c>
      <c r="EV107">
        <v>405.13</v>
      </c>
      <c r="EW107">
        <v>450.07</v>
      </c>
      <c r="EX107">
        <v>447.02</v>
      </c>
      <c r="EY107">
        <v>478.71</v>
      </c>
      <c r="EZ107">
        <v>425.98</v>
      </c>
      <c r="FA107">
        <v>433.85</v>
      </c>
      <c r="FB107">
        <v>437.06</v>
      </c>
      <c r="FC107">
        <v>440.49</v>
      </c>
      <c r="FD107">
        <v>435.95</v>
      </c>
      <c r="FE107">
        <v>515.79</v>
      </c>
      <c r="FF107">
        <v>405.03</v>
      </c>
      <c r="FG107">
        <v>479.9</v>
      </c>
      <c r="FH107">
        <v>416.54</v>
      </c>
      <c r="FI107">
        <v>536.12</v>
      </c>
      <c r="FJ107">
        <v>478.27</v>
      </c>
      <c r="FK107">
        <v>456.02</v>
      </c>
      <c r="FL107">
        <v>853.37</v>
      </c>
      <c r="FM107">
        <v>811.45</v>
      </c>
      <c r="FN107">
        <v>1178.8699999999999</v>
      </c>
      <c r="FO107">
        <v>1181.73</v>
      </c>
      <c r="FP107">
        <v>738.59</v>
      </c>
      <c r="FQ107">
        <v>709.74</v>
      </c>
      <c r="FR107">
        <v>678.31</v>
      </c>
      <c r="FS107">
        <v>857.56</v>
      </c>
      <c r="FT107">
        <v>939.99</v>
      </c>
      <c r="FU107">
        <v>925.68</v>
      </c>
      <c r="FV107">
        <v>1210.94</v>
      </c>
      <c r="FW107">
        <v>1238.44</v>
      </c>
      <c r="FX107">
        <v>1008.94</v>
      </c>
      <c r="FY107">
        <v>858.15</v>
      </c>
      <c r="FZ107">
        <v>928.01</v>
      </c>
      <c r="GA107">
        <v>966.13</v>
      </c>
      <c r="GB107">
        <v>722.18</v>
      </c>
      <c r="GC107">
        <v>887.84</v>
      </c>
      <c r="GD107">
        <v>824.08</v>
      </c>
      <c r="GE107">
        <v>829.45</v>
      </c>
      <c r="GF107">
        <v>882.85</v>
      </c>
      <c r="GG107">
        <v>952.33</v>
      </c>
      <c r="GH107">
        <v>876.13</v>
      </c>
      <c r="GI107">
        <v>800.24</v>
      </c>
      <c r="GJ107">
        <v>861.9</v>
      </c>
      <c r="GK107">
        <v>795.1</v>
      </c>
      <c r="GL107">
        <v>1104.42</v>
      </c>
      <c r="GM107">
        <v>817.53</v>
      </c>
      <c r="GN107">
        <v>830.57</v>
      </c>
      <c r="GO107">
        <v>745.76</v>
      </c>
      <c r="GP107">
        <v>892.12</v>
      </c>
      <c r="GQ107">
        <v>891.71</v>
      </c>
      <c r="GR107">
        <v>715.52</v>
      </c>
      <c r="GS107">
        <v>0.35</v>
      </c>
      <c r="GT107">
        <v>0.54</v>
      </c>
      <c r="GU107">
        <v>1.41</v>
      </c>
      <c r="GV107">
        <v>1.58</v>
      </c>
      <c r="GW107">
        <v>0.47</v>
      </c>
      <c r="GX107">
        <v>0.76</v>
      </c>
      <c r="GY107">
        <v>0.3</v>
      </c>
      <c r="GZ107">
        <v>0.52</v>
      </c>
      <c r="HA107">
        <v>0.14000000000000001</v>
      </c>
      <c r="HB107">
        <v>0.54</v>
      </c>
      <c r="HC107">
        <v>0.55000000000000004</v>
      </c>
      <c r="HD107">
        <v>0.06</v>
      </c>
      <c r="HE107">
        <v>-0.28999999999999998</v>
      </c>
      <c r="HF107">
        <v>0.11</v>
      </c>
      <c r="HG107">
        <v>0.11</v>
      </c>
      <c r="HH107">
        <v>2.37</v>
      </c>
      <c r="HI107">
        <v>-0.24</v>
      </c>
      <c r="HJ107">
        <v>-0.19</v>
      </c>
      <c r="HK107">
        <v>0.42</v>
      </c>
      <c r="HL107">
        <v>0.18</v>
      </c>
      <c r="HM107">
        <v>0.15</v>
      </c>
      <c r="HN107">
        <v>0.76</v>
      </c>
      <c r="HO107">
        <v>0.56999999999999995</v>
      </c>
      <c r="HP107">
        <v>-0.01</v>
      </c>
      <c r="HQ107">
        <v>0.41</v>
      </c>
      <c r="HR107">
        <v>0.22</v>
      </c>
      <c r="HS107">
        <v>0.84</v>
      </c>
      <c r="HT107">
        <v>0.28000000000000003</v>
      </c>
      <c r="HU107">
        <v>0.24</v>
      </c>
      <c r="HV107">
        <v>0.04</v>
      </c>
      <c r="HW107">
        <v>-0.11</v>
      </c>
      <c r="HX107">
        <v>0.48</v>
      </c>
      <c r="HY107">
        <v>0.51</v>
      </c>
      <c r="HZ107">
        <v>1.97</v>
      </c>
      <c r="IA107">
        <v>1.94</v>
      </c>
      <c r="IB107">
        <v>2.08</v>
      </c>
      <c r="IC107">
        <v>2.75</v>
      </c>
      <c r="ID107">
        <v>1.99</v>
      </c>
      <c r="IE107">
        <v>2.0099999999999998</v>
      </c>
      <c r="IF107">
        <v>1.93</v>
      </c>
      <c r="IG107">
        <v>2.65</v>
      </c>
      <c r="IH107">
        <v>0.25</v>
      </c>
      <c r="II107">
        <v>2.0499999999999998</v>
      </c>
      <c r="IJ107">
        <v>3.45</v>
      </c>
      <c r="IK107">
        <v>2.8</v>
      </c>
      <c r="IL107">
        <v>0.23</v>
      </c>
      <c r="IM107">
        <v>1.54</v>
      </c>
      <c r="IN107">
        <v>0.87</v>
      </c>
      <c r="IO107">
        <v>2.72</v>
      </c>
      <c r="IP107">
        <v>0.78</v>
      </c>
      <c r="IQ107">
        <v>1.51</v>
      </c>
      <c r="IR107">
        <v>2.5499999999999998</v>
      </c>
      <c r="IS107">
        <v>2.16</v>
      </c>
      <c r="IT107">
        <v>3.99</v>
      </c>
      <c r="IU107">
        <v>1.54</v>
      </c>
      <c r="IV107">
        <v>2.56</v>
      </c>
      <c r="IW107">
        <v>1.0900000000000001</v>
      </c>
      <c r="IX107">
        <v>2.1800000000000002</v>
      </c>
      <c r="IY107">
        <v>1.95</v>
      </c>
      <c r="IZ107">
        <v>2.99</v>
      </c>
      <c r="JA107">
        <v>1.71</v>
      </c>
      <c r="JB107">
        <v>0.77</v>
      </c>
      <c r="JC107">
        <v>-0.56999999999999995</v>
      </c>
      <c r="JD107">
        <v>0.65</v>
      </c>
      <c r="JE107">
        <v>1.1299999999999999</v>
      </c>
      <c r="JF107">
        <v>1.29</v>
      </c>
      <c r="JG107">
        <v>4.25</v>
      </c>
      <c r="JH107">
        <v>6.42</v>
      </c>
      <c r="JI107">
        <v>4.92</v>
      </c>
      <c r="JJ107">
        <v>7.91</v>
      </c>
      <c r="JK107">
        <v>6.71</v>
      </c>
      <c r="JL107">
        <v>5.89</v>
      </c>
      <c r="JM107">
        <v>7.02</v>
      </c>
      <c r="JN107">
        <v>5.1100000000000003</v>
      </c>
      <c r="JO107">
        <v>3.62</v>
      </c>
      <c r="JP107">
        <v>4.3</v>
      </c>
      <c r="JQ107">
        <v>7.15</v>
      </c>
      <c r="JR107">
        <v>3.86</v>
      </c>
      <c r="JS107">
        <v>2.11</v>
      </c>
      <c r="JT107">
        <v>3.56</v>
      </c>
      <c r="JU107">
        <v>4.05</v>
      </c>
      <c r="JV107">
        <v>3.23</v>
      </c>
      <c r="JW107">
        <v>3.68</v>
      </c>
      <c r="JX107">
        <v>4.18</v>
      </c>
      <c r="JY107">
        <v>5.23</v>
      </c>
      <c r="JZ107">
        <v>3.74</v>
      </c>
      <c r="KA107">
        <v>5.6</v>
      </c>
      <c r="KB107">
        <v>3.67</v>
      </c>
      <c r="KC107">
        <v>4.4000000000000004</v>
      </c>
      <c r="KD107">
        <v>2.48</v>
      </c>
      <c r="KE107">
        <v>4.91</v>
      </c>
      <c r="KF107">
        <v>5.72</v>
      </c>
      <c r="KG107">
        <v>4.6100000000000003</v>
      </c>
      <c r="KH107">
        <v>3.92</v>
      </c>
      <c r="KI107">
        <v>3.5</v>
      </c>
      <c r="KJ107">
        <v>2.0499999999999998</v>
      </c>
      <c r="KK107">
        <v>4.95</v>
      </c>
      <c r="KL107">
        <v>2.66</v>
      </c>
      <c r="KM107">
        <v>3.68</v>
      </c>
    </row>
    <row r="108" spans="1:299" x14ac:dyDescent="0.25">
      <c r="A108">
        <v>106</v>
      </c>
      <c r="B108" s="1">
        <v>43647</v>
      </c>
      <c r="C108">
        <v>1143.6500000000001</v>
      </c>
      <c r="D108">
        <v>1146.07</v>
      </c>
      <c r="E108">
        <v>1209.73</v>
      </c>
      <c r="F108">
        <v>1265.27</v>
      </c>
      <c r="G108">
        <v>1099.82</v>
      </c>
      <c r="H108">
        <v>1203.8399999999999</v>
      </c>
      <c r="I108">
        <v>1136.45</v>
      </c>
      <c r="J108">
        <v>1119.53</v>
      </c>
      <c r="K108">
        <v>1171.33</v>
      </c>
      <c r="L108">
        <v>1060.26</v>
      </c>
      <c r="M108">
        <v>1105.54</v>
      </c>
      <c r="N108">
        <v>1084.57</v>
      </c>
      <c r="O108">
        <v>1035.6199999999999</v>
      </c>
      <c r="P108">
        <v>1037.46</v>
      </c>
      <c r="Q108">
        <v>1097.02</v>
      </c>
      <c r="R108">
        <v>1039.32</v>
      </c>
      <c r="S108">
        <v>1043.17</v>
      </c>
      <c r="T108">
        <v>992.96</v>
      </c>
      <c r="U108">
        <v>1065.9000000000001</v>
      </c>
      <c r="V108">
        <v>1196.52</v>
      </c>
      <c r="W108">
        <v>1093.78</v>
      </c>
      <c r="X108">
        <v>1035.8900000000001</v>
      </c>
      <c r="Y108">
        <v>1257.71</v>
      </c>
      <c r="Z108">
        <v>1246.6500000000001</v>
      </c>
      <c r="AA108">
        <v>1197.1400000000001</v>
      </c>
      <c r="AB108">
        <v>1183.24</v>
      </c>
      <c r="AC108">
        <v>1287.27</v>
      </c>
      <c r="AD108">
        <v>1133.5999999999999</v>
      </c>
      <c r="AE108">
        <v>1134.9100000000001</v>
      </c>
      <c r="AF108">
        <v>1089.29</v>
      </c>
      <c r="AG108">
        <v>1134.31</v>
      </c>
      <c r="AH108">
        <v>1107.3699999999999</v>
      </c>
      <c r="AI108">
        <v>1205.48</v>
      </c>
      <c r="AJ108">
        <v>597.91999999999996</v>
      </c>
      <c r="AK108">
        <v>640.1</v>
      </c>
      <c r="AL108">
        <v>656.25</v>
      </c>
      <c r="AM108">
        <v>691.45</v>
      </c>
      <c r="AN108">
        <v>610.03</v>
      </c>
      <c r="AO108">
        <v>622.08000000000004</v>
      </c>
      <c r="AP108">
        <v>648.88</v>
      </c>
      <c r="AQ108">
        <v>624.34</v>
      </c>
      <c r="AR108">
        <v>648.11</v>
      </c>
      <c r="AS108">
        <v>580.36</v>
      </c>
      <c r="AT108">
        <v>616.09</v>
      </c>
      <c r="AU108">
        <v>614.13</v>
      </c>
      <c r="AV108">
        <v>591.41</v>
      </c>
      <c r="AW108">
        <v>576.29</v>
      </c>
      <c r="AX108">
        <v>621.78</v>
      </c>
      <c r="AY108">
        <v>554.29</v>
      </c>
      <c r="AZ108">
        <v>571.75</v>
      </c>
      <c r="BA108">
        <v>539.80999999999995</v>
      </c>
      <c r="BB108">
        <v>561.94000000000005</v>
      </c>
      <c r="BC108">
        <v>595.55999999999995</v>
      </c>
      <c r="BD108">
        <v>580.69000000000005</v>
      </c>
      <c r="BE108">
        <v>534.16999999999996</v>
      </c>
      <c r="BF108">
        <v>616.96</v>
      </c>
      <c r="BG108">
        <v>600.9</v>
      </c>
      <c r="BH108">
        <v>594.19000000000005</v>
      </c>
      <c r="BI108">
        <v>557.92999999999995</v>
      </c>
      <c r="BJ108">
        <v>621.6</v>
      </c>
      <c r="BK108">
        <v>628.65</v>
      </c>
      <c r="BL108">
        <v>631.16999999999996</v>
      </c>
      <c r="BM108">
        <v>603.20000000000005</v>
      </c>
      <c r="BN108">
        <v>613.87</v>
      </c>
      <c r="BO108">
        <v>616.48</v>
      </c>
      <c r="BP108">
        <v>694.03</v>
      </c>
      <c r="BQ108">
        <v>545.73</v>
      </c>
      <c r="BR108">
        <v>505.97</v>
      </c>
      <c r="BS108">
        <v>553.48</v>
      </c>
      <c r="BT108">
        <v>573.82000000000005</v>
      </c>
      <c r="BU108">
        <v>489.79</v>
      </c>
      <c r="BV108">
        <v>581.76</v>
      </c>
      <c r="BW108">
        <v>487.57</v>
      </c>
      <c r="BX108">
        <v>495.19</v>
      </c>
      <c r="BY108">
        <v>523.22</v>
      </c>
      <c r="BZ108">
        <v>479.9</v>
      </c>
      <c r="CA108">
        <v>489.45</v>
      </c>
      <c r="CB108">
        <v>470.44</v>
      </c>
      <c r="CC108">
        <v>444.21</v>
      </c>
      <c r="CD108">
        <v>461.17</v>
      </c>
      <c r="CE108">
        <v>475.24</v>
      </c>
      <c r="CF108">
        <v>485.03</v>
      </c>
      <c r="CG108">
        <v>471.42</v>
      </c>
      <c r="CH108">
        <v>453.15</v>
      </c>
      <c r="CI108">
        <v>503.96</v>
      </c>
      <c r="CJ108">
        <v>600.96</v>
      </c>
      <c r="CK108">
        <v>513.09</v>
      </c>
      <c r="CL108">
        <v>501.72</v>
      </c>
      <c r="CM108">
        <v>640.75</v>
      </c>
      <c r="CN108">
        <v>645.75</v>
      </c>
      <c r="CO108">
        <v>602.95000000000005</v>
      </c>
      <c r="CP108">
        <v>625.30999999999995</v>
      </c>
      <c r="CQ108">
        <v>665.67</v>
      </c>
      <c r="CR108">
        <v>504.95</v>
      </c>
      <c r="CS108">
        <v>503.74</v>
      </c>
      <c r="CT108">
        <v>486.09</v>
      </c>
      <c r="CU108">
        <v>520.44000000000005</v>
      </c>
      <c r="CV108">
        <v>490.89</v>
      </c>
      <c r="CW108">
        <v>511.45</v>
      </c>
      <c r="CX108">
        <v>572.30999999999995</v>
      </c>
      <c r="CY108">
        <v>571.11</v>
      </c>
      <c r="CZ108">
        <v>674.54</v>
      </c>
      <c r="DA108">
        <v>671.61</v>
      </c>
      <c r="DB108">
        <v>538.51</v>
      </c>
      <c r="DC108">
        <v>499.93</v>
      </c>
      <c r="DD108">
        <v>544.72</v>
      </c>
      <c r="DE108">
        <v>543.82000000000005</v>
      </c>
      <c r="DF108">
        <v>615.86</v>
      </c>
      <c r="DG108">
        <v>572.77</v>
      </c>
      <c r="DH108">
        <v>582.38</v>
      </c>
      <c r="DI108">
        <v>720.74</v>
      </c>
      <c r="DJ108">
        <v>598.14</v>
      </c>
      <c r="DK108">
        <v>522.91999999999996</v>
      </c>
      <c r="DL108">
        <v>606.71</v>
      </c>
      <c r="DM108">
        <v>555.72</v>
      </c>
      <c r="DN108">
        <v>521.24</v>
      </c>
      <c r="DO108">
        <v>527.65</v>
      </c>
      <c r="DP108">
        <v>564.21</v>
      </c>
      <c r="DQ108">
        <v>572.86</v>
      </c>
      <c r="DR108">
        <v>601.91</v>
      </c>
      <c r="DS108">
        <v>574.53</v>
      </c>
      <c r="DT108">
        <v>573.15</v>
      </c>
      <c r="DU108">
        <v>563.1</v>
      </c>
      <c r="DV108">
        <v>572.46</v>
      </c>
      <c r="DW108">
        <v>565.83000000000004</v>
      </c>
      <c r="DX108">
        <v>697.27</v>
      </c>
      <c r="DY108">
        <v>514.54999999999995</v>
      </c>
      <c r="DZ108">
        <v>579.38</v>
      </c>
      <c r="EA108">
        <v>512.29</v>
      </c>
      <c r="EB108">
        <v>647.11</v>
      </c>
      <c r="EC108">
        <v>584.97</v>
      </c>
      <c r="ED108">
        <v>532.38</v>
      </c>
      <c r="EE108">
        <v>452.98</v>
      </c>
      <c r="EF108">
        <v>473.06</v>
      </c>
      <c r="EG108">
        <v>499.69</v>
      </c>
      <c r="EH108">
        <v>502.32</v>
      </c>
      <c r="EI108">
        <v>450.4</v>
      </c>
      <c r="EJ108">
        <v>409.47</v>
      </c>
      <c r="EK108">
        <v>483.02</v>
      </c>
      <c r="EL108">
        <v>429.77</v>
      </c>
      <c r="EM108">
        <v>507.05</v>
      </c>
      <c r="EN108">
        <v>447.79</v>
      </c>
      <c r="EO108">
        <v>424.05</v>
      </c>
      <c r="EP108">
        <v>556.32000000000005</v>
      </c>
      <c r="EQ108">
        <v>476.17</v>
      </c>
      <c r="ER108">
        <v>407.06</v>
      </c>
      <c r="ES108">
        <v>494.44</v>
      </c>
      <c r="ET108">
        <v>413.2</v>
      </c>
      <c r="EU108">
        <v>423.3</v>
      </c>
      <c r="EV108">
        <v>403.03</v>
      </c>
      <c r="EW108">
        <v>454.08</v>
      </c>
      <c r="EX108">
        <v>451.98</v>
      </c>
      <c r="EY108">
        <v>487.52</v>
      </c>
      <c r="EZ108">
        <v>425.25</v>
      </c>
      <c r="FA108">
        <v>434.85</v>
      </c>
      <c r="FB108">
        <v>442</v>
      </c>
      <c r="FC108">
        <v>441.06</v>
      </c>
      <c r="FD108">
        <v>436.43</v>
      </c>
      <c r="FE108">
        <v>516</v>
      </c>
      <c r="FF108">
        <v>406.04</v>
      </c>
      <c r="FG108">
        <v>480.86</v>
      </c>
      <c r="FH108">
        <v>417.54</v>
      </c>
      <c r="FI108">
        <v>536.76</v>
      </c>
      <c r="FJ108">
        <v>476.89</v>
      </c>
      <c r="FK108">
        <v>460.17</v>
      </c>
      <c r="FL108">
        <v>861.22</v>
      </c>
      <c r="FM108">
        <v>815.75</v>
      </c>
      <c r="FN108">
        <v>1264.8</v>
      </c>
      <c r="FO108">
        <v>1181.73</v>
      </c>
      <c r="FP108">
        <v>738.59</v>
      </c>
      <c r="FQ108">
        <v>710.8</v>
      </c>
      <c r="FR108">
        <v>678.31</v>
      </c>
      <c r="FS108">
        <v>857.56</v>
      </c>
      <c r="FT108">
        <v>939.99</v>
      </c>
      <c r="FU108">
        <v>928.17</v>
      </c>
      <c r="FV108">
        <v>1211.79</v>
      </c>
      <c r="FW108">
        <v>1239.05</v>
      </c>
      <c r="FX108">
        <v>1006.01</v>
      </c>
      <c r="FY108">
        <v>858.15</v>
      </c>
      <c r="FZ108">
        <v>928.01</v>
      </c>
      <c r="GA108">
        <v>968.84</v>
      </c>
      <c r="GB108">
        <v>752.51</v>
      </c>
      <c r="GC108">
        <v>911.64</v>
      </c>
      <c r="GD108">
        <v>823.75</v>
      </c>
      <c r="GE108">
        <v>838.9</v>
      </c>
      <c r="GF108">
        <v>882.85</v>
      </c>
      <c r="GG108">
        <v>967.56</v>
      </c>
      <c r="GH108">
        <v>876.13</v>
      </c>
      <c r="GI108">
        <v>817.28</v>
      </c>
      <c r="GJ108">
        <v>881.9</v>
      </c>
      <c r="GK108">
        <v>833.26</v>
      </c>
      <c r="GL108">
        <v>1107.29</v>
      </c>
      <c r="GM108">
        <v>817.53</v>
      </c>
      <c r="GN108">
        <v>831.65</v>
      </c>
      <c r="GO108">
        <v>748.07</v>
      </c>
      <c r="GP108">
        <v>892.12</v>
      </c>
      <c r="GQ108">
        <v>891.71</v>
      </c>
      <c r="GR108">
        <v>718.17</v>
      </c>
      <c r="GS108">
        <v>0.68</v>
      </c>
      <c r="GT108">
        <v>0.2</v>
      </c>
      <c r="GU108">
        <v>2.64</v>
      </c>
      <c r="GV108">
        <v>-0.19</v>
      </c>
      <c r="GW108">
        <v>-0.54</v>
      </c>
      <c r="GX108">
        <v>0.49</v>
      </c>
      <c r="GY108">
        <v>0.15</v>
      </c>
      <c r="GZ108">
        <v>0.19</v>
      </c>
      <c r="HA108">
        <v>0.61</v>
      </c>
      <c r="HB108">
        <v>0.16</v>
      </c>
      <c r="HC108">
        <v>0.09</v>
      </c>
      <c r="HD108">
        <v>-0.01</v>
      </c>
      <c r="HE108">
        <v>-0.21</v>
      </c>
      <c r="HF108">
        <v>-0.3</v>
      </c>
      <c r="HG108">
        <v>0.23</v>
      </c>
      <c r="HH108">
        <v>-0.17</v>
      </c>
      <c r="HI108">
        <v>1.26</v>
      </c>
      <c r="HJ108">
        <v>0.91</v>
      </c>
      <c r="HK108">
        <v>0.45</v>
      </c>
      <c r="HL108">
        <v>1.1299999999999999</v>
      </c>
      <c r="HM108">
        <v>0.97</v>
      </c>
      <c r="HN108">
        <v>0.68</v>
      </c>
      <c r="HO108">
        <v>0.11</v>
      </c>
      <c r="HP108">
        <v>1.65</v>
      </c>
      <c r="HQ108">
        <v>1.22</v>
      </c>
      <c r="HR108">
        <v>2.54</v>
      </c>
      <c r="HS108">
        <v>0.15</v>
      </c>
      <c r="HT108">
        <v>0.14000000000000001</v>
      </c>
      <c r="HU108">
        <v>0.17</v>
      </c>
      <c r="HV108">
        <v>0.27</v>
      </c>
      <c r="HW108">
        <v>0.06</v>
      </c>
      <c r="HX108">
        <v>-0.16</v>
      </c>
      <c r="HY108">
        <v>0.68</v>
      </c>
      <c r="HZ108">
        <v>2.66</v>
      </c>
      <c r="IA108">
        <v>2.15</v>
      </c>
      <c r="IB108">
        <v>4.7699999999999996</v>
      </c>
      <c r="IC108">
        <v>2.56</v>
      </c>
      <c r="ID108">
        <v>1.43</v>
      </c>
      <c r="IE108">
        <v>2.5099999999999998</v>
      </c>
      <c r="IF108">
        <v>2.09</v>
      </c>
      <c r="IG108">
        <v>2.84</v>
      </c>
      <c r="IH108">
        <v>0.86</v>
      </c>
      <c r="II108">
        <v>2.21</v>
      </c>
      <c r="IJ108">
        <v>3.54</v>
      </c>
      <c r="IK108">
        <v>2.79</v>
      </c>
      <c r="IL108">
        <v>0.02</v>
      </c>
      <c r="IM108">
        <v>1.23</v>
      </c>
      <c r="IN108">
        <v>1.1000000000000001</v>
      </c>
      <c r="IO108">
        <v>2.54</v>
      </c>
      <c r="IP108">
        <v>2.0499999999999998</v>
      </c>
      <c r="IQ108">
        <v>2.4300000000000002</v>
      </c>
      <c r="IR108">
        <v>3.01</v>
      </c>
      <c r="IS108">
        <v>3.31</v>
      </c>
      <c r="IT108">
        <v>5</v>
      </c>
      <c r="IU108">
        <v>2.23</v>
      </c>
      <c r="IV108">
        <v>2.67</v>
      </c>
      <c r="IW108">
        <v>2.76</v>
      </c>
      <c r="IX108">
        <v>3.42</v>
      </c>
      <c r="IY108">
        <v>4.54</v>
      </c>
      <c r="IZ108">
        <v>3.15</v>
      </c>
      <c r="JA108">
        <v>1.85</v>
      </c>
      <c r="JB108">
        <v>0.94</v>
      </c>
      <c r="JC108">
        <v>-0.3</v>
      </c>
      <c r="JD108">
        <v>0.71</v>
      </c>
      <c r="JE108">
        <v>0.97</v>
      </c>
      <c r="JF108">
        <v>1.98</v>
      </c>
      <c r="JG108">
        <v>4.42</v>
      </c>
      <c r="JH108">
        <v>6.19</v>
      </c>
      <c r="JI108">
        <v>7.83</v>
      </c>
      <c r="JJ108">
        <v>5.8</v>
      </c>
      <c r="JK108">
        <v>5.7</v>
      </c>
      <c r="JL108">
        <v>6.19</v>
      </c>
      <c r="JM108">
        <v>6.84</v>
      </c>
      <c r="JN108">
        <v>4.96</v>
      </c>
      <c r="JO108">
        <v>3.89</v>
      </c>
      <c r="JP108">
        <v>3.97</v>
      </c>
      <c r="JQ108">
        <v>6.6</v>
      </c>
      <c r="JR108">
        <v>3.72</v>
      </c>
      <c r="JS108">
        <v>1.57</v>
      </c>
      <c r="JT108">
        <v>2.1</v>
      </c>
      <c r="JU108">
        <v>3.8</v>
      </c>
      <c r="JV108">
        <v>3.18</v>
      </c>
      <c r="JW108">
        <v>4.12</v>
      </c>
      <c r="JX108">
        <v>4.17</v>
      </c>
      <c r="JY108">
        <v>4.95</v>
      </c>
      <c r="JZ108">
        <v>4.46</v>
      </c>
      <c r="KA108">
        <v>6.31</v>
      </c>
      <c r="KB108">
        <v>3.32</v>
      </c>
      <c r="KC108">
        <v>3.82</v>
      </c>
      <c r="KD108">
        <v>3.81</v>
      </c>
      <c r="KE108">
        <v>5.23</v>
      </c>
      <c r="KF108">
        <v>6.34</v>
      </c>
      <c r="KG108">
        <v>4.8600000000000003</v>
      </c>
      <c r="KH108">
        <v>3.74</v>
      </c>
      <c r="KI108">
        <v>3.13</v>
      </c>
      <c r="KJ108">
        <v>0.66</v>
      </c>
      <c r="KK108">
        <v>4.83</v>
      </c>
      <c r="KL108">
        <v>2.0699999999999998</v>
      </c>
      <c r="KM108">
        <v>3.97</v>
      </c>
    </row>
    <row r="109" spans="1:299" x14ac:dyDescent="0.25">
      <c r="A109">
        <v>107</v>
      </c>
      <c r="B109" s="1">
        <v>43678</v>
      </c>
      <c r="C109">
        <v>1148.6500000000001</v>
      </c>
      <c r="D109">
        <v>1147.7</v>
      </c>
      <c r="E109">
        <v>1217.21</v>
      </c>
      <c r="F109">
        <v>1271.6199999999999</v>
      </c>
      <c r="G109">
        <v>1102.3800000000001</v>
      </c>
      <c r="H109">
        <v>1205.79</v>
      </c>
      <c r="I109">
        <v>1136.53</v>
      </c>
      <c r="J109">
        <v>1115.78</v>
      </c>
      <c r="K109">
        <v>1174.1300000000001</v>
      </c>
      <c r="L109">
        <v>1064.19</v>
      </c>
      <c r="M109">
        <v>1108.0899999999999</v>
      </c>
      <c r="N109">
        <v>1081.8499999999999</v>
      </c>
      <c r="O109">
        <v>1052.1500000000001</v>
      </c>
      <c r="P109">
        <v>1034.52</v>
      </c>
      <c r="Q109">
        <v>1095.67</v>
      </c>
      <c r="R109">
        <v>1039.8800000000001</v>
      </c>
      <c r="S109">
        <v>1044.42</v>
      </c>
      <c r="T109">
        <v>987.89</v>
      </c>
      <c r="U109">
        <v>1070.3499999999999</v>
      </c>
      <c r="V109">
        <v>1196.6500000000001</v>
      </c>
      <c r="W109">
        <v>1092.31</v>
      </c>
      <c r="X109">
        <v>1043.67</v>
      </c>
      <c r="Y109">
        <v>1258.8399999999999</v>
      </c>
      <c r="Z109">
        <v>1246.72</v>
      </c>
      <c r="AA109">
        <v>1215.17</v>
      </c>
      <c r="AB109">
        <v>1187.1600000000001</v>
      </c>
      <c r="AC109">
        <v>1320.67</v>
      </c>
      <c r="AD109">
        <v>1160.51</v>
      </c>
      <c r="AE109">
        <v>1148.9100000000001</v>
      </c>
      <c r="AF109">
        <v>1090.5</v>
      </c>
      <c r="AG109">
        <v>1140.43</v>
      </c>
      <c r="AH109">
        <v>1131.83</v>
      </c>
      <c r="AI109">
        <v>1224.1400000000001</v>
      </c>
      <c r="AJ109">
        <v>602.23</v>
      </c>
      <c r="AK109">
        <v>640.75</v>
      </c>
      <c r="AL109">
        <v>659.41</v>
      </c>
      <c r="AM109">
        <v>699.64</v>
      </c>
      <c r="AN109">
        <v>608.23</v>
      </c>
      <c r="AO109">
        <v>626.74</v>
      </c>
      <c r="AP109">
        <v>648.96</v>
      </c>
      <c r="AQ109">
        <v>622.19000000000005</v>
      </c>
      <c r="AR109">
        <v>650.91</v>
      </c>
      <c r="AS109">
        <v>581.42999999999995</v>
      </c>
      <c r="AT109">
        <v>618.64</v>
      </c>
      <c r="AU109">
        <v>611.45000000000005</v>
      </c>
      <c r="AV109">
        <v>589.29999999999995</v>
      </c>
      <c r="AW109">
        <v>573.35</v>
      </c>
      <c r="AX109">
        <v>619.86</v>
      </c>
      <c r="AY109">
        <v>556.23</v>
      </c>
      <c r="AZ109">
        <v>573</v>
      </c>
      <c r="BA109">
        <v>534.74</v>
      </c>
      <c r="BB109">
        <v>566.39</v>
      </c>
      <c r="BC109">
        <v>603.04999999999995</v>
      </c>
      <c r="BD109">
        <v>579.22</v>
      </c>
      <c r="BE109">
        <v>541.95000000000005</v>
      </c>
      <c r="BF109">
        <v>617.12</v>
      </c>
      <c r="BG109">
        <v>616.63</v>
      </c>
      <c r="BH109">
        <v>597.69000000000005</v>
      </c>
      <c r="BI109">
        <v>561.85</v>
      </c>
      <c r="BJ109">
        <v>628.73</v>
      </c>
      <c r="BK109">
        <v>627.94000000000005</v>
      </c>
      <c r="BL109">
        <v>638.07000000000005</v>
      </c>
      <c r="BM109">
        <v>605.89</v>
      </c>
      <c r="BN109">
        <v>634.24</v>
      </c>
      <c r="BO109">
        <v>621.35</v>
      </c>
      <c r="BP109">
        <v>688.61</v>
      </c>
      <c r="BQ109">
        <v>546.41999999999996</v>
      </c>
      <c r="BR109">
        <v>506.95</v>
      </c>
      <c r="BS109">
        <v>557.79999999999995</v>
      </c>
      <c r="BT109">
        <v>571.98</v>
      </c>
      <c r="BU109">
        <v>494.15</v>
      </c>
      <c r="BV109">
        <v>579.04999999999995</v>
      </c>
      <c r="BW109">
        <v>487.57</v>
      </c>
      <c r="BX109">
        <v>493.59</v>
      </c>
      <c r="BY109">
        <v>523.22</v>
      </c>
      <c r="BZ109">
        <v>482.76</v>
      </c>
      <c r="CA109">
        <v>489.45</v>
      </c>
      <c r="CB109">
        <v>470.4</v>
      </c>
      <c r="CC109">
        <v>462.85</v>
      </c>
      <c r="CD109">
        <v>461.17</v>
      </c>
      <c r="CE109">
        <v>475.81</v>
      </c>
      <c r="CF109">
        <v>483.65</v>
      </c>
      <c r="CG109">
        <v>471.42</v>
      </c>
      <c r="CH109">
        <v>453.15</v>
      </c>
      <c r="CI109">
        <v>503.96</v>
      </c>
      <c r="CJ109">
        <v>593.6</v>
      </c>
      <c r="CK109">
        <v>513.09</v>
      </c>
      <c r="CL109">
        <v>501.72</v>
      </c>
      <c r="CM109">
        <v>641.72</v>
      </c>
      <c r="CN109">
        <v>630.09</v>
      </c>
      <c r="CO109">
        <v>617.48</v>
      </c>
      <c r="CP109">
        <v>625.30999999999995</v>
      </c>
      <c r="CQ109">
        <v>691.94</v>
      </c>
      <c r="CR109">
        <v>532.57000000000005</v>
      </c>
      <c r="CS109">
        <v>510.84</v>
      </c>
      <c r="CT109">
        <v>484.61</v>
      </c>
      <c r="CU109">
        <v>506.19</v>
      </c>
      <c r="CV109">
        <v>510.48</v>
      </c>
      <c r="CW109">
        <v>535.53</v>
      </c>
      <c r="CX109">
        <v>574.82000000000005</v>
      </c>
      <c r="CY109">
        <v>571.91</v>
      </c>
      <c r="CZ109">
        <v>678.73</v>
      </c>
      <c r="DA109">
        <v>674.97</v>
      </c>
      <c r="DB109">
        <v>539.75</v>
      </c>
      <c r="DC109">
        <v>500.73</v>
      </c>
      <c r="DD109">
        <v>544.78</v>
      </c>
      <c r="DE109">
        <v>542.02</v>
      </c>
      <c r="DF109">
        <v>617.34</v>
      </c>
      <c r="DG109">
        <v>574.88</v>
      </c>
      <c r="DH109">
        <v>583.72</v>
      </c>
      <c r="DI109">
        <v>718.94</v>
      </c>
      <c r="DJ109">
        <v>607.71</v>
      </c>
      <c r="DK109">
        <v>521.46</v>
      </c>
      <c r="DL109">
        <v>605.99</v>
      </c>
      <c r="DM109">
        <v>555.99</v>
      </c>
      <c r="DN109">
        <v>521.86</v>
      </c>
      <c r="DO109">
        <v>524.95000000000005</v>
      </c>
      <c r="DP109">
        <v>566.58000000000004</v>
      </c>
      <c r="DQ109">
        <v>572.91999999999996</v>
      </c>
      <c r="DR109">
        <v>601.13</v>
      </c>
      <c r="DS109">
        <v>578.84</v>
      </c>
      <c r="DT109">
        <v>573.66999999999996</v>
      </c>
      <c r="DU109">
        <v>563.16</v>
      </c>
      <c r="DV109">
        <v>581.1</v>
      </c>
      <c r="DW109">
        <v>567.70000000000005</v>
      </c>
      <c r="DX109">
        <v>715.33</v>
      </c>
      <c r="DY109">
        <v>526.75</v>
      </c>
      <c r="DZ109">
        <v>586.51</v>
      </c>
      <c r="EA109">
        <v>512.85</v>
      </c>
      <c r="EB109">
        <v>650.61</v>
      </c>
      <c r="EC109">
        <v>597.9</v>
      </c>
      <c r="ED109">
        <v>540.63</v>
      </c>
      <c r="EE109">
        <v>456.24</v>
      </c>
      <c r="EF109">
        <v>473.53</v>
      </c>
      <c r="EG109">
        <v>502.09</v>
      </c>
      <c r="EH109">
        <v>508.24</v>
      </c>
      <c r="EI109">
        <v>449.05</v>
      </c>
      <c r="EJ109">
        <v>412.54</v>
      </c>
      <c r="EK109">
        <v>483.07</v>
      </c>
      <c r="EL109">
        <v>428.31</v>
      </c>
      <c r="EM109">
        <v>509.23</v>
      </c>
      <c r="EN109">
        <v>448.6</v>
      </c>
      <c r="EO109">
        <v>425.78</v>
      </c>
      <c r="EP109">
        <v>553.87</v>
      </c>
      <c r="EQ109">
        <v>474.46</v>
      </c>
      <c r="ER109">
        <v>404.98</v>
      </c>
      <c r="ES109">
        <v>492.9</v>
      </c>
      <c r="ET109">
        <v>414.65</v>
      </c>
      <c r="EU109">
        <v>424.23</v>
      </c>
      <c r="EV109">
        <v>399.24</v>
      </c>
      <c r="EW109">
        <v>457.67</v>
      </c>
      <c r="EX109">
        <v>457.67</v>
      </c>
      <c r="EY109">
        <v>486.3</v>
      </c>
      <c r="EZ109">
        <v>431.46</v>
      </c>
      <c r="FA109">
        <v>434.98</v>
      </c>
      <c r="FB109">
        <v>453.58</v>
      </c>
      <c r="FC109">
        <v>443.66</v>
      </c>
      <c r="FD109">
        <v>439.48</v>
      </c>
      <c r="FE109">
        <v>521.92999999999995</v>
      </c>
      <c r="FF109">
        <v>405.6</v>
      </c>
      <c r="FG109">
        <v>486.1</v>
      </c>
      <c r="FH109">
        <v>419.42</v>
      </c>
      <c r="FI109">
        <v>554.58000000000004</v>
      </c>
      <c r="FJ109">
        <v>480.66</v>
      </c>
      <c r="FK109">
        <v>456.58</v>
      </c>
      <c r="FL109">
        <v>862.34</v>
      </c>
      <c r="FM109">
        <v>817.3</v>
      </c>
      <c r="FN109">
        <v>1274.67</v>
      </c>
      <c r="FO109">
        <v>1177.95</v>
      </c>
      <c r="FP109">
        <v>745.16</v>
      </c>
      <c r="FQ109">
        <v>707.46</v>
      </c>
      <c r="FR109">
        <v>678.31</v>
      </c>
      <c r="FS109">
        <v>854.81</v>
      </c>
      <c r="FT109">
        <v>939.99</v>
      </c>
      <c r="FU109">
        <v>933.74</v>
      </c>
      <c r="FV109">
        <v>1211.79</v>
      </c>
      <c r="FW109">
        <v>1238.93</v>
      </c>
      <c r="FX109">
        <v>1048.27</v>
      </c>
      <c r="FY109">
        <v>858.15</v>
      </c>
      <c r="FZ109">
        <v>929.12</v>
      </c>
      <c r="GA109">
        <v>966.13</v>
      </c>
      <c r="GB109">
        <v>752.51</v>
      </c>
      <c r="GC109">
        <v>911.64</v>
      </c>
      <c r="GD109">
        <v>823.75</v>
      </c>
      <c r="GE109">
        <v>828.67</v>
      </c>
      <c r="GF109">
        <v>882.85</v>
      </c>
      <c r="GG109">
        <v>967.56</v>
      </c>
      <c r="GH109">
        <v>877.45</v>
      </c>
      <c r="GI109">
        <v>797.42</v>
      </c>
      <c r="GJ109">
        <v>903.15</v>
      </c>
      <c r="GK109">
        <v>833.26</v>
      </c>
      <c r="GL109">
        <v>1151.03</v>
      </c>
      <c r="GM109">
        <v>862.25</v>
      </c>
      <c r="GN109">
        <v>843.38</v>
      </c>
      <c r="GO109">
        <v>745.82</v>
      </c>
      <c r="GP109">
        <v>867.68</v>
      </c>
      <c r="GQ109">
        <v>927.28</v>
      </c>
      <c r="GR109">
        <v>752</v>
      </c>
      <c r="GS109">
        <v>0.44</v>
      </c>
      <c r="GT109">
        <v>0.14000000000000001</v>
      </c>
      <c r="GU109">
        <v>0.62</v>
      </c>
      <c r="GV109">
        <v>0.5</v>
      </c>
      <c r="GW109">
        <v>0.23</v>
      </c>
      <c r="GX109">
        <v>0.16</v>
      </c>
      <c r="GY109">
        <v>0.01</v>
      </c>
      <c r="GZ109">
        <v>-0.33</v>
      </c>
      <c r="HA109">
        <v>0.24</v>
      </c>
      <c r="HB109">
        <v>0.37</v>
      </c>
      <c r="HC109">
        <v>0.23</v>
      </c>
      <c r="HD109">
        <v>-0.25</v>
      </c>
      <c r="HE109">
        <v>1.6</v>
      </c>
      <c r="HF109">
        <v>-0.28000000000000003</v>
      </c>
      <c r="HG109">
        <v>-0.12</v>
      </c>
      <c r="HH109">
        <v>0.05</v>
      </c>
      <c r="HI109">
        <v>0.12</v>
      </c>
      <c r="HJ109">
        <v>-0.51</v>
      </c>
      <c r="HK109">
        <v>0.42</v>
      </c>
      <c r="HL109">
        <v>0.01</v>
      </c>
      <c r="HM109">
        <v>-0.13</v>
      </c>
      <c r="HN109">
        <v>0.75</v>
      </c>
      <c r="HO109">
        <v>0.09</v>
      </c>
      <c r="HP109">
        <v>0.01</v>
      </c>
      <c r="HQ109">
        <v>1.51</v>
      </c>
      <c r="HR109">
        <v>0.33</v>
      </c>
      <c r="HS109">
        <v>2.59</v>
      </c>
      <c r="HT109">
        <v>2.37</v>
      </c>
      <c r="HU109">
        <v>1.23</v>
      </c>
      <c r="HV109">
        <v>0.11</v>
      </c>
      <c r="HW109">
        <v>0.54</v>
      </c>
      <c r="HX109">
        <v>2.21</v>
      </c>
      <c r="HY109">
        <v>1.55</v>
      </c>
      <c r="HZ109">
        <v>3.11</v>
      </c>
      <c r="IA109">
        <v>2.29</v>
      </c>
      <c r="IB109">
        <v>5.42</v>
      </c>
      <c r="IC109">
        <v>3.07</v>
      </c>
      <c r="ID109">
        <v>1.67</v>
      </c>
      <c r="IE109">
        <v>2.68</v>
      </c>
      <c r="IF109">
        <v>2.1</v>
      </c>
      <c r="IG109">
        <v>2.5</v>
      </c>
      <c r="IH109">
        <v>1.1000000000000001</v>
      </c>
      <c r="II109">
        <v>2.59</v>
      </c>
      <c r="IJ109">
        <v>3.78</v>
      </c>
      <c r="IK109">
        <v>2.5299999999999998</v>
      </c>
      <c r="IL109">
        <v>1.62</v>
      </c>
      <c r="IM109">
        <v>0.95</v>
      </c>
      <c r="IN109">
        <v>0.98</v>
      </c>
      <c r="IO109">
        <v>2.59</v>
      </c>
      <c r="IP109">
        <v>2.17</v>
      </c>
      <c r="IQ109">
        <v>1.91</v>
      </c>
      <c r="IR109">
        <v>3.44</v>
      </c>
      <c r="IS109">
        <v>3.32</v>
      </c>
      <c r="IT109">
        <v>4.8600000000000003</v>
      </c>
      <c r="IU109">
        <v>2.99</v>
      </c>
      <c r="IV109">
        <v>2.76</v>
      </c>
      <c r="IW109">
        <v>2.77</v>
      </c>
      <c r="IX109">
        <v>4.99</v>
      </c>
      <c r="IY109">
        <v>4.8899999999999997</v>
      </c>
      <c r="IZ109">
        <v>5.82</v>
      </c>
      <c r="JA109">
        <v>4.2699999999999996</v>
      </c>
      <c r="JB109">
        <v>2.1800000000000002</v>
      </c>
      <c r="JC109">
        <v>-0.19</v>
      </c>
      <c r="JD109">
        <v>1.25</v>
      </c>
      <c r="JE109">
        <v>3.2</v>
      </c>
      <c r="JF109">
        <v>3.56</v>
      </c>
      <c r="JG109">
        <v>4.5</v>
      </c>
      <c r="JH109">
        <v>5.93</v>
      </c>
      <c r="JI109">
        <v>7.59</v>
      </c>
      <c r="JJ109">
        <v>6.3</v>
      </c>
      <c r="JK109">
        <v>5.53</v>
      </c>
      <c r="JL109">
        <v>6.06</v>
      </c>
      <c r="JM109">
        <v>6.43</v>
      </c>
      <c r="JN109">
        <v>4.3499999999999996</v>
      </c>
      <c r="JO109">
        <v>3.79</v>
      </c>
      <c r="JP109">
        <v>4.1900000000000004</v>
      </c>
      <c r="JQ109">
        <v>6.7</v>
      </c>
      <c r="JR109">
        <v>3.81</v>
      </c>
      <c r="JS109">
        <v>3.38</v>
      </c>
      <c r="JT109">
        <v>1.49</v>
      </c>
      <c r="JU109">
        <v>3.28</v>
      </c>
      <c r="JV109">
        <v>2.96</v>
      </c>
      <c r="JW109">
        <v>3.84</v>
      </c>
      <c r="JX109">
        <v>3.16</v>
      </c>
      <c r="JY109">
        <v>5.13</v>
      </c>
      <c r="JZ109">
        <v>3.92</v>
      </c>
      <c r="KA109">
        <v>5.92</v>
      </c>
      <c r="KB109">
        <v>3.71</v>
      </c>
      <c r="KC109">
        <v>3.78</v>
      </c>
      <c r="KD109">
        <v>2.95</v>
      </c>
      <c r="KE109">
        <v>6.5</v>
      </c>
      <c r="KF109">
        <v>5.92</v>
      </c>
      <c r="KG109">
        <v>7.48</v>
      </c>
      <c r="KH109">
        <v>6.44</v>
      </c>
      <c r="KI109">
        <v>4.08</v>
      </c>
      <c r="KJ109">
        <v>0.69</v>
      </c>
      <c r="KK109">
        <v>4.71</v>
      </c>
      <c r="KL109">
        <v>4.04</v>
      </c>
      <c r="KM109">
        <v>5.48</v>
      </c>
    </row>
    <row r="110" spans="1:299" x14ac:dyDescent="0.25">
      <c r="A110">
        <v>108</v>
      </c>
      <c r="B110" s="1">
        <v>43709</v>
      </c>
      <c r="C110">
        <v>1152.8699999999999</v>
      </c>
      <c r="D110">
        <v>1157.07</v>
      </c>
      <c r="E110">
        <v>1219.01</v>
      </c>
      <c r="F110">
        <v>1274.8</v>
      </c>
      <c r="G110">
        <v>1141.3499999999999</v>
      </c>
      <c r="H110">
        <v>1204.54</v>
      </c>
      <c r="I110">
        <v>1135.7</v>
      </c>
      <c r="J110">
        <v>1114.47</v>
      </c>
      <c r="K110">
        <v>1177.44</v>
      </c>
      <c r="L110">
        <v>1064.53</v>
      </c>
      <c r="M110">
        <v>1108.4000000000001</v>
      </c>
      <c r="N110">
        <v>1083.44</v>
      </c>
      <c r="O110">
        <v>1059.45</v>
      </c>
      <c r="P110">
        <v>1036.33</v>
      </c>
      <c r="Q110">
        <v>1095.98</v>
      </c>
      <c r="R110">
        <v>1039.94</v>
      </c>
      <c r="S110">
        <v>1039.6199999999999</v>
      </c>
      <c r="T110">
        <v>989.03</v>
      </c>
      <c r="U110">
        <v>1067.1300000000001</v>
      </c>
      <c r="V110">
        <v>1203.2</v>
      </c>
      <c r="W110">
        <v>1101.08</v>
      </c>
      <c r="X110">
        <v>1049.71</v>
      </c>
      <c r="Y110">
        <v>1280</v>
      </c>
      <c r="Z110">
        <v>1246.19</v>
      </c>
      <c r="AA110">
        <v>1217.74</v>
      </c>
      <c r="AB110">
        <v>1187.56</v>
      </c>
      <c r="AC110">
        <v>1323.83</v>
      </c>
      <c r="AD110">
        <v>1166.1600000000001</v>
      </c>
      <c r="AE110">
        <v>1154.06</v>
      </c>
      <c r="AF110">
        <v>1109.3399999999999</v>
      </c>
      <c r="AG110">
        <v>1141.33</v>
      </c>
      <c r="AH110">
        <v>1137.07</v>
      </c>
      <c r="AI110">
        <v>1225.46</v>
      </c>
      <c r="AJ110">
        <v>603.87</v>
      </c>
      <c r="AK110">
        <v>646.96</v>
      </c>
      <c r="AL110">
        <v>668.84</v>
      </c>
      <c r="AM110">
        <v>702.82</v>
      </c>
      <c r="AN110">
        <v>631.69000000000005</v>
      </c>
      <c r="AO110">
        <v>625.49</v>
      </c>
      <c r="AP110">
        <v>648.14</v>
      </c>
      <c r="AQ110">
        <v>620.88</v>
      </c>
      <c r="AR110">
        <v>654.22</v>
      </c>
      <c r="AS110">
        <v>583.04</v>
      </c>
      <c r="AT110">
        <v>618.95000000000005</v>
      </c>
      <c r="AU110">
        <v>613.04</v>
      </c>
      <c r="AV110">
        <v>594.85</v>
      </c>
      <c r="AW110">
        <v>576.35</v>
      </c>
      <c r="AX110">
        <v>620.49</v>
      </c>
      <c r="AY110">
        <v>564.91</v>
      </c>
      <c r="AZ110">
        <v>568.20000000000005</v>
      </c>
      <c r="BA110">
        <v>535.88</v>
      </c>
      <c r="BB110">
        <v>563.16999999999996</v>
      </c>
      <c r="BC110">
        <v>604.41</v>
      </c>
      <c r="BD110">
        <v>588.33000000000004</v>
      </c>
      <c r="BE110">
        <v>543.12</v>
      </c>
      <c r="BF110">
        <v>617.96</v>
      </c>
      <c r="BG110">
        <v>613.58000000000004</v>
      </c>
      <c r="BH110">
        <v>600.20000000000005</v>
      </c>
      <c r="BI110">
        <v>562.25</v>
      </c>
      <c r="BJ110">
        <v>633.26</v>
      </c>
      <c r="BK110">
        <v>632.05999999999995</v>
      </c>
      <c r="BL110">
        <v>635.42999999999995</v>
      </c>
      <c r="BM110">
        <v>600.38</v>
      </c>
      <c r="BN110">
        <v>625.87</v>
      </c>
      <c r="BO110">
        <v>626.59</v>
      </c>
      <c r="BP110">
        <v>684.6</v>
      </c>
      <c r="BQ110">
        <v>549</v>
      </c>
      <c r="BR110">
        <v>510.11</v>
      </c>
      <c r="BS110">
        <v>550.16999999999996</v>
      </c>
      <c r="BT110">
        <v>571.98</v>
      </c>
      <c r="BU110">
        <v>509.66</v>
      </c>
      <c r="BV110">
        <v>579.04999999999995</v>
      </c>
      <c r="BW110">
        <v>487.56</v>
      </c>
      <c r="BX110">
        <v>493.59</v>
      </c>
      <c r="BY110">
        <v>523.22</v>
      </c>
      <c r="BZ110">
        <v>481.49</v>
      </c>
      <c r="CA110">
        <v>489.45</v>
      </c>
      <c r="CB110">
        <v>470.4</v>
      </c>
      <c r="CC110">
        <v>464.6</v>
      </c>
      <c r="CD110">
        <v>459.98</v>
      </c>
      <c r="CE110">
        <v>475.49</v>
      </c>
      <c r="CF110">
        <v>475.03</v>
      </c>
      <c r="CG110">
        <v>471.42</v>
      </c>
      <c r="CH110">
        <v>453.15</v>
      </c>
      <c r="CI110">
        <v>503.96</v>
      </c>
      <c r="CJ110">
        <v>598.79</v>
      </c>
      <c r="CK110">
        <v>512.75</v>
      </c>
      <c r="CL110">
        <v>506.59</v>
      </c>
      <c r="CM110">
        <v>662.04</v>
      </c>
      <c r="CN110">
        <v>632.61</v>
      </c>
      <c r="CO110">
        <v>617.54</v>
      </c>
      <c r="CP110">
        <v>625.30999999999995</v>
      </c>
      <c r="CQ110">
        <v>690.57</v>
      </c>
      <c r="CR110">
        <v>534.1</v>
      </c>
      <c r="CS110">
        <v>518.63</v>
      </c>
      <c r="CT110">
        <v>508.96</v>
      </c>
      <c r="CU110">
        <v>515.46</v>
      </c>
      <c r="CV110">
        <v>510.48</v>
      </c>
      <c r="CW110">
        <v>540.86</v>
      </c>
      <c r="CX110">
        <v>576.95000000000005</v>
      </c>
      <c r="CY110">
        <v>576.6</v>
      </c>
      <c r="CZ110">
        <v>679.74</v>
      </c>
      <c r="DA110">
        <v>676.66</v>
      </c>
      <c r="DB110">
        <v>558.85</v>
      </c>
      <c r="DC110">
        <v>500.23</v>
      </c>
      <c r="DD110">
        <v>544.4</v>
      </c>
      <c r="DE110">
        <v>541.37</v>
      </c>
      <c r="DF110">
        <v>619.07000000000005</v>
      </c>
      <c r="DG110">
        <v>575.05999999999995</v>
      </c>
      <c r="DH110">
        <v>583.89</v>
      </c>
      <c r="DI110">
        <v>720.02</v>
      </c>
      <c r="DJ110">
        <v>611.9</v>
      </c>
      <c r="DK110">
        <v>522.35</v>
      </c>
      <c r="DL110">
        <v>606.16999999999996</v>
      </c>
      <c r="DM110">
        <v>556.04999999999995</v>
      </c>
      <c r="DN110">
        <v>519.46</v>
      </c>
      <c r="DO110">
        <v>525.58000000000004</v>
      </c>
      <c r="DP110">
        <v>564.88</v>
      </c>
      <c r="DQ110">
        <v>576.07000000000005</v>
      </c>
      <c r="DR110">
        <v>605.94000000000005</v>
      </c>
      <c r="DS110">
        <v>582.19000000000005</v>
      </c>
      <c r="DT110">
        <v>583.29999999999995</v>
      </c>
      <c r="DU110">
        <v>562.94000000000005</v>
      </c>
      <c r="DV110">
        <v>582.32000000000005</v>
      </c>
      <c r="DW110">
        <v>567.87</v>
      </c>
      <c r="DX110">
        <v>717.04</v>
      </c>
      <c r="DY110">
        <v>529.33000000000004</v>
      </c>
      <c r="DZ110">
        <v>589.15</v>
      </c>
      <c r="EA110">
        <v>521.72</v>
      </c>
      <c r="EB110">
        <v>651.13</v>
      </c>
      <c r="EC110">
        <v>600.65</v>
      </c>
      <c r="ED110">
        <v>541.23</v>
      </c>
      <c r="EE110">
        <v>457.47</v>
      </c>
      <c r="EF110">
        <v>478.13</v>
      </c>
      <c r="EG110">
        <v>509.27</v>
      </c>
      <c r="EH110">
        <v>510.53</v>
      </c>
      <c r="EI110">
        <v>466.39</v>
      </c>
      <c r="EJ110">
        <v>411.71</v>
      </c>
      <c r="EK110">
        <v>482.44</v>
      </c>
      <c r="EL110">
        <v>427.41</v>
      </c>
      <c r="EM110">
        <v>511.83</v>
      </c>
      <c r="EN110">
        <v>449.85</v>
      </c>
      <c r="EO110">
        <v>426</v>
      </c>
      <c r="EP110">
        <v>555.30999999999995</v>
      </c>
      <c r="EQ110">
        <v>478.92</v>
      </c>
      <c r="ER110">
        <v>407.09</v>
      </c>
      <c r="ES110">
        <v>493.4</v>
      </c>
      <c r="ET110">
        <v>421.12</v>
      </c>
      <c r="EU110">
        <v>420.67</v>
      </c>
      <c r="EV110">
        <v>400.08</v>
      </c>
      <c r="EW110">
        <v>455.06</v>
      </c>
      <c r="EX110">
        <v>458.73</v>
      </c>
      <c r="EY110">
        <v>493.94</v>
      </c>
      <c r="EZ110">
        <v>432.37</v>
      </c>
      <c r="FA110">
        <v>435.59</v>
      </c>
      <c r="FB110">
        <v>451.36</v>
      </c>
      <c r="FC110">
        <v>445.53</v>
      </c>
      <c r="FD110">
        <v>439.79</v>
      </c>
      <c r="FE110">
        <v>525.69000000000005</v>
      </c>
      <c r="FF110">
        <v>408.27</v>
      </c>
      <c r="FG110">
        <v>484.11</v>
      </c>
      <c r="FH110">
        <v>415.6</v>
      </c>
      <c r="FI110">
        <v>547.26</v>
      </c>
      <c r="FJ110">
        <v>484.69</v>
      </c>
      <c r="FK110">
        <v>453.93</v>
      </c>
      <c r="FL110">
        <v>866.4</v>
      </c>
      <c r="FM110">
        <v>822.36</v>
      </c>
      <c r="FN110">
        <v>1257.21</v>
      </c>
      <c r="FO110">
        <v>1177.95</v>
      </c>
      <c r="FP110">
        <v>768.56</v>
      </c>
      <c r="FQ110">
        <v>707.46</v>
      </c>
      <c r="FR110">
        <v>678.31</v>
      </c>
      <c r="FS110">
        <v>854.81</v>
      </c>
      <c r="FT110">
        <v>939.99</v>
      </c>
      <c r="FU110">
        <v>931.32</v>
      </c>
      <c r="FV110">
        <v>1211.79</v>
      </c>
      <c r="FW110">
        <v>1238.93</v>
      </c>
      <c r="FX110">
        <v>1052.25</v>
      </c>
      <c r="FY110">
        <v>855.92</v>
      </c>
      <c r="FZ110">
        <v>928.47</v>
      </c>
      <c r="GA110">
        <v>948.93</v>
      </c>
      <c r="GB110">
        <v>752.51</v>
      </c>
      <c r="GC110">
        <v>911.64</v>
      </c>
      <c r="GD110">
        <v>823.75</v>
      </c>
      <c r="GE110">
        <v>835.88</v>
      </c>
      <c r="GF110">
        <v>882.23</v>
      </c>
      <c r="GG110">
        <v>976.95</v>
      </c>
      <c r="GH110">
        <v>905.26</v>
      </c>
      <c r="GI110">
        <v>800.61</v>
      </c>
      <c r="GJ110">
        <v>903.24</v>
      </c>
      <c r="GK110">
        <v>833.26</v>
      </c>
      <c r="GL110">
        <v>1148.73</v>
      </c>
      <c r="GM110">
        <v>864.75</v>
      </c>
      <c r="GN110">
        <v>856.2</v>
      </c>
      <c r="GO110">
        <v>783.27</v>
      </c>
      <c r="GP110">
        <v>883.56</v>
      </c>
      <c r="GQ110">
        <v>927.28</v>
      </c>
      <c r="GR110">
        <v>759.52</v>
      </c>
      <c r="GS110">
        <v>0.37</v>
      </c>
      <c r="GT110">
        <v>0.82</v>
      </c>
      <c r="GU110">
        <v>0.15</v>
      </c>
      <c r="GV110">
        <v>0.25</v>
      </c>
      <c r="GW110">
        <v>3.54</v>
      </c>
      <c r="GX110">
        <v>-0.1</v>
      </c>
      <c r="GY110">
        <v>-7.0000000000000007E-2</v>
      </c>
      <c r="GZ110">
        <v>-0.12</v>
      </c>
      <c r="HA110">
        <v>0.28000000000000003</v>
      </c>
      <c r="HB110">
        <v>0.03</v>
      </c>
      <c r="HC110">
        <v>0.03</v>
      </c>
      <c r="HD110">
        <v>0.15</v>
      </c>
      <c r="HE110">
        <v>0.69</v>
      </c>
      <c r="HF110">
        <v>0.17</v>
      </c>
      <c r="HG110">
        <v>0.03</v>
      </c>
      <c r="HH110">
        <v>0.01</v>
      </c>
      <c r="HI110">
        <v>-0.46</v>
      </c>
      <c r="HJ110">
        <v>0.12</v>
      </c>
      <c r="HK110">
        <v>-0.3</v>
      </c>
      <c r="HL110">
        <v>0.55000000000000004</v>
      </c>
      <c r="HM110">
        <v>0.8</v>
      </c>
      <c r="HN110">
        <v>0.57999999999999996</v>
      </c>
      <c r="HO110">
        <v>1.68</v>
      </c>
      <c r="HP110">
        <v>-0.04</v>
      </c>
      <c r="HQ110">
        <v>0.21</v>
      </c>
      <c r="HR110">
        <v>0.03</v>
      </c>
      <c r="HS110">
        <v>0.24</v>
      </c>
      <c r="HT110">
        <v>0.49</v>
      </c>
      <c r="HU110">
        <v>0.45</v>
      </c>
      <c r="HV110">
        <v>1.73</v>
      </c>
      <c r="HW110">
        <v>0.08</v>
      </c>
      <c r="HX110">
        <v>0.46</v>
      </c>
      <c r="HY110">
        <v>0.11</v>
      </c>
      <c r="HZ110">
        <v>3.49</v>
      </c>
      <c r="IA110">
        <v>3.13</v>
      </c>
      <c r="IB110">
        <v>5.58</v>
      </c>
      <c r="IC110">
        <v>3.33</v>
      </c>
      <c r="ID110">
        <v>5.27</v>
      </c>
      <c r="IE110">
        <v>2.57</v>
      </c>
      <c r="IF110">
        <v>2.0299999999999998</v>
      </c>
      <c r="IG110">
        <v>2.38</v>
      </c>
      <c r="IH110">
        <v>1.39</v>
      </c>
      <c r="II110">
        <v>2.62</v>
      </c>
      <c r="IJ110">
        <v>3.81</v>
      </c>
      <c r="IK110">
        <v>2.68</v>
      </c>
      <c r="IL110">
        <v>2.3199999999999998</v>
      </c>
      <c r="IM110">
        <v>1.1200000000000001</v>
      </c>
      <c r="IN110">
        <v>1.01</v>
      </c>
      <c r="IO110">
        <v>2.61</v>
      </c>
      <c r="IP110">
        <v>1.7</v>
      </c>
      <c r="IQ110">
        <v>2.0299999999999998</v>
      </c>
      <c r="IR110">
        <v>3.13</v>
      </c>
      <c r="IS110">
        <v>3.89</v>
      </c>
      <c r="IT110">
        <v>5.7</v>
      </c>
      <c r="IU110">
        <v>3.59</v>
      </c>
      <c r="IV110">
        <v>4.49</v>
      </c>
      <c r="IW110">
        <v>2.73</v>
      </c>
      <c r="IX110">
        <v>5.21</v>
      </c>
      <c r="IY110">
        <v>4.92</v>
      </c>
      <c r="IZ110">
        <v>6.07</v>
      </c>
      <c r="JA110">
        <v>4.78</v>
      </c>
      <c r="JB110">
        <v>2.64</v>
      </c>
      <c r="JC110">
        <v>1.54</v>
      </c>
      <c r="JD110">
        <v>1.33</v>
      </c>
      <c r="JE110">
        <v>3.68</v>
      </c>
      <c r="JF110">
        <v>3.68</v>
      </c>
      <c r="JG110">
        <v>4.42</v>
      </c>
      <c r="JH110">
        <v>5.96</v>
      </c>
      <c r="JI110">
        <v>7.4</v>
      </c>
      <c r="JJ110">
        <v>5.96</v>
      </c>
      <c r="JK110">
        <v>6.47</v>
      </c>
      <c r="JL110">
        <v>5.64</v>
      </c>
      <c r="JM110">
        <v>6.19</v>
      </c>
      <c r="JN110">
        <v>4.04</v>
      </c>
      <c r="JO110">
        <v>3.76</v>
      </c>
      <c r="JP110">
        <v>3.66</v>
      </c>
      <c r="JQ110">
        <v>5.56</v>
      </c>
      <c r="JR110">
        <v>3.6</v>
      </c>
      <c r="JS110">
        <v>3.03</v>
      </c>
      <c r="JT110">
        <v>1.7</v>
      </c>
      <c r="JU110">
        <v>2.44</v>
      </c>
      <c r="JV110">
        <v>2.77</v>
      </c>
      <c r="JW110">
        <v>3.21</v>
      </c>
      <c r="JX110">
        <v>2.91</v>
      </c>
      <c r="JY110">
        <v>4.47</v>
      </c>
      <c r="JZ110">
        <v>4.0999999999999996</v>
      </c>
      <c r="KA110">
        <v>6.5</v>
      </c>
      <c r="KB110">
        <v>3.74</v>
      </c>
      <c r="KC110">
        <v>4.71</v>
      </c>
      <c r="KD110">
        <v>2.63</v>
      </c>
      <c r="KE110">
        <v>6.4</v>
      </c>
      <c r="KF110">
        <v>5.51</v>
      </c>
      <c r="KG110">
        <v>7.72</v>
      </c>
      <c r="KH110">
        <v>6.52</v>
      </c>
      <c r="KI110">
        <v>4.1399999999999997</v>
      </c>
      <c r="KJ110">
        <v>1.97</v>
      </c>
      <c r="KK110">
        <v>4.28</v>
      </c>
      <c r="KL110">
        <v>4.2699999999999996</v>
      </c>
      <c r="KM110">
        <v>5.17</v>
      </c>
    </row>
    <row r="111" spans="1:299" x14ac:dyDescent="0.25">
      <c r="A111">
        <v>109</v>
      </c>
      <c r="B111" s="1">
        <v>43739</v>
      </c>
      <c r="C111">
        <v>1155.01</v>
      </c>
      <c r="D111">
        <v>1168.3399999999999</v>
      </c>
      <c r="E111">
        <v>1220.6300000000001</v>
      </c>
      <c r="F111">
        <v>1276.24</v>
      </c>
      <c r="G111">
        <v>1144.23</v>
      </c>
      <c r="H111">
        <v>1219.97</v>
      </c>
      <c r="I111">
        <v>1157.8900000000001</v>
      </c>
      <c r="J111">
        <v>1121.3599999999999</v>
      </c>
      <c r="K111">
        <v>1171.82</v>
      </c>
      <c r="L111">
        <v>1064.44</v>
      </c>
      <c r="M111">
        <v>1107.9100000000001</v>
      </c>
      <c r="N111">
        <v>1089.24</v>
      </c>
      <c r="O111">
        <v>1057.92</v>
      </c>
      <c r="P111">
        <v>1036.3900000000001</v>
      </c>
      <c r="Q111">
        <v>1096.55</v>
      </c>
      <c r="R111">
        <v>1038.1600000000001</v>
      </c>
      <c r="S111">
        <v>1041.6199999999999</v>
      </c>
      <c r="T111">
        <v>985.51</v>
      </c>
      <c r="U111">
        <v>1067.8</v>
      </c>
      <c r="V111">
        <v>1204.23</v>
      </c>
      <c r="W111">
        <v>1101.6500000000001</v>
      </c>
      <c r="X111">
        <v>1049.5899999999999</v>
      </c>
      <c r="Y111">
        <v>1286.33</v>
      </c>
      <c r="Z111">
        <v>1245.47</v>
      </c>
      <c r="AA111">
        <v>1220.73</v>
      </c>
      <c r="AB111">
        <v>1188.5</v>
      </c>
      <c r="AC111">
        <v>1325.97</v>
      </c>
      <c r="AD111">
        <v>1173.3900000000001</v>
      </c>
      <c r="AE111">
        <v>1158.31</v>
      </c>
      <c r="AF111">
        <v>1116.19</v>
      </c>
      <c r="AG111">
        <v>1142.1400000000001</v>
      </c>
      <c r="AH111">
        <v>1145.78</v>
      </c>
      <c r="AI111">
        <v>1226.3399999999999</v>
      </c>
      <c r="AJ111">
        <v>605.4</v>
      </c>
      <c r="AK111">
        <v>650.75</v>
      </c>
      <c r="AL111">
        <v>670.46</v>
      </c>
      <c r="AM111">
        <v>704.26</v>
      </c>
      <c r="AN111">
        <v>632.96</v>
      </c>
      <c r="AO111">
        <v>627.27</v>
      </c>
      <c r="AP111">
        <v>655.11</v>
      </c>
      <c r="AQ111">
        <v>629.24</v>
      </c>
      <c r="AR111">
        <v>648.6</v>
      </c>
      <c r="AS111">
        <v>583.38</v>
      </c>
      <c r="AT111">
        <v>618.46</v>
      </c>
      <c r="AU111">
        <v>618.84</v>
      </c>
      <c r="AV111">
        <v>593.69000000000005</v>
      </c>
      <c r="AW111">
        <v>579.66</v>
      </c>
      <c r="AX111">
        <v>623.76</v>
      </c>
      <c r="AY111">
        <v>563.13</v>
      </c>
      <c r="AZ111">
        <v>570.20000000000005</v>
      </c>
      <c r="BA111">
        <v>532.36</v>
      </c>
      <c r="BB111">
        <v>563.86</v>
      </c>
      <c r="BC111">
        <v>605.23</v>
      </c>
      <c r="BD111">
        <v>588.9</v>
      </c>
      <c r="BE111">
        <v>543</v>
      </c>
      <c r="BF111">
        <v>623.19000000000005</v>
      </c>
      <c r="BG111">
        <v>612.86</v>
      </c>
      <c r="BH111">
        <v>603.20000000000005</v>
      </c>
      <c r="BI111">
        <v>563.19000000000005</v>
      </c>
      <c r="BJ111">
        <v>635</v>
      </c>
      <c r="BK111">
        <v>639.71</v>
      </c>
      <c r="BL111">
        <v>639.67999999999995</v>
      </c>
      <c r="BM111">
        <v>607.23</v>
      </c>
      <c r="BN111">
        <v>626.67999999999995</v>
      </c>
      <c r="BO111">
        <v>635.29999999999995</v>
      </c>
      <c r="BP111">
        <v>685.48</v>
      </c>
      <c r="BQ111">
        <v>549.61</v>
      </c>
      <c r="BR111">
        <v>517.59</v>
      </c>
      <c r="BS111">
        <v>550.16999999999996</v>
      </c>
      <c r="BT111">
        <v>571.98</v>
      </c>
      <c r="BU111">
        <v>511.27</v>
      </c>
      <c r="BV111">
        <v>592.70000000000005</v>
      </c>
      <c r="BW111">
        <v>502.78</v>
      </c>
      <c r="BX111">
        <v>492.12</v>
      </c>
      <c r="BY111">
        <v>523.22</v>
      </c>
      <c r="BZ111">
        <v>481.06</v>
      </c>
      <c r="CA111">
        <v>489.45</v>
      </c>
      <c r="CB111">
        <v>470.4</v>
      </c>
      <c r="CC111">
        <v>464.23</v>
      </c>
      <c r="CD111">
        <v>456.73</v>
      </c>
      <c r="CE111">
        <v>472.79</v>
      </c>
      <c r="CF111">
        <v>475.03</v>
      </c>
      <c r="CG111">
        <v>471.42</v>
      </c>
      <c r="CH111">
        <v>453.15</v>
      </c>
      <c r="CI111">
        <v>503.94</v>
      </c>
      <c r="CJ111">
        <v>599</v>
      </c>
      <c r="CK111">
        <v>512.75</v>
      </c>
      <c r="CL111">
        <v>506.59</v>
      </c>
      <c r="CM111">
        <v>663.14</v>
      </c>
      <c r="CN111">
        <v>632.61</v>
      </c>
      <c r="CO111">
        <v>617.53</v>
      </c>
      <c r="CP111">
        <v>625.30999999999995</v>
      </c>
      <c r="CQ111">
        <v>690.97</v>
      </c>
      <c r="CR111">
        <v>533.67999999999995</v>
      </c>
      <c r="CS111">
        <v>518.63</v>
      </c>
      <c r="CT111">
        <v>508.96</v>
      </c>
      <c r="CU111">
        <v>515.46</v>
      </c>
      <c r="CV111">
        <v>510.48</v>
      </c>
      <c r="CW111">
        <v>540.86</v>
      </c>
      <c r="CX111">
        <v>578.04999999999995</v>
      </c>
      <c r="CY111">
        <v>582.19000000000005</v>
      </c>
      <c r="CZ111">
        <v>680.63</v>
      </c>
      <c r="DA111">
        <v>677.4</v>
      </c>
      <c r="DB111">
        <v>560.25</v>
      </c>
      <c r="DC111">
        <v>506.63</v>
      </c>
      <c r="DD111">
        <v>555.01</v>
      </c>
      <c r="DE111">
        <v>544.73</v>
      </c>
      <c r="DF111">
        <v>616.1</v>
      </c>
      <c r="DG111">
        <v>575</v>
      </c>
      <c r="DH111">
        <v>583.66</v>
      </c>
      <c r="DI111">
        <v>723.91</v>
      </c>
      <c r="DJ111">
        <v>611.04</v>
      </c>
      <c r="DK111">
        <v>522.4</v>
      </c>
      <c r="DL111">
        <v>606.47</v>
      </c>
      <c r="DM111">
        <v>555.1</v>
      </c>
      <c r="DN111">
        <v>520.45000000000005</v>
      </c>
      <c r="DO111">
        <v>523.69000000000005</v>
      </c>
      <c r="DP111">
        <v>565.22</v>
      </c>
      <c r="DQ111">
        <v>576.59</v>
      </c>
      <c r="DR111">
        <v>606.24</v>
      </c>
      <c r="DS111">
        <v>582.14</v>
      </c>
      <c r="DT111">
        <v>586.16</v>
      </c>
      <c r="DU111">
        <v>562.6</v>
      </c>
      <c r="DV111">
        <v>583.78</v>
      </c>
      <c r="DW111">
        <v>568.32000000000005</v>
      </c>
      <c r="DX111">
        <v>718.19</v>
      </c>
      <c r="DY111">
        <v>532.61</v>
      </c>
      <c r="DZ111">
        <v>591.33000000000004</v>
      </c>
      <c r="EA111">
        <v>524.96</v>
      </c>
      <c r="EB111">
        <v>651.58000000000004</v>
      </c>
      <c r="EC111">
        <v>605.28</v>
      </c>
      <c r="ED111">
        <v>541.61</v>
      </c>
      <c r="EE111">
        <v>458.62</v>
      </c>
      <c r="EF111">
        <v>480.95</v>
      </c>
      <c r="EG111">
        <v>510.49</v>
      </c>
      <c r="EH111">
        <v>511.6</v>
      </c>
      <c r="EI111">
        <v>467.32</v>
      </c>
      <c r="EJ111">
        <v>412.87</v>
      </c>
      <c r="EK111">
        <v>487.66</v>
      </c>
      <c r="EL111">
        <v>433.18</v>
      </c>
      <c r="EM111">
        <v>507.43</v>
      </c>
      <c r="EN111">
        <v>450.12</v>
      </c>
      <c r="EO111">
        <v>425.66</v>
      </c>
      <c r="EP111">
        <v>560.59</v>
      </c>
      <c r="EQ111">
        <v>477.96</v>
      </c>
      <c r="ER111">
        <v>409.41</v>
      </c>
      <c r="ES111">
        <v>496.01</v>
      </c>
      <c r="ET111">
        <v>419.77</v>
      </c>
      <c r="EU111">
        <v>422.14</v>
      </c>
      <c r="EV111">
        <v>397.44</v>
      </c>
      <c r="EW111">
        <v>455.6</v>
      </c>
      <c r="EX111">
        <v>459.37</v>
      </c>
      <c r="EY111">
        <v>494.43</v>
      </c>
      <c r="EZ111">
        <v>432.28</v>
      </c>
      <c r="FA111">
        <v>439.29</v>
      </c>
      <c r="FB111">
        <v>450.81</v>
      </c>
      <c r="FC111">
        <v>447.75</v>
      </c>
      <c r="FD111">
        <v>440.54</v>
      </c>
      <c r="FE111">
        <v>527.11</v>
      </c>
      <c r="FF111">
        <v>413.21</v>
      </c>
      <c r="FG111">
        <v>487.35</v>
      </c>
      <c r="FH111">
        <v>420.34</v>
      </c>
      <c r="FI111">
        <v>547.97</v>
      </c>
      <c r="FJ111">
        <v>491.43</v>
      </c>
      <c r="FK111">
        <v>454.52</v>
      </c>
      <c r="FL111">
        <v>867.35</v>
      </c>
      <c r="FM111">
        <v>834.45</v>
      </c>
      <c r="FN111">
        <v>1257.21</v>
      </c>
      <c r="FO111">
        <v>1177.95</v>
      </c>
      <c r="FP111">
        <v>771.02</v>
      </c>
      <c r="FQ111">
        <v>724.16</v>
      </c>
      <c r="FR111">
        <v>699.47</v>
      </c>
      <c r="FS111">
        <v>852.25</v>
      </c>
      <c r="FT111">
        <v>939.99</v>
      </c>
      <c r="FU111">
        <v>930.48</v>
      </c>
      <c r="FV111">
        <v>1211.79</v>
      </c>
      <c r="FW111">
        <v>1238.93</v>
      </c>
      <c r="FX111">
        <v>1051.4100000000001</v>
      </c>
      <c r="FY111">
        <v>849.85</v>
      </c>
      <c r="FZ111">
        <v>923.18</v>
      </c>
      <c r="GA111">
        <v>948.93</v>
      </c>
      <c r="GB111">
        <v>752.51</v>
      </c>
      <c r="GC111">
        <v>911.64</v>
      </c>
      <c r="GD111">
        <v>823.75</v>
      </c>
      <c r="GE111">
        <v>836.21</v>
      </c>
      <c r="GF111">
        <v>882.23</v>
      </c>
      <c r="GG111">
        <v>976.95</v>
      </c>
      <c r="GH111">
        <v>906.8</v>
      </c>
      <c r="GI111">
        <v>800.61</v>
      </c>
      <c r="GJ111">
        <v>903.24</v>
      </c>
      <c r="GK111">
        <v>833.26</v>
      </c>
      <c r="GL111">
        <v>1149.42</v>
      </c>
      <c r="GM111">
        <v>864.06</v>
      </c>
      <c r="GN111">
        <v>856.2</v>
      </c>
      <c r="GO111">
        <v>783.27</v>
      </c>
      <c r="GP111">
        <v>883.56</v>
      </c>
      <c r="GQ111">
        <v>927.28</v>
      </c>
      <c r="GR111">
        <v>759.52</v>
      </c>
      <c r="GS111">
        <v>0.19</v>
      </c>
      <c r="GT111">
        <v>0.97</v>
      </c>
      <c r="GU111">
        <v>0.13</v>
      </c>
      <c r="GV111">
        <v>0.11</v>
      </c>
      <c r="GW111">
        <v>0.25</v>
      </c>
      <c r="GX111">
        <v>1.28</v>
      </c>
      <c r="GY111">
        <v>1.95</v>
      </c>
      <c r="GZ111">
        <v>0.62</v>
      </c>
      <c r="HA111">
        <v>-0.48</v>
      </c>
      <c r="HB111">
        <v>-0.01</v>
      </c>
      <c r="HC111">
        <v>-0.04</v>
      </c>
      <c r="HD111">
        <v>0.54</v>
      </c>
      <c r="HE111">
        <v>-0.14000000000000001</v>
      </c>
      <c r="HF111">
        <v>0.01</v>
      </c>
      <c r="HG111">
        <v>0.05</v>
      </c>
      <c r="HH111">
        <v>-0.17</v>
      </c>
      <c r="HI111">
        <v>0.19</v>
      </c>
      <c r="HJ111">
        <v>-0.36</v>
      </c>
      <c r="HK111">
        <v>0.06</v>
      </c>
      <c r="HL111">
        <v>0.09</v>
      </c>
      <c r="HM111">
        <v>0.05</v>
      </c>
      <c r="HN111">
        <v>-0.01</v>
      </c>
      <c r="HO111">
        <v>0.49</v>
      </c>
      <c r="HP111">
        <v>-0.06</v>
      </c>
      <c r="HQ111">
        <v>0.25</v>
      </c>
      <c r="HR111">
        <v>0.08</v>
      </c>
      <c r="HS111">
        <v>0.16</v>
      </c>
      <c r="HT111">
        <v>0.62</v>
      </c>
      <c r="HU111">
        <v>0.37</v>
      </c>
      <c r="HV111">
        <v>0.62</v>
      </c>
      <c r="HW111">
        <v>7.0000000000000007E-2</v>
      </c>
      <c r="HX111">
        <v>0.77</v>
      </c>
      <c r="HY111">
        <v>7.0000000000000007E-2</v>
      </c>
      <c r="HZ111">
        <v>3.69</v>
      </c>
      <c r="IA111">
        <v>4.13</v>
      </c>
      <c r="IB111">
        <v>5.72</v>
      </c>
      <c r="IC111">
        <v>3.44</v>
      </c>
      <c r="ID111">
        <v>5.53</v>
      </c>
      <c r="IE111">
        <v>3.89</v>
      </c>
      <c r="IF111">
        <v>4.0199999999999996</v>
      </c>
      <c r="IG111">
        <v>3.01</v>
      </c>
      <c r="IH111">
        <v>0.9</v>
      </c>
      <c r="II111">
        <v>2.61</v>
      </c>
      <c r="IJ111">
        <v>3.77</v>
      </c>
      <c r="IK111">
        <v>3.24</v>
      </c>
      <c r="IL111">
        <v>2.1800000000000002</v>
      </c>
      <c r="IM111">
        <v>1.1299999999999999</v>
      </c>
      <c r="IN111">
        <v>1.06</v>
      </c>
      <c r="IO111">
        <v>2.4300000000000002</v>
      </c>
      <c r="IP111">
        <v>1.9</v>
      </c>
      <c r="IQ111">
        <v>1.66</v>
      </c>
      <c r="IR111">
        <v>3.19</v>
      </c>
      <c r="IS111">
        <v>3.98</v>
      </c>
      <c r="IT111">
        <v>5.76</v>
      </c>
      <c r="IU111">
        <v>3.58</v>
      </c>
      <c r="IV111">
        <v>5</v>
      </c>
      <c r="IW111">
        <v>2.67</v>
      </c>
      <c r="IX111">
        <v>5.47</v>
      </c>
      <c r="IY111">
        <v>5</v>
      </c>
      <c r="IZ111">
        <v>6.24</v>
      </c>
      <c r="JA111">
        <v>5.43</v>
      </c>
      <c r="JB111">
        <v>3.02</v>
      </c>
      <c r="JC111">
        <v>2.16</v>
      </c>
      <c r="JD111">
        <v>1.41</v>
      </c>
      <c r="JE111">
        <v>4.4800000000000004</v>
      </c>
      <c r="JF111">
        <v>3.75</v>
      </c>
      <c r="JG111">
        <v>4.17</v>
      </c>
      <c r="JH111">
        <v>5.07</v>
      </c>
      <c r="JI111">
        <v>7.2</v>
      </c>
      <c r="JJ111">
        <v>5.03</v>
      </c>
      <c r="JK111">
        <v>6.27</v>
      </c>
      <c r="JL111">
        <v>5.93</v>
      </c>
      <c r="JM111">
        <v>4.9400000000000004</v>
      </c>
      <c r="JN111">
        <v>3.54</v>
      </c>
      <c r="JO111">
        <v>1.1499999999999999</v>
      </c>
      <c r="JP111">
        <v>3.22</v>
      </c>
      <c r="JQ111">
        <v>4.78</v>
      </c>
      <c r="JR111">
        <v>4.07</v>
      </c>
      <c r="JS111">
        <v>2.66</v>
      </c>
      <c r="JT111">
        <v>1.26</v>
      </c>
      <c r="JU111">
        <v>1.99</v>
      </c>
      <c r="JV111">
        <v>2.72</v>
      </c>
      <c r="JW111">
        <v>2.3199999999999998</v>
      </c>
      <c r="JX111">
        <v>2.04</v>
      </c>
      <c r="JY111">
        <v>3.93</v>
      </c>
      <c r="JZ111">
        <v>4.13</v>
      </c>
      <c r="KA111">
        <v>5.91</v>
      </c>
      <c r="KB111">
        <v>3.58</v>
      </c>
      <c r="KC111">
        <v>5.17</v>
      </c>
      <c r="KD111">
        <v>2.79</v>
      </c>
      <c r="KE111">
        <v>6.39</v>
      </c>
      <c r="KF111">
        <v>5.7</v>
      </c>
      <c r="KG111">
        <v>7.43</v>
      </c>
      <c r="KH111">
        <v>6.45</v>
      </c>
      <c r="KI111">
        <v>3.48</v>
      </c>
      <c r="KJ111">
        <v>2.25</v>
      </c>
      <c r="KK111">
        <v>2.44</v>
      </c>
      <c r="KL111">
        <v>4.78</v>
      </c>
      <c r="KM111">
        <v>3.86</v>
      </c>
    </row>
    <row r="112" spans="1:299" x14ac:dyDescent="0.25">
      <c r="A112">
        <v>110</v>
      </c>
      <c r="B112" s="1">
        <v>43770</v>
      </c>
      <c r="C112">
        <v>1156.31</v>
      </c>
      <c r="D112">
        <v>1167.4100000000001</v>
      </c>
      <c r="E112">
        <v>1220.3</v>
      </c>
      <c r="F112">
        <v>1280.3699999999999</v>
      </c>
      <c r="G112">
        <v>1141.69</v>
      </c>
      <c r="H112">
        <v>1220.83</v>
      </c>
      <c r="I112">
        <v>1154.3800000000001</v>
      </c>
      <c r="J112">
        <v>1129.8</v>
      </c>
      <c r="K112">
        <v>1175.8599999999999</v>
      </c>
      <c r="L112">
        <v>1065.52</v>
      </c>
      <c r="M112">
        <v>1114.45</v>
      </c>
      <c r="N112">
        <v>1089.5</v>
      </c>
      <c r="O112">
        <v>1061.82</v>
      </c>
      <c r="P112">
        <v>1039.77</v>
      </c>
      <c r="Q112">
        <v>1097.97</v>
      </c>
      <c r="R112">
        <v>1035.22</v>
      </c>
      <c r="S112">
        <v>1043.77</v>
      </c>
      <c r="T112">
        <v>985.01</v>
      </c>
      <c r="U112">
        <v>1066.5899999999999</v>
      </c>
      <c r="V112">
        <v>1205.1400000000001</v>
      </c>
      <c r="W112">
        <v>1104.3399999999999</v>
      </c>
      <c r="X112">
        <v>1048.72</v>
      </c>
      <c r="Y112">
        <v>1288.0999999999999</v>
      </c>
      <c r="Z112">
        <v>1245.1099999999999</v>
      </c>
      <c r="AA112">
        <v>1222.4100000000001</v>
      </c>
      <c r="AB112">
        <v>1189.8699999999999</v>
      </c>
      <c r="AC112">
        <v>1330.98</v>
      </c>
      <c r="AD112">
        <v>1172.3800000000001</v>
      </c>
      <c r="AE112">
        <v>1163.57</v>
      </c>
      <c r="AF112">
        <v>1115.32</v>
      </c>
      <c r="AG112">
        <v>1147.27</v>
      </c>
      <c r="AH112">
        <v>1157.3399999999999</v>
      </c>
      <c r="AI112">
        <v>1227.18</v>
      </c>
      <c r="AJ112">
        <v>606.41</v>
      </c>
      <c r="AK112">
        <v>649.79999999999995</v>
      </c>
      <c r="AL112">
        <v>671.76</v>
      </c>
      <c r="AM112">
        <v>708.39</v>
      </c>
      <c r="AN112">
        <v>630.41999999999996</v>
      </c>
      <c r="AO112">
        <v>628.13</v>
      </c>
      <c r="AP112">
        <v>651.6</v>
      </c>
      <c r="AQ112">
        <v>635.72</v>
      </c>
      <c r="AR112">
        <v>652.64</v>
      </c>
      <c r="AS112">
        <v>584.55999999999995</v>
      </c>
      <c r="AT112">
        <v>625</v>
      </c>
      <c r="AU112">
        <v>619.1</v>
      </c>
      <c r="AV112">
        <v>597.59</v>
      </c>
      <c r="AW112">
        <v>584.75</v>
      </c>
      <c r="AX112">
        <v>625.17999999999995</v>
      </c>
      <c r="AY112">
        <v>560.19000000000005</v>
      </c>
      <c r="AZ112">
        <v>572.35</v>
      </c>
      <c r="BA112">
        <v>531.86</v>
      </c>
      <c r="BB112">
        <v>562.65</v>
      </c>
      <c r="BC112">
        <v>606.15</v>
      </c>
      <c r="BD112">
        <v>591.59</v>
      </c>
      <c r="BE112">
        <v>542.41</v>
      </c>
      <c r="BF112">
        <v>624.96</v>
      </c>
      <c r="BG112">
        <v>612.51</v>
      </c>
      <c r="BH112">
        <v>603.42999999999995</v>
      </c>
      <c r="BI112">
        <v>564.55999999999995</v>
      </c>
      <c r="BJ112">
        <v>634.53</v>
      </c>
      <c r="BK112">
        <v>638.70000000000005</v>
      </c>
      <c r="BL112">
        <v>643.46</v>
      </c>
      <c r="BM112">
        <v>603.91</v>
      </c>
      <c r="BN112">
        <v>631.80999999999995</v>
      </c>
      <c r="BO112">
        <v>643.37</v>
      </c>
      <c r="BP112">
        <v>686.32</v>
      </c>
      <c r="BQ112">
        <v>549.9</v>
      </c>
      <c r="BR112">
        <v>517.61</v>
      </c>
      <c r="BS112">
        <v>548.54</v>
      </c>
      <c r="BT112">
        <v>571.98</v>
      </c>
      <c r="BU112">
        <v>511.27</v>
      </c>
      <c r="BV112">
        <v>592.70000000000005</v>
      </c>
      <c r="BW112">
        <v>502.78</v>
      </c>
      <c r="BX112">
        <v>494.08</v>
      </c>
      <c r="BY112">
        <v>523.22</v>
      </c>
      <c r="BZ112">
        <v>480.96</v>
      </c>
      <c r="CA112">
        <v>489.45</v>
      </c>
      <c r="CB112">
        <v>470.4</v>
      </c>
      <c r="CC112">
        <v>464.23</v>
      </c>
      <c r="CD112">
        <v>455.02</v>
      </c>
      <c r="CE112">
        <v>472.79</v>
      </c>
      <c r="CF112">
        <v>475.03</v>
      </c>
      <c r="CG112">
        <v>471.42</v>
      </c>
      <c r="CH112">
        <v>453.15</v>
      </c>
      <c r="CI112">
        <v>503.94</v>
      </c>
      <c r="CJ112">
        <v>598.99</v>
      </c>
      <c r="CK112">
        <v>512.75</v>
      </c>
      <c r="CL112">
        <v>506.31</v>
      </c>
      <c r="CM112">
        <v>663.14</v>
      </c>
      <c r="CN112">
        <v>632.6</v>
      </c>
      <c r="CO112">
        <v>618.98</v>
      </c>
      <c r="CP112">
        <v>625.30999999999995</v>
      </c>
      <c r="CQ112">
        <v>696.45</v>
      </c>
      <c r="CR112">
        <v>533.67999999999995</v>
      </c>
      <c r="CS112">
        <v>520.11</v>
      </c>
      <c r="CT112">
        <v>511.41</v>
      </c>
      <c r="CU112">
        <v>515.46</v>
      </c>
      <c r="CV112">
        <v>513.97</v>
      </c>
      <c r="CW112">
        <v>540.86</v>
      </c>
      <c r="CX112">
        <v>578.67999999999995</v>
      </c>
      <c r="CY112">
        <v>581.73</v>
      </c>
      <c r="CZ112">
        <v>680.42</v>
      </c>
      <c r="DA112">
        <v>679.57</v>
      </c>
      <c r="DB112">
        <v>559.02</v>
      </c>
      <c r="DC112">
        <v>506.99</v>
      </c>
      <c r="DD112">
        <v>553.35</v>
      </c>
      <c r="DE112">
        <v>548.82000000000005</v>
      </c>
      <c r="DF112">
        <v>618.19000000000005</v>
      </c>
      <c r="DG112">
        <v>575.57000000000005</v>
      </c>
      <c r="DH112">
        <v>587.1</v>
      </c>
      <c r="DI112">
        <v>724.05</v>
      </c>
      <c r="DJ112">
        <v>613.29999999999995</v>
      </c>
      <c r="DK112">
        <v>524.12</v>
      </c>
      <c r="DL112">
        <v>607.26</v>
      </c>
      <c r="DM112">
        <v>553.54999999999995</v>
      </c>
      <c r="DN112">
        <v>521.54</v>
      </c>
      <c r="DO112">
        <v>523.42999999999995</v>
      </c>
      <c r="DP112">
        <v>564.6</v>
      </c>
      <c r="DQ112">
        <v>577.04999999999995</v>
      </c>
      <c r="DR112">
        <v>607.69000000000005</v>
      </c>
      <c r="DS112">
        <v>581.66999999999996</v>
      </c>
      <c r="DT112">
        <v>586.98</v>
      </c>
      <c r="DU112">
        <v>562.42999999999995</v>
      </c>
      <c r="DV112">
        <v>584.6</v>
      </c>
      <c r="DW112">
        <v>569</v>
      </c>
      <c r="DX112">
        <v>720.92</v>
      </c>
      <c r="DY112">
        <v>532.13</v>
      </c>
      <c r="DZ112">
        <v>593.99</v>
      </c>
      <c r="EA112">
        <v>524.54</v>
      </c>
      <c r="EB112">
        <v>654.51</v>
      </c>
      <c r="EC112">
        <v>611.39</v>
      </c>
      <c r="ED112">
        <v>541.99</v>
      </c>
      <c r="EE112">
        <v>459.4</v>
      </c>
      <c r="EF112">
        <v>480.23</v>
      </c>
      <c r="EG112">
        <v>511.46</v>
      </c>
      <c r="EH112">
        <v>514.62</v>
      </c>
      <c r="EI112">
        <v>465.45</v>
      </c>
      <c r="EJ112">
        <v>413.44</v>
      </c>
      <c r="EK112">
        <v>485.02</v>
      </c>
      <c r="EL112">
        <v>437.64</v>
      </c>
      <c r="EM112">
        <v>510.58</v>
      </c>
      <c r="EN112">
        <v>451.02</v>
      </c>
      <c r="EO112">
        <v>430.17</v>
      </c>
      <c r="EP112">
        <v>560.80999999999995</v>
      </c>
      <c r="EQ112">
        <v>481.11</v>
      </c>
      <c r="ER112">
        <v>413.01</v>
      </c>
      <c r="ES112">
        <v>497.15</v>
      </c>
      <c r="ET112">
        <v>417.59</v>
      </c>
      <c r="EU112">
        <v>423.74</v>
      </c>
      <c r="EV112">
        <v>397.08</v>
      </c>
      <c r="EW112">
        <v>454.65</v>
      </c>
      <c r="EX112">
        <v>460.06</v>
      </c>
      <c r="EY112">
        <v>496.71</v>
      </c>
      <c r="EZ112">
        <v>431.81</v>
      </c>
      <c r="FA112">
        <v>440.52</v>
      </c>
      <c r="FB112">
        <v>450.54</v>
      </c>
      <c r="FC112">
        <v>447.93</v>
      </c>
      <c r="FD112">
        <v>441.59</v>
      </c>
      <c r="FE112">
        <v>526.74</v>
      </c>
      <c r="FF112">
        <v>412.55</v>
      </c>
      <c r="FG112">
        <v>490.23</v>
      </c>
      <c r="FH112">
        <v>418.03</v>
      </c>
      <c r="FI112">
        <v>552.47</v>
      </c>
      <c r="FJ112">
        <v>497.67</v>
      </c>
      <c r="FK112">
        <v>455.07</v>
      </c>
      <c r="FL112">
        <v>867.78</v>
      </c>
      <c r="FM112">
        <v>834.45</v>
      </c>
      <c r="FN112">
        <v>1253.44</v>
      </c>
      <c r="FO112">
        <v>1177.95</v>
      </c>
      <c r="FP112">
        <v>771.02</v>
      </c>
      <c r="FQ112">
        <v>724.16</v>
      </c>
      <c r="FR112">
        <v>699.47</v>
      </c>
      <c r="FS112">
        <v>855.66</v>
      </c>
      <c r="FT112">
        <v>939.99</v>
      </c>
      <c r="FU112">
        <v>930.29</v>
      </c>
      <c r="FV112">
        <v>1211.79</v>
      </c>
      <c r="FW112">
        <v>1238.93</v>
      </c>
      <c r="FX112">
        <v>1051.4100000000001</v>
      </c>
      <c r="FY112">
        <v>846.7</v>
      </c>
      <c r="FZ112">
        <v>923.18</v>
      </c>
      <c r="GA112">
        <v>948.93</v>
      </c>
      <c r="GB112">
        <v>752.51</v>
      </c>
      <c r="GC112">
        <v>911.64</v>
      </c>
      <c r="GD112">
        <v>823.75</v>
      </c>
      <c r="GE112">
        <v>836.21</v>
      </c>
      <c r="GF112">
        <v>882.23</v>
      </c>
      <c r="GG112">
        <v>976.36</v>
      </c>
      <c r="GH112">
        <v>906.8</v>
      </c>
      <c r="GI112">
        <v>800.61</v>
      </c>
      <c r="GJ112">
        <v>905.32</v>
      </c>
      <c r="GK112">
        <v>833.26</v>
      </c>
      <c r="GL112">
        <v>1158.5</v>
      </c>
      <c r="GM112">
        <v>864.06</v>
      </c>
      <c r="GN112">
        <v>858.68</v>
      </c>
      <c r="GO112">
        <v>787.02</v>
      </c>
      <c r="GP112">
        <v>883.56</v>
      </c>
      <c r="GQ112">
        <v>933.59</v>
      </c>
      <c r="GR112">
        <v>759.52</v>
      </c>
      <c r="GS112">
        <v>0.11</v>
      </c>
      <c r="GT112">
        <v>-0.08</v>
      </c>
      <c r="GU112">
        <v>-0.03</v>
      </c>
      <c r="GV112">
        <v>0.32</v>
      </c>
      <c r="GW112">
        <v>-0.22</v>
      </c>
      <c r="GX112">
        <v>7.0000000000000007E-2</v>
      </c>
      <c r="GY112">
        <v>-0.3</v>
      </c>
      <c r="GZ112">
        <v>0.75</v>
      </c>
      <c r="HA112">
        <v>0.34</v>
      </c>
      <c r="HB112">
        <v>0.1</v>
      </c>
      <c r="HC112">
        <v>0.59</v>
      </c>
      <c r="HD112">
        <v>0.02</v>
      </c>
      <c r="HE112">
        <v>0.37</v>
      </c>
      <c r="HF112">
        <v>0.33</v>
      </c>
      <c r="HG112">
        <v>0.13</v>
      </c>
      <c r="HH112">
        <v>-0.28000000000000003</v>
      </c>
      <c r="HI112">
        <v>0.21</v>
      </c>
      <c r="HJ112">
        <v>-0.05</v>
      </c>
      <c r="HK112">
        <v>-0.11</v>
      </c>
      <c r="HL112">
        <v>0.08</v>
      </c>
      <c r="HM112">
        <v>0.24</v>
      </c>
      <c r="HN112">
        <v>-0.08</v>
      </c>
      <c r="HO112">
        <v>0.14000000000000001</v>
      </c>
      <c r="HP112">
        <v>-0.03</v>
      </c>
      <c r="HQ112">
        <v>0.14000000000000001</v>
      </c>
      <c r="HR112">
        <v>0.12</v>
      </c>
      <c r="HS112">
        <v>0.38</v>
      </c>
      <c r="HT112">
        <v>-0.09</v>
      </c>
      <c r="HU112">
        <v>0.45</v>
      </c>
      <c r="HV112">
        <v>-0.08</v>
      </c>
      <c r="HW112">
        <v>0.45</v>
      </c>
      <c r="HX112">
        <v>1.01</v>
      </c>
      <c r="HY112">
        <v>7.0000000000000007E-2</v>
      </c>
      <c r="HZ112">
        <v>3.8</v>
      </c>
      <c r="IA112">
        <v>4.05</v>
      </c>
      <c r="IB112">
        <v>5.69</v>
      </c>
      <c r="IC112">
        <v>3.77</v>
      </c>
      <c r="ID112">
        <v>5.3</v>
      </c>
      <c r="IE112">
        <v>3.96</v>
      </c>
      <c r="IF112">
        <v>3.7</v>
      </c>
      <c r="IG112">
        <v>3.79</v>
      </c>
      <c r="IH112">
        <v>1.24</v>
      </c>
      <c r="II112">
        <v>2.71</v>
      </c>
      <c r="IJ112">
        <v>4.38</v>
      </c>
      <c r="IK112">
        <v>3.26</v>
      </c>
      <c r="IL112">
        <v>2.5499999999999998</v>
      </c>
      <c r="IM112">
        <v>1.46</v>
      </c>
      <c r="IN112">
        <v>1.2</v>
      </c>
      <c r="IO112">
        <v>2.14</v>
      </c>
      <c r="IP112">
        <v>2.11</v>
      </c>
      <c r="IQ112">
        <v>1.61</v>
      </c>
      <c r="IR112">
        <v>3.08</v>
      </c>
      <c r="IS112">
        <v>4.07</v>
      </c>
      <c r="IT112">
        <v>6.01</v>
      </c>
      <c r="IU112">
        <v>3.5</v>
      </c>
      <c r="IV112">
        <v>5.15</v>
      </c>
      <c r="IW112">
        <v>2.64</v>
      </c>
      <c r="IX112">
        <v>5.62</v>
      </c>
      <c r="IY112">
        <v>5.13</v>
      </c>
      <c r="IZ112">
        <v>6.65</v>
      </c>
      <c r="JA112">
        <v>5.33</v>
      </c>
      <c r="JB112">
        <v>3.49</v>
      </c>
      <c r="JC112">
        <v>2.08</v>
      </c>
      <c r="JD112">
        <v>1.86</v>
      </c>
      <c r="JE112">
        <v>5.53</v>
      </c>
      <c r="JF112">
        <v>3.82</v>
      </c>
      <c r="JG112">
        <v>4.03</v>
      </c>
      <c r="JH112">
        <v>4.45</v>
      </c>
      <c r="JI112">
        <v>6.01</v>
      </c>
      <c r="JJ112">
        <v>4.49</v>
      </c>
      <c r="JK112">
        <v>5.57</v>
      </c>
      <c r="JL112">
        <v>4.58</v>
      </c>
      <c r="JM112">
        <v>4.2</v>
      </c>
      <c r="JN112">
        <v>3.94</v>
      </c>
      <c r="JO112">
        <v>1.44</v>
      </c>
      <c r="JP112">
        <v>2.97</v>
      </c>
      <c r="JQ112">
        <v>4.5999999999999996</v>
      </c>
      <c r="JR112">
        <v>3.61</v>
      </c>
      <c r="JS112">
        <v>2.76</v>
      </c>
      <c r="JT112">
        <v>1.42</v>
      </c>
      <c r="JU112">
        <v>1.43</v>
      </c>
      <c r="JV112">
        <v>2.31</v>
      </c>
      <c r="JW112">
        <v>2.4</v>
      </c>
      <c r="JX112">
        <v>1.97</v>
      </c>
      <c r="JY112">
        <v>3.49</v>
      </c>
      <c r="JZ112">
        <v>4.1399999999999997</v>
      </c>
      <c r="KA112">
        <v>6.03</v>
      </c>
      <c r="KB112">
        <v>3.51</v>
      </c>
      <c r="KC112">
        <v>5.26</v>
      </c>
      <c r="KD112">
        <v>2.72</v>
      </c>
      <c r="KE112">
        <v>6.15</v>
      </c>
      <c r="KF112">
        <v>5.6</v>
      </c>
      <c r="KG112">
        <v>7.19</v>
      </c>
      <c r="KH112">
        <v>5.94</v>
      </c>
      <c r="KI112">
        <v>3.73</v>
      </c>
      <c r="KJ112">
        <v>2.1800000000000002</v>
      </c>
      <c r="KK112">
        <v>2.34</v>
      </c>
      <c r="KL112">
        <v>5.79</v>
      </c>
      <c r="KM112">
        <v>3.8</v>
      </c>
    </row>
    <row r="113" spans="1:318" x14ac:dyDescent="0.25">
      <c r="A113">
        <v>111</v>
      </c>
      <c r="B113" s="1">
        <v>43800</v>
      </c>
      <c r="C113">
        <v>1158.81</v>
      </c>
      <c r="D113">
        <v>1169.45</v>
      </c>
      <c r="E113">
        <v>1221.6500000000001</v>
      </c>
      <c r="F113">
        <v>1287.76</v>
      </c>
      <c r="G113">
        <v>1145.08</v>
      </c>
      <c r="H113">
        <v>1224.3499999999999</v>
      </c>
      <c r="I113">
        <v>1155.05</v>
      </c>
      <c r="J113">
        <v>1132.01</v>
      </c>
      <c r="K113">
        <v>1176.24</v>
      </c>
      <c r="L113">
        <v>1067.68</v>
      </c>
      <c r="M113">
        <v>1115.3399999999999</v>
      </c>
      <c r="N113">
        <v>1101.6099999999999</v>
      </c>
      <c r="O113">
        <v>1066.04</v>
      </c>
      <c r="P113">
        <v>1040.49</v>
      </c>
      <c r="Q113">
        <v>1101.57</v>
      </c>
      <c r="R113">
        <v>1035.54</v>
      </c>
      <c r="S113">
        <v>1044.3900000000001</v>
      </c>
      <c r="T113">
        <v>987.88</v>
      </c>
      <c r="U113">
        <v>1067.6300000000001</v>
      </c>
      <c r="V113">
        <v>1208.8599999999999</v>
      </c>
      <c r="W113">
        <v>1111.8399999999999</v>
      </c>
      <c r="X113">
        <v>1051.2</v>
      </c>
      <c r="Y113">
        <v>1288.96</v>
      </c>
      <c r="Z113">
        <v>1247.81</v>
      </c>
      <c r="AA113">
        <v>1222.6600000000001</v>
      </c>
      <c r="AB113">
        <v>1190.3800000000001</v>
      </c>
      <c r="AC113">
        <v>1331.05</v>
      </c>
      <c r="AD113">
        <v>1172.42</v>
      </c>
      <c r="AE113">
        <v>1165.74</v>
      </c>
      <c r="AF113">
        <v>1117.72</v>
      </c>
      <c r="AG113">
        <v>1147.49</v>
      </c>
      <c r="AH113">
        <v>1160.53</v>
      </c>
      <c r="AI113">
        <v>1230.3599999999999</v>
      </c>
      <c r="AJ113">
        <v>605.64</v>
      </c>
      <c r="AK113">
        <v>651.96</v>
      </c>
      <c r="AL113">
        <v>676.06</v>
      </c>
      <c r="AM113">
        <v>715.78</v>
      </c>
      <c r="AN113">
        <v>633.46</v>
      </c>
      <c r="AO113">
        <v>631.65</v>
      </c>
      <c r="AP113">
        <v>652.27</v>
      </c>
      <c r="AQ113">
        <v>637.92999999999995</v>
      </c>
      <c r="AR113">
        <v>653.02</v>
      </c>
      <c r="AS113">
        <v>585.52</v>
      </c>
      <c r="AT113">
        <v>625.89</v>
      </c>
      <c r="AU113">
        <v>613.07000000000005</v>
      </c>
      <c r="AV113">
        <v>601.80999999999995</v>
      </c>
      <c r="AW113">
        <v>585.37</v>
      </c>
      <c r="AX113">
        <v>624.71</v>
      </c>
      <c r="AY113">
        <v>560.51</v>
      </c>
      <c r="AZ113">
        <v>572.97</v>
      </c>
      <c r="BA113">
        <v>534.73</v>
      </c>
      <c r="BB113">
        <v>563.69000000000005</v>
      </c>
      <c r="BC113">
        <v>603.04999999999995</v>
      </c>
      <c r="BD113">
        <v>583.83000000000004</v>
      </c>
      <c r="BE113">
        <v>544.89</v>
      </c>
      <c r="BF113">
        <v>624.79999999999995</v>
      </c>
      <c r="BG113">
        <v>610.59</v>
      </c>
      <c r="BH113">
        <v>603.67999999999995</v>
      </c>
      <c r="BI113">
        <v>565.07000000000005</v>
      </c>
      <c r="BJ113">
        <v>634.6</v>
      </c>
      <c r="BK113">
        <v>638.72</v>
      </c>
      <c r="BL113">
        <v>642.1</v>
      </c>
      <c r="BM113">
        <v>603.85</v>
      </c>
      <c r="BN113">
        <v>632.03</v>
      </c>
      <c r="BO113">
        <v>636.59</v>
      </c>
      <c r="BP113">
        <v>689.5</v>
      </c>
      <c r="BQ113">
        <v>553.16999999999996</v>
      </c>
      <c r="BR113">
        <v>517.49</v>
      </c>
      <c r="BS113">
        <v>545.59</v>
      </c>
      <c r="BT113">
        <v>571.98</v>
      </c>
      <c r="BU113">
        <v>511.62</v>
      </c>
      <c r="BV113">
        <v>592.70000000000005</v>
      </c>
      <c r="BW113">
        <v>502.78</v>
      </c>
      <c r="BX113">
        <v>494.08</v>
      </c>
      <c r="BY113">
        <v>523.22</v>
      </c>
      <c r="BZ113">
        <v>482.16</v>
      </c>
      <c r="CA113">
        <v>489.45</v>
      </c>
      <c r="CB113">
        <v>488.54</v>
      </c>
      <c r="CC113">
        <v>464.23</v>
      </c>
      <c r="CD113">
        <v>455.12</v>
      </c>
      <c r="CE113">
        <v>476.86</v>
      </c>
      <c r="CF113">
        <v>475.03</v>
      </c>
      <c r="CG113">
        <v>471.42</v>
      </c>
      <c r="CH113">
        <v>453.15</v>
      </c>
      <c r="CI113">
        <v>503.94</v>
      </c>
      <c r="CJ113">
        <v>605.80999999999995</v>
      </c>
      <c r="CK113">
        <v>528.01</v>
      </c>
      <c r="CL113">
        <v>506.31</v>
      </c>
      <c r="CM113">
        <v>664.16</v>
      </c>
      <c r="CN113">
        <v>637.22</v>
      </c>
      <c r="CO113">
        <v>618.98</v>
      </c>
      <c r="CP113">
        <v>625.30999999999995</v>
      </c>
      <c r="CQ113">
        <v>696.45</v>
      </c>
      <c r="CR113">
        <v>533.70000000000005</v>
      </c>
      <c r="CS113">
        <v>523.64</v>
      </c>
      <c r="CT113">
        <v>513.87</v>
      </c>
      <c r="CU113">
        <v>515.46</v>
      </c>
      <c r="CV113">
        <v>523.94000000000005</v>
      </c>
      <c r="CW113">
        <v>540.86</v>
      </c>
      <c r="CX113">
        <v>579.96</v>
      </c>
      <c r="CY113">
        <v>582.72</v>
      </c>
      <c r="CZ113">
        <v>681.17</v>
      </c>
      <c r="DA113">
        <v>683.51</v>
      </c>
      <c r="DB113">
        <v>560.69000000000005</v>
      </c>
      <c r="DC113">
        <v>508.46</v>
      </c>
      <c r="DD113">
        <v>553.67999999999995</v>
      </c>
      <c r="DE113">
        <v>549.91</v>
      </c>
      <c r="DF113">
        <v>618.38</v>
      </c>
      <c r="DG113">
        <v>576.73</v>
      </c>
      <c r="DH113">
        <v>587.57000000000005</v>
      </c>
      <c r="DI113">
        <v>732.09</v>
      </c>
      <c r="DJ113">
        <v>615.76</v>
      </c>
      <c r="DK113">
        <v>524.49</v>
      </c>
      <c r="DL113">
        <v>609.26</v>
      </c>
      <c r="DM113">
        <v>553.72</v>
      </c>
      <c r="DN113">
        <v>521.85</v>
      </c>
      <c r="DO113">
        <v>524.95000000000005</v>
      </c>
      <c r="DP113">
        <v>565.16</v>
      </c>
      <c r="DQ113">
        <v>578.84</v>
      </c>
      <c r="DR113">
        <v>611.83000000000004</v>
      </c>
      <c r="DS113">
        <v>583.07000000000005</v>
      </c>
      <c r="DT113">
        <v>587.39</v>
      </c>
      <c r="DU113">
        <v>563.66999999999996</v>
      </c>
      <c r="DV113">
        <v>584.71</v>
      </c>
      <c r="DW113">
        <v>569.23</v>
      </c>
      <c r="DX113">
        <v>720.99</v>
      </c>
      <c r="DY113">
        <v>532.13</v>
      </c>
      <c r="DZ113">
        <v>595.12</v>
      </c>
      <c r="EA113">
        <v>525.69000000000005</v>
      </c>
      <c r="EB113">
        <v>654.64</v>
      </c>
      <c r="EC113">
        <v>613.1</v>
      </c>
      <c r="ED113">
        <v>543.39</v>
      </c>
      <c r="EE113">
        <v>458.8</v>
      </c>
      <c r="EF113">
        <v>481.81</v>
      </c>
      <c r="EG113">
        <v>514.73</v>
      </c>
      <c r="EH113">
        <v>519.97</v>
      </c>
      <c r="EI113">
        <v>467.68</v>
      </c>
      <c r="EJ113">
        <v>415.76</v>
      </c>
      <c r="EK113">
        <v>485.51</v>
      </c>
      <c r="EL113">
        <v>439.17</v>
      </c>
      <c r="EM113">
        <v>510.88</v>
      </c>
      <c r="EN113">
        <v>451.74</v>
      </c>
      <c r="EO113">
        <v>430.77</v>
      </c>
      <c r="EP113">
        <v>555.30999999999995</v>
      </c>
      <c r="EQ113">
        <v>484.53</v>
      </c>
      <c r="ER113">
        <v>413.46</v>
      </c>
      <c r="ES113">
        <v>496.75</v>
      </c>
      <c r="ET113">
        <v>417.84</v>
      </c>
      <c r="EU113">
        <v>424.21</v>
      </c>
      <c r="EV113">
        <v>399.22</v>
      </c>
      <c r="EW113">
        <v>455.46</v>
      </c>
      <c r="EX113">
        <v>457.71</v>
      </c>
      <c r="EY113">
        <v>490.2</v>
      </c>
      <c r="EZ113">
        <v>433.79</v>
      </c>
      <c r="FA113">
        <v>440.39</v>
      </c>
      <c r="FB113">
        <v>449.15</v>
      </c>
      <c r="FC113">
        <v>448.11</v>
      </c>
      <c r="FD113">
        <v>441.99</v>
      </c>
      <c r="FE113">
        <v>526.79</v>
      </c>
      <c r="FF113">
        <v>412.55</v>
      </c>
      <c r="FG113">
        <v>489.2</v>
      </c>
      <c r="FH113">
        <v>417.99</v>
      </c>
      <c r="FI113">
        <v>552.69000000000005</v>
      </c>
      <c r="FJ113">
        <v>492.45</v>
      </c>
      <c r="FK113">
        <v>457.16</v>
      </c>
      <c r="FL113">
        <v>872.9</v>
      </c>
      <c r="FM113">
        <v>834.29</v>
      </c>
      <c r="FN113">
        <v>1246.67</v>
      </c>
      <c r="FO113">
        <v>1177.95</v>
      </c>
      <c r="FP113">
        <v>771.56</v>
      </c>
      <c r="FQ113">
        <v>724.16</v>
      </c>
      <c r="FR113">
        <v>699.47</v>
      </c>
      <c r="FS113">
        <v>855.66</v>
      </c>
      <c r="FT113">
        <v>939.99</v>
      </c>
      <c r="FU113">
        <v>932.62</v>
      </c>
      <c r="FV113">
        <v>1211.79</v>
      </c>
      <c r="FW113">
        <v>1286.75</v>
      </c>
      <c r="FX113">
        <v>1051.4100000000001</v>
      </c>
      <c r="FY113">
        <v>846.87</v>
      </c>
      <c r="FZ113">
        <v>931.12</v>
      </c>
      <c r="GA113">
        <v>948.93</v>
      </c>
      <c r="GB113">
        <v>752.51</v>
      </c>
      <c r="GC113">
        <v>911.64</v>
      </c>
      <c r="GD113">
        <v>823.75</v>
      </c>
      <c r="GE113">
        <v>845.75</v>
      </c>
      <c r="GF113">
        <v>908.52</v>
      </c>
      <c r="GG113">
        <v>976.36</v>
      </c>
      <c r="GH113">
        <v>908.16</v>
      </c>
      <c r="GI113">
        <v>806.45</v>
      </c>
      <c r="GJ113">
        <v>905.32</v>
      </c>
      <c r="GK113">
        <v>833.26</v>
      </c>
      <c r="GL113">
        <v>1158.5</v>
      </c>
      <c r="GM113">
        <v>864.14</v>
      </c>
      <c r="GN113">
        <v>864.52</v>
      </c>
      <c r="GO113">
        <v>790.8</v>
      </c>
      <c r="GP113">
        <v>883.56</v>
      </c>
      <c r="GQ113">
        <v>951.7</v>
      </c>
      <c r="GR113">
        <v>759.52</v>
      </c>
      <c r="GS113">
        <v>0.22</v>
      </c>
      <c r="GT113">
        <v>0.17</v>
      </c>
      <c r="GU113">
        <v>0.11</v>
      </c>
      <c r="GV113">
        <v>0.57999999999999996</v>
      </c>
      <c r="GW113">
        <v>0.3</v>
      </c>
      <c r="GX113">
        <v>0.28999999999999998</v>
      </c>
      <c r="GY113">
        <v>0.06</v>
      </c>
      <c r="GZ113">
        <v>0.2</v>
      </c>
      <c r="HA113">
        <v>0.03</v>
      </c>
      <c r="HB113">
        <v>0.2</v>
      </c>
      <c r="HC113">
        <v>0.08</v>
      </c>
      <c r="HD113">
        <v>1.1100000000000001</v>
      </c>
      <c r="HE113">
        <v>0.4</v>
      </c>
      <c r="HF113">
        <v>7.0000000000000007E-2</v>
      </c>
      <c r="HG113">
        <v>0.33</v>
      </c>
      <c r="HH113">
        <v>0.03</v>
      </c>
      <c r="HI113">
        <v>0.06</v>
      </c>
      <c r="HJ113">
        <v>0.28999999999999998</v>
      </c>
      <c r="HK113">
        <v>0.1</v>
      </c>
      <c r="HL113">
        <v>0.31</v>
      </c>
      <c r="HM113">
        <v>0.68</v>
      </c>
      <c r="HN113">
        <v>0.24</v>
      </c>
      <c r="HO113">
        <v>7.0000000000000007E-2</v>
      </c>
      <c r="HP113">
        <v>0.22</v>
      </c>
      <c r="HQ113">
        <v>0.02</v>
      </c>
      <c r="HR113">
        <v>0.04</v>
      </c>
      <c r="HS113">
        <v>0.01</v>
      </c>
      <c r="HT113">
        <v>0</v>
      </c>
      <c r="HU113">
        <v>0.19</v>
      </c>
      <c r="HV113">
        <v>0.22</v>
      </c>
      <c r="HW113">
        <v>0.02</v>
      </c>
      <c r="HX113">
        <v>0.28000000000000003</v>
      </c>
      <c r="HY113">
        <v>0.26</v>
      </c>
      <c r="HZ113">
        <v>4.03</v>
      </c>
      <c r="IA113">
        <v>4.22</v>
      </c>
      <c r="IB113">
        <v>5.8</v>
      </c>
      <c r="IC113">
        <v>4.37</v>
      </c>
      <c r="ID113">
        <v>5.61</v>
      </c>
      <c r="IE113">
        <v>4.26</v>
      </c>
      <c r="IF113">
        <v>3.77</v>
      </c>
      <c r="IG113">
        <v>3.99</v>
      </c>
      <c r="IH113">
        <v>1.27</v>
      </c>
      <c r="II113">
        <v>2.92</v>
      </c>
      <c r="IJ113">
        <v>4.47</v>
      </c>
      <c r="IK113">
        <v>4.41</v>
      </c>
      <c r="IL113">
        <v>2.96</v>
      </c>
      <c r="IM113">
        <v>1.54</v>
      </c>
      <c r="IN113">
        <v>1.53</v>
      </c>
      <c r="IO113">
        <v>2.17</v>
      </c>
      <c r="IP113">
        <v>2.17</v>
      </c>
      <c r="IQ113">
        <v>1.91</v>
      </c>
      <c r="IR113">
        <v>3.18</v>
      </c>
      <c r="IS113">
        <v>4.3899999999999997</v>
      </c>
      <c r="IT113">
        <v>6.73</v>
      </c>
      <c r="IU113">
        <v>3.75</v>
      </c>
      <c r="IV113">
        <v>5.22</v>
      </c>
      <c r="IW113">
        <v>2.86</v>
      </c>
      <c r="IX113">
        <v>5.64</v>
      </c>
      <c r="IY113">
        <v>5.17</v>
      </c>
      <c r="IZ113">
        <v>6.66</v>
      </c>
      <c r="JA113">
        <v>5.33</v>
      </c>
      <c r="JB113">
        <v>3.68</v>
      </c>
      <c r="JC113">
        <v>2.31</v>
      </c>
      <c r="JD113">
        <v>1.88</v>
      </c>
      <c r="JE113">
        <v>5.83</v>
      </c>
      <c r="JF113">
        <v>4.09</v>
      </c>
      <c r="JG113">
        <v>4.03</v>
      </c>
      <c r="JH113">
        <v>4.22</v>
      </c>
      <c r="JI113">
        <v>5.8</v>
      </c>
      <c r="JJ113">
        <v>4.37</v>
      </c>
      <c r="JK113">
        <v>5.61</v>
      </c>
      <c r="JL113">
        <v>4.26</v>
      </c>
      <c r="JM113">
        <v>3.77</v>
      </c>
      <c r="JN113">
        <v>3.99</v>
      </c>
      <c r="JO113">
        <v>1.27</v>
      </c>
      <c r="JP113">
        <v>2.92</v>
      </c>
      <c r="JQ113">
        <v>4.47</v>
      </c>
      <c r="JR113">
        <v>4.41</v>
      </c>
      <c r="JS113">
        <v>2.96</v>
      </c>
      <c r="JT113">
        <v>1.54</v>
      </c>
      <c r="JU113">
        <v>1.53</v>
      </c>
      <c r="JV113">
        <v>2.17</v>
      </c>
      <c r="JW113">
        <v>2.17</v>
      </c>
      <c r="JX113">
        <v>1.91</v>
      </c>
      <c r="JY113">
        <v>3.18</v>
      </c>
      <c r="JZ113">
        <v>4.3899999999999997</v>
      </c>
      <c r="KA113">
        <v>6.73</v>
      </c>
      <c r="KB113">
        <v>3.75</v>
      </c>
      <c r="KC113">
        <v>5.22</v>
      </c>
      <c r="KD113">
        <v>2.86</v>
      </c>
      <c r="KE113">
        <v>5.64</v>
      </c>
      <c r="KF113">
        <v>5.17</v>
      </c>
      <c r="KG113">
        <v>6.66</v>
      </c>
      <c r="KH113">
        <v>5.33</v>
      </c>
      <c r="KI113">
        <v>3.68</v>
      </c>
      <c r="KJ113">
        <v>2.31</v>
      </c>
      <c r="KK113">
        <v>1.88</v>
      </c>
      <c r="KL113">
        <v>5.83</v>
      </c>
      <c r="KM113">
        <v>4.09</v>
      </c>
    </row>
    <row r="114" spans="1:318" x14ac:dyDescent="0.25">
      <c r="A114">
        <v>112</v>
      </c>
      <c r="B114" s="1">
        <v>43831</v>
      </c>
      <c r="C114">
        <v>1162.24</v>
      </c>
      <c r="D114">
        <v>1175.74</v>
      </c>
      <c r="E114">
        <v>1226.48</v>
      </c>
      <c r="F114">
        <v>1292.42</v>
      </c>
      <c r="G114">
        <v>1145.69</v>
      </c>
      <c r="H114">
        <v>1229.68</v>
      </c>
      <c r="I114">
        <v>1163.6300000000001</v>
      </c>
      <c r="J114">
        <v>1138.6099999999999</v>
      </c>
      <c r="K114">
        <v>1190.47</v>
      </c>
      <c r="L114">
        <v>1072.56</v>
      </c>
      <c r="M114">
        <v>1121.31</v>
      </c>
      <c r="N114">
        <v>1101.2</v>
      </c>
      <c r="O114">
        <v>1078.6600000000001</v>
      </c>
      <c r="P114">
        <v>1041.6099999999999</v>
      </c>
      <c r="Q114">
        <v>1109.48</v>
      </c>
      <c r="R114">
        <v>1042.52</v>
      </c>
      <c r="S114">
        <v>1046.3800000000001</v>
      </c>
      <c r="T114">
        <v>997.79</v>
      </c>
      <c r="U114">
        <v>1067.03</v>
      </c>
      <c r="V114">
        <v>1210.8800000000001</v>
      </c>
      <c r="W114">
        <v>1117.18</v>
      </c>
      <c r="X114">
        <v>1051.18</v>
      </c>
      <c r="Y114">
        <v>1291.72</v>
      </c>
      <c r="Z114">
        <v>1247.7</v>
      </c>
      <c r="AA114">
        <v>1223.27</v>
      </c>
      <c r="AB114">
        <v>1189.01</v>
      </c>
      <c r="AC114">
        <v>1329.8</v>
      </c>
      <c r="AD114">
        <v>1178.1199999999999</v>
      </c>
      <c r="AE114">
        <v>1171.04</v>
      </c>
      <c r="AF114">
        <v>1118.6500000000001</v>
      </c>
      <c r="AG114">
        <v>1163.48</v>
      </c>
      <c r="AH114">
        <v>1163.6600000000001</v>
      </c>
      <c r="AI114">
        <v>1227.4100000000001</v>
      </c>
      <c r="AJ114">
        <v>609.39</v>
      </c>
      <c r="AK114">
        <v>657.66</v>
      </c>
      <c r="AL114">
        <v>680.89</v>
      </c>
      <c r="AM114">
        <v>720.44</v>
      </c>
      <c r="AN114">
        <v>634.07000000000005</v>
      </c>
      <c r="AO114">
        <v>633.28</v>
      </c>
      <c r="AP114">
        <v>660.83</v>
      </c>
      <c r="AQ114">
        <v>645.01</v>
      </c>
      <c r="AR114">
        <v>661.17</v>
      </c>
      <c r="AS114">
        <v>588.21</v>
      </c>
      <c r="AT114">
        <v>631.86</v>
      </c>
      <c r="AU114">
        <v>612.52</v>
      </c>
      <c r="AV114">
        <v>609.94000000000005</v>
      </c>
      <c r="AW114">
        <v>584.16</v>
      </c>
      <c r="AX114">
        <v>621.5</v>
      </c>
      <c r="AY114">
        <v>567.49</v>
      </c>
      <c r="AZ114">
        <v>573.52</v>
      </c>
      <c r="BA114">
        <v>540.70000000000005</v>
      </c>
      <c r="BB114">
        <v>561.77</v>
      </c>
      <c r="BC114">
        <v>607.29</v>
      </c>
      <c r="BD114">
        <v>599.05999999999995</v>
      </c>
      <c r="BE114">
        <v>544.9</v>
      </c>
      <c r="BF114">
        <v>627.55999999999995</v>
      </c>
      <c r="BG114">
        <v>609.16999999999996</v>
      </c>
      <c r="BH114">
        <v>604.38</v>
      </c>
      <c r="BI114">
        <v>563.70000000000005</v>
      </c>
      <c r="BJ114">
        <v>633.66999999999996</v>
      </c>
      <c r="BK114">
        <v>644.44000000000005</v>
      </c>
      <c r="BL114">
        <v>649.66</v>
      </c>
      <c r="BM114">
        <v>604.78</v>
      </c>
      <c r="BN114">
        <v>648.02</v>
      </c>
      <c r="BO114">
        <v>646.86</v>
      </c>
      <c r="BP114">
        <v>686.55</v>
      </c>
      <c r="BQ114">
        <v>552.85</v>
      </c>
      <c r="BR114">
        <v>518.08000000000004</v>
      </c>
      <c r="BS114">
        <v>545.59</v>
      </c>
      <c r="BT114">
        <v>571.98</v>
      </c>
      <c r="BU114">
        <v>511.62</v>
      </c>
      <c r="BV114">
        <v>596.4</v>
      </c>
      <c r="BW114">
        <v>502.8</v>
      </c>
      <c r="BX114">
        <v>493.6</v>
      </c>
      <c r="BY114">
        <v>529.29999999999995</v>
      </c>
      <c r="BZ114">
        <v>484.35</v>
      </c>
      <c r="CA114">
        <v>489.45</v>
      </c>
      <c r="CB114">
        <v>488.68</v>
      </c>
      <c r="CC114">
        <v>468.72</v>
      </c>
      <c r="CD114">
        <v>457.45</v>
      </c>
      <c r="CE114">
        <v>487.98</v>
      </c>
      <c r="CF114">
        <v>475.03</v>
      </c>
      <c r="CG114">
        <v>472.86</v>
      </c>
      <c r="CH114">
        <v>457.09</v>
      </c>
      <c r="CI114">
        <v>505.26</v>
      </c>
      <c r="CJ114">
        <v>603.59</v>
      </c>
      <c r="CK114">
        <v>518.12</v>
      </c>
      <c r="CL114">
        <v>506.28</v>
      </c>
      <c r="CM114">
        <v>664.16</v>
      </c>
      <c r="CN114">
        <v>638.53</v>
      </c>
      <c r="CO114">
        <v>618.89</v>
      </c>
      <c r="CP114">
        <v>625.30999999999995</v>
      </c>
      <c r="CQ114">
        <v>696.13</v>
      </c>
      <c r="CR114">
        <v>533.67999999999995</v>
      </c>
      <c r="CS114">
        <v>521.38</v>
      </c>
      <c r="CT114">
        <v>513.87</v>
      </c>
      <c r="CU114">
        <v>515.46</v>
      </c>
      <c r="CV114">
        <v>516.79999999999995</v>
      </c>
      <c r="CW114">
        <v>540.86</v>
      </c>
      <c r="CX114">
        <v>581.70000000000005</v>
      </c>
      <c r="CY114">
        <v>585.86</v>
      </c>
      <c r="CZ114">
        <v>683.9</v>
      </c>
      <c r="DA114">
        <v>685.97</v>
      </c>
      <c r="DB114">
        <v>560.97</v>
      </c>
      <c r="DC114">
        <v>510.69</v>
      </c>
      <c r="DD114">
        <v>557.78</v>
      </c>
      <c r="DE114">
        <v>553.1</v>
      </c>
      <c r="DF114">
        <v>625.86</v>
      </c>
      <c r="DG114">
        <v>579.38</v>
      </c>
      <c r="DH114">
        <v>590.75</v>
      </c>
      <c r="DI114">
        <v>731.8</v>
      </c>
      <c r="DJ114">
        <v>623.02</v>
      </c>
      <c r="DK114">
        <v>525.07000000000005</v>
      </c>
      <c r="DL114">
        <v>613.65</v>
      </c>
      <c r="DM114">
        <v>557.42999999999995</v>
      </c>
      <c r="DN114">
        <v>522.84</v>
      </c>
      <c r="DO114">
        <v>530.20000000000005</v>
      </c>
      <c r="DP114">
        <v>564.82000000000005</v>
      </c>
      <c r="DQ114">
        <v>579.82000000000005</v>
      </c>
      <c r="DR114">
        <v>614.76</v>
      </c>
      <c r="DS114">
        <v>583.07000000000005</v>
      </c>
      <c r="DT114">
        <v>588.63</v>
      </c>
      <c r="DU114">
        <v>563.61</v>
      </c>
      <c r="DV114">
        <v>585.01</v>
      </c>
      <c r="DW114">
        <v>568.54999999999995</v>
      </c>
      <c r="DX114">
        <v>720.34</v>
      </c>
      <c r="DY114">
        <v>534.74</v>
      </c>
      <c r="DZ114">
        <v>597.79999999999995</v>
      </c>
      <c r="EA114">
        <v>526.11</v>
      </c>
      <c r="EB114">
        <v>663.74</v>
      </c>
      <c r="EC114">
        <v>614.76</v>
      </c>
      <c r="ED114">
        <v>542.09</v>
      </c>
      <c r="EE114">
        <v>461.65</v>
      </c>
      <c r="EF114">
        <v>486</v>
      </c>
      <c r="EG114">
        <v>518.39</v>
      </c>
      <c r="EH114">
        <v>523.35</v>
      </c>
      <c r="EI114">
        <v>468.15</v>
      </c>
      <c r="EJ114">
        <v>416.84</v>
      </c>
      <c r="EK114">
        <v>491.87</v>
      </c>
      <c r="EL114">
        <v>444.05</v>
      </c>
      <c r="EM114">
        <v>517.27</v>
      </c>
      <c r="EN114">
        <v>453.82</v>
      </c>
      <c r="EO114">
        <v>434.86</v>
      </c>
      <c r="EP114">
        <v>554.80999999999995</v>
      </c>
      <c r="EQ114">
        <v>491.07</v>
      </c>
      <c r="ER114">
        <v>412.6</v>
      </c>
      <c r="ES114">
        <v>494.22</v>
      </c>
      <c r="ET114">
        <v>423.06</v>
      </c>
      <c r="EU114">
        <v>424.59</v>
      </c>
      <c r="EV114">
        <v>403.69</v>
      </c>
      <c r="EW114">
        <v>453.92</v>
      </c>
      <c r="EX114">
        <v>460.92</v>
      </c>
      <c r="EY114">
        <v>502.99</v>
      </c>
      <c r="EZ114">
        <v>433.79</v>
      </c>
      <c r="FA114">
        <v>442.33</v>
      </c>
      <c r="FB114">
        <v>448.11</v>
      </c>
      <c r="FC114">
        <v>448.65</v>
      </c>
      <c r="FD114">
        <v>440.93</v>
      </c>
      <c r="FE114">
        <v>526</v>
      </c>
      <c r="FF114">
        <v>416.27</v>
      </c>
      <c r="FG114">
        <v>494.97</v>
      </c>
      <c r="FH114">
        <v>418.62</v>
      </c>
      <c r="FI114">
        <v>566.66999999999996</v>
      </c>
      <c r="FJ114">
        <v>500.37</v>
      </c>
      <c r="FK114">
        <v>455.19</v>
      </c>
      <c r="FL114">
        <v>872.38</v>
      </c>
      <c r="FM114">
        <v>835.2</v>
      </c>
      <c r="FN114">
        <v>1246.67</v>
      </c>
      <c r="FO114">
        <v>1177.95</v>
      </c>
      <c r="FP114">
        <v>771.56</v>
      </c>
      <c r="FQ114">
        <v>728.65</v>
      </c>
      <c r="FR114">
        <v>699.47</v>
      </c>
      <c r="FS114">
        <v>854.8</v>
      </c>
      <c r="FT114">
        <v>950.89</v>
      </c>
      <c r="FU114">
        <v>936.81</v>
      </c>
      <c r="FV114">
        <v>1211.79</v>
      </c>
      <c r="FW114">
        <v>1287.1400000000001</v>
      </c>
      <c r="FX114">
        <v>1061.6099999999999</v>
      </c>
      <c r="FY114">
        <v>851.19</v>
      </c>
      <c r="FZ114">
        <v>952.81</v>
      </c>
      <c r="GA114">
        <v>948.93</v>
      </c>
      <c r="GB114">
        <v>754.85</v>
      </c>
      <c r="GC114">
        <v>919.57</v>
      </c>
      <c r="GD114">
        <v>825.89</v>
      </c>
      <c r="GE114">
        <v>842.62</v>
      </c>
      <c r="GF114">
        <v>891.53</v>
      </c>
      <c r="GG114">
        <v>976.26</v>
      </c>
      <c r="GH114">
        <v>908.16</v>
      </c>
      <c r="GI114">
        <v>808.15</v>
      </c>
      <c r="GJ114">
        <v>905.23</v>
      </c>
      <c r="GK114">
        <v>833.26</v>
      </c>
      <c r="GL114">
        <v>1157.92</v>
      </c>
      <c r="GM114">
        <v>864.06</v>
      </c>
      <c r="GN114">
        <v>860.8</v>
      </c>
      <c r="GO114">
        <v>790.8</v>
      </c>
      <c r="GP114">
        <v>883.56</v>
      </c>
      <c r="GQ114">
        <v>938.76</v>
      </c>
      <c r="GR114">
        <v>759.52</v>
      </c>
      <c r="GS114">
        <v>0.3</v>
      </c>
      <c r="GT114">
        <v>0.54</v>
      </c>
      <c r="GU114">
        <v>0.4</v>
      </c>
      <c r="GV114">
        <v>0.36</v>
      </c>
      <c r="GW114">
        <v>0.05</v>
      </c>
      <c r="GX114">
        <v>0.44</v>
      </c>
      <c r="GY114">
        <v>0.74</v>
      </c>
      <c r="GZ114">
        <v>0.57999999999999996</v>
      </c>
      <c r="HA114">
        <v>1.21</v>
      </c>
      <c r="HB114">
        <v>0.46</v>
      </c>
      <c r="HC114">
        <v>0.54</v>
      </c>
      <c r="HD114">
        <v>-0.04</v>
      </c>
      <c r="HE114">
        <v>1.18</v>
      </c>
      <c r="HF114">
        <v>0.11</v>
      </c>
      <c r="HG114">
        <v>0.72</v>
      </c>
      <c r="HH114">
        <v>0.67</v>
      </c>
      <c r="HI114">
        <v>0.19</v>
      </c>
      <c r="HJ114">
        <v>1</v>
      </c>
      <c r="HK114">
        <v>-0.06</v>
      </c>
      <c r="HL114">
        <v>0.17</v>
      </c>
      <c r="HM114">
        <v>0.48</v>
      </c>
      <c r="HN114">
        <v>0</v>
      </c>
      <c r="HO114">
        <v>0.21</v>
      </c>
      <c r="HP114">
        <v>-0.01</v>
      </c>
      <c r="HQ114">
        <v>0.05</v>
      </c>
      <c r="HR114">
        <v>-0.12</v>
      </c>
      <c r="HS114">
        <v>-0.09</v>
      </c>
      <c r="HT114">
        <v>0.49</v>
      </c>
      <c r="HU114">
        <v>0.45</v>
      </c>
      <c r="HV114">
        <v>0.08</v>
      </c>
      <c r="HW114">
        <v>1.39</v>
      </c>
      <c r="HX114">
        <v>0.27</v>
      </c>
      <c r="HY114">
        <v>-0.24</v>
      </c>
      <c r="HZ114">
        <v>0.3</v>
      </c>
      <c r="IA114">
        <v>0.54</v>
      </c>
      <c r="IB114">
        <v>0.4</v>
      </c>
      <c r="IC114">
        <v>0.36</v>
      </c>
      <c r="ID114">
        <v>0.05</v>
      </c>
      <c r="IE114">
        <v>0.44</v>
      </c>
      <c r="IF114">
        <v>0.74</v>
      </c>
      <c r="IG114">
        <v>0.57999999999999996</v>
      </c>
      <c r="IH114">
        <v>1.21</v>
      </c>
      <c r="II114">
        <v>0.46</v>
      </c>
      <c r="IJ114">
        <v>0.54</v>
      </c>
      <c r="IK114">
        <v>-0.04</v>
      </c>
      <c r="IL114">
        <v>1.18</v>
      </c>
      <c r="IM114">
        <v>0.11</v>
      </c>
      <c r="IN114">
        <v>0.72</v>
      </c>
      <c r="IO114">
        <v>0.67</v>
      </c>
      <c r="IP114">
        <v>0.19</v>
      </c>
      <c r="IQ114">
        <v>1</v>
      </c>
      <c r="IR114">
        <v>-0.06</v>
      </c>
      <c r="IS114">
        <v>0.17</v>
      </c>
      <c r="IT114">
        <v>0.48</v>
      </c>
      <c r="IU114">
        <v>0</v>
      </c>
      <c r="IV114">
        <v>0.21</v>
      </c>
      <c r="IW114">
        <v>-0.01</v>
      </c>
      <c r="IX114">
        <v>0.05</v>
      </c>
      <c r="IY114">
        <v>-0.12</v>
      </c>
      <c r="IZ114">
        <v>-0.09</v>
      </c>
      <c r="JA114">
        <v>0.49</v>
      </c>
      <c r="JB114">
        <v>0.45</v>
      </c>
      <c r="JC114">
        <v>0.08</v>
      </c>
      <c r="JD114">
        <v>1.39</v>
      </c>
      <c r="JE114">
        <v>0.27</v>
      </c>
      <c r="JF114">
        <v>-0.24</v>
      </c>
      <c r="JG114">
        <v>3.91</v>
      </c>
      <c r="JH114">
        <v>4.66</v>
      </c>
      <c r="JI114">
        <v>5.34</v>
      </c>
      <c r="JJ114">
        <v>4.8899999999999997</v>
      </c>
      <c r="JK114">
        <v>5.61</v>
      </c>
      <c r="JL114">
        <v>4.59</v>
      </c>
      <c r="JM114">
        <v>4.38</v>
      </c>
      <c r="JN114">
        <v>4.8499999999999996</v>
      </c>
      <c r="JO114">
        <v>2.46</v>
      </c>
      <c r="JP114">
        <v>3.19</v>
      </c>
      <c r="JQ114">
        <v>4.95</v>
      </c>
      <c r="JR114">
        <v>3.3</v>
      </c>
      <c r="JS114">
        <v>3.68</v>
      </c>
      <c r="JT114">
        <v>1.07</v>
      </c>
      <c r="JU114">
        <v>2.09</v>
      </c>
      <c r="JV114">
        <v>3.02</v>
      </c>
      <c r="JW114">
        <v>2.15</v>
      </c>
      <c r="JX114">
        <v>2.09</v>
      </c>
      <c r="JY114">
        <v>3.1</v>
      </c>
      <c r="JZ114">
        <v>3.71</v>
      </c>
      <c r="KA114">
        <v>4.59</v>
      </c>
      <c r="KB114">
        <v>3.56</v>
      </c>
      <c r="KC114">
        <v>4.96</v>
      </c>
      <c r="KD114">
        <v>2.71</v>
      </c>
      <c r="KE114">
        <v>5.5</v>
      </c>
      <c r="KF114">
        <v>4.91</v>
      </c>
      <c r="KG114">
        <v>6.34</v>
      </c>
      <c r="KH114">
        <v>5.6</v>
      </c>
      <c r="KI114">
        <v>4.07</v>
      </c>
      <c r="KJ114">
        <v>2.2799999999999998</v>
      </c>
      <c r="KK114">
        <v>3.25</v>
      </c>
      <c r="KL114">
        <v>5.85</v>
      </c>
      <c r="KM114">
        <v>3.97</v>
      </c>
    </row>
    <row r="115" spans="1:318" x14ac:dyDescent="0.25">
      <c r="A115">
        <v>113</v>
      </c>
      <c r="B115" s="1">
        <v>43862</v>
      </c>
      <c r="C115">
        <v>1165.1300000000001</v>
      </c>
      <c r="D115">
        <v>1176.06</v>
      </c>
      <c r="E115">
        <v>1228.27</v>
      </c>
      <c r="F115">
        <v>1295.8</v>
      </c>
      <c r="G115">
        <v>1144.8900000000001</v>
      </c>
      <c r="H115">
        <v>1228.4000000000001</v>
      </c>
      <c r="I115">
        <v>1163.8499999999999</v>
      </c>
      <c r="J115">
        <v>1137.3900000000001</v>
      </c>
      <c r="K115">
        <v>1193.1600000000001</v>
      </c>
      <c r="L115">
        <v>1076.4000000000001</v>
      </c>
      <c r="M115">
        <v>1125.17</v>
      </c>
      <c r="N115">
        <v>1103.18</v>
      </c>
      <c r="O115">
        <v>1082.3599999999999</v>
      </c>
      <c r="P115">
        <v>1041.98</v>
      </c>
      <c r="Q115">
        <v>1110.47</v>
      </c>
      <c r="R115">
        <v>1046.0899999999999</v>
      </c>
      <c r="S115">
        <v>1048.3699999999999</v>
      </c>
      <c r="T115">
        <v>1002.55</v>
      </c>
      <c r="U115">
        <v>1073.0899999999999</v>
      </c>
      <c r="V115">
        <v>1213.94</v>
      </c>
      <c r="W115">
        <v>1121.48</v>
      </c>
      <c r="X115">
        <v>1056.8900000000001</v>
      </c>
      <c r="Y115">
        <v>1292.22</v>
      </c>
      <c r="Z115">
        <v>1250.82</v>
      </c>
      <c r="AA115">
        <v>1225.25</v>
      </c>
      <c r="AB115">
        <v>1188.31</v>
      </c>
      <c r="AC115">
        <v>1335.54</v>
      </c>
      <c r="AD115">
        <v>1180.99</v>
      </c>
      <c r="AE115">
        <v>1173.73</v>
      </c>
      <c r="AF115">
        <v>1123.99</v>
      </c>
      <c r="AG115">
        <v>1166.51</v>
      </c>
      <c r="AH115">
        <v>1168.83</v>
      </c>
      <c r="AI115">
        <v>1224.33</v>
      </c>
      <c r="AJ115">
        <v>612.61</v>
      </c>
      <c r="AK115">
        <v>657.78</v>
      </c>
      <c r="AL115">
        <v>679.62</v>
      </c>
      <c r="AM115">
        <v>723.82</v>
      </c>
      <c r="AN115">
        <v>633.27</v>
      </c>
      <c r="AO115">
        <v>632</v>
      </c>
      <c r="AP115">
        <v>661.07</v>
      </c>
      <c r="AQ115">
        <v>643.79</v>
      </c>
      <c r="AR115">
        <v>663.98</v>
      </c>
      <c r="AS115">
        <v>592.04</v>
      </c>
      <c r="AT115">
        <v>635.72</v>
      </c>
      <c r="AU115">
        <v>614.55999999999995</v>
      </c>
      <c r="AV115">
        <v>613.64</v>
      </c>
      <c r="AW115">
        <v>584.53</v>
      </c>
      <c r="AX115">
        <v>622.49</v>
      </c>
      <c r="AY115">
        <v>571.05999999999995</v>
      </c>
      <c r="AZ115">
        <v>575.51</v>
      </c>
      <c r="BA115">
        <v>545.05999999999995</v>
      </c>
      <c r="BB115">
        <v>567.83000000000004</v>
      </c>
      <c r="BC115">
        <v>610.78</v>
      </c>
      <c r="BD115">
        <v>603.36</v>
      </c>
      <c r="BE115">
        <v>550.61</v>
      </c>
      <c r="BF115">
        <v>627</v>
      </c>
      <c r="BG115">
        <v>613.6</v>
      </c>
      <c r="BH115">
        <v>607.88</v>
      </c>
      <c r="BI115">
        <v>563</v>
      </c>
      <c r="BJ115">
        <v>645.15</v>
      </c>
      <c r="BK115">
        <v>647.30999999999995</v>
      </c>
      <c r="BL115">
        <v>652.35</v>
      </c>
      <c r="BM115">
        <v>610.12</v>
      </c>
      <c r="BN115">
        <v>651.04999999999995</v>
      </c>
      <c r="BO115">
        <v>652.03</v>
      </c>
      <c r="BP115">
        <v>683.47</v>
      </c>
      <c r="BQ115">
        <v>552.52</v>
      </c>
      <c r="BR115">
        <v>518.28</v>
      </c>
      <c r="BS115">
        <v>548.65</v>
      </c>
      <c r="BT115">
        <v>571.98</v>
      </c>
      <c r="BU115">
        <v>511.62</v>
      </c>
      <c r="BV115">
        <v>596.4</v>
      </c>
      <c r="BW115">
        <v>502.78</v>
      </c>
      <c r="BX115">
        <v>493.6</v>
      </c>
      <c r="BY115">
        <v>529.17999999999995</v>
      </c>
      <c r="BZ115">
        <v>484.36</v>
      </c>
      <c r="CA115">
        <v>489.45</v>
      </c>
      <c r="CB115">
        <v>488.62</v>
      </c>
      <c r="CC115">
        <v>468.72</v>
      </c>
      <c r="CD115">
        <v>457.45</v>
      </c>
      <c r="CE115">
        <v>487.98</v>
      </c>
      <c r="CF115">
        <v>475.03</v>
      </c>
      <c r="CG115">
        <v>472.86</v>
      </c>
      <c r="CH115">
        <v>457.49</v>
      </c>
      <c r="CI115">
        <v>505.26</v>
      </c>
      <c r="CJ115">
        <v>603.16</v>
      </c>
      <c r="CK115">
        <v>518.12</v>
      </c>
      <c r="CL115">
        <v>506.28</v>
      </c>
      <c r="CM115">
        <v>665.22</v>
      </c>
      <c r="CN115">
        <v>637.22</v>
      </c>
      <c r="CO115">
        <v>617.37</v>
      </c>
      <c r="CP115">
        <v>625.30999999999995</v>
      </c>
      <c r="CQ115">
        <v>690.39</v>
      </c>
      <c r="CR115">
        <v>533.67999999999995</v>
      </c>
      <c r="CS115">
        <v>521.38</v>
      </c>
      <c r="CT115">
        <v>513.87</v>
      </c>
      <c r="CU115">
        <v>515.46</v>
      </c>
      <c r="CV115">
        <v>516.79999999999995</v>
      </c>
      <c r="CW115">
        <v>540.86</v>
      </c>
      <c r="CX115">
        <v>583.15</v>
      </c>
      <c r="CY115">
        <v>586.04</v>
      </c>
      <c r="CZ115">
        <v>684.92</v>
      </c>
      <c r="DA115">
        <v>687.76</v>
      </c>
      <c r="DB115">
        <v>560.58000000000004</v>
      </c>
      <c r="DC115">
        <v>510.18</v>
      </c>
      <c r="DD115">
        <v>557.89</v>
      </c>
      <c r="DE115">
        <v>552.49</v>
      </c>
      <c r="DF115">
        <v>627.29999999999995</v>
      </c>
      <c r="DG115">
        <v>581.46</v>
      </c>
      <c r="DH115">
        <v>592.75</v>
      </c>
      <c r="DI115">
        <v>733.11</v>
      </c>
      <c r="DJ115">
        <v>625.14</v>
      </c>
      <c r="DK115">
        <v>525.28</v>
      </c>
      <c r="DL115">
        <v>614.20000000000005</v>
      </c>
      <c r="DM115">
        <v>559.32000000000005</v>
      </c>
      <c r="DN115">
        <v>523.84</v>
      </c>
      <c r="DO115">
        <v>532.74</v>
      </c>
      <c r="DP115">
        <v>568.04</v>
      </c>
      <c r="DQ115">
        <v>581.27</v>
      </c>
      <c r="DR115">
        <v>617.1</v>
      </c>
      <c r="DS115">
        <v>586.21</v>
      </c>
      <c r="DT115">
        <v>588.86</v>
      </c>
      <c r="DU115">
        <v>565.02</v>
      </c>
      <c r="DV115">
        <v>585.94000000000005</v>
      </c>
      <c r="DW115">
        <v>568.21</v>
      </c>
      <c r="DX115">
        <v>723.44</v>
      </c>
      <c r="DY115">
        <v>536.02</v>
      </c>
      <c r="DZ115">
        <v>599.16999999999996</v>
      </c>
      <c r="EA115">
        <v>528.64</v>
      </c>
      <c r="EB115">
        <v>665.47</v>
      </c>
      <c r="EC115">
        <v>617.46</v>
      </c>
      <c r="ED115">
        <v>540.74</v>
      </c>
      <c r="EE115">
        <v>464.09</v>
      </c>
      <c r="EF115">
        <v>486.1</v>
      </c>
      <c r="EG115">
        <v>517.4</v>
      </c>
      <c r="EH115">
        <v>525.80999999999995</v>
      </c>
      <c r="EI115">
        <v>467.54</v>
      </c>
      <c r="EJ115">
        <v>416.01</v>
      </c>
      <c r="EK115">
        <v>492.06</v>
      </c>
      <c r="EL115">
        <v>443.21</v>
      </c>
      <c r="EM115">
        <v>519.49</v>
      </c>
      <c r="EN115">
        <v>456.77</v>
      </c>
      <c r="EO115">
        <v>437.52</v>
      </c>
      <c r="EP115">
        <v>556.65</v>
      </c>
      <c r="EQ115">
        <v>494.07</v>
      </c>
      <c r="ER115">
        <v>412.84</v>
      </c>
      <c r="ES115">
        <v>495.01</v>
      </c>
      <c r="ET115">
        <v>425.73</v>
      </c>
      <c r="EU115">
        <v>426.08</v>
      </c>
      <c r="EV115">
        <v>406.96</v>
      </c>
      <c r="EW115">
        <v>458.82</v>
      </c>
      <c r="EX115">
        <v>463.54</v>
      </c>
      <c r="EY115">
        <v>506.62</v>
      </c>
      <c r="EZ115">
        <v>438.35</v>
      </c>
      <c r="FA115">
        <v>441.93</v>
      </c>
      <c r="FB115">
        <v>451.39</v>
      </c>
      <c r="FC115">
        <v>451.25</v>
      </c>
      <c r="FD115">
        <v>440.4</v>
      </c>
      <c r="FE115">
        <v>535.52</v>
      </c>
      <c r="FF115">
        <v>418.14</v>
      </c>
      <c r="FG115">
        <v>497</v>
      </c>
      <c r="FH115">
        <v>422.3</v>
      </c>
      <c r="FI115">
        <v>569.33000000000004</v>
      </c>
      <c r="FJ115">
        <v>504.38</v>
      </c>
      <c r="FK115">
        <v>453.15</v>
      </c>
      <c r="FL115">
        <v>871.86</v>
      </c>
      <c r="FM115">
        <v>835.54</v>
      </c>
      <c r="FN115">
        <v>1253.6500000000001</v>
      </c>
      <c r="FO115">
        <v>1177.95</v>
      </c>
      <c r="FP115">
        <v>771.56</v>
      </c>
      <c r="FQ115">
        <v>728.65</v>
      </c>
      <c r="FR115">
        <v>699.47</v>
      </c>
      <c r="FS115">
        <v>854.8</v>
      </c>
      <c r="FT115">
        <v>950.7</v>
      </c>
      <c r="FU115">
        <v>936.81</v>
      </c>
      <c r="FV115">
        <v>1211.79</v>
      </c>
      <c r="FW115">
        <v>1287.01</v>
      </c>
      <c r="FX115">
        <v>1061.6099999999999</v>
      </c>
      <c r="FY115">
        <v>851.19</v>
      </c>
      <c r="FZ115">
        <v>952.81</v>
      </c>
      <c r="GA115">
        <v>948.93</v>
      </c>
      <c r="GB115">
        <v>754.85</v>
      </c>
      <c r="GC115">
        <v>920.4</v>
      </c>
      <c r="GD115">
        <v>825.89</v>
      </c>
      <c r="GE115">
        <v>842.03</v>
      </c>
      <c r="GF115">
        <v>891.53</v>
      </c>
      <c r="GG115">
        <v>976.26</v>
      </c>
      <c r="GH115">
        <v>909.62</v>
      </c>
      <c r="GI115">
        <v>806.45</v>
      </c>
      <c r="GJ115">
        <v>902.96</v>
      </c>
      <c r="GK115">
        <v>833.26</v>
      </c>
      <c r="GL115">
        <v>1148.42</v>
      </c>
      <c r="GM115">
        <v>864.06</v>
      </c>
      <c r="GN115">
        <v>860.8</v>
      </c>
      <c r="GO115">
        <v>790.8</v>
      </c>
      <c r="GP115">
        <v>883.56</v>
      </c>
      <c r="GQ115">
        <v>938.76</v>
      </c>
      <c r="GR115">
        <v>759.52</v>
      </c>
      <c r="GS115">
        <v>0.25</v>
      </c>
      <c r="GT115">
        <v>0.03</v>
      </c>
      <c r="GU115">
        <v>0.15</v>
      </c>
      <c r="GV115">
        <v>0.26</v>
      </c>
      <c r="GW115">
        <v>-7.0000000000000007E-2</v>
      </c>
      <c r="GX115">
        <v>-0.1</v>
      </c>
      <c r="GY115">
        <v>0.02</v>
      </c>
      <c r="GZ115">
        <v>-0.11</v>
      </c>
      <c r="HA115">
        <v>0.23</v>
      </c>
      <c r="HB115">
        <v>0.36</v>
      </c>
      <c r="HC115">
        <v>0.34</v>
      </c>
      <c r="HD115">
        <v>0.18</v>
      </c>
      <c r="HE115">
        <v>0.34</v>
      </c>
      <c r="HF115">
        <v>0.04</v>
      </c>
      <c r="HG115">
        <v>0.09</v>
      </c>
      <c r="HH115">
        <v>0.34</v>
      </c>
      <c r="HI115">
        <v>0.19</v>
      </c>
      <c r="HJ115">
        <v>0.48</v>
      </c>
      <c r="HK115">
        <v>0.56999999999999995</v>
      </c>
      <c r="HL115">
        <v>0.25</v>
      </c>
      <c r="HM115">
        <v>0.38</v>
      </c>
      <c r="HN115">
        <v>0.54</v>
      </c>
      <c r="HO115">
        <v>0.04</v>
      </c>
      <c r="HP115">
        <v>0.25</v>
      </c>
      <c r="HQ115">
        <v>0.16</v>
      </c>
      <c r="HR115">
        <v>-0.06</v>
      </c>
      <c r="HS115">
        <v>0.43</v>
      </c>
      <c r="HT115">
        <v>0.24</v>
      </c>
      <c r="HU115">
        <v>0.23</v>
      </c>
      <c r="HV115">
        <v>0.48</v>
      </c>
      <c r="HW115">
        <v>0.26</v>
      </c>
      <c r="HX115">
        <v>0.44</v>
      </c>
      <c r="HY115">
        <v>-0.25</v>
      </c>
      <c r="HZ115">
        <v>0.55000000000000004</v>
      </c>
      <c r="IA115">
        <v>0.56999999999999995</v>
      </c>
      <c r="IB115">
        <v>0.55000000000000004</v>
      </c>
      <c r="IC115">
        <v>0.62</v>
      </c>
      <c r="ID115">
        <v>-0.02</v>
      </c>
      <c r="IE115">
        <v>0.34</v>
      </c>
      <c r="IF115">
        <v>0.76</v>
      </c>
      <c r="IG115">
        <v>0.47</v>
      </c>
      <c r="IH115">
        <v>1.44</v>
      </c>
      <c r="II115">
        <v>0.82</v>
      </c>
      <c r="IJ115">
        <v>0.88</v>
      </c>
      <c r="IK115">
        <v>0.14000000000000001</v>
      </c>
      <c r="IL115">
        <v>1.52</v>
      </c>
      <c r="IM115">
        <v>0.15</v>
      </c>
      <c r="IN115">
        <v>0.81</v>
      </c>
      <c r="IO115">
        <v>1.01</v>
      </c>
      <c r="IP115">
        <v>0.38</v>
      </c>
      <c r="IQ115">
        <v>1.48</v>
      </c>
      <c r="IR115">
        <v>0.51</v>
      </c>
      <c r="IS115">
        <v>0.42</v>
      </c>
      <c r="IT115">
        <v>0.86</v>
      </c>
      <c r="IU115">
        <v>0.54</v>
      </c>
      <c r="IV115">
        <v>0.25</v>
      </c>
      <c r="IW115">
        <v>0.24</v>
      </c>
      <c r="IX115">
        <v>0.21</v>
      </c>
      <c r="IY115">
        <v>-0.18</v>
      </c>
      <c r="IZ115">
        <v>0.34</v>
      </c>
      <c r="JA115">
        <v>0.73</v>
      </c>
      <c r="JB115">
        <v>0.68</v>
      </c>
      <c r="JC115">
        <v>0.56000000000000005</v>
      </c>
      <c r="JD115">
        <v>1.65</v>
      </c>
      <c r="JE115">
        <v>0.71</v>
      </c>
      <c r="JF115">
        <v>-0.49</v>
      </c>
      <c r="JG115">
        <v>3.95</v>
      </c>
      <c r="JH115">
        <v>4.5999999999999996</v>
      </c>
      <c r="JI115">
        <v>5.59</v>
      </c>
      <c r="JJ115">
        <v>4.78</v>
      </c>
      <c r="JK115">
        <v>5.42</v>
      </c>
      <c r="JL115">
        <v>4.4400000000000004</v>
      </c>
      <c r="JM115">
        <v>4.29</v>
      </c>
      <c r="JN115">
        <v>4.71</v>
      </c>
      <c r="JO115">
        <v>2.77</v>
      </c>
      <c r="JP115">
        <v>3.44</v>
      </c>
      <c r="JQ115">
        <v>5.38</v>
      </c>
      <c r="JR115">
        <v>2.48</v>
      </c>
      <c r="JS115">
        <v>3.87</v>
      </c>
      <c r="JT115">
        <v>0.72</v>
      </c>
      <c r="JU115">
        <v>2.1800000000000002</v>
      </c>
      <c r="JV115">
        <v>3.31</v>
      </c>
      <c r="JW115">
        <v>2.21</v>
      </c>
      <c r="JX115">
        <v>2.04</v>
      </c>
      <c r="JY115">
        <v>3.67</v>
      </c>
      <c r="JZ115">
        <v>3.67</v>
      </c>
      <c r="KA115">
        <v>4.74</v>
      </c>
      <c r="KB115">
        <v>3.97</v>
      </c>
      <c r="KC115">
        <v>4.3600000000000003</v>
      </c>
      <c r="KD115">
        <v>2.78</v>
      </c>
      <c r="KE115">
        <v>5.4</v>
      </c>
      <c r="KF115">
        <v>4.76</v>
      </c>
      <c r="KG115">
        <v>6.32</v>
      </c>
      <c r="KH115">
        <v>5.47</v>
      </c>
      <c r="KI115">
        <v>4.0199999999999996</v>
      </c>
      <c r="KJ115">
        <v>2.65</v>
      </c>
      <c r="KK115">
        <v>2.85</v>
      </c>
      <c r="KL115">
        <v>6.17</v>
      </c>
      <c r="KM115">
        <v>3.61</v>
      </c>
    </row>
    <row r="116" spans="1:318" x14ac:dyDescent="0.25">
      <c r="A116">
        <v>114</v>
      </c>
      <c r="B116" s="1">
        <v>43891</v>
      </c>
      <c r="C116">
        <v>1169.1500000000001</v>
      </c>
      <c r="D116">
        <v>1179.6199999999999</v>
      </c>
      <c r="E116">
        <v>1235.32</v>
      </c>
      <c r="F116">
        <v>1297.3</v>
      </c>
      <c r="G116">
        <v>1147.06</v>
      </c>
      <c r="H116">
        <v>1226.3399999999999</v>
      </c>
      <c r="I116">
        <v>1164.98</v>
      </c>
      <c r="J116">
        <v>1166.26</v>
      </c>
      <c r="K116">
        <v>1193.31</v>
      </c>
      <c r="L116">
        <v>1083.8599999999999</v>
      </c>
      <c r="M116">
        <v>1126.58</v>
      </c>
      <c r="N116">
        <v>1104.46</v>
      </c>
      <c r="O116">
        <v>1082.07</v>
      </c>
      <c r="P116">
        <v>1047.21</v>
      </c>
      <c r="Q116">
        <v>1110.8599999999999</v>
      </c>
      <c r="R116">
        <v>1046.1600000000001</v>
      </c>
      <c r="S116">
        <v>1051.53</v>
      </c>
      <c r="T116">
        <v>1002.65</v>
      </c>
      <c r="U116">
        <v>1097.5999999999999</v>
      </c>
      <c r="V116">
        <v>1216.75</v>
      </c>
      <c r="W116">
        <v>1123</v>
      </c>
      <c r="X116">
        <v>1057.0999999999999</v>
      </c>
      <c r="Y116">
        <v>1295.77</v>
      </c>
      <c r="Z116">
        <v>1254.32</v>
      </c>
      <c r="AA116">
        <v>1226.42</v>
      </c>
      <c r="AB116">
        <v>1191</v>
      </c>
      <c r="AC116">
        <v>1335.5</v>
      </c>
      <c r="AD116">
        <v>1180.74</v>
      </c>
      <c r="AE116">
        <v>1175.45</v>
      </c>
      <c r="AF116">
        <v>1123.9000000000001</v>
      </c>
      <c r="AG116">
        <v>1172.57</v>
      </c>
      <c r="AH116">
        <v>1165.3800000000001</v>
      </c>
      <c r="AI116">
        <v>1228.7</v>
      </c>
      <c r="AJ116">
        <v>613.80999999999995</v>
      </c>
      <c r="AK116">
        <v>659.74</v>
      </c>
      <c r="AL116">
        <v>686.67</v>
      </c>
      <c r="AM116">
        <v>725.32</v>
      </c>
      <c r="AN116">
        <v>635.44000000000005</v>
      </c>
      <c r="AO116">
        <v>629.94000000000005</v>
      </c>
      <c r="AP116">
        <v>662.18</v>
      </c>
      <c r="AQ116">
        <v>650.12</v>
      </c>
      <c r="AR116">
        <v>664.13</v>
      </c>
      <c r="AS116">
        <v>593.33000000000004</v>
      </c>
      <c r="AT116">
        <v>635.91999999999996</v>
      </c>
      <c r="AU116">
        <v>615.78</v>
      </c>
      <c r="AV116">
        <v>613.25</v>
      </c>
      <c r="AW116">
        <v>589.13</v>
      </c>
      <c r="AX116">
        <v>622.88</v>
      </c>
      <c r="AY116">
        <v>571.13</v>
      </c>
      <c r="AZ116">
        <v>578</v>
      </c>
      <c r="BA116">
        <v>544.77</v>
      </c>
      <c r="BB116">
        <v>570.91999999999996</v>
      </c>
      <c r="BC116">
        <v>610.91999999999996</v>
      </c>
      <c r="BD116">
        <v>594.99</v>
      </c>
      <c r="BE116">
        <v>550.47</v>
      </c>
      <c r="BF116">
        <v>631.55999999999995</v>
      </c>
      <c r="BG116">
        <v>617.1</v>
      </c>
      <c r="BH116">
        <v>613.69000000000005</v>
      </c>
      <c r="BI116">
        <v>576.83000000000004</v>
      </c>
      <c r="BJ116">
        <v>643.26</v>
      </c>
      <c r="BK116">
        <v>647.05999999999995</v>
      </c>
      <c r="BL116">
        <v>650.64</v>
      </c>
      <c r="BM116">
        <v>608.23</v>
      </c>
      <c r="BN116">
        <v>657.11</v>
      </c>
      <c r="BO116">
        <v>638.62</v>
      </c>
      <c r="BP116">
        <v>687.84</v>
      </c>
      <c r="BQ116">
        <v>555.34</v>
      </c>
      <c r="BR116">
        <v>519.88</v>
      </c>
      <c r="BS116">
        <v>548.65</v>
      </c>
      <c r="BT116">
        <v>571.98</v>
      </c>
      <c r="BU116">
        <v>511.62</v>
      </c>
      <c r="BV116">
        <v>596.4</v>
      </c>
      <c r="BW116">
        <v>502.8</v>
      </c>
      <c r="BX116">
        <v>516.14</v>
      </c>
      <c r="BY116">
        <v>529.17999999999995</v>
      </c>
      <c r="BZ116">
        <v>490.53</v>
      </c>
      <c r="CA116">
        <v>490.66</v>
      </c>
      <c r="CB116">
        <v>488.68</v>
      </c>
      <c r="CC116">
        <v>468.82</v>
      </c>
      <c r="CD116">
        <v>458.08</v>
      </c>
      <c r="CE116">
        <v>487.98</v>
      </c>
      <c r="CF116">
        <v>475.03</v>
      </c>
      <c r="CG116">
        <v>473.53</v>
      </c>
      <c r="CH116">
        <v>457.88</v>
      </c>
      <c r="CI116">
        <v>526.67999999999995</v>
      </c>
      <c r="CJ116">
        <v>605.83000000000004</v>
      </c>
      <c r="CK116">
        <v>528.01</v>
      </c>
      <c r="CL116">
        <v>506.63</v>
      </c>
      <c r="CM116">
        <v>664.21</v>
      </c>
      <c r="CN116">
        <v>637.22</v>
      </c>
      <c r="CO116">
        <v>612.73</v>
      </c>
      <c r="CP116">
        <v>614.16999999999996</v>
      </c>
      <c r="CQ116">
        <v>692.24</v>
      </c>
      <c r="CR116">
        <v>533.67999999999995</v>
      </c>
      <c r="CS116">
        <v>524.80999999999995</v>
      </c>
      <c r="CT116">
        <v>515.66999999999996</v>
      </c>
      <c r="CU116">
        <v>515.46</v>
      </c>
      <c r="CV116">
        <v>526.76</v>
      </c>
      <c r="CW116">
        <v>540.86</v>
      </c>
      <c r="CX116">
        <v>585.19000000000005</v>
      </c>
      <c r="CY116">
        <v>587.79999999999995</v>
      </c>
      <c r="CZ116">
        <v>688.83</v>
      </c>
      <c r="DA116">
        <v>688.58</v>
      </c>
      <c r="DB116">
        <v>561.65</v>
      </c>
      <c r="DC116">
        <v>509.32</v>
      </c>
      <c r="DD116">
        <v>558.45000000000005</v>
      </c>
      <c r="DE116">
        <v>566.53</v>
      </c>
      <c r="DF116">
        <v>627.36</v>
      </c>
      <c r="DG116">
        <v>585.48</v>
      </c>
      <c r="DH116">
        <v>593.52</v>
      </c>
      <c r="DI116">
        <v>733.99</v>
      </c>
      <c r="DJ116">
        <v>624.95000000000005</v>
      </c>
      <c r="DK116">
        <v>527.9</v>
      </c>
      <c r="DL116">
        <v>614.45000000000005</v>
      </c>
      <c r="DM116">
        <v>559.38</v>
      </c>
      <c r="DN116">
        <v>525.41</v>
      </c>
      <c r="DO116">
        <v>532.79999999999995</v>
      </c>
      <c r="DP116">
        <v>580.99</v>
      </c>
      <c r="DQ116">
        <v>582.61</v>
      </c>
      <c r="DR116">
        <v>617.96</v>
      </c>
      <c r="DS116">
        <v>586.33000000000004</v>
      </c>
      <c r="DT116">
        <v>590.45000000000005</v>
      </c>
      <c r="DU116">
        <v>566.6</v>
      </c>
      <c r="DV116">
        <v>586.53</v>
      </c>
      <c r="DW116">
        <v>569.51</v>
      </c>
      <c r="DX116">
        <v>723.44</v>
      </c>
      <c r="DY116">
        <v>535.91</v>
      </c>
      <c r="DZ116">
        <v>600.07000000000005</v>
      </c>
      <c r="EA116">
        <v>528.58000000000004</v>
      </c>
      <c r="EB116">
        <v>668.93</v>
      </c>
      <c r="EC116">
        <v>615.61</v>
      </c>
      <c r="ED116">
        <v>542.67999999999995</v>
      </c>
      <c r="EE116">
        <v>465.02</v>
      </c>
      <c r="EF116">
        <v>487.56</v>
      </c>
      <c r="EG116">
        <v>522.78</v>
      </c>
      <c r="EH116">
        <v>526.91999999999996</v>
      </c>
      <c r="EI116">
        <v>469.13</v>
      </c>
      <c r="EJ116">
        <v>414.63</v>
      </c>
      <c r="EK116">
        <v>492.9</v>
      </c>
      <c r="EL116">
        <v>447.55</v>
      </c>
      <c r="EM116">
        <v>519.6</v>
      </c>
      <c r="EN116">
        <v>457.78</v>
      </c>
      <c r="EO116">
        <v>437.65</v>
      </c>
      <c r="EP116">
        <v>557.76</v>
      </c>
      <c r="EQ116">
        <v>493.77</v>
      </c>
      <c r="ER116">
        <v>416.11</v>
      </c>
      <c r="ES116">
        <v>495.31</v>
      </c>
      <c r="ET116">
        <v>425.77</v>
      </c>
      <c r="EU116">
        <v>427.91</v>
      </c>
      <c r="EV116">
        <v>406.76</v>
      </c>
      <c r="EW116">
        <v>461.3</v>
      </c>
      <c r="EX116">
        <v>463.64</v>
      </c>
      <c r="EY116">
        <v>499.57</v>
      </c>
      <c r="EZ116">
        <v>438.26</v>
      </c>
      <c r="FA116">
        <v>445.15</v>
      </c>
      <c r="FB116">
        <v>453.96</v>
      </c>
      <c r="FC116">
        <v>455.58</v>
      </c>
      <c r="FD116">
        <v>451.23</v>
      </c>
      <c r="FE116">
        <v>533.97</v>
      </c>
      <c r="FF116">
        <v>417.97</v>
      </c>
      <c r="FG116">
        <v>495.71</v>
      </c>
      <c r="FH116">
        <v>420.99</v>
      </c>
      <c r="FI116">
        <v>574.63</v>
      </c>
      <c r="FJ116">
        <v>493.99</v>
      </c>
      <c r="FK116">
        <v>456.05</v>
      </c>
      <c r="FL116">
        <v>876.3</v>
      </c>
      <c r="FM116">
        <v>838.13</v>
      </c>
      <c r="FN116">
        <v>1253.6500000000001</v>
      </c>
      <c r="FO116">
        <v>1177.95</v>
      </c>
      <c r="FP116">
        <v>771.56</v>
      </c>
      <c r="FQ116">
        <v>728.65</v>
      </c>
      <c r="FR116">
        <v>699.47</v>
      </c>
      <c r="FS116">
        <v>893.87</v>
      </c>
      <c r="FT116">
        <v>950.7</v>
      </c>
      <c r="FU116">
        <v>948.71</v>
      </c>
      <c r="FV116">
        <v>1214.82</v>
      </c>
      <c r="FW116">
        <v>1287.1400000000001</v>
      </c>
      <c r="FX116">
        <v>1061.82</v>
      </c>
      <c r="FY116">
        <v>852.38</v>
      </c>
      <c r="FZ116">
        <v>952.81</v>
      </c>
      <c r="GA116">
        <v>948.93</v>
      </c>
      <c r="GB116">
        <v>755.9</v>
      </c>
      <c r="GC116">
        <v>921.23</v>
      </c>
      <c r="GD116">
        <v>860.91</v>
      </c>
      <c r="GE116">
        <v>845.73</v>
      </c>
      <c r="GF116">
        <v>908.56</v>
      </c>
      <c r="GG116">
        <v>976.95</v>
      </c>
      <c r="GH116">
        <v>908.25</v>
      </c>
      <c r="GI116">
        <v>806.45</v>
      </c>
      <c r="GJ116">
        <v>896.19</v>
      </c>
      <c r="GK116">
        <v>818.43</v>
      </c>
      <c r="GL116">
        <v>1151.52</v>
      </c>
      <c r="GM116">
        <v>864.06</v>
      </c>
      <c r="GN116">
        <v>866.48</v>
      </c>
      <c r="GO116">
        <v>793.57</v>
      </c>
      <c r="GP116">
        <v>883.56</v>
      </c>
      <c r="GQ116">
        <v>956.88</v>
      </c>
      <c r="GR116">
        <v>759.52</v>
      </c>
      <c r="GS116">
        <v>0.35</v>
      </c>
      <c r="GT116">
        <v>0.3</v>
      </c>
      <c r="GU116">
        <v>0.56999999999999995</v>
      </c>
      <c r="GV116">
        <v>0.12</v>
      </c>
      <c r="GW116">
        <v>0.19</v>
      </c>
      <c r="GX116">
        <v>-0.17</v>
      </c>
      <c r="GY116">
        <v>0.1</v>
      </c>
      <c r="GZ116">
        <v>2.54</v>
      </c>
      <c r="HA116">
        <v>0.01</v>
      </c>
      <c r="HB116">
        <v>0.69</v>
      </c>
      <c r="HC116">
        <v>0.13</v>
      </c>
      <c r="HD116">
        <v>0.12</v>
      </c>
      <c r="HE116">
        <v>-0.03</v>
      </c>
      <c r="HF116">
        <v>0.5</v>
      </c>
      <c r="HG116">
        <v>0.04</v>
      </c>
      <c r="HH116">
        <v>0.01</v>
      </c>
      <c r="HI116">
        <v>0.3</v>
      </c>
      <c r="HJ116">
        <v>0.01</v>
      </c>
      <c r="HK116">
        <v>2.2799999999999998</v>
      </c>
      <c r="HL116">
        <v>0.23</v>
      </c>
      <c r="HM116">
        <v>0.14000000000000001</v>
      </c>
      <c r="HN116">
        <v>0.02</v>
      </c>
      <c r="HO116">
        <v>0.27</v>
      </c>
      <c r="HP116">
        <v>0.28000000000000003</v>
      </c>
      <c r="HQ116">
        <v>0.1</v>
      </c>
      <c r="HR116">
        <v>0.23</v>
      </c>
      <c r="HS116">
        <v>0</v>
      </c>
      <c r="HT116">
        <v>-0.02</v>
      </c>
      <c r="HU116">
        <v>0.15</v>
      </c>
      <c r="HV116">
        <v>-0.01</v>
      </c>
      <c r="HW116">
        <v>0.52</v>
      </c>
      <c r="HX116">
        <v>-0.3</v>
      </c>
      <c r="HY116">
        <v>0.36</v>
      </c>
      <c r="HZ116">
        <v>0.9</v>
      </c>
      <c r="IA116">
        <v>0.87</v>
      </c>
      <c r="IB116">
        <v>1.1200000000000001</v>
      </c>
      <c r="IC116">
        <v>0.74</v>
      </c>
      <c r="ID116">
        <v>0.17</v>
      </c>
      <c r="IE116">
        <v>0.17</v>
      </c>
      <c r="IF116">
        <v>0.86</v>
      </c>
      <c r="IG116">
        <v>3.02</v>
      </c>
      <c r="IH116">
        <v>1.45</v>
      </c>
      <c r="II116">
        <v>1.52</v>
      </c>
      <c r="IJ116">
        <v>1.01</v>
      </c>
      <c r="IK116">
        <v>0.26</v>
      </c>
      <c r="IL116">
        <v>1.49</v>
      </c>
      <c r="IM116">
        <v>0.65</v>
      </c>
      <c r="IN116">
        <v>0.85</v>
      </c>
      <c r="IO116">
        <v>1.02</v>
      </c>
      <c r="IP116">
        <v>0.68</v>
      </c>
      <c r="IQ116">
        <v>1.49</v>
      </c>
      <c r="IR116">
        <v>2.8</v>
      </c>
      <c r="IS116">
        <v>0.65</v>
      </c>
      <c r="IT116">
        <v>1</v>
      </c>
      <c r="IU116">
        <v>0.56000000000000005</v>
      </c>
      <c r="IV116">
        <v>0.52</v>
      </c>
      <c r="IW116">
        <v>0.52</v>
      </c>
      <c r="IX116">
        <v>0.31</v>
      </c>
      <c r="IY116">
        <v>0.05</v>
      </c>
      <c r="IZ116">
        <v>0.34</v>
      </c>
      <c r="JA116">
        <v>0.71</v>
      </c>
      <c r="JB116">
        <v>0.83</v>
      </c>
      <c r="JC116">
        <v>0.55000000000000004</v>
      </c>
      <c r="JD116">
        <v>2.1800000000000002</v>
      </c>
      <c r="JE116">
        <v>0.41</v>
      </c>
      <c r="JF116">
        <v>-0.13</v>
      </c>
      <c r="JG116">
        <v>3.77</v>
      </c>
      <c r="JH116">
        <v>4.47</v>
      </c>
      <c r="JI116">
        <v>6.11</v>
      </c>
      <c r="JJ116">
        <v>4.55</v>
      </c>
      <c r="JK116">
        <v>5.19</v>
      </c>
      <c r="JL116">
        <v>3.46</v>
      </c>
      <c r="JM116">
        <v>3.84</v>
      </c>
      <c r="JN116">
        <v>7.31</v>
      </c>
      <c r="JO116">
        <v>2.46</v>
      </c>
      <c r="JP116">
        <v>3.65</v>
      </c>
      <c r="JQ116">
        <v>5.59</v>
      </c>
      <c r="JR116">
        <v>2.46</v>
      </c>
      <c r="JS116">
        <v>4.21</v>
      </c>
      <c r="JT116">
        <v>0.83</v>
      </c>
      <c r="JU116">
        <v>2.2599999999999998</v>
      </c>
      <c r="JV116">
        <v>3.14</v>
      </c>
      <c r="JW116">
        <v>2.02</v>
      </c>
      <c r="JX116">
        <v>2.02</v>
      </c>
      <c r="JY116">
        <v>4.2300000000000004</v>
      </c>
      <c r="JZ116">
        <v>3.32</v>
      </c>
      <c r="KA116">
        <v>4.2</v>
      </c>
      <c r="KB116">
        <v>3.55</v>
      </c>
      <c r="KC116">
        <v>4.13</v>
      </c>
      <c r="KD116">
        <v>2.5</v>
      </c>
      <c r="KE116">
        <v>4.6399999999999997</v>
      </c>
      <c r="KF116">
        <v>4.05</v>
      </c>
      <c r="KG116">
        <v>5.32</v>
      </c>
      <c r="KH116">
        <v>4.9000000000000004</v>
      </c>
      <c r="KI116">
        <v>4.07</v>
      </c>
      <c r="KJ116">
        <v>2.97</v>
      </c>
      <c r="KK116">
        <v>3.21</v>
      </c>
      <c r="KL116">
        <v>5.57</v>
      </c>
      <c r="KM116">
        <v>3.93</v>
      </c>
    </row>
    <row r="117" spans="1:318" x14ac:dyDescent="0.25">
      <c r="A117">
        <v>115</v>
      </c>
      <c r="B117" s="1">
        <v>43922</v>
      </c>
      <c r="C117">
        <v>1172.05</v>
      </c>
      <c r="D117">
        <v>1179.6600000000001</v>
      </c>
      <c r="E117">
        <v>1237.33</v>
      </c>
      <c r="F117">
        <v>1296.8800000000001</v>
      </c>
      <c r="G117">
        <v>1147.42</v>
      </c>
      <c r="H117">
        <v>1225.1600000000001</v>
      </c>
      <c r="I117">
        <v>1161.32</v>
      </c>
      <c r="J117">
        <v>1176.56</v>
      </c>
      <c r="K117">
        <v>1203.28</v>
      </c>
      <c r="L117">
        <v>1086.49</v>
      </c>
      <c r="M117">
        <v>1127.3699999999999</v>
      </c>
      <c r="N117">
        <v>1105.0899999999999</v>
      </c>
      <c r="O117">
        <v>1085.8599999999999</v>
      </c>
      <c r="P117">
        <v>1054.6600000000001</v>
      </c>
      <c r="Q117">
        <v>1119.3499999999999</v>
      </c>
      <c r="R117">
        <v>1049.1300000000001</v>
      </c>
      <c r="S117">
        <v>1053.07</v>
      </c>
      <c r="T117">
        <v>1000.93</v>
      </c>
      <c r="U117">
        <v>1098.8399999999999</v>
      </c>
      <c r="V117">
        <v>1221.51</v>
      </c>
      <c r="W117">
        <v>1124.46</v>
      </c>
      <c r="X117">
        <v>1057.42</v>
      </c>
      <c r="Y117">
        <v>1320.2</v>
      </c>
      <c r="Z117">
        <v>1253.6099999999999</v>
      </c>
      <c r="AA117">
        <v>1228.32</v>
      </c>
      <c r="AB117">
        <v>1190.3699999999999</v>
      </c>
      <c r="AC117">
        <v>1338.08</v>
      </c>
      <c r="AD117">
        <v>1186.25</v>
      </c>
      <c r="AE117">
        <v>1175.8399999999999</v>
      </c>
      <c r="AF117">
        <v>1124.55</v>
      </c>
      <c r="AG117">
        <v>1172.56</v>
      </c>
      <c r="AH117">
        <v>1167.3699999999999</v>
      </c>
      <c r="AI117">
        <v>1227.27</v>
      </c>
      <c r="AJ117">
        <v>614.38</v>
      </c>
      <c r="AK117">
        <v>659.52</v>
      </c>
      <c r="AL117">
        <v>688.68</v>
      </c>
      <c r="AM117">
        <v>724.9</v>
      </c>
      <c r="AN117">
        <v>635.79999999999995</v>
      </c>
      <c r="AO117">
        <v>628.76</v>
      </c>
      <c r="AP117">
        <v>658.52</v>
      </c>
      <c r="AQ117">
        <v>657.97</v>
      </c>
      <c r="AR117">
        <v>672.97</v>
      </c>
      <c r="AS117">
        <v>594.97</v>
      </c>
      <c r="AT117">
        <v>636.58000000000004</v>
      </c>
      <c r="AU117">
        <v>616.41</v>
      </c>
      <c r="AV117">
        <v>618.02</v>
      </c>
      <c r="AW117">
        <v>589.38</v>
      </c>
      <c r="AX117">
        <v>621.33000000000004</v>
      </c>
      <c r="AY117">
        <v>574.1</v>
      </c>
      <c r="AZ117">
        <v>578.66999999999996</v>
      </c>
      <c r="BA117">
        <v>543.04999999999995</v>
      </c>
      <c r="BB117">
        <v>572.16</v>
      </c>
      <c r="BC117">
        <v>611.48</v>
      </c>
      <c r="BD117">
        <v>596.45000000000005</v>
      </c>
      <c r="BE117">
        <v>550.79</v>
      </c>
      <c r="BF117">
        <v>634.04999999999995</v>
      </c>
      <c r="BG117">
        <v>616.39</v>
      </c>
      <c r="BH117">
        <v>610.32000000000005</v>
      </c>
      <c r="BI117">
        <v>565.05999999999995</v>
      </c>
      <c r="BJ117">
        <v>645.52</v>
      </c>
      <c r="BK117">
        <v>652.37</v>
      </c>
      <c r="BL117">
        <v>653.71</v>
      </c>
      <c r="BM117">
        <v>608.88</v>
      </c>
      <c r="BN117">
        <v>655.53</v>
      </c>
      <c r="BO117">
        <v>650.57000000000005</v>
      </c>
      <c r="BP117">
        <v>686.41</v>
      </c>
      <c r="BQ117">
        <v>557.66999999999996</v>
      </c>
      <c r="BR117">
        <v>520.14</v>
      </c>
      <c r="BS117">
        <v>548.65</v>
      </c>
      <c r="BT117">
        <v>571.98</v>
      </c>
      <c r="BU117">
        <v>511.62</v>
      </c>
      <c r="BV117">
        <v>596.4</v>
      </c>
      <c r="BW117">
        <v>502.8</v>
      </c>
      <c r="BX117">
        <v>518.59</v>
      </c>
      <c r="BY117">
        <v>530.30999999999995</v>
      </c>
      <c r="BZ117">
        <v>491.52</v>
      </c>
      <c r="CA117">
        <v>490.79</v>
      </c>
      <c r="CB117">
        <v>488.68</v>
      </c>
      <c r="CC117">
        <v>467.84</v>
      </c>
      <c r="CD117">
        <v>465.28</v>
      </c>
      <c r="CE117">
        <v>498.02</v>
      </c>
      <c r="CF117">
        <v>475.03</v>
      </c>
      <c r="CG117">
        <v>474.4</v>
      </c>
      <c r="CH117">
        <v>457.88</v>
      </c>
      <c r="CI117">
        <v>526.67999999999995</v>
      </c>
      <c r="CJ117">
        <v>610.03</v>
      </c>
      <c r="CK117">
        <v>528.01</v>
      </c>
      <c r="CL117">
        <v>506.63</v>
      </c>
      <c r="CM117">
        <v>686.15</v>
      </c>
      <c r="CN117">
        <v>637.22</v>
      </c>
      <c r="CO117">
        <v>618</v>
      </c>
      <c r="CP117">
        <v>625.30999999999995</v>
      </c>
      <c r="CQ117">
        <v>692.56</v>
      </c>
      <c r="CR117">
        <v>533.88</v>
      </c>
      <c r="CS117">
        <v>522.13</v>
      </c>
      <c r="CT117">
        <v>515.66999999999996</v>
      </c>
      <c r="CU117">
        <v>517.03</v>
      </c>
      <c r="CV117">
        <v>516.79999999999995</v>
      </c>
      <c r="CW117">
        <v>540.86</v>
      </c>
      <c r="CX117">
        <v>586.66</v>
      </c>
      <c r="CY117">
        <v>587.79999999999995</v>
      </c>
      <c r="CZ117">
        <v>689.93</v>
      </c>
      <c r="DA117">
        <v>688.38</v>
      </c>
      <c r="DB117">
        <v>561.82000000000005</v>
      </c>
      <c r="DC117">
        <v>508.81</v>
      </c>
      <c r="DD117">
        <v>556.71</v>
      </c>
      <c r="DE117">
        <v>571.51</v>
      </c>
      <c r="DF117">
        <v>632.63</v>
      </c>
      <c r="DG117">
        <v>586.88</v>
      </c>
      <c r="DH117">
        <v>593.94000000000005</v>
      </c>
      <c r="DI117">
        <v>734.43</v>
      </c>
      <c r="DJ117">
        <v>627.14</v>
      </c>
      <c r="DK117">
        <v>531.65</v>
      </c>
      <c r="DL117">
        <v>619.12</v>
      </c>
      <c r="DM117">
        <v>560.94000000000005</v>
      </c>
      <c r="DN117">
        <v>526.20000000000005</v>
      </c>
      <c r="DO117">
        <v>531.89</v>
      </c>
      <c r="DP117">
        <v>581.63</v>
      </c>
      <c r="DQ117">
        <v>584.88</v>
      </c>
      <c r="DR117">
        <v>618.77</v>
      </c>
      <c r="DS117">
        <v>586.51</v>
      </c>
      <c r="DT117">
        <v>601.61</v>
      </c>
      <c r="DU117">
        <v>566.26</v>
      </c>
      <c r="DV117">
        <v>587.41</v>
      </c>
      <c r="DW117">
        <v>569.23</v>
      </c>
      <c r="DX117">
        <v>724.82</v>
      </c>
      <c r="DY117">
        <v>538.42999999999995</v>
      </c>
      <c r="DZ117">
        <v>600.25</v>
      </c>
      <c r="EA117">
        <v>528.9</v>
      </c>
      <c r="EB117">
        <v>668.93</v>
      </c>
      <c r="EC117">
        <v>616.66</v>
      </c>
      <c r="ED117">
        <v>542.03</v>
      </c>
      <c r="EE117">
        <v>465.44</v>
      </c>
      <c r="EF117">
        <v>487.41</v>
      </c>
      <c r="EG117">
        <v>524.29999999999995</v>
      </c>
      <c r="EH117">
        <v>526.6</v>
      </c>
      <c r="EI117">
        <v>469.41</v>
      </c>
      <c r="EJ117">
        <v>413.85</v>
      </c>
      <c r="EK117">
        <v>490.19</v>
      </c>
      <c r="EL117">
        <v>452.96</v>
      </c>
      <c r="EM117">
        <v>526.51</v>
      </c>
      <c r="EN117">
        <v>459.06</v>
      </c>
      <c r="EO117">
        <v>438.08</v>
      </c>
      <c r="EP117">
        <v>558.32000000000005</v>
      </c>
      <c r="EQ117">
        <v>497.62</v>
      </c>
      <c r="ER117">
        <v>416.27</v>
      </c>
      <c r="ES117">
        <v>494.07</v>
      </c>
      <c r="ET117">
        <v>427.98</v>
      </c>
      <c r="EU117">
        <v>428.42</v>
      </c>
      <c r="EV117">
        <v>405.46</v>
      </c>
      <c r="EW117">
        <v>462.31</v>
      </c>
      <c r="EX117">
        <v>464.05</v>
      </c>
      <c r="EY117">
        <v>500.82</v>
      </c>
      <c r="EZ117">
        <v>438.52</v>
      </c>
      <c r="FA117">
        <v>446.89</v>
      </c>
      <c r="FB117">
        <v>453.46</v>
      </c>
      <c r="FC117">
        <v>453.08</v>
      </c>
      <c r="FD117">
        <v>442.03</v>
      </c>
      <c r="FE117">
        <v>535.84</v>
      </c>
      <c r="FF117">
        <v>421.4</v>
      </c>
      <c r="FG117">
        <v>498.04</v>
      </c>
      <c r="FH117">
        <v>421.45</v>
      </c>
      <c r="FI117">
        <v>573.25</v>
      </c>
      <c r="FJ117">
        <v>503.22</v>
      </c>
      <c r="FK117">
        <v>455.09</v>
      </c>
      <c r="FL117">
        <v>879.98</v>
      </c>
      <c r="FM117">
        <v>838.55</v>
      </c>
      <c r="FN117">
        <v>1253.6500000000001</v>
      </c>
      <c r="FO117">
        <v>1177.95</v>
      </c>
      <c r="FP117">
        <v>771.56</v>
      </c>
      <c r="FQ117">
        <v>728.65</v>
      </c>
      <c r="FR117">
        <v>699.47</v>
      </c>
      <c r="FS117">
        <v>898.07</v>
      </c>
      <c r="FT117">
        <v>952.7</v>
      </c>
      <c r="FU117">
        <v>950.61</v>
      </c>
      <c r="FV117">
        <v>1215.18</v>
      </c>
      <c r="FW117">
        <v>1287.1400000000001</v>
      </c>
      <c r="FX117">
        <v>1059.5899999999999</v>
      </c>
      <c r="FY117">
        <v>865.76</v>
      </c>
      <c r="FZ117">
        <v>972.44</v>
      </c>
      <c r="GA117">
        <v>948.93</v>
      </c>
      <c r="GB117">
        <v>757.26</v>
      </c>
      <c r="GC117">
        <v>921.23</v>
      </c>
      <c r="GD117">
        <v>860.91</v>
      </c>
      <c r="GE117">
        <v>851.57</v>
      </c>
      <c r="GF117">
        <v>908.56</v>
      </c>
      <c r="GG117">
        <v>976.95</v>
      </c>
      <c r="GH117">
        <v>938.22</v>
      </c>
      <c r="GI117">
        <v>806.45</v>
      </c>
      <c r="GJ117">
        <v>903.9</v>
      </c>
      <c r="GK117">
        <v>833.24</v>
      </c>
      <c r="GL117">
        <v>1152.0999999999999</v>
      </c>
      <c r="GM117">
        <v>864.4</v>
      </c>
      <c r="GN117">
        <v>862.06</v>
      </c>
      <c r="GO117">
        <v>793.57</v>
      </c>
      <c r="GP117">
        <v>886.21</v>
      </c>
      <c r="GQ117">
        <v>938.79</v>
      </c>
      <c r="GR117">
        <v>759.52</v>
      </c>
      <c r="GS117">
        <v>0.25</v>
      </c>
      <c r="GT117">
        <v>0</v>
      </c>
      <c r="GU117">
        <v>0.16</v>
      </c>
      <c r="GV117">
        <v>-0.03</v>
      </c>
      <c r="GW117">
        <v>0.03</v>
      </c>
      <c r="GX117">
        <v>-0.1</v>
      </c>
      <c r="GY117">
        <v>-0.31</v>
      </c>
      <c r="GZ117">
        <v>0.88</v>
      </c>
      <c r="HA117">
        <v>0.84</v>
      </c>
      <c r="HB117">
        <v>0.24</v>
      </c>
      <c r="HC117">
        <v>7.0000000000000007E-2</v>
      </c>
      <c r="HD117">
        <v>0.06</v>
      </c>
      <c r="HE117">
        <v>0.35</v>
      </c>
      <c r="HF117">
        <v>0.71</v>
      </c>
      <c r="HG117">
        <v>0.76</v>
      </c>
      <c r="HH117">
        <v>0.28000000000000003</v>
      </c>
      <c r="HI117">
        <v>0.15</v>
      </c>
      <c r="HJ117">
        <v>-0.17</v>
      </c>
      <c r="HK117">
        <v>0.11</v>
      </c>
      <c r="HL117">
        <v>0.39</v>
      </c>
      <c r="HM117">
        <v>0.13</v>
      </c>
      <c r="HN117">
        <v>0.03</v>
      </c>
      <c r="HO117">
        <v>1.89</v>
      </c>
      <c r="HP117">
        <v>-0.06</v>
      </c>
      <c r="HQ117">
        <v>0.15</v>
      </c>
      <c r="HR117">
        <v>-0.05</v>
      </c>
      <c r="HS117">
        <v>0.19</v>
      </c>
      <c r="HT117">
        <v>0.47</v>
      </c>
      <c r="HU117">
        <v>0.03</v>
      </c>
      <c r="HV117">
        <v>0.06</v>
      </c>
      <c r="HW117">
        <v>0</v>
      </c>
      <c r="HX117">
        <v>0.17</v>
      </c>
      <c r="HY117">
        <v>-0.12</v>
      </c>
      <c r="HZ117">
        <v>1.1499999999999999</v>
      </c>
      <c r="IA117">
        <v>0.87</v>
      </c>
      <c r="IB117">
        <v>1.29</v>
      </c>
      <c r="IC117">
        <v>0.71</v>
      </c>
      <c r="ID117">
        <v>0.2</v>
      </c>
      <c r="IE117">
        <v>7.0000000000000007E-2</v>
      </c>
      <c r="IF117">
        <v>0.55000000000000004</v>
      </c>
      <c r="IG117">
        <v>3.93</v>
      </c>
      <c r="IH117">
        <v>2.31</v>
      </c>
      <c r="II117">
        <v>1.76</v>
      </c>
      <c r="IJ117">
        <v>1.08</v>
      </c>
      <c r="IK117">
        <v>0.32</v>
      </c>
      <c r="IL117">
        <v>1.85</v>
      </c>
      <c r="IM117">
        <v>1.37</v>
      </c>
      <c r="IN117">
        <v>1.62</v>
      </c>
      <c r="IO117">
        <v>1.31</v>
      </c>
      <c r="IP117">
        <v>0.83</v>
      </c>
      <c r="IQ117">
        <v>1.32</v>
      </c>
      <c r="IR117">
        <v>2.91</v>
      </c>
      <c r="IS117">
        <v>1.04</v>
      </c>
      <c r="IT117">
        <v>1.1299999999999999</v>
      </c>
      <c r="IU117">
        <v>0.59</v>
      </c>
      <c r="IV117">
        <v>2.42</v>
      </c>
      <c r="IW117">
        <v>0.46</v>
      </c>
      <c r="IX117">
        <v>0.46</v>
      </c>
      <c r="IY117">
        <v>0</v>
      </c>
      <c r="IZ117">
        <v>0.53</v>
      </c>
      <c r="JA117">
        <v>1.18</v>
      </c>
      <c r="JB117">
        <v>0.86</v>
      </c>
      <c r="JC117">
        <v>0.61</v>
      </c>
      <c r="JD117">
        <v>2.1800000000000002</v>
      </c>
      <c r="JE117">
        <v>0.57999999999999996</v>
      </c>
      <c r="JF117">
        <v>-0.25</v>
      </c>
      <c r="JG117">
        <v>3.68</v>
      </c>
      <c r="JH117">
        <v>3.92</v>
      </c>
      <c r="JI117">
        <v>6.07</v>
      </c>
      <c r="JJ117">
        <v>4.5</v>
      </c>
      <c r="JK117">
        <v>4.62</v>
      </c>
      <c r="JL117">
        <v>3.48</v>
      </c>
      <c r="JM117">
        <v>2.84</v>
      </c>
      <c r="JN117">
        <v>6.33</v>
      </c>
      <c r="JO117">
        <v>3.62</v>
      </c>
      <c r="JP117">
        <v>3.42</v>
      </c>
      <c r="JQ117">
        <v>2.83</v>
      </c>
      <c r="JR117">
        <v>2.34</v>
      </c>
      <c r="JS117">
        <v>4.57</v>
      </c>
      <c r="JT117">
        <v>1.95</v>
      </c>
      <c r="JU117">
        <v>2.68</v>
      </c>
      <c r="JV117">
        <v>3.24</v>
      </c>
      <c r="JW117">
        <v>1.9</v>
      </c>
      <c r="JX117">
        <v>1.58</v>
      </c>
      <c r="JY117">
        <v>4.33</v>
      </c>
      <c r="JZ117">
        <v>3.47</v>
      </c>
      <c r="KA117">
        <v>3.72</v>
      </c>
      <c r="KB117">
        <v>3.67</v>
      </c>
      <c r="KC117">
        <v>5.68</v>
      </c>
      <c r="KD117">
        <v>2.39</v>
      </c>
      <c r="KE117">
        <v>4.46</v>
      </c>
      <c r="KF117">
        <v>3.4</v>
      </c>
      <c r="KG117">
        <v>5.39</v>
      </c>
      <c r="KH117">
        <v>5.24</v>
      </c>
      <c r="KI117">
        <v>3.89</v>
      </c>
      <c r="KJ117">
        <v>3.42</v>
      </c>
      <c r="KK117">
        <v>3.14</v>
      </c>
      <c r="KL117">
        <v>5.65</v>
      </c>
      <c r="KM117">
        <v>2.91</v>
      </c>
    </row>
    <row r="118" spans="1:318" x14ac:dyDescent="0.25">
      <c r="A118">
        <v>116</v>
      </c>
      <c r="B118" s="1">
        <v>43952</v>
      </c>
      <c r="C118">
        <v>1174.02</v>
      </c>
      <c r="D118">
        <v>1181.52</v>
      </c>
      <c r="E118">
        <v>1242.04</v>
      </c>
      <c r="F118">
        <v>1302.4100000000001</v>
      </c>
      <c r="G118">
        <v>1147.97</v>
      </c>
      <c r="H118">
        <v>1231.76</v>
      </c>
      <c r="I118">
        <v>1160.82</v>
      </c>
      <c r="J118">
        <v>1184.47</v>
      </c>
      <c r="K118">
        <v>1208.3800000000001</v>
      </c>
      <c r="L118">
        <v>1089.44</v>
      </c>
      <c r="M118">
        <v>1145.1099999999999</v>
      </c>
      <c r="N118">
        <v>1109.05</v>
      </c>
      <c r="O118">
        <v>1086.44</v>
      </c>
      <c r="P118">
        <v>1053.6500000000001</v>
      </c>
      <c r="Q118">
        <v>1119.3900000000001</v>
      </c>
      <c r="R118">
        <v>1050.6500000000001</v>
      </c>
      <c r="S118">
        <v>1056.28</v>
      </c>
      <c r="T118">
        <v>1000.97</v>
      </c>
      <c r="U118">
        <v>1098.27</v>
      </c>
      <c r="V118">
        <v>1222.8399999999999</v>
      </c>
      <c r="W118">
        <v>1125.8699999999999</v>
      </c>
      <c r="X118">
        <v>1059.92</v>
      </c>
      <c r="Y118">
        <v>1320.17</v>
      </c>
      <c r="Z118">
        <v>1255.33</v>
      </c>
      <c r="AA118">
        <v>1230.98</v>
      </c>
      <c r="AB118">
        <v>1196.33</v>
      </c>
      <c r="AC118">
        <v>1337.61</v>
      </c>
      <c r="AD118">
        <v>1186.3800000000001</v>
      </c>
      <c r="AE118">
        <v>1176.2</v>
      </c>
      <c r="AF118">
        <v>1126.71</v>
      </c>
      <c r="AG118">
        <v>1172.6300000000001</v>
      </c>
      <c r="AH118">
        <v>1167.05</v>
      </c>
      <c r="AI118">
        <v>1227.69</v>
      </c>
      <c r="AJ118">
        <v>615.55999999999995</v>
      </c>
      <c r="AK118">
        <v>661.38</v>
      </c>
      <c r="AL118">
        <v>693.39</v>
      </c>
      <c r="AM118">
        <v>730.43</v>
      </c>
      <c r="AN118">
        <v>636.35</v>
      </c>
      <c r="AO118">
        <v>635.36</v>
      </c>
      <c r="AP118">
        <v>658.02</v>
      </c>
      <c r="AQ118">
        <v>665.88</v>
      </c>
      <c r="AR118">
        <v>678.07</v>
      </c>
      <c r="AS118">
        <v>595.34</v>
      </c>
      <c r="AT118">
        <v>635.5</v>
      </c>
      <c r="AU118">
        <v>620.37</v>
      </c>
      <c r="AV118">
        <v>618.6</v>
      </c>
      <c r="AW118">
        <v>588.47</v>
      </c>
      <c r="AX118">
        <v>621.48</v>
      </c>
      <c r="AY118">
        <v>575.41</v>
      </c>
      <c r="AZ118">
        <v>582.54999999999995</v>
      </c>
      <c r="BA118">
        <v>543.09</v>
      </c>
      <c r="BB118">
        <v>571.59</v>
      </c>
      <c r="BC118">
        <v>612.80999999999995</v>
      </c>
      <c r="BD118">
        <v>597.86</v>
      </c>
      <c r="BE118">
        <v>553.29</v>
      </c>
      <c r="BF118">
        <v>634.02</v>
      </c>
      <c r="BG118">
        <v>618.11</v>
      </c>
      <c r="BH118">
        <v>612.80999999999995</v>
      </c>
      <c r="BI118">
        <v>571.02</v>
      </c>
      <c r="BJ118">
        <v>644.45000000000005</v>
      </c>
      <c r="BK118">
        <v>652.46</v>
      </c>
      <c r="BL118">
        <v>654.54</v>
      </c>
      <c r="BM118">
        <v>611.04</v>
      </c>
      <c r="BN118">
        <v>657.17</v>
      </c>
      <c r="BO118">
        <v>650.25</v>
      </c>
      <c r="BP118">
        <v>686.83</v>
      </c>
      <c r="BQ118">
        <v>558.46</v>
      </c>
      <c r="BR118">
        <v>520.14</v>
      </c>
      <c r="BS118">
        <v>548.65</v>
      </c>
      <c r="BT118">
        <v>571.98</v>
      </c>
      <c r="BU118">
        <v>511.62</v>
      </c>
      <c r="BV118">
        <v>596.4</v>
      </c>
      <c r="BW118">
        <v>502.8</v>
      </c>
      <c r="BX118">
        <v>518.59</v>
      </c>
      <c r="BY118">
        <v>530.30999999999995</v>
      </c>
      <c r="BZ118">
        <v>494.1</v>
      </c>
      <c r="CA118">
        <v>509.61</v>
      </c>
      <c r="CB118">
        <v>488.68</v>
      </c>
      <c r="CC118">
        <v>467.84</v>
      </c>
      <c r="CD118">
        <v>465.18</v>
      </c>
      <c r="CE118">
        <v>497.91</v>
      </c>
      <c r="CF118">
        <v>475.24</v>
      </c>
      <c r="CG118">
        <v>473.73</v>
      </c>
      <c r="CH118">
        <v>457.88</v>
      </c>
      <c r="CI118">
        <v>526.67999999999995</v>
      </c>
      <c r="CJ118">
        <v>610.03</v>
      </c>
      <c r="CK118">
        <v>528.01</v>
      </c>
      <c r="CL118">
        <v>506.63</v>
      </c>
      <c r="CM118">
        <v>686.15</v>
      </c>
      <c r="CN118">
        <v>637.22</v>
      </c>
      <c r="CO118">
        <v>618.16999999999996</v>
      </c>
      <c r="CP118">
        <v>625.30999999999995</v>
      </c>
      <c r="CQ118">
        <v>693.16</v>
      </c>
      <c r="CR118">
        <v>533.91999999999996</v>
      </c>
      <c r="CS118">
        <v>521.66</v>
      </c>
      <c r="CT118">
        <v>515.66999999999996</v>
      </c>
      <c r="CU118">
        <v>515.46</v>
      </c>
      <c r="CV118">
        <v>516.79999999999995</v>
      </c>
      <c r="CW118">
        <v>540.86</v>
      </c>
      <c r="CX118">
        <v>587.65</v>
      </c>
      <c r="CY118">
        <v>588.74</v>
      </c>
      <c r="CZ118">
        <v>692.55</v>
      </c>
      <c r="DA118">
        <v>691.34</v>
      </c>
      <c r="DB118">
        <v>562.1</v>
      </c>
      <c r="DC118">
        <v>511.55</v>
      </c>
      <c r="DD118">
        <v>556.49</v>
      </c>
      <c r="DE118">
        <v>575.34</v>
      </c>
      <c r="DF118">
        <v>635.29</v>
      </c>
      <c r="DG118">
        <v>588.47</v>
      </c>
      <c r="DH118">
        <v>603.26</v>
      </c>
      <c r="DI118">
        <v>737.08</v>
      </c>
      <c r="DJ118">
        <v>627.46</v>
      </c>
      <c r="DK118">
        <v>531.12</v>
      </c>
      <c r="DL118">
        <v>619.12</v>
      </c>
      <c r="DM118">
        <v>561.73</v>
      </c>
      <c r="DN118">
        <v>527.78</v>
      </c>
      <c r="DO118">
        <v>531.89</v>
      </c>
      <c r="DP118">
        <v>581.34</v>
      </c>
      <c r="DQ118">
        <v>585.53</v>
      </c>
      <c r="DR118">
        <v>619.57000000000005</v>
      </c>
      <c r="DS118">
        <v>587.91</v>
      </c>
      <c r="DT118">
        <v>601.61</v>
      </c>
      <c r="DU118">
        <v>567.04999999999995</v>
      </c>
      <c r="DV118">
        <v>588.70000000000005</v>
      </c>
      <c r="DW118">
        <v>572.08000000000004</v>
      </c>
      <c r="DX118">
        <v>724.53</v>
      </c>
      <c r="DY118">
        <v>538.49</v>
      </c>
      <c r="DZ118">
        <v>600.42999999999995</v>
      </c>
      <c r="EA118">
        <v>529.91</v>
      </c>
      <c r="EB118">
        <v>669</v>
      </c>
      <c r="EC118">
        <v>616.47</v>
      </c>
      <c r="ED118">
        <v>542.19000000000005</v>
      </c>
      <c r="EE118">
        <v>466.32</v>
      </c>
      <c r="EF118">
        <v>488.78</v>
      </c>
      <c r="EG118">
        <v>527.86</v>
      </c>
      <c r="EH118">
        <v>530.6</v>
      </c>
      <c r="EI118">
        <v>469.84</v>
      </c>
      <c r="EJ118">
        <v>418.19</v>
      </c>
      <c r="EK118">
        <v>489.8</v>
      </c>
      <c r="EL118">
        <v>458.4</v>
      </c>
      <c r="EM118">
        <v>530.51</v>
      </c>
      <c r="EN118">
        <v>459.33</v>
      </c>
      <c r="EO118">
        <v>437.34</v>
      </c>
      <c r="EP118">
        <v>561.89</v>
      </c>
      <c r="EQ118">
        <v>498.07</v>
      </c>
      <c r="ER118">
        <v>415.65</v>
      </c>
      <c r="ES118">
        <v>494.17</v>
      </c>
      <c r="ET118">
        <v>428.97</v>
      </c>
      <c r="EU118">
        <v>431.29</v>
      </c>
      <c r="EV118">
        <v>405.5</v>
      </c>
      <c r="EW118">
        <v>461.85</v>
      </c>
      <c r="EX118">
        <v>465.07</v>
      </c>
      <c r="EY118">
        <v>502.02</v>
      </c>
      <c r="EZ118">
        <v>440.5</v>
      </c>
      <c r="FA118">
        <v>446.89</v>
      </c>
      <c r="FB118">
        <v>454.73</v>
      </c>
      <c r="FC118">
        <v>454.94</v>
      </c>
      <c r="FD118">
        <v>446.67</v>
      </c>
      <c r="FE118">
        <v>534.92999999999995</v>
      </c>
      <c r="FF118">
        <v>421.44</v>
      </c>
      <c r="FG118">
        <v>498.68</v>
      </c>
      <c r="FH118">
        <v>422.93</v>
      </c>
      <c r="FI118">
        <v>574.67999999999995</v>
      </c>
      <c r="FJ118">
        <v>502.97</v>
      </c>
      <c r="FK118">
        <v>455.36</v>
      </c>
      <c r="FL118">
        <v>881.22</v>
      </c>
      <c r="FM118">
        <v>838.55</v>
      </c>
      <c r="FN118">
        <v>1253.6500000000001</v>
      </c>
      <c r="FO118">
        <v>1177.95</v>
      </c>
      <c r="FP118">
        <v>771.56</v>
      </c>
      <c r="FQ118">
        <v>728.65</v>
      </c>
      <c r="FR118">
        <v>699.47</v>
      </c>
      <c r="FS118">
        <v>898.07</v>
      </c>
      <c r="FT118">
        <v>952.7</v>
      </c>
      <c r="FU118">
        <v>955.55</v>
      </c>
      <c r="FV118">
        <v>1261.8399999999999</v>
      </c>
      <c r="FW118">
        <v>1287.1400000000001</v>
      </c>
      <c r="FX118">
        <v>1059.5899999999999</v>
      </c>
      <c r="FY118">
        <v>865.59</v>
      </c>
      <c r="FZ118">
        <v>972.24</v>
      </c>
      <c r="GA118">
        <v>949.31</v>
      </c>
      <c r="GB118">
        <v>756.2</v>
      </c>
      <c r="GC118">
        <v>921.23</v>
      </c>
      <c r="GD118">
        <v>860.91</v>
      </c>
      <c r="GE118">
        <v>851.57</v>
      </c>
      <c r="GF118">
        <v>908.56</v>
      </c>
      <c r="GG118">
        <v>976.95</v>
      </c>
      <c r="GH118">
        <v>938.22</v>
      </c>
      <c r="GI118">
        <v>806.45</v>
      </c>
      <c r="GJ118">
        <v>904.17</v>
      </c>
      <c r="GK118">
        <v>833.24</v>
      </c>
      <c r="GL118">
        <v>1153.1300000000001</v>
      </c>
      <c r="GM118">
        <v>864.49</v>
      </c>
      <c r="GN118">
        <v>861.29</v>
      </c>
      <c r="GO118">
        <v>793.57</v>
      </c>
      <c r="GP118">
        <v>883.55</v>
      </c>
      <c r="GQ118">
        <v>938.79</v>
      </c>
      <c r="GR118">
        <v>759.52</v>
      </c>
      <c r="GS118">
        <v>0.17</v>
      </c>
      <c r="GT118">
        <v>0.16</v>
      </c>
      <c r="GU118">
        <v>0.38</v>
      </c>
      <c r="GV118">
        <v>0.43</v>
      </c>
      <c r="GW118">
        <v>0.05</v>
      </c>
      <c r="GX118">
        <v>0.54</v>
      </c>
      <c r="GY118">
        <v>-0.04</v>
      </c>
      <c r="GZ118">
        <v>0.67</v>
      </c>
      <c r="HA118">
        <v>0.42</v>
      </c>
      <c r="HB118">
        <v>0.27</v>
      </c>
      <c r="HC118">
        <v>1.57</v>
      </c>
      <c r="HD118">
        <v>0.36</v>
      </c>
      <c r="HE118">
        <v>0.05</v>
      </c>
      <c r="HF118">
        <v>-0.1</v>
      </c>
      <c r="HG118">
        <v>0</v>
      </c>
      <c r="HH118">
        <v>0.14000000000000001</v>
      </c>
      <c r="HI118">
        <v>0.3</v>
      </c>
      <c r="HJ118">
        <v>0</v>
      </c>
      <c r="HK118">
        <v>-0.05</v>
      </c>
      <c r="HL118">
        <v>0.11</v>
      </c>
      <c r="HM118">
        <v>0.13</v>
      </c>
      <c r="HN118">
        <v>0.24</v>
      </c>
      <c r="HO118">
        <v>0</v>
      </c>
      <c r="HP118">
        <v>0.14000000000000001</v>
      </c>
      <c r="HQ118">
        <v>0.22</v>
      </c>
      <c r="HR118">
        <v>0.5</v>
      </c>
      <c r="HS118">
        <v>-0.04</v>
      </c>
      <c r="HT118">
        <v>0.01</v>
      </c>
      <c r="HU118">
        <v>0.03</v>
      </c>
      <c r="HV118">
        <v>0.19</v>
      </c>
      <c r="HW118">
        <v>0.01</v>
      </c>
      <c r="HX118">
        <v>-0.03</v>
      </c>
      <c r="HY118">
        <v>0.03</v>
      </c>
      <c r="HZ118">
        <v>1.33</v>
      </c>
      <c r="IA118">
        <v>1.03</v>
      </c>
      <c r="IB118">
        <v>1.67</v>
      </c>
      <c r="IC118">
        <v>1.1399999999999999</v>
      </c>
      <c r="ID118">
        <v>0.25</v>
      </c>
      <c r="IE118">
        <v>0.61</v>
      </c>
      <c r="IF118">
        <v>0.51</v>
      </c>
      <c r="IG118">
        <v>4.62</v>
      </c>
      <c r="IH118">
        <v>2.73</v>
      </c>
      <c r="II118">
        <v>2.04</v>
      </c>
      <c r="IJ118">
        <v>2.67</v>
      </c>
      <c r="IK118">
        <v>0.68</v>
      </c>
      <c r="IL118">
        <v>1.9</v>
      </c>
      <c r="IM118">
        <v>1.26</v>
      </c>
      <c r="IN118">
        <v>1.62</v>
      </c>
      <c r="IO118">
        <v>1.45</v>
      </c>
      <c r="IP118">
        <v>1.1399999999999999</v>
      </c>
      <c r="IQ118">
        <v>1.32</v>
      </c>
      <c r="IR118">
        <v>2.86</v>
      </c>
      <c r="IS118">
        <v>1.1599999999999999</v>
      </c>
      <c r="IT118">
        <v>1.27</v>
      </c>
      <c r="IU118">
        <v>0.83</v>
      </c>
      <c r="IV118">
        <v>2.42</v>
      </c>
      <c r="IW118">
        <v>0.6</v>
      </c>
      <c r="IX118">
        <v>0.68</v>
      </c>
      <c r="IY118">
        <v>0.5</v>
      </c>
      <c r="IZ118">
        <v>0.49</v>
      </c>
      <c r="JA118">
        <v>1.19</v>
      </c>
      <c r="JB118">
        <v>0.89</v>
      </c>
      <c r="JC118">
        <v>0.8</v>
      </c>
      <c r="JD118">
        <v>2.19</v>
      </c>
      <c r="JE118">
        <v>0.55000000000000004</v>
      </c>
      <c r="JF118">
        <v>-0.22</v>
      </c>
      <c r="JG118">
        <v>3.74</v>
      </c>
      <c r="JH118">
        <v>3.85</v>
      </c>
      <c r="JI118">
        <v>6.87</v>
      </c>
      <c r="JJ118">
        <v>4.3600000000000003</v>
      </c>
      <c r="JK118">
        <v>4.3</v>
      </c>
      <c r="JL118">
        <v>3.61</v>
      </c>
      <c r="JM118">
        <v>2.62</v>
      </c>
      <c r="JN118">
        <v>6.55</v>
      </c>
      <c r="JO118">
        <v>3.93</v>
      </c>
      <c r="JP118">
        <v>3.46</v>
      </c>
      <c r="JQ118">
        <v>4.25</v>
      </c>
      <c r="JR118">
        <v>2.3199999999999998</v>
      </c>
      <c r="JS118">
        <v>4.38</v>
      </c>
      <c r="JT118">
        <v>1.37</v>
      </c>
      <c r="JU118">
        <v>2.39</v>
      </c>
      <c r="JV118">
        <v>3.3</v>
      </c>
      <c r="JW118">
        <v>2.2799999999999998</v>
      </c>
      <c r="JX118">
        <v>1.53</v>
      </c>
      <c r="JY118">
        <v>3.93</v>
      </c>
      <c r="JZ118">
        <v>3.55</v>
      </c>
      <c r="KA118">
        <v>4.09</v>
      </c>
      <c r="KB118">
        <v>3.81</v>
      </c>
      <c r="KC118">
        <v>5.68</v>
      </c>
      <c r="KD118">
        <v>2.35</v>
      </c>
      <c r="KE118">
        <v>4.5199999999999996</v>
      </c>
      <c r="KF118">
        <v>3.9</v>
      </c>
      <c r="KG118">
        <v>4.9400000000000004</v>
      </c>
      <c r="KH118">
        <v>5.09</v>
      </c>
      <c r="KI118">
        <v>4.0599999999999996</v>
      </c>
      <c r="KJ118">
        <v>3.76</v>
      </c>
      <c r="KK118">
        <v>3.33</v>
      </c>
      <c r="KL118">
        <v>5.72</v>
      </c>
      <c r="KM118">
        <v>3.06</v>
      </c>
    </row>
    <row r="119" spans="1:318" x14ac:dyDescent="0.25">
      <c r="A119">
        <v>117</v>
      </c>
      <c r="B119" s="1">
        <v>43983</v>
      </c>
      <c r="C119">
        <v>1175.6199999999999</v>
      </c>
      <c r="D119">
        <v>1185.1400000000001</v>
      </c>
      <c r="E119">
        <v>1242.6400000000001</v>
      </c>
      <c r="F119">
        <v>1302.93</v>
      </c>
      <c r="G119">
        <v>1152.52</v>
      </c>
      <c r="H119">
        <v>1233.47</v>
      </c>
      <c r="I119">
        <v>1165.1500000000001</v>
      </c>
      <c r="J119">
        <v>1192.6500000000001</v>
      </c>
      <c r="K119">
        <v>1207.44</v>
      </c>
      <c r="L119">
        <v>1091.56</v>
      </c>
      <c r="M119">
        <v>1145.96</v>
      </c>
      <c r="N119">
        <v>1112.46</v>
      </c>
      <c r="O119">
        <v>1089.28</v>
      </c>
      <c r="P119">
        <v>1056.3699999999999</v>
      </c>
      <c r="Q119">
        <v>1122.6400000000001</v>
      </c>
      <c r="R119">
        <v>1053.22</v>
      </c>
      <c r="S119">
        <v>1059.4100000000001</v>
      </c>
      <c r="T119">
        <v>1004.54</v>
      </c>
      <c r="U119">
        <v>1099.3399999999999</v>
      </c>
      <c r="V119">
        <v>1224.52</v>
      </c>
      <c r="W119">
        <v>1125.5999999999999</v>
      </c>
      <c r="X119">
        <v>1073.94</v>
      </c>
      <c r="Y119">
        <v>1323.43</v>
      </c>
      <c r="Z119">
        <v>1256.57</v>
      </c>
      <c r="AA119">
        <v>1230.3499999999999</v>
      </c>
      <c r="AB119">
        <v>1195.6300000000001</v>
      </c>
      <c r="AC119">
        <v>1336.54</v>
      </c>
      <c r="AD119">
        <v>1186.31</v>
      </c>
      <c r="AE119">
        <v>1176.8699999999999</v>
      </c>
      <c r="AF119">
        <v>1127.51</v>
      </c>
      <c r="AG119">
        <v>1171.82</v>
      </c>
      <c r="AH119">
        <v>1167.31</v>
      </c>
      <c r="AI119">
        <v>1230.8499999999999</v>
      </c>
      <c r="AJ119">
        <v>616.59</v>
      </c>
      <c r="AK119">
        <v>665</v>
      </c>
      <c r="AL119">
        <v>693.99</v>
      </c>
      <c r="AM119">
        <v>730.95</v>
      </c>
      <c r="AN119">
        <v>640.9</v>
      </c>
      <c r="AO119">
        <v>637.07000000000005</v>
      </c>
      <c r="AP119">
        <v>662.35</v>
      </c>
      <c r="AQ119">
        <v>674.06</v>
      </c>
      <c r="AR119">
        <v>677.13</v>
      </c>
      <c r="AS119">
        <v>597.34</v>
      </c>
      <c r="AT119">
        <v>636.35</v>
      </c>
      <c r="AU119">
        <v>623.63</v>
      </c>
      <c r="AV119">
        <v>621.44000000000005</v>
      </c>
      <c r="AW119">
        <v>591.05999999999995</v>
      </c>
      <c r="AX119">
        <v>623.64</v>
      </c>
      <c r="AY119">
        <v>577.84</v>
      </c>
      <c r="AZ119">
        <v>585.55999999999995</v>
      </c>
      <c r="BA119">
        <v>546.66</v>
      </c>
      <c r="BB119">
        <v>572.66</v>
      </c>
      <c r="BC119">
        <v>613.89</v>
      </c>
      <c r="BD119">
        <v>597.59</v>
      </c>
      <c r="BE119">
        <v>552.57000000000005</v>
      </c>
      <c r="BF119">
        <v>637.09</v>
      </c>
      <c r="BG119">
        <v>619.35</v>
      </c>
      <c r="BH119">
        <v>612.11</v>
      </c>
      <c r="BI119">
        <v>570.17999999999995</v>
      </c>
      <c r="BJ119">
        <v>643.38</v>
      </c>
      <c r="BK119">
        <v>652.39</v>
      </c>
      <c r="BL119">
        <v>652.05999999999995</v>
      </c>
      <c r="BM119">
        <v>611.84</v>
      </c>
      <c r="BN119">
        <v>656.36</v>
      </c>
      <c r="BO119">
        <v>640.54999999999995</v>
      </c>
      <c r="BP119">
        <v>689.99</v>
      </c>
      <c r="BQ119">
        <v>559.03</v>
      </c>
      <c r="BR119">
        <v>520.14</v>
      </c>
      <c r="BS119">
        <v>548.65</v>
      </c>
      <c r="BT119">
        <v>571.98</v>
      </c>
      <c r="BU119">
        <v>511.62</v>
      </c>
      <c r="BV119">
        <v>596.4</v>
      </c>
      <c r="BW119">
        <v>502.8</v>
      </c>
      <c r="BX119">
        <v>518.59</v>
      </c>
      <c r="BY119">
        <v>530.30999999999995</v>
      </c>
      <c r="BZ119">
        <v>494.22</v>
      </c>
      <c r="CA119">
        <v>509.61</v>
      </c>
      <c r="CB119">
        <v>488.83</v>
      </c>
      <c r="CC119">
        <v>467.84</v>
      </c>
      <c r="CD119">
        <v>465.31</v>
      </c>
      <c r="CE119">
        <v>499</v>
      </c>
      <c r="CF119">
        <v>475.38</v>
      </c>
      <c r="CG119">
        <v>473.85</v>
      </c>
      <c r="CH119">
        <v>457.88</v>
      </c>
      <c r="CI119">
        <v>526.67999999999995</v>
      </c>
      <c r="CJ119">
        <v>610.63</v>
      </c>
      <c r="CK119">
        <v>528.01</v>
      </c>
      <c r="CL119">
        <v>521.37</v>
      </c>
      <c r="CM119">
        <v>686.34</v>
      </c>
      <c r="CN119">
        <v>637.22</v>
      </c>
      <c r="CO119">
        <v>618.24</v>
      </c>
      <c r="CP119">
        <v>625.45000000000005</v>
      </c>
      <c r="CQ119">
        <v>693.16</v>
      </c>
      <c r="CR119">
        <v>533.91999999999996</v>
      </c>
      <c r="CS119">
        <v>524.80999999999995</v>
      </c>
      <c r="CT119">
        <v>515.66999999999996</v>
      </c>
      <c r="CU119">
        <v>515.46</v>
      </c>
      <c r="CV119">
        <v>526.76</v>
      </c>
      <c r="CW119">
        <v>540.86</v>
      </c>
      <c r="CX119">
        <v>588.48</v>
      </c>
      <c r="CY119">
        <v>590.55999999999995</v>
      </c>
      <c r="CZ119">
        <v>692.9</v>
      </c>
      <c r="DA119">
        <v>691.61</v>
      </c>
      <c r="DB119">
        <v>564.34</v>
      </c>
      <c r="DC119">
        <v>512.27</v>
      </c>
      <c r="DD119">
        <v>558.54999999999995</v>
      </c>
      <c r="DE119">
        <v>579.30999999999995</v>
      </c>
      <c r="DF119">
        <v>634.78</v>
      </c>
      <c r="DG119">
        <v>589.58000000000004</v>
      </c>
      <c r="DH119">
        <v>603.69000000000005</v>
      </c>
      <c r="DI119">
        <v>739.36</v>
      </c>
      <c r="DJ119">
        <v>629.09</v>
      </c>
      <c r="DK119">
        <v>532.5</v>
      </c>
      <c r="DL119">
        <v>620.91</v>
      </c>
      <c r="DM119">
        <v>563.08000000000004</v>
      </c>
      <c r="DN119">
        <v>529.36</v>
      </c>
      <c r="DO119">
        <v>533.80999999999995</v>
      </c>
      <c r="DP119">
        <v>581.91999999999996</v>
      </c>
      <c r="DQ119">
        <v>586.35</v>
      </c>
      <c r="DR119">
        <v>619.45000000000005</v>
      </c>
      <c r="DS119">
        <v>595.67999999999995</v>
      </c>
      <c r="DT119">
        <v>603.12</v>
      </c>
      <c r="DU119">
        <v>567.62</v>
      </c>
      <c r="DV119">
        <v>588.4</v>
      </c>
      <c r="DW119">
        <v>571.73</v>
      </c>
      <c r="DX119">
        <v>723.95</v>
      </c>
      <c r="DY119">
        <v>538.42999999999995</v>
      </c>
      <c r="DZ119">
        <v>600.79</v>
      </c>
      <c r="EA119">
        <v>530.28</v>
      </c>
      <c r="EB119">
        <v>668.53</v>
      </c>
      <c r="EC119">
        <v>616.6</v>
      </c>
      <c r="ED119">
        <v>543.6</v>
      </c>
      <c r="EE119">
        <v>467.12</v>
      </c>
      <c r="EF119">
        <v>491.46</v>
      </c>
      <c r="EG119">
        <v>528.34</v>
      </c>
      <c r="EH119">
        <v>530.97</v>
      </c>
      <c r="EI119">
        <v>473.22</v>
      </c>
      <c r="EJ119">
        <v>419.32</v>
      </c>
      <c r="EK119">
        <v>493.03</v>
      </c>
      <c r="EL119">
        <v>464.04</v>
      </c>
      <c r="EM119">
        <v>529.77</v>
      </c>
      <c r="EN119">
        <v>460.9</v>
      </c>
      <c r="EO119">
        <v>437.91</v>
      </c>
      <c r="EP119">
        <v>564.87</v>
      </c>
      <c r="EQ119">
        <v>500.36</v>
      </c>
      <c r="ER119">
        <v>417.48</v>
      </c>
      <c r="ES119">
        <v>495.9</v>
      </c>
      <c r="ET119">
        <v>430.77</v>
      </c>
      <c r="EU119">
        <v>433.54</v>
      </c>
      <c r="EV119">
        <v>408.18</v>
      </c>
      <c r="EW119">
        <v>462.73</v>
      </c>
      <c r="EX119">
        <v>465.91</v>
      </c>
      <c r="EY119">
        <v>501.77</v>
      </c>
      <c r="EZ119">
        <v>439.92</v>
      </c>
      <c r="FA119">
        <v>449.04</v>
      </c>
      <c r="FB119">
        <v>455.64</v>
      </c>
      <c r="FC119">
        <v>454.44</v>
      </c>
      <c r="FD119">
        <v>446</v>
      </c>
      <c r="FE119">
        <v>534.02</v>
      </c>
      <c r="FF119">
        <v>421.4</v>
      </c>
      <c r="FG119">
        <v>496.79</v>
      </c>
      <c r="FH119">
        <v>423.48</v>
      </c>
      <c r="FI119">
        <v>573.99</v>
      </c>
      <c r="FJ119">
        <v>495.48</v>
      </c>
      <c r="FK119">
        <v>457.46</v>
      </c>
      <c r="FL119">
        <v>882.1</v>
      </c>
      <c r="FM119">
        <v>838.55</v>
      </c>
      <c r="FN119">
        <v>1253.6500000000001</v>
      </c>
      <c r="FO119">
        <v>1177.95</v>
      </c>
      <c r="FP119">
        <v>771.56</v>
      </c>
      <c r="FQ119">
        <v>728.65</v>
      </c>
      <c r="FR119">
        <v>699.47</v>
      </c>
      <c r="FS119">
        <v>898.07</v>
      </c>
      <c r="FT119">
        <v>952.7</v>
      </c>
      <c r="FU119">
        <v>955.74</v>
      </c>
      <c r="FV119">
        <v>1261.8399999999999</v>
      </c>
      <c r="FW119">
        <v>1287.53</v>
      </c>
      <c r="FX119">
        <v>1059.5899999999999</v>
      </c>
      <c r="FY119">
        <v>865.85</v>
      </c>
      <c r="FZ119">
        <v>974.38</v>
      </c>
      <c r="GA119">
        <v>949.59</v>
      </c>
      <c r="GB119">
        <v>756.35</v>
      </c>
      <c r="GC119">
        <v>921.23</v>
      </c>
      <c r="GD119">
        <v>860.91</v>
      </c>
      <c r="GE119">
        <v>852.42</v>
      </c>
      <c r="GF119">
        <v>908.56</v>
      </c>
      <c r="GG119">
        <v>1005.38</v>
      </c>
      <c r="GH119">
        <v>938.5</v>
      </c>
      <c r="GI119">
        <v>806.45</v>
      </c>
      <c r="GJ119">
        <v>904.26</v>
      </c>
      <c r="GK119">
        <v>833.41</v>
      </c>
      <c r="GL119">
        <v>1153.1300000000001</v>
      </c>
      <c r="GM119">
        <v>864.49</v>
      </c>
      <c r="GN119">
        <v>866.45</v>
      </c>
      <c r="GO119">
        <v>793.57</v>
      </c>
      <c r="GP119">
        <v>883.55</v>
      </c>
      <c r="GQ119">
        <v>956.91</v>
      </c>
      <c r="GR119">
        <v>759.52</v>
      </c>
      <c r="GS119">
        <v>0.14000000000000001</v>
      </c>
      <c r="GT119">
        <v>0.31</v>
      </c>
      <c r="GU119">
        <v>0.05</v>
      </c>
      <c r="GV119">
        <v>0.04</v>
      </c>
      <c r="GW119">
        <v>0.4</v>
      </c>
      <c r="GX119">
        <v>0.14000000000000001</v>
      </c>
      <c r="GY119">
        <v>0.37</v>
      </c>
      <c r="GZ119">
        <v>0.69</v>
      </c>
      <c r="HA119">
        <v>-0.08</v>
      </c>
      <c r="HB119">
        <v>0.19</v>
      </c>
      <c r="HC119">
        <v>7.0000000000000007E-2</v>
      </c>
      <c r="HD119">
        <v>0.31</v>
      </c>
      <c r="HE119">
        <v>0.26</v>
      </c>
      <c r="HF119">
        <v>0.26</v>
      </c>
      <c r="HG119">
        <v>0.28999999999999998</v>
      </c>
      <c r="HH119">
        <v>0.24</v>
      </c>
      <c r="HI119">
        <v>0.3</v>
      </c>
      <c r="HJ119">
        <v>0.36</v>
      </c>
      <c r="HK119">
        <v>0.1</v>
      </c>
      <c r="HL119">
        <v>0.14000000000000001</v>
      </c>
      <c r="HM119">
        <v>-0.02</v>
      </c>
      <c r="HN119">
        <v>1.32</v>
      </c>
      <c r="HO119">
        <v>0.25</v>
      </c>
      <c r="HP119">
        <v>0.1</v>
      </c>
      <c r="HQ119">
        <v>-0.05</v>
      </c>
      <c r="HR119">
        <v>-0.06</v>
      </c>
      <c r="HS119">
        <v>-0.08</v>
      </c>
      <c r="HT119">
        <v>-0.01</v>
      </c>
      <c r="HU119">
        <v>0.06</v>
      </c>
      <c r="HV119">
        <v>7.0000000000000007E-2</v>
      </c>
      <c r="HW119">
        <v>-7.0000000000000007E-2</v>
      </c>
      <c r="HX119">
        <v>0.02</v>
      </c>
      <c r="HY119">
        <v>0.26</v>
      </c>
      <c r="HZ119">
        <v>1.47</v>
      </c>
      <c r="IA119">
        <v>1.35</v>
      </c>
      <c r="IB119">
        <v>1.72</v>
      </c>
      <c r="IC119">
        <v>1.18</v>
      </c>
      <c r="ID119">
        <v>0.65</v>
      </c>
      <c r="IE119">
        <v>0.75</v>
      </c>
      <c r="IF119">
        <v>0.88</v>
      </c>
      <c r="IG119">
        <v>5.35</v>
      </c>
      <c r="IH119">
        <v>2.65</v>
      </c>
      <c r="II119">
        <v>2.23</v>
      </c>
      <c r="IJ119">
        <v>2.74</v>
      </c>
      <c r="IK119">
        <v>0.99</v>
      </c>
      <c r="IL119">
        <v>2.16</v>
      </c>
      <c r="IM119">
        <v>1.53</v>
      </c>
      <c r="IN119">
        <v>1.91</v>
      </c>
      <c r="IO119">
        <v>1.69</v>
      </c>
      <c r="IP119">
        <v>1.44</v>
      </c>
      <c r="IQ119">
        <v>1.69</v>
      </c>
      <c r="IR119">
        <v>2.97</v>
      </c>
      <c r="IS119">
        <v>1.3</v>
      </c>
      <c r="IT119">
        <v>1.25</v>
      </c>
      <c r="IU119">
        <v>2.16</v>
      </c>
      <c r="IV119">
        <v>2.68</v>
      </c>
      <c r="IW119">
        <v>0.7</v>
      </c>
      <c r="IX119">
        <v>0.63</v>
      </c>
      <c r="IY119">
        <v>0.44</v>
      </c>
      <c r="IZ119">
        <v>0.41</v>
      </c>
      <c r="JA119">
        <v>1.18</v>
      </c>
      <c r="JB119">
        <v>0.95</v>
      </c>
      <c r="JC119">
        <v>0.87</v>
      </c>
      <c r="JD119">
        <v>2.12</v>
      </c>
      <c r="JE119">
        <v>0.56999999999999995</v>
      </c>
      <c r="JF119">
        <v>0.04</v>
      </c>
      <c r="JG119">
        <v>3.52</v>
      </c>
      <c r="JH119">
        <v>3.61</v>
      </c>
      <c r="JI119">
        <v>5.43</v>
      </c>
      <c r="JJ119">
        <v>2.78</v>
      </c>
      <c r="JK119">
        <v>4.2300000000000004</v>
      </c>
      <c r="JL119">
        <v>2.97</v>
      </c>
      <c r="JM119">
        <v>2.69</v>
      </c>
      <c r="JN119">
        <v>6.73</v>
      </c>
      <c r="JO119">
        <v>3.7</v>
      </c>
      <c r="JP119">
        <v>3.1</v>
      </c>
      <c r="JQ119">
        <v>3.75</v>
      </c>
      <c r="JR119">
        <v>2.57</v>
      </c>
      <c r="JS119">
        <v>4.95</v>
      </c>
      <c r="JT119">
        <v>1.53</v>
      </c>
      <c r="JU119">
        <v>2.58</v>
      </c>
      <c r="JV119">
        <v>1.1499999999999999</v>
      </c>
      <c r="JW119">
        <v>2.84</v>
      </c>
      <c r="JX119">
        <v>2.09</v>
      </c>
      <c r="JY119">
        <v>3.6</v>
      </c>
      <c r="JZ119">
        <v>3.51</v>
      </c>
      <c r="KA119">
        <v>3.91</v>
      </c>
      <c r="KB119">
        <v>4.3899999999999997</v>
      </c>
      <c r="KC119">
        <v>5.34</v>
      </c>
      <c r="KD119">
        <v>2.4700000000000002</v>
      </c>
      <c r="KE119">
        <v>4.04</v>
      </c>
      <c r="KF119">
        <v>3.61</v>
      </c>
      <c r="KG119">
        <v>3.98</v>
      </c>
      <c r="KH119">
        <v>4.79</v>
      </c>
      <c r="KI119">
        <v>3.87</v>
      </c>
      <c r="KJ119">
        <v>3.79</v>
      </c>
      <c r="KK119">
        <v>3.37</v>
      </c>
      <c r="KL119">
        <v>5.24</v>
      </c>
      <c r="KM119">
        <v>2.8</v>
      </c>
    </row>
    <row r="120" spans="1:318" x14ac:dyDescent="0.25">
      <c r="A120">
        <v>118</v>
      </c>
      <c r="B120" s="1">
        <v>44013</v>
      </c>
      <c r="C120">
        <v>1181.4100000000001</v>
      </c>
      <c r="D120">
        <v>1188.8599999999999</v>
      </c>
      <c r="E120">
        <v>1247.17</v>
      </c>
      <c r="F120">
        <v>1314.18</v>
      </c>
      <c r="G120">
        <v>1158.2</v>
      </c>
      <c r="H120">
        <v>1234.26</v>
      </c>
      <c r="I120">
        <v>1166.0899999999999</v>
      </c>
      <c r="J120">
        <v>1200.92</v>
      </c>
      <c r="K120">
        <v>1210.74</v>
      </c>
      <c r="L120">
        <v>1096.97</v>
      </c>
      <c r="M120">
        <v>1151.67</v>
      </c>
      <c r="N120">
        <v>1115.49</v>
      </c>
      <c r="O120">
        <v>1091.25</v>
      </c>
      <c r="P120">
        <v>1059.8</v>
      </c>
      <c r="Q120">
        <v>1147.8900000000001</v>
      </c>
      <c r="R120">
        <v>1055.9100000000001</v>
      </c>
      <c r="S120">
        <v>1065.68</v>
      </c>
      <c r="T120">
        <v>1006.98</v>
      </c>
      <c r="U120">
        <v>1104.27</v>
      </c>
      <c r="V120">
        <v>1233.0999999999999</v>
      </c>
      <c r="W120">
        <v>1127.94</v>
      </c>
      <c r="X120">
        <v>1076.3900000000001</v>
      </c>
      <c r="Y120">
        <v>1330.97</v>
      </c>
      <c r="Z120">
        <v>1269.8</v>
      </c>
      <c r="AA120">
        <v>1232.4000000000001</v>
      </c>
      <c r="AB120">
        <v>1196.48</v>
      </c>
      <c r="AC120">
        <v>1340.3</v>
      </c>
      <c r="AD120">
        <v>1188.71</v>
      </c>
      <c r="AE120">
        <v>1179.6600000000001</v>
      </c>
      <c r="AF120">
        <v>1128.98</v>
      </c>
      <c r="AG120">
        <v>1175.1300000000001</v>
      </c>
      <c r="AH120">
        <v>1170.8399999999999</v>
      </c>
      <c r="AI120">
        <v>1232.82</v>
      </c>
      <c r="AJ120">
        <v>619.58000000000004</v>
      </c>
      <c r="AK120">
        <v>668.6</v>
      </c>
      <c r="AL120">
        <v>698.39</v>
      </c>
      <c r="AM120">
        <v>742.35</v>
      </c>
      <c r="AN120">
        <v>646.47</v>
      </c>
      <c r="AO120">
        <v>637.86</v>
      </c>
      <c r="AP120">
        <v>663.13</v>
      </c>
      <c r="AQ120">
        <v>682.13</v>
      </c>
      <c r="AR120">
        <v>680.24</v>
      </c>
      <c r="AS120">
        <v>600.38</v>
      </c>
      <c r="AT120">
        <v>641.89</v>
      </c>
      <c r="AU120">
        <v>626.66</v>
      </c>
      <c r="AV120">
        <v>621.65</v>
      </c>
      <c r="AW120">
        <v>594.39</v>
      </c>
      <c r="AX120">
        <v>620.30999999999995</v>
      </c>
      <c r="AY120">
        <v>580.53</v>
      </c>
      <c r="AZ120">
        <v>591.83000000000004</v>
      </c>
      <c r="BA120">
        <v>549.1</v>
      </c>
      <c r="BB120">
        <v>577.36</v>
      </c>
      <c r="BC120">
        <v>616.49</v>
      </c>
      <c r="BD120">
        <v>599.92999999999995</v>
      </c>
      <c r="BE120">
        <v>555.04999999999995</v>
      </c>
      <c r="BF120">
        <v>632.26</v>
      </c>
      <c r="BG120">
        <v>625.07000000000005</v>
      </c>
      <c r="BH120">
        <v>613.83000000000004</v>
      </c>
      <c r="BI120">
        <v>571.03</v>
      </c>
      <c r="BJ120">
        <v>645.87</v>
      </c>
      <c r="BK120">
        <v>654.79</v>
      </c>
      <c r="BL120">
        <v>657.57</v>
      </c>
      <c r="BM120">
        <v>610.51</v>
      </c>
      <c r="BN120">
        <v>659.67</v>
      </c>
      <c r="BO120">
        <v>654.04</v>
      </c>
      <c r="BP120">
        <v>691.96</v>
      </c>
      <c r="BQ120">
        <v>561.83000000000004</v>
      </c>
      <c r="BR120">
        <v>520.26</v>
      </c>
      <c r="BS120">
        <v>548.78</v>
      </c>
      <c r="BT120">
        <v>571.83000000000004</v>
      </c>
      <c r="BU120">
        <v>511.73</v>
      </c>
      <c r="BV120">
        <v>596.4</v>
      </c>
      <c r="BW120">
        <v>502.96</v>
      </c>
      <c r="BX120">
        <v>518.79</v>
      </c>
      <c r="BY120">
        <v>530.5</v>
      </c>
      <c r="BZ120">
        <v>496.59</v>
      </c>
      <c r="CA120">
        <v>509.78</v>
      </c>
      <c r="CB120">
        <v>488.83</v>
      </c>
      <c r="CC120">
        <v>469.6</v>
      </c>
      <c r="CD120">
        <v>465.41</v>
      </c>
      <c r="CE120">
        <v>527.58000000000004</v>
      </c>
      <c r="CF120">
        <v>475.38</v>
      </c>
      <c r="CG120">
        <v>473.85</v>
      </c>
      <c r="CH120">
        <v>457.88</v>
      </c>
      <c r="CI120">
        <v>526.91</v>
      </c>
      <c r="CJ120">
        <v>616.61</v>
      </c>
      <c r="CK120">
        <v>528.01</v>
      </c>
      <c r="CL120">
        <v>521.34</v>
      </c>
      <c r="CM120">
        <v>698.71</v>
      </c>
      <c r="CN120">
        <v>644.73</v>
      </c>
      <c r="CO120">
        <v>618.57000000000005</v>
      </c>
      <c r="CP120">
        <v>625.45000000000005</v>
      </c>
      <c r="CQ120">
        <v>694.43</v>
      </c>
      <c r="CR120">
        <v>533.91999999999996</v>
      </c>
      <c r="CS120">
        <v>522.09</v>
      </c>
      <c r="CT120">
        <v>518.47</v>
      </c>
      <c r="CU120">
        <v>515.46</v>
      </c>
      <c r="CV120">
        <v>516.79999999999995</v>
      </c>
      <c r="CW120">
        <v>540.86</v>
      </c>
      <c r="CX120">
        <v>591.36</v>
      </c>
      <c r="CY120">
        <v>592.39</v>
      </c>
      <c r="CZ120">
        <v>695.39</v>
      </c>
      <c r="DA120">
        <v>697.56</v>
      </c>
      <c r="DB120">
        <v>567.11</v>
      </c>
      <c r="DC120">
        <v>512.58000000000004</v>
      </c>
      <c r="DD120">
        <v>559</v>
      </c>
      <c r="DE120">
        <v>583.30999999999995</v>
      </c>
      <c r="DF120">
        <v>636.5</v>
      </c>
      <c r="DG120">
        <v>592.53</v>
      </c>
      <c r="DH120">
        <v>606.71</v>
      </c>
      <c r="DI120">
        <v>741.36</v>
      </c>
      <c r="DJ120">
        <v>630.22</v>
      </c>
      <c r="DK120">
        <v>534.20000000000005</v>
      </c>
      <c r="DL120">
        <v>634.88</v>
      </c>
      <c r="DM120">
        <v>564.54</v>
      </c>
      <c r="DN120">
        <v>532.48</v>
      </c>
      <c r="DO120">
        <v>535.09</v>
      </c>
      <c r="DP120">
        <v>584.54</v>
      </c>
      <c r="DQ120">
        <v>590.45000000000005</v>
      </c>
      <c r="DR120">
        <v>620.75</v>
      </c>
      <c r="DS120">
        <v>597.04999999999995</v>
      </c>
      <c r="DT120">
        <v>606.54999999999995</v>
      </c>
      <c r="DU120">
        <v>573.58000000000004</v>
      </c>
      <c r="DV120">
        <v>589.4</v>
      </c>
      <c r="DW120">
        <v>572.13</v>
      </c>
      <c r="DX120">
        <v>725.97</v>
      </c>
      <c r="DY120">
        <v>539.51</v>
      </c>
      <c r="DZ120">
        <v>602.23</v>
      </c>
      <c r="EA120">
        <v>530.97</v>
      </c>
      <c r="EB120">
        <v>670.4</v>
      </c>
      <c r="EC120">
        <v>618.45000000000005</v>
      </c>
      <c r="ED120">
        <v>544.47</v>
      </c>
      <c r="EE120">
        <v>469.36</v>
      </c>
      <c r="EF120">
        <v>494.12</v>
      </c>
      <c r="EG120">
        <v>531.66999999999996</v>
      </c>
      <c r="EH120">
        <v>539.26</v>
      </c>
      <c r="EI120">
        <v>477.34</v>
      </c>
      <c r="EJ120">
        <v>419.82</v>
      </c>
      <c r="EK120">
        <v>493.62</v>
      </c>
      <c r="EL120">
        <v>469.61</v>
      </c>
      <c r="EM120">
        <v>532.20000000000005</v>
      </c>
      <c r="EN120">
        <v>463.25</v>
      </c>
      <c r="EO120">
        <v>441.72</v>
      </c>
      <c r="EP120">
        <v>567.64</v>
      </c>
      <c r="EQ120">
        <v>500.51</v>
      </c>
      <c r="ER120">
        <v>419.81</v>
      </c>
      <c r="ES120">
        <v>493.27</v>
      </c>
      <c r="ET120">
        <v>432.79</v>
      </c>
      <c r="EU120">
        <v>438.18</v>
      </c>
      <c r="EV120">
        <v>410.01</v>
      </c>
      <c r="EW120">
        <v>466.52</v>
      </c>
      <c r="EX120">
        <v>467.87</v>
      </c>
      <c r="EY120">
        <v>503.73</v>
      </c>
      <c r="EZ120">
        <v>441.9</v>
      </c>
      <c r="FA120">
        <v>445.62</v>
      </c>
      <c r="FB120">
        <v>459.83</v>
      </c>
      <c r="FC120">
        <v>455.71</v>
      </c>
      <c r="FD120">
        <v>446.67</v>
      </c>
      <c r="FE120">
        <v>536.1</v>
      </c>
      <c r="FF120">
        <v>422.96</v>
      </c>
      <c r="FG120">
        <v>501.01</v>
      </c>
      <c r="FH120">
        <v>422.55</v>
      </c>
      <c r="FI120">
        <v>576.86</v>
      </c>
      <c r="FJ120">
        <v>505.93</v>
      </c>
      <c r="FK120">
        <v>458.78</v>
      </c>
      <c r="FL120">
        <v>886.51</v>
      </c>
      <c r="FM120">
        <v>838.72</v>
      </c>
      <c r="FN120">
        <v>1253.9000000000001</v>
      </c>
      <c r="FO120">
        <v>1177.5999999999999</v>
      </c>
      <c r="FP120">
        <v>771.71</v>
      </c>
      <c r="FQ120">
        <v>728.65</v>
      </c>
      <c r="FR120">
        <v>699.68</v>
      </c>
      <c r="FS120">
        <v>898.43</v>
      </c>
      <c r="FT120">
        <v>952.99</v>
      </c>
      <c r="FU120">
        <v>960.33</v>
      </c>
      <c r="FV120">
        <v>1262.22</v>
      </c>
      <c r="FW120">
        <v>1287.53</v>
      </c>
      <c r="FX120">
        <v>1063.6199999999999</v>
      </c>
      <c r="FY120">
        <v>866.02</v>
      </c>
      <c r="FZ120">
        <v>1030.22</v>
      </c>
      <c r="GA120">
        <v>949.59</v>
      </c>
      <c r="GB120">
        <v>756.35</v>
      </c>
      <c r="GC120">
        <v>921.23</v>
      </c>
      <c r="GD120">
        <v>861.26</v>
      </c>
      <c r="GE120">
        <v>860.77</v>
      </c>
      <c r="GF120">
        <v>908.56</v>
      </c>
      <c r="GG120">
        <v>1005.28</v>
      </c>
      <c r="GH120">
        <v>955.4</v>
      </c>
      <c r="GI120">
        <v>815.97</v>
      </c>
      <c r="GJ120">
        <v>904.71</v>
      </c>
      <c r="GK120">
        <v>833.41</v>
      </c>
      <c r="GL120">
        <v>1155.21</v>
      </c>
      <c r="GM120">
        <v>864.49</v>
      </c>
      <c r="GN120">
        <v>861.95</v>
      </c>
      <c r="GO120">
        <v>797.86</v>
      </c>
      <c r="GP120">
        <v>883.55</v>
      </c>
      <c r="GQ120">
        <v>938.82</v>
      </c>
      <c r="GR120">
        <v>759.52</v>
      </c>
      <c r="GS120">
        <v>0.49</v>
      </c>
      <c r="GT120">
        <v>0.31</v>
      </c>
      <c r="GU120">
        <v>0.36</v>
      </c>
      <c r="GV120">
        <v>0.86</v>
      </c>
      <c r="GW120">
        <v>0.49</v>
      </c>
      <c r="GX120">
        <v>0.06</v>
      </c>
      <c r="GY120">
        <v>0.08</v>
      </c>
      <c r="GZ120">
        <v>0.69</v>
      </c>
      <c r="HA120">
        <v>0.27</v>
      </c>
      <c r="HB120">
        <v>0.5</v>
      </c>
      <c r="HC120">
        <v>0.5</v>
      </c>
      <c r="HD120">
        <v>0.27</v>
      </c>
      <c r="HE120">
        <v>0.18</v>
      </c>
      <c r="HF120">
        <v>0.32</v>
      </c>
      <c r="HG120">
        <v>2.25</v>
      </c>
      <c r="HH120">
        <v>0.26</v>
      </c>
      <c r="HI120">
        <v>0.59</v>
      </c>
      <c r="HJ120">
        <v>0.24</v>
      </c>
      <c r="HK120">
        <v>0.45</v>
      </c>
      <c r="HL120">
        <v>0.7</v>
      </c>
      <c r="HM120">
        <v>0.21</v>
      </c>
      <c r="HN120">
        <v>0.23</v>
      </c>
      <c r="HO120">
        <v>0.56999999999999995</v>
      </c>
      <c r="HP120">
        <v>1.05</v>
      </c>
      <c r="HQ120">
        <v>0.17</v>
      </c>
      <c r="HR120">
        <v>7.0000000000000007E-2</v>
      </c>
      <c r="HS120">
        <v>0.28000000000000003</v>
      </c>
      <c r="HT120">
        <v>0.2</v>
      </c>
      <c r="HU120">
        <v>0.24</v>
      </c>
      <c r="HV120">
        <v>0.13</v>
      </c>
      <c r="HW120">
        <v>0.28000000000000003</v>
      </c>
      <c r="HX120">
        <v>0.3</v>
      </c>
      <c r="HY120">
        <v>0.16</v>
      </c>
      <c r="HZ120">
        <v>1.97</v>
      </c>
      <c r="IA120">
        <v>1.66</v>
      </c>
      <c r="IB120">
        <v>2.09</v>
      </c>
      <c r="IC120">
        <v>2.06</v>
      </c>
      <c r="ID120">
        <v>1.1399999999999999</v>
      </c>
      <c r="IE120">
        <v>0.81</v>
      </c>
      <c r="IF120">
        <v>0.96</v>
      </c>
      <c r="IG120">
        <v>6.07</v>
      </c>
      <c r="IH120">
        <v>2.93</v>
      </c>
      <c r="II120">
        <v>2.74</v>
      </c>
      <c r="IJ120">
        <v>3.26</v>
      </c>
      <c r="IK120">
        <v>1.27</v>
      </c>
      <c r="IL120">
        <v>2.35</v>
      </c>
      <c r="IM120">
        <v>1.85</v>
      </c>
      <c r="IN120">
        <v>4.21</v>
      </c>
      <c r="IO120">
        <v>1.95</v>
      </c>
      <c r="IP120">
        <v>2.04</v>
      </c>
      <c r="IQ120">
        <v>1.93</v>
      </c>
      <c r="IR120">
        <v>3.43</v>
      </c>
      <c r="IS120">
        <v>2.0099999999999998</v>
      </c>
      <c r="IT120">
        <v>1.46</v>
      </c>
      <c r="IU120">
        <v>2.4</v>
      </c>
      <c r="IV120">
        <v>3.26</v>
      </c>
      <c r="IW120">
        <v>1.76</v>
      </c>
      <c r="IX120">
        <v>0.8</v>
      </c>
      <c r="IY120">
        <v>0.51</v>
      </c>
      <c r="IZ120">
        <v>0.69</v>
      </c>
      <c r="JA120">
        <v>1.39</v>
      </c>
      <c r="JB120">
        <v>1.2</v>
      </c>
      <c r="JC120">
        <v>1</v>
      </c>
      <c r="JD120">
        <v>2.41</v>
      </c>
      <c r="JE120">
        <v>0.87</v>
      </c>
      <c r="JF120">
        <v>0.2</v>
      </c>
      <c r="JG120">
        <v>3.33</v>
      </c>
      <c r="JH120">
        <v>3.73</v>
      </c>
      <c r="JI120">
        <v>3.09</v>
      </c>
      <c r="JJ120">
        <v>3.86</v>
      </c>
      <c r="JK120">
        <v>5.31</v>
      </c>
      <c r="JL120">
        <v>2.5299999999999998</v>
      </c>
      <c r="JM120">
        <v>2.62</v>
      </c>
      <c r="JN120">
        <v>7.26</v>
      </c>
      <c r="JO120">
        <v>3.35</v>
      </c>
      <c r="JP120">
        <v>3.45</v>
      </c>
      <c r="JQ120">
        <v>4.18</v>
      </c>
      <c r="JR120">
        <v>2.86</v>
      </c>
      <c r="JS120">
        <v>5.36</v>
      </c>
      <c r="JT120">
        <v>2.16</v>
      </c>
      <c r="JU120">
        <v>4.6399999999999997</v>
      </c>
      <c r="JV120">
        <v>1.59</v>
      </c>
      <c r="JW120">
        <v>2.16</v>
      </c>
      <c r="JX120">
        <v>1.41</v>
      </c>
      <c r="JY120">
        <v>3.6</v>
      </c>
      <c r="JZ120">
        <v>3.07</v>
      </c>
      <c r="KA120">
        <v>3.13</v>
      </c>
      <c r="KB120">
        <v>3.92</v>
      </c>
      <c r="KC120">
        <v>5.83</v>
      </c>
      <c r="KD120">
        <v>1.86</v>
      </c>
      <c r="KE120">
        <v>2.96</v>
      </c>
      <c r="KF120">
        <v>1.1100000000000001</v>
      </c>
      <c r="KG120">
        <v>4.12</v>
      </c>
      <c r="KH120">
        <v>4.8499999999999996</v>
      </c>
      <c r="KI120">
        <v>3.94</v>
      </c>
      <c r="KJ120">
        <v>3.65</v>
      </c>
      <c r="KK120">
        <v>3.6</v>
      </c>
      <c r="KL120">
        <v>5.72</v>
      </c>
      <c r="KM120">
        <v>2.27</v>
      </c>
    </row>
    <row r="121" spans="1:318" x14ac:dyDescent="0.25">
      <c r="A121">
        <v>119</v>
      </c>
      <c r="B121" s="1">
        <v>44044</v>
      </c>
      <c r="C121">
        <v>1191.8399999999999</v>
      </c>
      <c r="D121">
        <v>1199.4000000000001</v>
      </c>
      <c r="E121">
        <v>1249.9000000000001</v>
      </c>
      <c r="F121">
        <v>1321.75</v>
      </c>
      <c r="G121">
        <v>1177.75</v>
      </c>
      <c r="H121">
        <v>1240.03</v>
      </c>
      <c r="I121">
        <v>1173.5</v>
      </c>
      <c r="J121">
        <v>1210.92</v>
      </c>
      <c r="K121">
        <v>1224.18</v>
      </c>
      <c r="L121">
        <v>1109.75</v>
      </c>
      <c r="M121">
        <v>1162.22</v>
      </c>
      <c r="N121">
        <v>1126.8399999999999</v>
      </c>
      <c r="O121">
        <v>1107.6400000000001</v>
      </c>
      <c r="P121">
        <v>1070.55</v>
      </c>
      <c r="Q121">
        <v>1155.01</v>
      </c>
      <c r="R121">
        <v>1068.26</v>
      </c>
      <c r="S121">
        <v>1076.8499999999999</v>
      </c>
      <c r="T121">
        <v>1022.51</v>
      </c>
      <c r="U121">
        <v>1118.3900000000001</v>
      </c>
      <c r="V121">
        <v>1241.92</v>
      </c>
      <c r="W121">
        <v>1136.92</v>
      </c>
      <c r="X121">
        <v>1090.6600000000001</v>
      </c>
      <c r="Y121">
        <v>1338.78</v>
      </c>
      <c r="Z121">
        <v>1278.48</v>
      </c>
      <c r="AA121">
        <v>1241.81</v>
      </c>
      <c r="AB121">
        <v>1207.8900000000001</v>
      </c>
      <c r="AC121">
        <v>1352.85</v>
      </c>
      <c r="AD121">
        <v>1191.74</v>
      </c>
      <c r="AE121">
        <v>1189.95</v>
      </c>
      <c r="AF121">
        <v>1140.7</v>
      </c>
      <c r="AG121">
        <v>1184.6300000000001</v>
      </c>
      <c r="AH121">
        <v>1180.24</v>
      </c>
      <c r="AI121">
        <v>1244.4000000000001</v>
      </c>
      <c r="AJ121">
        <v>629.52</v>
      </c>
      <c r="AK121">
        <v>679.13</v>
      </c>
      <c r="AL121">
        <v>701.12</v>
      </c>
      <c r="AM121">
        <v>749.77</v>
      </c>
      <c r="AN121">
        <v>666.02</v>
      </c>
      <c r="AO121">
        <v>643.63</v>
      </c>
      <c r="AP121">
        <v>670.54</v>
      </c>
      <c r="AQ121">
        <v>692.13</v>
      </c>
      <c r="AR121">
        <v>693.68</v>
      </c>
      <c r="AS121">
        <v>611.24</v>
      </c>
      <c r="AT121">
        <v>650.55999999999995</v>
      </c>
      <c r="AU121">
        <v>638.16999999999996</v>
      </c>
      <c r="AV121">
        <v>639.63</v>
      </c>
      <c r="AW121">
        <v>605.14</v>
      </c>
      <c r="AX121">
        <v>627.42999999999995</v>
      </c>
      <c r="AY121">
        <v>581.61</v>
      </c>
      <c r="AZ121">
        <v>603</v>
      </c>
      <c r="BA121">
        <v>564.63</v>
      </c>
      <c r="BB121">
        <v>591.48</v>
      </c>
      <c r="BC121">
        <v>625.70000000000005</v>
      </c>
      <c r="BD121">
        <v>608.91</v>
      </c>
      <c r="BE121">
        <v>569.32000000000005</v>
      </c>
      <c r="BF121">
        <v>639.78</v>
      </c>
      <c r="BG121">
        <v>634.67999999999995</v>
      </c>
      <c r="BH121">
        <v>623.24</v>
      </c>
      <c r="BI121">
        <v>582.44000000000005</v>
      </c>
      <c r="BJ121">
        <v>658.42</v>
      </c>
      <c r="BK121">
        <v>657.82</v>
      </c>
      <c r="BL121">
        <v>667.53</v>
      </c>
      <c r="BM121">
        <v>623.47</v>
      </c>
      <c r="BN121">
        <v>667.46</v>
      </c>
      <c r="BO121">
        <v>663.44</v>
      </c>
      <c r="BP121">
        <v>703.54</v>
      </c>
      <c r="BQ121">
        <v>562.32000000000005</v>
      </c>
      <c r="BR121">
        <v>520.27</v>
      </c>
      <c r="BS121">
        <v>548.78</v>
      </c>
      <c r="BT121">
        <v>571.98</v>
      </c>
      <c r="BU121">
        <v>511.73</v>
      </c>
      <c r="BV121">
        <v>596.4</v>
      </c>
      <c r="BW121">
        <v>502.96</v>
      </c>
      <c r="BX121">
        <v>518.79</v>
      </c>
      <c r="BY121">
        <v>530.5</v>
      </c>
      <c r="BZ121">
        <v>498.51</v>
      </c>
      <c r="CA121">
        <v>511.66</v>
      </c>
      <c r="CB121">
        <v>488.67</v>
      </c>
      <c r="CC121">
        <v>468.01</v>
      </c>
      <c r="CD121">
        <v>465.41</v>
      </c>
      <c r="CE121">
        <v>527.58000000000004</v>
      </c>
      <c r="CF121">
        <v>486.65</v>
      </c>
      <c r="CG121">
        <v>473.85</v>
      </c>
      <c r="CH121">
        <v>457.88</v>
      </c>
      <c r="CI121">
        <v>526.91</v>
      </c>
      <c r="CJ121">
        <v>616.22</v>
      </c>
      <c r="CK121">
        <v>528.01</v>
      </c>
      <c r="CL121">
        <v>521.34</v>
      </c>
      <c r="CM121">
        <v>699</v>
      </c>
      <c r="CN121">
        <v>643.79999999999995</v>
      </c>
      <c r="CO121">
        <v>618.57000000000005</v>
      </c>
      <c r="CP121">
        <v>625.45000000000005</v>
      </c>
      <c r="CQ121">
        <v>694.43</v>
      </c>
      <c r="CR121">
        <v>533.91999999999996</v>
      </c>
      <c r="CS121">
        <v>522.41999999999996</v>
      </c>
      <c r="CT121">
        <v>517.23</v>
      </c>
      <c r="CU121">
        <v>517.16999999999996</v>
      </c>
      <c r="CV121">
        <v>516.79999999999995</v>
      </c>
      <c r="CW121">
        <v>540.86</v>
      </c>
      <c r="CX121">
        <v>596.55999999999995</v>
      </c>
      <c r="CY121">
        <v>597.66999999999996</v>
      </c>
      <c r="CZ121">
        <v>696.92</v>
      </c>
      <c r="DA121">
        <v>701.61</v>
      </c>
      <c r="DB121">
        <v>576.69000000000005</v>
      </c>
      <c r="DC121">
        <v>514.99</v>
      </c>
      <c r="DD121">
        <v>562.57000000000005</v>
      </c>
      <c r="DE121">
        <v>588.15</v>
      </c>
      <c r="DF121">
        <v>643.55999999999995</v>
      </c>
      <c r="DG121">
        <v>599.46</v>
      </c>
      <c r="DH121">
        <v>612.29</v>
      </c>
      <c r="DI121">
        <v>748.92</v>
      </c>
      <c r="DJ121">
        <v>639.66999999999996</v>
      </c>
      <c r="DK121">
        <v>539.6</v>
      </c>
      <c r="DL121">
        <v>638.82000000000005</v>
      </c>
      <c r="DM121">
        <v>571.15</v>
      </c>
      <c r="DN121">
        <v>538.07000000000005</v>
      </c>
      <c r="DO121">
        <v>543.33000000000004</v>
      </c>
      <c r="DP121">
        <v>592.02</v>
      </c>
      <c r="DQ121">
        <v>594.70000000000005</v>
      </c>
      <c r="DR121">
        <v>625.71</v>
      </c>
      <c r="DS121">
        <v>604.99</v>
      </c>
      <c r="DT121">
        <v>610.13</v>
      </c>
      <c r="DU121">
        <v>577.48</v>
      </c>
      <c r="DV121">
        <v>593.88</v>
      </c>
      <c r="DW121">
        <v>577.57000000000005</v>
      </c>
      <c r="DX121">
        <v>732.8</v>
      </c>
      <c r="DY121">
        <v>540.86</v>
      </c>
      <c r="DZ121">
        <v>607.47</v>
      </c>
      <c r="EA121">
        <v>536.49</v>
      </c>
      <c r="EB121">
        <v>675.83</v>
      </c>
      <c r="EC121">
        <v>623.39</v>
      </c>
      <c r="ED121">
        <v>549.59</v>
      </c>
      <c r="EE121">
        <v>476.87</v>
      </c>
      <c r="EF121">
        <v>501.88</v>
      </c>
      <c r="EG121">
        <v>533.74</v>
      </c>
      <c r="EH121">
        <v>544.65</v>
      </c>
      <c r="EI121">
        <v>491.75</v>
      </c>
      <c r="EJ121">
        <v>423.64</v>
      </c>
      <c r="EK121">
        <v>499.15</v>
      </c>
      <c r="EL121">
        <v>476.51</v>
      </c>
      <c r="EM121">
        <v>542.74</v>
      </c>
      <c r="EN121">
        <v>471.63</v>
      </c>
      <c r="EO121">
        <v>447.68</v>
      </c>
      <c r="EP121">
        <v>578.08000000000004</v>
      </c>
      <c r="EQ121">
        <v>514.98</v>
      </c>
      <c r="ER121">
        <v>427.41</v>
      </c>
      <c r="ES121">
        <v>498.94</v>
      </c>
      <c r="ET121">
        <v>433.62</v>
      </c>
      <c r="EU121">
        <v>446.46</v>
      </c>
      <c r="EV121">
        <v>421.62</v>
      </c>
      <c r="EW121">
        <v>477.9</v>
      </c>
      <c r="EX121">
        <v>474.84</v>
      </c>
      <c r="EY121">
        <v>511.29</v>
      </c>
      <c r="EZ121">
        <v>453.26</v>
      </c>
      <c r="FA121">
        <v>450.93</v>
      </c>
      <c r="FB121">
        <v>466.91</v>
      </c>
      <c r="FC121">
        <v>462.68</v>
      </c>
      <c r="FD121">
        <v>455.6</v>
      </c>
      <c r="FE121">
        <v>546.5</v>
      </c>
      <c r="FF121">
        <v>424.9</v>
      </c>
      <c r="FG121">
        <v>508.58</v>
      </c>
      <c r="FH121">
        <v>431.5</v>
      </c>
      <c r="FI121">
        <v>583.66999999999996</v>
      </c>
      <c r="FJ121">
        <v>513.22</v>
      </c>
      <c r="FK121">
        <v>466.45</v>
      </c>
      <c r="FL121">
        <v>887.31</v>
      </c>
      <c r="FM121">
        <v>838.72</v>
      </c>
      <c r="FN121">
        <v>1253.9000000000001</v>
      </c>
      <c r="FO121">
        <v>1177.95</v>
      </c>
      <c r="FP121">
        <v>771.71</v>
      </c>
      <c r="FQ121">
        <v>728.65</v>
      </c>
      <c r="FR121">
        <v>699.68</v>
      </c>
      <c r="FS121">
        <v>898.43</v>
      </c>
      <c r="FT121">
        <v>952.99</v>
      </c>
      <c r="FU121">
        <v>964.08</v>
      </c>
      <c r="FV121">
        <v>1266.8900000000001</v>
      </c>
      <c r="FW121">
        <v>1287.1400000000001</v>
      </c>
      <c r="FX121">
        <v>1060</v>
      </c>
      <c r="FY121">
        <v>866.02</v>
      </c>
      <c r="FZ121">
        <v>1030.22</v>
      </c>
      <c r="GA121">
        <v>972.1</v>
      </c>
      <c r="GB121">
        <v>756.35</v>
      </c>
      <c r="GC121">
        <v>921.23</v>
      </c>
      <c r="GD121">
        <v>861.26</v>
      </c>
      <c r="GE121">
        <v>860.26</v>
      </c>
      <c r="GF121">
        <v>908.56</v>
      </c>
      <c r="GG121">
        <v>1005.28</v>
      </c>
      <c r="GH121">
        <v>955.78</v>
      </c>
      <c r="GI121">
        <v>814.83</v>
      </c>
      <c r="GJ121">
        <v>904.71</v>
      </c>
      <c r="GK121">
        <v>833.41</v>
      </c>
      <c r="GL121">
        <v>1155.21</v>
      </c>
      <c r="GM121">
        <v>864.49</v>
      </c>
      <c r="GN121">
        <v>862.47</v>
      </c>
      <c r="GO121">
        <v>795.94</v>
      </c>
      <c r="GP121">
        <v>886.46</v>
      </c>
      <c r="GQ121">
        <v>938.82</v>
      </c>
      <c r="GR121">
        <v>759.52</v>
      </c>
      <c r="GS121">
        <v>0.88</v>
      </c>
      <c r="GT121">
        <v>0.89</v>
      </c>
      <c r="GU121">
        <v>0.22</v>
      </c>
      <c r="GV121">
        <v>0.57999999999999996</v>
      </c>
      <c r="GW121">
        <v>1.69</v>
      </c>
      <c r="GX121">
        <v>0.47</v>
      </c>
      <c r="GY121">
        <v>0.64</v>
      </c>
      <c r="GZ121">
        <v>0.83</v>
      </c>
      <c r="HA121">
        <v>1.1100000000000001</v>
      </c>
      <c r="HB121">
        <v>1.17</v>
      </c>
      <c r="HC121">
        <v>0.92</v>
      </c>
      <c r="HD121">
        <v>1.02</v>
      </c>
      <c r="HE121">
        <v>1.5</v>
      </c>
      <c r="HF121">
        <v>1.01</v>
      </c>
      <c r="HG121">
        <v>0.62</v>
      </c>
      <c r="HH121">
        <v>1.17</v>
      </c>
      <c r="HI121">
        <v>1.05</v>
      </c>
      <c r="HJ121">
        <v>1.54</v>
      </c>
      <c r="HK121">
        <v>1.28</v>
      </c>
      <c r="HL121">
        <v>0.72</v>
      </c>
      <c r="HM121">
        <v>0.8</v>
      </c>
      <c r="HN121">
        <v>1.33</v>
      </c>
      <c r="HO121">
        <v>0.59</v>
      </c>
      <c r="HP121">
        <v>0.68</v>
      </c>
      <c r="HQ121">
        <v>0.76</v>
      </c>
      <c r="HR121">
        <v>0.95</v>
      </c>
      <c r="HS121">
        <v>0.94</v>
      </c>
      <c r="HT121">
        <v>0.25</v>
      </c>
      <c r="HU121">
        <v>0.87</v>
      </c>
      <c r="HV121">
        <v>1.04</v>
      </c>
      <c r="HW121">
        <v>0.81</v>
      </c>
      <c r="HX121">
        <v>0.8</v>
      </c>
      <c r="HY121">
        <v>0.94</v>
      </c>
      <c r="HZ121">
        <v>2.86</v>
      </c>
      <c r="IA121">
        <v>2.57</v>
      </c>
      <c r="IB121">
        <v>2.31</v>
      </c>
      <c r="IC121">
        <v>2.65</v>
      </c>
      <c r="ID121">
        <v>2.85</v>
      </c>
      <c r="IE121">
        <v>1.28</v>
      </c>
      <c r="IF121">
        <v>1.61</v>
      </c>
      <c r="IG121">
        <v>6.95</v>
      </c>
      <c r="IH121">
        <v>4.07</v>
      </c>
      <c r="II121">
        <v>3.94</v>
      </c>
      <c r="IJ121">
        <v>4.21</v>
      </c>
      <c r="IK121">
        <v>2.2999999999999998</v>
      </c>
      <c r="IL121">
        <v>3.88</v>
      </c>
      <c r="IM121">
        <v>2.88</v>
      </c>
      <c r="IN121">
        <v>4.8499999999999996</v>
      </c>
      <c r="IO121">
        <v>3.15</v>
      </c>
      <c r="IP121">
        <v>3.11</v>
      </c>
      <c r="IQ121">
        <v>3.5</v>
      </c>
      <c r="IR121">
        <v>4.75</v>
      </c>
      <c r="IS121">
        <v>2.74</v>
      </c>
      <c r="IT121">
        <v>2.27</v>
      </c>
      <c r="IU121">
        <v>3.76</v>
      </c>
      <c r="IV121">
        <v>3.87</v>
      </c>
      <c r="IW121">
        <v>2.4500000000000002</v>
      </c>
      <c r="IX121">
        <v>1.57</v>
      </c>
      <c r="IY121">
        <v>1.46</v>
      </c>
      <c r="IZ121">
        <v>1.64</v>
      </c>
      <c r="JA121">
        <v>1.64</v>
      </c>
      <c r="JB121">
        <v>2.08</v>
      </c>
      <c r="JC121">
        <v>2.0499999999999998</v>
      </c>
      <c r="JD121">
        <v>3.24</v>
      </c>
      <c r="JE121">
        <v>1.68</v>
      </c>
      <c r="JF121">
        <v>1.1399999999999999</v>
      </c>
      <c r="JG121">
        <v>3.78</v>
      </c>
      <c r="JH121">
        <v>4.5</v>
      </c>
      <c r="JI121">
        <v>2.68</v>
      </c>
      <c r="JJ121">
        <v>3.95</v>
      </c>
      <c r="JK121">
        <v>6.85</v>
      </c>
      <c r="JL121">
        <v>2.85</v>
      </c>
      <c r="JM121">
        <v>3.27</v>
      </c>
      <c r="JN121">
        <v>8.51</v>
      </c>
      <c r="JO121">
        <v>4.25</v>
      </c>
      <c r="JP121">
        <v>4.28</v>
      </c>
      <c r="JQ121">
        <v>4.8899999999999997</v>
      </c>
      <c r="JR121">
        <v>4.17</v>
      </c>
      <c r="JS121">
        <v>5.26</v>
      </c>
      <c r="JT121">
        <v>3.48</v>
      </c>
      <c r="JU121">
        <v>5.42</v>
      </c>
      <c r="JV121">
        <v>2.73</v>
      </c>
      <c r="JW121">
        <v>3.11</v>
      </c>
      <c r="JX121">
        <v>3.5</v>
      </c>
      <c r="JY121">
        <v>4.49</v>
      </c>
      <c r="JZ121">
        <v>3.8</v>
      </c>
      <c r="KA121">
        <v>4.09</v>
      </c>
      <c r="KB121">
        <v>4.5199999999999996</v>
      </c>
      <c r="KC121">
        <v>6.36</v>
      </c>
      <c r="KD121">
        <v>2.54</v>
      </c>
      <c r="KE121">
        <v>2.2000000000000002</v>
      </c>
      <c r="KF121">
        <v>1.74</v>
      </c>
      <c r="KG121">
        <v>2.44</v>
      </c>
      <c r="KH121">
        <v>2.68</v>
      </c>
      <c r="KI121">
        <v>3.57</v>
      </c>
      <c r="KJ121">
        <v>4.6100000000000003</v>
      </c>
      <c r="KK121">
        <v>3.88</v>
      </c>
      <c r="KL121">
        <v>4.26</v>
      </c>
      <c r="KM121">
        <v>1.66</v>
      </c>
    </row>
    <row r="122" spans="1:318" x14ac:dyDescent="0.25">
      <c r="A122">
        <v>120</v>
      </c>
      <c r="B122" s="1">
        <v>44075</v>
      </c>
      <c r="C122">
        <v>1209.02</v>
      </c>
      <c r="D122">
        <v>1221.08</v>
      </c>
      <c r="E122">
        <v>1261.08</v>
      </c>
      <c r="F122">
        <v>1348.26</v>
      </c>
      <c r="G122">
        <v>1191.99</v>
      </c>
      <c r="H122">
        <v>1262.8499999999999</v>
      </c>
      <c r="I122">
        <v>1201.82</v>
      </c>
      <c r="J122">
        <v>1222.67</v>
      </c>
      <c r="K122">
        <v>1245.05</v>
      </c>
      <c r="L122">
        <v>1127.78</v>
      </c>
      <c r="M122">
        <v>1175.74</v>
      </c>
      <c r="N122">
        <v>1153.71</v>
      </c>
      <c r="O122">
        <v>1116.54</v>
      </c>
      <c r="P122">
        <v>1084.45</v>
      </c>
      <c r="Q122">
        <v>1174.1099999999999</v>
      </c>
      <c r="R122">
        <v>1082.3</v>
      </c>
      <c r="S122">
        <v>1090.51</v>
      </c>
      <c r="T122">
        <v>1052.28</v>
      </c>
      <c r="U122">
        <v>1145.1500000000001</v>
      </c>
      <c r="V122">
        <v>1258.43</v>
      </c>
      <c r="W122">
        <v>1150.68</v>
      </c>
      <c r="X122">
        <v>1106.71</v>
      </c>
      <c r="Y122">
        <v>1344.23</v>
      </c>
      <c r="Z122">
        <v>1301.05</v>
      </c>
      <c r="AA122">
        <v>1255.02</v>
      </c>
      <c r="AB122">
        <v>1224.1400000000001</v>
      </c>
      <c r="AC122">
        <v>1362.83</v>
      </c>
      <c r="AD122">
        <v>1202.96</v>
      </c>
      <c r="AE122">
        <v>1208.0899999999999</v>
      </c>
      <c r="AF122">
        <v>1154.72</v>
      </c>
      <c r="AG122">
        <v>1198.1300000000001</v>
      </c>
      <c r="AH122">
        <v>1195.18</v>
      </c>
      <c r="AI122">
        <v>1276.05</v>
      </c>
      <c r="AJ122">
        <v>645.55999999999995</v>
      </c>
      <c r="AK122">
        <v>694.48</v>
      </c>
      <c r="AL122">
        <v>713.99</v>
      </c>
      <c r="AM122">
        <v>776.28</v>
      </c>
      <c r="AN122">
        <v>678.89</v>
      </c>
      <c r="AO122">
        <v>664.45</v>
      </c>
      <c r="AP122">
        <v>684.96</v>
      </c>
      <c r="AQ122">
        <v>703.88</v>
      </c>
      <c r="AR122">
        <v>714.55</v>
      </c>
      <c r="AS122">
        <v>629.26</v>
      </c>
      <c r="AT122">
        <v>664.08</v>
      </c>
      <c r="AU122">
        <v>664.88</v>
      </c>
      <c r="AV122">
        <v>648.52</v>
      </c>
      <c r="AW122">
        <v>619.04999999999995</v>
      </c>
      <c r="AX122">
        <v>646.53</v>
      </c>
      <c r="AY122">
        <v>595.65</v>
      </c>
      <c r="AZ122">
        <v>616.66</v>
      </c>
      <c r="BA122">
        <v>594.4</v>
      </c>
      <c r="BB122">
        <v>618.24</v>
      </c>
      <c r="BC122">
        <v>642.21</v>
      </c>
      <c r="BD122">
        <v>622.66999999999996</v>
      </c>
      <c r="BE122">
        <v>585.37</v>
      </c>
      <c r="BF122">
        <v>645.23</v>
      </c>
      <c r="BG122">
        <v>657.25</v>
      </c>
      <c r="BH122">
        <v>636.45000000000005</v>
      </c>
      <c r="BI122">
        <v>598.69000000000005</v>
      </c>
      <c r="BJ122">
        <v>668.4</v>
      </c>
      <c r="BK122">
        <v>669.04</v>
      </c>
      <c r="BL122">
        <v>679.47</v>
      </c>
      <c r="BM122">
        <v>637.49</v>
      </c>
      <c r="BN122">
        <v>680.96</v>
      </c>
      <c r="BO122">
        <v>668.42</v>
      </c>
      <c r="BP122">
        <v>721.69</v>
      </c>
      <c r="BQ122">
        <v>563.46</v>
      </c>
      <c r="BR122">
        <v>526.6</v>
      </c>
      <c r="BS122">
        <v>547.09</v>
      </c>
      <c r="BT122">
        <v>571.98</v>
      </c>
      <c r="BU122">
        <v>513.1</v>
      </c>
      <c r="BV122">
        <v>598.4</v>
      </c>
      <c r="BW122">
        <v>516.86</v>
      </c>
      <c r="BX122">
        <v>518.79</v>
      </c>
      <c r="BY122">
        <v>530.5</v>
      </c>
      <c r="BZ122">
        <v>498.52</v>
      </c>
      <c r="CA122">
        <v>511.66</v>
      </c>
      <c r="CB122">
        <v>488.83</v>
      </c>
      <c r="CC122">
        <v>468.02</v>
      </c>
      <c r="CD122">
        <v>465.4</v>
      </c>
      <c r="CE122">
        <v>527.58000000000004</v>
      </c>
      <c r="CF122">
        <v>486.65</v>
      </c>
      <c r="CG122">
        <v>473.85</v>
      </c>
      <c r="CH122">
        <v>457.88</v>
      </c>
      <c r="CI122">
        <v>526.91</v>
      </c>
      <c r="CJ122">
        <v>616.22</v>
      </c>
      <c r="CK122">
        <v>528.01</v>
      </c>
      <c r="CL122">
        <v>521.34</v>
      </c>
      <c r="CM122">
        <v>699</v>
      </c>
      <c r="CN122">
        <v>643.79999999999995</v>
      </c>
      <c r="CO122">
        <v>618.57000000000005</v>
      </c>
      <c r="CP122">
        <v>625.45000000000005</v>
      </c>
      <c r="CQ122">
        <v>694.43</v>
      </c>
      <c r="CR122">
        <v>533.91999999999996</v>
      </c>
      <c r="CS122">
        <v>528.62</v>
      </c>
      <c r="CT122">
        <v>517.23</v>
      </c>
      <c r="CU122">
        <v>517.16999999999996</v>
      </c>
      <c r="CV122">
        <v>526.76</v>
      </c>
      <c r="CW122">
        <v>554.36</v>
      </c>
      <c r="CX122">
        <v>605.15</v>
      </c>
      <c r="CY122">
        <v>608.48</v>
      </c>
      <c r="CZ122">
        <v>703.12</v>
      </c>
      <c r="DA122">
        <v>715.71</v>
      </c>
      <c r="DB122">
        <v>583.66999999999996</v>
      </c>
      <c r="DC122">
        <v>524.46</v>
      </c>
      <c r="DD122">
        <v>576.13</v>
      </c>
      <c r="DE122">
        <v>593.86</v>
      </c>
      <c r="DF122">
        <v>654.5</v>
      </c>
      <c r="DG122">
        <v>609.17999999999995</v>
      </c>
      <c r="DH122">
        <v>619.39</v>
      </c>
      <c r="DI122">
        <v>766.74</v>
      </c>
      <c r="DJ122">
        <v>644.79</v>
      </c>
      <c r="DK122">
        <v>546.61</v>
      </c>
      <c r="DL122">
        <v>649.36</v>
      </c>
      <c r="DM122">
        <v>578.63</v>
      </c>
      <c r="DN122">
        <v>544.91</v>
      </c>
      <c r="DO122">
        <v>559.14</v>
      </c>
      <c r="DP122">
        <v>606.16999999999996</v>
      </c>
      <c r="DQ122">
        <v>602.61</v>
      </c>
      <c r="DR122">
        <v>633.29</v>
      </c>
      <c r="DS122">
        <v>613.88</v>
      </c>
      <c r="DT122">
        <v>612.63</v>
      </c>
      <c r="DU122">
        <v>587.70000000000005</v>
      </c>
      <c r="DV122">
        <v>600.17999999999995</v>
      </c>
      <c r="DW122">
        <v>585.36</v>
      </c>
      <c r="DX122">
        <v>738.22</v>
      </c>
      <c r="DY122">
        <v>545.94000000000005</v>
      </c>
      <c r="DZ122">
        <v>616.71</v>
      </c>
      <c r="EA122">
        <v>543.09</v>
      </c>
      <c r="EB122">
        <v>683.54</v>
      </c>
      <c r="EC122">
        <v>631.30999999999995</v>
      </c>
      <c r="ED122">
        <v>563.54999999999995</v>
      </c>
      <c r="EE122">
        <v>489.03</v>
      </c>
      <c r="EF122">
        <v>513.22</v>
      </c>
      <c r="EG122">
        <v>543.51</v>
      </c>
      <c r="EH122">
        <v>563.92999999999995</v>
      </c>
      <c r="EI122">
        <v>501.24</v>
      </c>
      <c r="EJ122">
        <v>437.33</v>
      </c>
      <c r="EK122">
        <v>509.88</v>
      </c>
      <c r="EL122">
        <v>484.61</v>
      </c>
      <c r="EM122">
        <v>559.08000000000004</v>
      </c>
      <c r="EN122">
        <v>485.55</v>
      </c>
      <c r="EO122">
        <v>456.99</v>
      </c>
      <c r="EP122">
        <v>602.24</v>
      </c>
      <c r="EQ122">
        <v>522.13</v>
      </c>
      <c r="ER122">
        <v>437.24</v>
      </c>
      <c r="ES122">
        <v>514.11</v>
      </c>
      <c r="ET122">
        <v>444.07</v>
      </c>
      <c r="EU122">
        <v>456.59</v>
      </c>
      <c r="EV122">
        <v>443.84</v>
      </c>
      <c r="EW122">
        <v>499.5</v>
      </c>
      <c r="EX122">
        <v>487.37</v>
      </c>
      <c r="EY122">
        <v>522.84</v>
      </c>
      <c r="EZ122">
        <v>466.04</v>
      </c>
      <c r="FA122">
        <v>454.76</v>
      </c>
      <c r="FB122">
        <v>483.53</v>
      </c>
      <c r="FC122">
        <v>472.49</v>
      </c>
      <c r="FD122">
        <v>468.31</v>
      </c>
      <c r="FE122">
        <v>554.80999999999995</v>
      </c>
      <c r="FF122">
        <v>432.13</v>
      </c>
      <c r="FG122">
        <v>517.67999999999995</v>
      </c>
      <c r="FH122">
        <v>441.21</v>
      </c>
      <c r="FI122">
        <v>595.46</v>
      </c>
      <c r="FJ122">
        <v>517.07000000000005</v>
      </c>
      <c r="FK122">
        <v>478.48</v>
      </c>
      <c r="FL122">
        <v>889.08</v>
      </c>
      <c r="FM122">
        <v>848.95</v>
      </c>
      <c r="FN122">
        <v>1250.01</v>
      </c>
      <c r="FO122">
        <v>1177.95</v>
      </c>
      <c r="FP122">
        <v>773.8</v>
      </c>
      <c r="FQ122">
        <v>731.13</v>
      </c>
      <c r="FR122">
        <v>718.99</v>
      </c>
      <c r="FS122">
        <v>898.43</v>
      </c>
      <c r="FT122">
        <v>952.99</v>
      </c>
      <c r="FU122">
        <v>964.08</v>
      </c>
      <c r="FV122">
        <v>1266.8900000000001</v>
      </c>
      <c r="FW122">
        <v>1287.53</v>
      </c>
      <c r="FX122">
        <v>1060</v>
      </c>
      <c r="FY122">
        <v>866.02</v>
      </c>
      <c r="FZ122">
        <v>1030.22</v>
      </c>
      <c r="GA122">
        <v>972.1</v>
      </c>
      <c r="GB122">
        <v>756.35</v>
      </c>
      <c r="GC122">
        <v>921.23</v>
      </c>
      <c r="GD122">
        <v>861.26</v>
      </c>
      <c r="GE122">
        <v>860.26</v>
      </c>
      <c r="GF122">
        <v>908.56</v>
      </c>
      <c r="GG122">
        <v>1005.28</v>
      </c>
      <c r="GH122">
        <v>955.78</v>
      </c>
      <c r="GI122">
        <v>814.83</v>
      </c>
      <c r="GJ122">
        <v>904.71</v>
      </c>
      <c r="GK122">
        <v>833.41</v>
      </c>
      <c r="GL122">
        <v>1155.21</v>
      </c>
      <c r="GM122">
        <v>864.49</v>
      </c>
      <c r="GN122">
        <v>872.73</v>
      </c>
      <c r="GO122">
        <v>795.94</v>
      </c>
      <c r="GP122">
        <v>886.46</v>
      </c>
      <c r="GQ122">
        <v>956.94</v>
      </c>
      <c r="GR122">
        <v>778.51</v>
      </c>
      <c r="GS122">
        <v>1.44</v>
      </c>
      <c r="GT122">
        <v>1.81</v>
      </c>
      <c r="GU122">
        <v>0.89</v>
      </c>
      <c r="GV122">
        <v>2.0099999999999998</v>
      </c>
      <c r="GW122">
        <v>1.21</v>
      </c>
      <c r="GX122">
        <v>1.84</v>
      </c>
      <c r="GY122">
        <v>2.41</v>
      </c>
      <c r="GZ122">
        <v>0.97</v>
      </c>
      <c r="HA122">
        <v>1.7</v>
      </c>
      <c r="HB122">
        <v>1.62</v>
      </c>
      <c r="HC122">
        <v>1.1599999999999999</v>
      </c>
      <c r="HD122">
        <v>2.38</v>
      </c>
      <c r="HE122">
        <v>0.8</v>
      </c>
      <c r="HF122">
        <v>1.3</v>
      </c>
      <c r="HG122">
        <v>1.65</v>
      </c>
      <c r="HH122">
        <v>1.31</v>
      </c>
      <c r="HI122">
        <v>1.27</v>
      </c>
      <c r="HJ122">
        <v>2.91</v>
      </c>
      <c r="HK122">
        <v>2.39</v>
      </c>
      <c r="HL122">
        <v>1.33</v>
      </c>
      <c r="HM122">
        <v>1.21</v>
      </c>
      <c r="HN122">
        <v>1.47</v>
      </c>
      <c r="HO122">
        <v>0.41</v>
      </c>
      <c r="HP122">
        <v>1.77</v>
      </c>
      <c r="HQ122">
        <v>1.06</v>
      </c>
      <c r="HR122">
        <v>1.35</v>
      </c>
      <c r="HS122">
        <v>0.74</v>
      </c>
      <c r="HT122">
        <v>0.94</v>
      </c>
      <c r="HU122">
        <v>1.52</v>
      </c>
      <c r="HV122">
        <v>1.23</v>
      </c>
      <c r="HW122">
        <v>1.1399999999999999</v>
      </c>
      <c r="HX122">
        <v>1.27</v>
      </c>
      <c r="HY122">
        <v>2.54</v>
      </c>
      <c r="HZ122">
        <v>4.34</v>
      </c>
      <c r="IA122">
        <v>4.42</v>
      </c>
      <c r="IB122">
        <v>3.22</v>
      </c>
      <c r="IC122">
        <v>4.71</v>
      </c>
      <c r="ID122">
        <v>4.0999999999999996</v>
      </c>
      <c r="IE122">
        <v>3.15</v>
      </c>
      <c r="IF122">
        <v>4.0599999999999996</v>
      </c>
      <c r="IG122">
        <v>7.99</v>
      </c>
      <c r="IH122">
        <v>5.84</v>
      </c>
      <c r="II122">
        <v>5.63</v>
      </c>
      <c r="IJ122">
        <v>5.42</v>
      </c>
      <c r="IK122">
        <v>4.7300000000000004</v>
      </c>
      <c r="IL122">
        <v>4.71</v>
      </c>
      <c r="IM122">
        <v>4.22</v>
      </c>
      <c r="IN122">
        <v>6.58</v>
      </c>
      <c r="IO122">
        <v>4.5</v>
      </c>
      <c r="IP122">
        <v>4.42</v>
      </c>
      <c r="IQ122">
        <v>6.51</v>
      </c>
      <c r="IR122">
        <v>7.26</v>
      </c>
      <c r="IS122">
        <v>4.1100000000000003</v>
      </c>
      <c r="IT122">
        <v>3.51</v>
      </c>
      <c r="IU122">
        <v>5.28</v>
      </c>
      <c r="IV122">
        <v>4.3</v>
      </c>
      <c r="IW122">
        <v>4.26</v>
      </c>
      <c r="IX122">
        <v>2.65</v>
      </c>
      <c r="IY122">
        <v>2.83</v>
      </c>
      <c r="IZ122">
        <v>2.39</v>
      </c>
      <c r="JA122">
        <v>2.6</v>
      </c>
      <c r="JB122">
        <v>3.63</v>
      </c>
      <c r="JC122">
        <v>3.31</v>
      </c>
      <c r="JD122">
        <v>4.41</v>
      </c>
      <c r="JE122">
        <v>2.97</v>
      </c>
      <c r="JF122">
        <v>3.71</v>
      </c>
      <c r="JG122">
        <v>4.8899999999999997</v>
      </c>
      <c r="JH122">
        <v>5.53</v>
      </c>
      <c r="JI122">
        <v>3.44</v>
      </c>
      <c r="JJ122">
        <v>5.77</v>
      </c>
      <c r="JK122">
        <v>4.4400000000000004</v>
      </c>
      <c r="JL122">
        <v>4.84</v>
      </c>
      <c r="JM122">
        <v>5.83</v>
      </c>
      <c r="JN122">
        <v>9.69</v>
      </c>
      <c r="JO122">
        <v>5.72</v>
      </c>
      <c r="JP122">
        <v>5.93</v>
      </c>
      <c r="JQ122">
        <v>6.08</v>
      </c>
      <c r="JR122">
        <v>6.49</v>
      </c>
      <c r="JS122">
        <v>5.37</v>
      </c>
      <c r="JT122">
        <v>4.6500000000000004</v>
      </c>
      <c r="JU122">
        <v>7.13</v>
      </c>
      <c r="JV122">
        <v>4.0599999999999996</v>
      </c>
      <c r="JW122">
        <v>4.9000000000000004</v>
      </c>
      <c r="JX122">
        <v>6.38</v>
      </c>
      <c r="JY122">
        <v>7.31</v>
      </c>
      <c r="JZ122">
        <v>4.6100000000000003</v>
      </c>
      <c r="KA122">
        <v>4.51</v>
      </c>
      <c r="KB122">
        <v>5.44</v>
      </c>
      <c r="KC122">
        <v>5.03</v>
      </c>
      <c r="KD122">
        <v>4.4000000000000004</v>
      </c>
      <c r="KE122">
        <v>3.07</v>
      </c>
      <c r="KF122">
        <v>3.08</v>
      </c>
      <c r="KG122">
        <v>2.95</v>
      </c>
      <c r="KH122">
        <v>3.14</v>
      </c>
      <c r="KI122">
        <v>4.68</v>
      </c>
      <c r="KJ122">
        <v>4.0999999999999996</v>
      </c>
      <c r="KK122">
        <v>4.9800000000000004</v>
      </c>
      <c r="KL122">
        <v>5.0999999999999996</v>
      </c>
      <c r="KM122">
        <v>4.12</v>
      </c>
    </row>
    <row r="123" spans="1:318" x14ac:dyDescent="0.25">
      <c r="A123">
        <v>121</v>
      </c>
      <c r="B123" s="1">
        <v>44105</v>
      </c>
      <c r="C123">
        <v>1229.72</v>
      </c>
      <c r="D123">
        <v>1243.8499999999999</v>
      </c>
      <c r="E123">
        <v>1284.04</v>
      </c>
      <c r="F123">
        <v>1362.14</v>
      </c>
      <c r="G123">
        <v>1224.58</v>
      </c>
      <c r="H123">
        <v>1275.97</v>
      </c>
      <c r="I123">
        <v>1224.52</v>
      </c>
      <c r="J123">
        <v>1234.49</v>
      </c>
      <c r="K123">
        <v>1260.94</v>
      </c>
      <c r="L123">
        <v>1151.1099999999999</v>
      </c>
      <c r="M123">
        <v>1185.43</v>
      </c>
      <c r="N123">
        <v>1170.8800000000001</v>
      </c>
      <c r="O123">
        <v>1129.47</v>
      </c>
      <c r="P123">
        <v>1096.8900000000001</v>
      </c>
      <c r="Q123">
        <v>1194.3699999999999</v>
      </c>
      <c r="R123">
        <v>1113.77</v>
      </c>
      <c r="S123">
        <v>1117.28</v>
      </c>
      <c r="T123">
        <v>1086.33</v>
      </c>
      <c r="U123">
        <v>1178.73</v>
      </c>
      <c r="V123">
        <v>1277.56</v>
      </c>
      <c r="W123">
        <v>1173.21</v>
      </c>
      <c r="X123">
        <v>1131.3399999999999</v>
      </c>
      <c r="Y123">
        <v>1358.99</v>
      </c>
      <c r="Z123">
        <v>1319.44</v>
      </c>
      <c r="AA123">
        <v>1277.25</v>
      </c>
      <c r="AB123">
        <v>1241.55</v>
      </c>
      <c r="AC123">
        <v>1399.13</v>
      </c>
      <c r="AD123">
        <v>1219.73</v>
      </c>
      <c r="AE123">
        <v>1222.25</v>
      </c>
      <c r="AF123">
        <v>1176.19</v>
      </c>
      <c r="AG123">
        <v>1207.04</v>
      </c>
      <c r="AH123">
        <v>1210.9000000000001</v>
      </c>
      <c r="AI123">
        <v>1290.07</v>
      </c>
      <c r="AJ123">
        <v>666.03</v>
      </c>
      <c r="AK123">
        <v>717.29</v>
      </c>
      <c r="AL123">
        <v>736.95</v>
      </c>
      <c r="AM123">
        <v>790.16</v>
      </c>
      <c r="AN123">
        <v>711.59</v>
      </c>
      <c r="AO123">
        <v>677.83</v>
      </c>
      <c r="AP123">
        <v>707.66</v>
      </c>
      <c r="AQ123">
        <v>715.7</v>
      </c>
      <c r="AR123">
        <v>730.44</v>
      </c>
      <c r="AS123">
        <v>653.47</v>
      </c>
      <c r="AT123">
        <v>673.77</v>
      </c>
      <c r="AU123">
        <v>682.05</v>
      </c>
      <c r="AV123">
        <v>662.83</v>
      </c>
      <c r="AW123">
        <v>631.49</v>
      </c>
      <c r="AX123">
        <v>676.15</v>
      </c>
      <c r="AY123">
        <v>627.12</v>
      </c>
      <c r="AZ123">
        <v>643.42999999999995</v>
      </c>
      <c r="BA123">
        <v>628.45000000000005</v>
      </c>
      <c r="BB123">
        <v>651.82000000000005</v>
      </c>
      <c r="BC123">
        <v>660.56</v>
      </c>
      <c r="BD123">
        <v>643.26</v>
      </c>
      <c r="BE123">
        <v>611.55999999999995</v>
      </c>
      <c r="BF123">
        <v>659.99</v>
      </c>
      <c r="BG123">
        <v>675.06</v>
      </c>
      <c r="BH123">
        <v>657.2</v>
      </c>
      <c r="BI123">
        <v>616.1</v>
      </c>
      <c r="BJ123">
        <v>699.1</v>
      </c>
      <c r="BK123">
        <v>685.81</v>
      </c>
      <c r="BL123">
        <v>693.37</v>
      </c>
      <c r="BM123">
        <v>657.72</v>
      </c>
      <c r="BN123">
        <v>689.87</v>
      </c>
      <c r="BO123">
        <v>683.93</v>
      </c>
      <c r="BP123">
        <v>735.7</v>
      </c>
      <c r="BQ123">
        <v>563.69000000000005</v>
      </c>
      <c r="BR123">
        <v>526.55999999999995</v>
      </c>
      <c r="BS123">
        <v>547.09</v>
      </c>
      <c r="BT123">
        <v>571.98</v>
      </c>
      <c r="BU123">
        <v>512.99</v>
      </c>
      <c r="BV123">
        <v>598.14</v>
      </c>
      <c r="BW123">
        <v>516.86</v>
      </c>
      <c r="BX123">
        <v>518.79</v>
      </c>
      <c r="BY123">
        <v>530.5</v>
      </c>
      <c r="BZ123">
        <v>497.64</v>
      </c>
      <c r="CA123">
        <v>511.66</v>
      </c>
      <c r="CB123">
        <v>488.83</v>
      </c>
      <c r="CC123">
        <v>466.64</v>
      </c>
      <c r="CD123">
        <v>465.4</v>
      </c>
      <c r="CE123">
        <v>518.22</v>
      </c>
      <c r="CF123">
        <v>486.65</v>
      </c>
      <c r="CG123">
        <v>473.85</v>
      </c>
      <c r="CH123">
        <v>457.88</v>
      </c>
      <c r="CI123">
        <v>526.91</v>
      </c>
      <c r="CJ123">
        <v>617</v>
      </c>
      <c r="CK123">
        <v>529.95000000000005</v>
      </c>
      <c r="CL123">
        <v>519.78</v>
      </c>
      <c r="CM123">
        <v>699</v>
      </c>
      <c r="CN123">
        <v>644.38</v>
      </c>
      <c r="CO123">
        <v>620.04999999999995</v>
      </c>
      <c r="CP123">
        <v>625.45000000000005</v>
      </c>
      <c r="CQ123">
        <v>700.03</v>
      </c>
      <c r="CR123">
        <v>533.91999999999996</v>
      </c>
      <c r="CS123">
        <v>528.88</v>
      </c>
      <c r="CT123">
        <v>518.47</v>
      </c>
      <c r="CU123">
        <v>517.16999999999996</v>
      </c>
      <c r="CV123">
        <v>526.97</v>
      </c>
      <c r="CW123">
        <v>554.37</v>
      </c>
      <c r="CX123">
        <v>615.5</v>
      </c>
      <c r="CY123">
        <v>619.79999999999995</v>
      </c>
      <c r="CZ123">
        <v>715.92</v>
      </c>
      <c r="DA123">
        <v>723.08</v>
      </c>
      <c r="DB123">
        <v>599.61</v>
      </c>
      <c r="DC123">
        <v>529.91999999999996</v>
      </c>
      <c r="DD123">
        <v>587.02</v>
      </c>
      <c r="DE123">
        <v>599.62</v>
      </c>
      <c r="DF123">
        <v>662.88</v>
      </c>
      <c r="DG123">
        <v>621.79</v>
      </c>
      <c r="DH123">
        <v>624.47</v>
      </c>
      <c r="DI123">
        <v>778.17</v>
      </c>
      <c r="DJ123">
        <v>652.27</v>
      </c>
      <c r="DK123">
        <v>552.9</v>
      </c>
      <c r="DL123">
        <v>660.59</v>
      </c>
      <c r="DM123">
        <v>595.47</v>
      </c>
      <c r="DN123">
        <v>558.26</v>
      </c>
      <c r="DO123">
        <v>577.25</v>
      </c>
      <c r="DP123">
        <v>623.92999999999995</v>
      </c>
      <c r="DQ123">
        <v>611.77</v>
      </c>
      <c r="DR123">
        <v>645.70000000000005</v>
      </c>
      <c r="DS123">
        <v>627.57000000000005</v>
      </c>
      <c r="DT123">
        <v>619.37</v>
      </c>
      <c r="DU123">
        <v>595.99</v>
      </c>
      <c r="DV123">
        <v>610.79999999999995</v>
      </c>
      <c r="DW123">
        <v>593.67999999999995</v>
      </c>
      <c r="DX123">
        <v>757.86</v>
      </c>
      <c r="DY123">
        <v>553.53</v>
      </c>
      <c r="DZ123">
        <v>623.91999999999996</v>
      </c>
      <c r="EA123">
        <v>553.19000000000005</v>
      </c>
      <c r="EB123">
        <v>688.59</v>
      </c>
      <c r="EC123">
        <v>639.64</v>
      </c>
      <c r="ED123">
        <v>569.75</v>
      </c>
      <c r="EE123">
        <v>504.53</v>
      </c>
      <c r="EF123">
        <v>530.04999999999995</v>
      </c>
      <c r="EG123">
        <v>561.01</v>
      </c>
      <c r="EH123">
        <v>574.03</v>
      </c>
      <c r="EI123">
        <v>525.4</v>
      </c>
      <c r="EJ123">
        <v>446.12</v>
      </c>
      <c r="EK123">
        <v>526.76</v>
      </c>
      <c r="EL123">
        <v>492.75</v>
      </c>
      <c r="EM123">
        <v>571.49</v>
      </c>
      <c r="EN123">
        <v>504.24</v>
      </c>
      <c r="EO123">
        <v>463.66</v>
      </c>
      <c r="EP123">
        <v>617.78</v>
      </c>
      <c r="EQ123">
        <v>533.66999999999996</v>
      </c>
      <c r="ER123">
        <v>446.03</v>
      </c>
      <c r="ES123">
        <v>537.66</v>
      </c>
      <c r="ET123">
        <v>467.51</v>
      </c>
      <c r="EU123">
        <v>476.41</v>
      </c>
      <c r="EV123">
        <v>469.27</v>
      </c>
      <c r="EW123">
        <v>526.63</v>
      </c>
      <c r="EX123">
        <v>501.31</v>
      </c>
      <c r="EY123">
        <v>540.15</v>
      </c>
      <c r="EZ123">
        <v>486.87</v>
      </c>
      <c r="FA123">
        <v>465.17</v>
      </c>
      <c r="FB123">
        <v>496.64</v>
      </c>
      <c r="FC123">
        <v>487.89</v>
      </c>
      <c r="FD123">
        <v>481.94</v>
      </c>
      <c r="FE123">
        <v>580.27</v>
      </c>
      <c r="FF123">
        <v>442.97</v>
      </c>
      <c r="FG123">
        <v>528.29</v>
      </c>
      <c r="FH123">
        <v>455.2</v>
      </c>
      <c r="FI123">
        <v>603.26</v>
      </c>
      <c r="FJ123">
        <v>529.05999999999995</v>
      </c>
      <c r="FK123">
        <v>487.76</v>
      </c>
      <c r="FL123">
        <v>889.44</v>
      </c>
      <c r="FM123">
        <v>848.86</v>
      </c>
      <c r="FN123">
        <v>1250.01</v>
      </c>
      <c r="FO123">
        <v>1177.95</v>
      </c>
      <c r="FP123">
        <v>773.64</v>
      </c>
      <c r="FQ123">
        <v>730.83</v>
      </c>
      <c r="FR123">
        <v>718.99</v>
      </c>
      <c r="FS123">
        <v>898.43</v>
      </c>
      <c r="FT123">
        <v>952.99</v>
      </c>
      <c r="FU123">
        <v>962.34</v>
      </c>
      <c r="FV123">
        <v>1266.8900000000001</v>
      </c>
      <c r="FW123">
        <v>1287.53</v>
      </c>
      <c r="FX123">
        <v>1056.82</v>
      </c>
      <c r="FY123">
        <v>866.02</v>
      </c>
      <c r="FZ123">
        <v>1011.98</v>
      </c>
      <c r="GA123">
        <v>972.1</v>
      </c>
      <c r="GB123">
        <v>756.35</v>
      </c>
      <c r="GC123">
        <v>921.23</v>
      </c>
      <c r="GD123">
        <v>861.26</v>
      </c>
      <c r="GE123">
        <v>861.38</v>
      </c>
      <c r="GF123">
        <v>911.92</v>
      </c>
      <c r="GG123">
        <v>1002.26</v>
      </c>
      <c r="GH123">
        <v>955.78</v>
      </c>
      <c r="GI123">
        <v>815.56</v>
      </c>
      <c r="GJ123">
        <v>906.88</v>
      </c>
      <c r="GK123">
        <v>833.41</v>
      </c>
      <c r="GL123">
        <v>1164.57</v>
      </c>
      <c r="GM123">
        <v>864.49</v>
      </c>
      <c r="GN123">
        <v>873.17</v>
      </c>
      <c r="GO123">
        <v>797.85</v>
      </c>
      <c r="GP123">
        <v>886.46</v>
      </c>
      <c r="GQ123">
        <v>957.33</v>
      </c>
      <c r="GR123">
        <v>778.51</v>
      </c>
      <c r="GS123">
        <v>1.71</v>
      </c>
      <c r="GT123">
        <v>1.86</v>
      </c>
      <c r="GU123">
        <v>1.82</v>
      </c>
      <c r="GV123">
        <v>1.03</v>
      </c>
      <c r="GW123">
        <v>2.73</v>
      </c>
      <c r="GX123">
        <v>1.04</v>
      </c>
      <c r="GY123">
        <v>1.89</v>
      </c>
      <c r="GZ123">
        <v>0.97</v>
      </c>
      <c r="HA123">
        <v>1.28</v>
      </c>
      <c r="HB123">
        <v>2.0699999999999998</v>
      </c>
      <c r="HC123">
        <v>0.82</v>
      </c>
      <c r="HD123">
        <v>1.49</v>
      </c>
      <c r="HE123">
        <v>1.1599999999999999</v>
      </c>
      <c r="HF123">
        <v>1.1499999999999999</v>
      </c>
      <c r="HG123">
        <v>1.73</v>
      </c>
      <c r="HH123">
        <v>2.91</v>
      </c>
      <c r="HI123">
        <v>2.4500000000000002</v>
      </c>
      <c r="HJ123">
        <v>3.24</v>
      </c>
      <c r="HK123">
        <v>2.93</v>
      </c>
      <c r="HL123">
        <v>1.52</v>
      </c>
      <c r="HM123">
        <v>1.96</v>
      </c>
      <c r="HN123">
        <v>2.23</v>
      </c>
      <c r="HO123">
        <v>1.1000000000000001</v>
      </c>
      <c r="HP123">
        <v>1.41</v>
      </c>
      <c r="HQ123">
        <v>1.77</v>
      </c>
      <c r="HR123">
        <v>1.42</v>
      </c>
      <c r="HS123">
        <v>2.66</v>
      </c>
      <c r="HT123">
        <v>1.39</v>
      </c>
      <c r="HU123">
        <v>1.17</v>
      </c>
      <c r="HV123">
        <v>1.86</v>
      </c>
      <c r="HW123">
        <v>0.74</v>
      </c>
      <c r="HX123">
        <v>1.32</v>
      </c>
      <c r="HY123">
        <v>1.1000000000000001</v>
      </c>
      <c r="HZ123">
        <v>6.13</v>
      </c>
      <c r="IA123">
        <v>6.36</v>
      </c>
      <c r="IB123">
        <v>5.0999999999999996</v>
      </c>
      <c r="IC123">
        <v>5.79</v>
      </c>
      <c r="ID123">
        <v>6.94</v>
      </c>
      <c r="IE123">
        <v>4.22</v>
      </c>
      <c r="IF123">
        <v>6.02</v>
      </c>
      <c r="IG123">
        <v>9.0399999999999991</v>
      </c>
      <c r="IH123">
        <v>7.2</v>
      </c>
      <c r="II123">
        <v>7.81</v>
      </c>
      <c r="IJ123">
        <v>6.28</v>
      </c>
      <c r="IK123">
        <v>6.29</v>
      </c>
      <c r="IL123">
        <v>5.93</v>
      </c>
      <c r="IM123">
        <v>5.42</v>
      </c>
      <c r="IN123">
        <v>8.43</v>
      </c>
      <c r="IO123">
        <v>7.54</v>
      </c>
      <c r="IP123">
        <v>6.98</v>
      </c>
      <c r="IQ123">
        <v>9.9600000000000009</v>
      </c>
      <c r="IR123">
        <v>10.4</v>
      </c>
      <c r="IS123">
        <v>5.69</v>
      </c>
      <c r="IT123">
        <v>5.54</v>
      </c>
      <c r="IU123">
        <v>7.63</v>
      </c>
      <c r="IV123">
        <v>5.44</v>
      </c>
      <c r="IW123">
        <v>5.73</v>
      </c>
      <c r="IX123">
        <v>4.46</v>
      </c>
      <c r="IY123">
        <v>4.29</v>
      </c>
      <c r="IZ123">
        <v>5.1100000000000003</v>
      </c>
      <c r="JA123">
        <v>4.0199999999999996</v>
      </c>
      <c r="JB123">
        <v>4.84</v>
      </c>
      <c r="JC123">
        <v>5.23</v>
      </c>
      <c r="JD123">
        <v>5.19</v>
      </c>
      <c r="JE123">
        <v>4.33</v>
      </c>
      <c r="JF123">
        <v>4.8499999999999996</v>
      </c>
      <c r="JG123">
        <v>6.48</v>
      </c>
      <c r="JH123">
        <v>6.46</v>
      </c>
      <c r="JI123">
        <v>5.19</v>
      </c>
      <c r="JJ123">
        <v>6.74</v>
      </c>
      <c r="JK123">
        <v>7.02</v>
      </c>
      <c r="JL123">
        <v>4.5999999999999996</v>
      </c>
      <c r="JM123">
        <v>5.77</v>
      </c>
      <c r="JN123">
        <v>10.08</v>
      </c>
      <c r="JO123">
        <v>7.59</v>
      </c>
      <c r="JP123">
        <v>8.14</v>
      </c>
      <c r="JQ123">
        <v>6.99</v>
      </c>
      <c r="JR123">
        <v>7.5</v>
      </c>
      <c r="JS123">
        <v>6.75</v>
      </c>
      <c r="JT123">
        <v>5.84</v>
      </c>
      <c r="JU123">
        <v>8.92</v>
      </c>
      <c r="JV123">
        <v>7.27</v>
      </c>
      <c r="JW123">
        <v>7.26</v>
      </c>
      <c r="JX123">
        <v>10.23</v>
      </c>
      <c r="JY123">
        <v>10.39</v>
      </c>
      <c r="JZ123">
        <v>6.1</v>
      </c>
      <c r="KA123">
        <v>6.51</v>
      </c>
      <c r="KB123">
        <v>7.8</v>
      </c>
      <c r="KC123">
        <v>5.67</v>
      </c>
      <c r="KD123">
        <v>5.94</v>
      </c>
      <c r="KE123">
        <v>4.63</v>
      </c>
      <c r="KF123">
        <v>4.46</v>
      </c>
      <c r="KG123">
        <v>5.52</v>
      </c>
      <c r="KH123">
        <v>3.93</v>
      </c>
      <c r="KI123">
        <v>5.51</v>
      </c>
      <c r="KJ123">
        <v>5.38</v>
      </c>
      <c r="KK123">
        <v>5.68</v>
      </c>
      <c r="KL123">
        <v>5.68</v>
      </c>
      <c r="KM123">
        <v>5.2</v>
      </c>
    </row>
    <row r="124" spans="1:318" x14ac:dyDescent="0.25">
      <c r="A124">
        <v>122</v>
      </c>
      <c r="B124" s="1">
        <v>44136</v>
      </c>
      <c r="C124">
        <v>1252.0999999999999</v>
      </c>
      <c r="D124">
        <v>1267.48</v>
      </c>
      <c r="E124">
        <v>1311.02</v>
      </c>
      <c r="F124">
        <v>1383.16</v>
      </c>
      <c r="G124">
        <v>1253.6199999999999</v>
      </c>
      <c r="H124">
        <v>1295.98</v>
      </c>
      <c r="I124">
        <v>1248.29</v>
      </c>
      <c r="J124">
        <v>1249.82</v>
      </c>
      <c r="K124">
        <v>1275.9100000000001</v>
      </c>
      <c r="L124">
        <v>1173.31</v>
      </c>
      <c r="M124">
        <v>1192.07</v>
      </c>
      <c r="N124">
        <v>1192.07</v>
      </c>
      <c r="O124">
        <v>1150.22</v>
      </c>
      <c r="P124">
        <v>1106.31</v>
      </c>
      <c r="Q124">
        <v>1207.73</v>
      </c>
      <c r="R124">
        <v>1140.9000000000001</v>
      </c>
      <c r="S124">
        <v>1133.3800000000001</v>
      </c>
      <c r="T124">
        <v>1101.6199999999999</v>
      </c>
      <c r="U124">
        <v>1213.26</v>
      </c>
      <c r="V124">
        <v>1297.9000000000001</v>
      </c>
      <c r="W124">
        <v>1196.72</v>
      </c>
      <c r="X124">
        <v>1152.9000000000001</v>
      </c>
      <c r="Y124">
        <v>1375.94</v>
      </c>
      <c r="Z124">
        <v>1339.14</v>
      </c>
      <c r="AA124">
        <v>1305.7</v>
      </c>
      <c r="AB124">
        <v>1272.54</v>
      </c>
      <c r="AC124">
        <v>1417.38</v>
      </c>
      <c r="AD124">
        <v>1253.75</v>
      </c>
      <c r="AE124">
        <v>1244.1199999999999</v>
      </c>
      <c r="AF124">
        <v>1192.43</v>
      </c>
      <c r="AG124">
        <v>1215.19</v>
      </c>
      <c r="AH124">
        <v>1251.32</v>
      </c>
      <c r="AI124">
        <v>1308.27</v>
      </c>
      <c r="AJ124">
        <v>687.02</v>
      </c>
      <c r="AK124">
        <v>740.06</v>
      </c>
      <c r="AL124">
        <v>750.22</v>
      </c>
      <c r="AM124">
        <v>811.18</v>
      </c>
      <c r="AN124">
        <v>740.64</v>
      </c>
      <c r="AO124">
        <v>697.84</v>
      </c>
      <c r="AP124">
        <v>731.59</v>
      </c>
      <c r="AQ124">
        <v>731.23</v>
      </c>
      <c r="AR124">
        <v>745.6</v>
      </c>
      <c r="AS124">
        <v>674.17</v>
      </c>
      <c r="AT124">
        <v>680.58</v>
      </c>
      <c r="AU124">
        <v>703.39</v>
      </c>
      <c r="AV124">
        <v>673.51</v>
      </c>
      <c r="AW124">
        <v>641.04999999999995</v>
      </c>
      <c r="AX124">
        <v>689.66</v>
      </c>
      <c r="AY124">
        <v>654.4</v>
      </c>
      <c r="AZ124">
        <v>659.65</v>
      </c>
      <c r="BA124">
        <v>643.74</v>
      </c>
      <c r="BB124">
        <v>686.58</v>
      </c>
      <c r="BC124">
        <v>680.94</v>
      </c>
      <c r="BD124">
        <v>666.74</v>
      </c>
      <c r="BE124">
        <v>633.33000000000004</v>
      </c>
      <c r="BF124">
        <v>677.13</v>
      </c>
      <c r="BG124">
        <v>694.76</v>
      </c>
      <c r="BH124">
        <v>682.51</v>
      </c>
      <c r="BI124">
        <v>647.09</v>
      </c>
      <c r="BJ124">
        <v>717.35</v>
      </c>
      <c r="BK124">
        <v>708.39</v>
      </c>
      <c r="BL124">
        <v>710.34</v>
      </c>
      <c r="BM124">
        <v>673.96</v>
      </c>
      <c r="BN124">
        <v>698.16</v>
      </c>
      <c r="BO124">
        <v>708.69</v>
      </c>
      <c r="BP124">
        <v>753.91</v>
      </c>
      <c r="BQ124">
        <v>565.08000000000004</v>
      </c>
      <c r="BR124">
        <v>527.41999999999996</v>
      </c>
      <c r="BS124">
        <v>560.79999999999995</v>
      </c>
      <c r="BT124">
        <v>571.98</v>
      </c>
      <c r="BU124">
        <v>512.98</v>
      </c>
      <c r="BV124">
        <v>598.14</v>
      </c>
      <c r="BW124">
        <v>516.70000000000005</v>
      </c>
      <c r="BX124">
        <v>518.59</v>
      </c>
      <c r="BY124">
        <v>530.30999999999995</v>
      </c>
      <c r="BZ124">
        <v>499.14</v>
      </c>
      <c r="CA124">
        <v>511.49</v>
      </c>
      <c r="CB124">
        <v>488.68</v>
      </c>
      <c r="CC124">
        <v>476.71</v>
      </c>
      <c r="CD124">
        <v>465.26</v>
      </c>
      <c r="CE124">
        <v>518.07000000000005</v>
      </c>
      <c r="CF124">
        <v>486.5</v>
      </c>
      <c r="CG124">
        <v>473.73</v>
      </c>
      <c r="CH124">
        <v>457.88</v>
      </c>
      <c r="CI124">
        <v>526.67999999999995</v>
      </c>
      <c r="CJ124">
        <v>616.96</v>
      </c>
      <c r="CK124">
        <v>529.98</v>
      </c>
      <c r="CL124">
        <v>519.57000000000005</v>
      </c>
      <c r="CM124">
        <v>698.81</v>
      </c>
      <c r="CN124">
        <v>644.38</v>
      </c>
      <c r="CO124">
        <v>623.19000000000005</v>
      </c>
      <c r="CP124">
        <v>625.45000000000005</v>
      </c>
      <c r="CQ124">
        <v>700.03</v>
      </c>
      <c r="CR124">
        <v>545.36</v>
      </c>
      <c r="CS124">
        <v>533.78</v>
      </c>
      <c r="CT124">
        <v>518.47</v>
      </c>
      <c r="CU124">
        <v>517.03</v>
      </c>
      <c r="CV124">
        <v>542.63</v>
      </c>
      <c r="CW124">
        <v>554.36</v>
      </c>
      <c r="CX124">
        <v>626.70000000000005</v>
      </c>
      <c r="CY124">
        <v>631.58000000000004</v>
      </c>
      <c r="CZ124">
        <v>730.95</v>
      </c>
      <c r="DA124">
        <v>734.21</v>
      </c>
      <c r="DB124">
        <v>613.82000000000005</v>
      </c>
      <c r="DC124">
        <v>538.24</v>
      </c>
      <c r="DD124">
        <v>598.41</v>
      </c>
      <c r="DE124">
        <v>607.04999999999995</v>
      </c>
      <c r="DF124">
        <v>670.77</v>
      </c>
      <c r="DG124">
        <v>633.79</v>
      </c>
      <c r="DH124">
        <v>627.97</v>
      </c>
      <c r="DI124">
        <v>792.25</v>
      </c>
      <c r="DJ124">
        <v>664.27</v>
      </c>
      <c r="DK124">
        <v>557.65</v>
      </c>
      <c r="DL124">
        <v>667.99</v>
      </c>
      <c r="DM124">
        <v>610</v>
      </c>
      <c r="DN124">
        <v>566.29999999999995</v>
      </c>
      <c r="DO124">
        <v>585.39</v>
      </c>
      <c r="DP124">
        <v>642.21</v>
      </c>
      <c r="DQ124">
        <v>621.5</v>
      </c>
      <c r="DR124">
        <v>658.61</v>
      </c>
      <c r="DS124">
        <v>639.55999999999995</v>
      </c>
      <c r="DT124">
        <v>627.12</v>
      </c>
      <c r="DU124">
        <v>604.87</v>
      </c>
      <c r="DV124">
        <v>624.41999999999996</v>
      </c>
      <c r="DW124">
        <v>608.52</v>
      </c>
      <c r="DX124">
        <v>767.71</v>
      </c>
      <c r="DY124">
        <v>568.97</v>
      </c>
      <c r="DZ124">
        <v>635.09</v>
      </c>
      <c r="EA124">
        <v>560.82000000000005</v>
      </c>
      <c r="EB124">
        <v>693.28</v>
      </c>
      <c r="EC124">
        <v>661.01</v>
      </c>
      <c r="ED124">
        <v>577.78</v>
      </c>
      <c r="EE124">
        <v>520.41999999999996</v>
      </c>
      <c r="EF124">
        <v>546.85</v>
      </c>
      <c r="EG124">
        <v>571.11</v>
      </c>
      <c r="EH124">
        <v>589.29</v>
      </c>
      <c r="EI124">
        <v>546.84</v>
      </c>
      <c r="EJ124">
        <v>459.28</v>
      </c>
      <c r="EK124">
        <v>544.55999999999995</v>
      </c>
      <c r="EL124">
        <v>503.45</v>
      </c>
      <c r="EM124">
        <v>583.37</v>
      </c>
      <c r="EN124">
        <v>520.22</v>
      </c>
      <c r="EO124">
        <v>468.35</v>
      </c>
      <c r="EP124">
        <v>637.12</v>
      </c>
      <c r="EQ124">
        <v>542.26</v>
      </c>
      <c r="ER124">
        <v>452.77</v>
      </c>
      <c r="ES124">
        <v>548.41</v>
      </c>
      <c r="ET124">
        <v>487.85</v>
      </c>
      <c r="EU124">
        <v>488.41</v>
      </c>
      <c r="EV124">
        <v>480.67</v>
      </c>
      <c r="EW124">
        <v>554.70000000000005</v>
      </c>
      <c r="EX124">
        <v>516.79999999999995</v>
      </c>
      <c r="EY124">
        <v>559.86</v>
      </c>
      <c r="EZ124">
        <v>504.21</v>
      </c>
      <c r="FA124">
        <v>477.27</v>
      </c>
      <c r="FB124">
        <v>511.14</v>
      </c>
      <c r="FC124">
        <v>506.68</v>
      </c>
      <c r="FD124">
        <v>506.18</v>
      </c>
      <c r="FE124">
        <v>595.41999999999996</v>
      </c>
      <c r="FF124">
        <v>457.55</v>
      </c>
      <c r="FG124">
        <v>541.24</v>
      </c>
      <c r="FH124">
        <v>466.44</v>
      </c>
      <c r="FI124">
        <v>610.5</v>
      </c>
      <c r="FJ124">
        <v>548.22</v>
      </c>
      <c r="FK124">
        <v>499.81</v>
      </c>
      <c r="FL124">
        <v>891.66</v>
      </c>
      <c r="FM124">
        <v>850.22</v>
      </c>
      <c r="FN124">
        <v>1281.3900000000001</v>
      </c>
      <c r="FO124">
        <v>1177.95</v>
      </c>
      <c r="FP124">
        <v>773.64</v>
      </c>
      <c r="FQ124">
        <v>730.83</v>
      </c>
      <c r="FR124">
        <v>718.77</v>
      </c>
      <c r="FS124">
        <v>898.07</v>
      </c>
      <c r="FT124">
        <v>952.7</v>
      </c>
      <c r="FU124">
        <v>965.23</v>
      </c>
      <c r="FV124">
        <v>1266.51</v>
      </c>
      <c r="FW124">
        <v>1287.1400000000001</v>
      </c>
      <c r="FX124">
        <v>1079.6500000000001</v>
      </c>
      <c r="FY124">
        <v>865.76</v>
      </c>
      <c r="FZ124">
        <v>1011.68</v>
      </c>
      <c r="GA124">
        <v>971.81</v>
      </c>
      <c r="GB124">
        <v>756.2</v>
      </c>
      <c r="GC124">
        <v>921.23</v>
      </c>
      <c r="GD124">
        <v>860.91</v>
      </c>
      <c r="GE124">
        <v>861.29</v>
      </c>
      <c r="GF124">
        <v>912.01</v>
      </c>
      <c r="GG124">
        <v>1001.86</v>
      </c>
      <c r="GH124">
        <v>955.49</v>
      </c>
      <c r="GI124">
        <v>815.56</v>
      </c>
      <c r="GJ124">
        <v>911.51</v>
      </c>
      <c r="GK124">
        <v>833.41</v>
      </c>
      <c r="GL124">
        <v>1164.57</v>
      </c>
      <c r="GM124">
        <v>882.99</v>
      </c>
      <c r="GN124">
        <v>881.29</v>
      </c>
      <c r="GO124">
        <v>797.85</v>
      </c>
      <c r="GP124">
        <v>886.2</v>
      </c>
      <c r="GQ124">
        <v>985.76</v>
      </c>
      <c r="GR124">
        <v>778.51</v>
      </c>
      <c r="GS124">
        <v>1.82</v>
      </c>
      <c r="GT124">
        <v>1.9</v>
      </c>
      <c r="GU124">
        <v>2.1</v>
      </c>
      <c r="GV124">
        <v>1.54</v>
      </c>
      <c r="GW124">
        <v>2.37</v>
      </c>
      <c r="GX124">
        <v>1.57</v>
      </c>
      <c r="GY124">
        <v>1.94</v>
      </c>
      <c r="GZ124">
        <v>1.24</v>
      </c>
      <c r="HA124">
        <v>1.19</v>
      </c>
      <c r="HB124">
        <v>1.93</v>
      </c>
      <c r="HC124">
        <v>0.56000000000000005</v>
      </c>
      <c r="HD124">
        <v>1.81</v>
      </c>
      <c r="HE124">
        <v>1.84</v>
      </c>
      <c r="HF124">
        <v>0.86</v>
      </c>
      <c r="HG124">
        <v>1.1200000000000001</v>
      </c>
      <c r="HH124">
        <v>2.44</v>
      </c>
      <c r="HI124">
        <v>1.44</v>
      </c>
      <c r="HJ124">
        <v>1.41</v>
      </c>
      <c r="HK124">
        <v>2.93</v>
      </c>
      <c r="HL124">
        <v>1.59</v>
      </c>
      <c r="HM124">
        <v>2</v>
      </c>
      <c r="HN124">
        <v>1.91</v>
      </c>
      <c r="HO124">
        <v>1.25</v>
      </c>
      <c r="HP124">
        <v>1.49</v>
      </c>
      <c r="HQ124">
        <v>2.23</v>
      </c>
      <c r="HR124">
        <v>2.5</v>
      </c>
      <c r="HS124">
        <v>1.3</v>
      </c>
      <c r="HT124">
        <v>2.79</v>
      </c>
      <c r="HU124">
        <v>1.79</v>
      </c>
      <c r="HV124">
        <v>1.38</v>
      </c>
      <c r="HW124">
        <v>0.68</v>
      </c>
      <c r="HX124">
        <v>3.34</v>
      </c>
      <c r="HY124">
        <v>1.41</v>
      </c>
      <c r="HZ124">
        <v>8.06</v>
      </c>
      <c r="IA124">
        <v>8.39</v>
      </c>
      <c r="IB124">
        <v>7.31</v>
      </c>
      <c r="IC124">
        <v>7.42</v>
      </c>
      <c r="ID124">
        <v>9.4700000000000006</v>
      </c>
      <c r="IE124">
        <v>5.86</v>
      </c>
      <c r="IF124">
        <v>8.08</v>
      </c>
      <c r="IG124">
        <v>10.39</v>
      </c>
      <c r="IH124">
        <v>8.4700000000000006</v>
      </c>
      <c r="II124">
        <v>9.89</v>
      </c>
      <c r="IJ124">
        <v>6.87</v>
      </c>
      <c r="IK124">
        <v>8.2200000000000006</v>
      </c>
      <c r="IL124">
        <v>7.88</v>
      </c>
      <c r="IM124">
        <v>6.32</v>
      </c>
      <c r="IN124">
        <v>9.64</v>
      </c>
      <c r="IO124">
        <v>10.16</v>
      </c>
      <c r="IP124">
        <v>8.52</v>
      </c>
      <c r="IQ124">
        <v>11.51</v>
      </c>
      <c r="IR124">
        <v>13.63</v>
      </c>
      <c r="IS124">
        <v>7.37</v>
      </c>
      <c r="IT124">
        <v>7.65</v>
      </c>
      <c r="IU124">
        <v>9.69</v>
      </c>
      <c r="IV124">
        <v>6.76</v>
      </c>
      <c r="IW124">
        <v>7.31</v>
      </c>
      <c r="IX124">
        <v>6.79</v>
      </c>
      <c r="IY124">
        <v>6.9</v>
      </c>
      <c r="IZ124">
        <v>6.48</v>
      </c>
      <c r="JA124">
        <v>6.92</v>
      </c>
      <c r="JB124">
        <v>6.72</v>
      </c>
      <c r="JC124">
        <v>6.68</v>
      </c>
      <c r="JD124">
        <v>5.9</v>
      </c>
      <c r="JE124">
        <v>7.81</v>
      </c>
      <c r="JF124">
        <v>6.33</v>
      </c>
      <c r="JG124">
        <v>8.3000000000000007</v>
      </c>
      <c r="JH124">
        <v>8.57</v>
      </c>
      <c r="JI124">
        <v>7.43</v>
      </c>
      <c r="JJ124">
        <v>8.0399999999999991</v>
      </c>
      <c r="JK124">
        <v>9.8000000000000007</v>
      </c>
      <c r="JL124">
        <v>6.16</v>
      </c>
      <c r="JM124">
        <v>8.14</v>
      </c>
      <c r="JN124">
        <v>10.61</v>
      </c>
      <c r="JO124">
        <v>8.5</v>
      </c>
      <c r="JP124">
        <v>10.11</v>
      </c>
      <c r="JQ124">
        <v>6.96</v>
      </c>
      <c r="JR124">
        <v>9.42</v>
      </c>
      <c r="JS124">
        <v>8.31</v>
      </c>
      <c r="JT124">
        <v>6.4</v>
      </c>
      <c r="JU124">
        <v>10</v>
      </c>
      <c r="JV124">
        <v>10.199999999999999</v>
      </c>
      <c r="JW124">
        <v>8.58</v>
      </c>
      <c r="JX124">
        <v>11.84</v>
      </c>
      <c r="JY124">
        <v>13.75</v>
      </c>
      <c r="JZ124">
        <v>7.7</v>
      </c>
      <c r="KA124">
        <v>8.3800000000000008</v>
      </c>
      <c r="KB124">
        <v>9.9499999999999993</v>
      </c>
      <c r="KC124">
        <v>6.84</v>
      </c>
      <c r="KD124">
        <v>7.55</v>
      </c>
      <c r="KE124">
        <v>6.81</v>
      </c>
      <c r="KF124">
        <v>6.94</v>
      </c>
      <c r="KG124">
        <v>6.49</v>
      </c>
      <c r="KH124">
        <v>6.92</v>
      </c>
      <c r="KI124">
        <v>6.92</v>
      </c>
      <c r="KJ124">
        <v>6.92</v>
      </c>
      <c r="KK124">
        <v>5.92</v>
      </c>
      <c r="KL124">
        <v>8.1199999999999992</v>
      </c>
      <c r="KM124">
        <v>6.6</v>
      </c>
    </row>
    <row r="125" spans="1:318" x14ac:dyDescent="0.25">
      <c r="A125">
        <v>123</v>
      </c>
      <c r="B125" s="1">
        <v>44166</v>
      </c>
      <c r="C125">
        <v>1276.4000000000001</v>
      </c>
      <c r="D125">
        <v>1289.71</v>
      </c>
      <c r="E125">
        <v>1332.15</v>
      </c>
      <c r="F125">
        <v>1398.14</v>
      </c>
      <c r="G125">
        <v>1269.0899999999999</v>
      </c>
      <c r="H125">
        <v>1340.19</v>
      </c>
      <c r="I125">
        <v>1272.49</v>
      </c>
      <c r="J125">
        <v>1267.32</v>
      </c>
      <c r="K125">
        <v>1307.43</v>
      </c>
      <c r="L125">
        <v>1201.17</v>
      </c>
      <c r="M125">
        <v>1214.97</v>
      </c>
      <c r="N125">
        <v>1211.3599999999999</v>
      </c>
      <c r="O125">
        <v>1182.73</v>
      </c>
      <c r="P125">
        <v>1129.5899999999999</v>
      </c>
      <c r="Q125">
        <v>1229.6500000000001</v>
      </c>
      <c r="R125">
        <v>1163.45</v>
      </c>
      <c r="S125">
        <v>1155.45</v>
      </c>
      <c r="T125">
        <v>1120.3800000000001</v>
      </c>
      <c r="U125">
        <v>1250.07</v>
      </c>
      <c r="V125">
        <v>1319.86</v>
      </c>
      <c r="W125">
        <v>1218.52</v>
      </c>
      <c r="X125">
        <v>1173.8900000000001</v>
      </c>
      <c r="Y125">
        <v>1402.76</v>
      </c>
      <c r="Z125">
        <v>1359.35</v>
      </c>
      <c r="AA125">
        <v>1335.31</v>
      </c>
      <c r="AB125">
        <v>1301.42</v>
      </c>
      <c r="AC125">
        <v>1439.42</v>
      </c>
      <c r="AD125">
        <v>1291.8599999999999</v>
      </c>
      <c r="AE125">
        <v>1260.8699999999999</v>
      </c>
      <c r="AF125">
        <v>1197.8900000000001</v>
      </c>
      <c r="AG125">
        <v>1226.76</v>
      </c>
      <c r="AH125">
        <v>1279.22</v>
      </c>
      <c r="AI125">
        <v>1324.1</v>
      </c>
      <c r="AJ125">
        <v>710.33</v>
      </c>
      <c r="AK125">
        <v>762.53</v>
      </c>
      <c r="AL125">
        <v>772.98</v>
      </c>
      <c r="AM125">
        <v>826.16</v>
      </c>
      <c r="AN125">
        <v>756.82</v>
      </c>
      <c r="AO125">
        <v>742.05</v>
      </c>
      <c r="AP125">
        <v>755.79</v>
      </c>
      <c r="AQ125">
        <v>748.73</v>
      </c>
      <c r="AR125">
        <v>776.49</v>
      </c>
      <c r="AS125">
        <v>701.59</v>
      </c>
      <c r="AT125">
        <v>705.36</v>
      </c>
      <c r="AU125">
        <v>724.29</v>
      </c>
      <c r="AV125">
        <v>706.02</v>
      </c>
      <c r="AW125">
        <v>663.49</v>
      </c>
      <c r="AX125">
        <v>700.69</v>
      </c>
      <c r="AY125">
        <v>676.93</v>
      </c>
      <c r="AZ125">
        <v>681.57</v>
      </c>
      <c r="BA125">
        <v>662.6</v>
      </c>
      <c r="BB125">
        <v>723.52</v>
      </c>
      <c r="BC125">
        <v>701.92</v>
      </c>
      <c r="BD125">
        <v>688.54</v>
      </c>
      <c r="BE125">
        <v>654.32000000000005</v>
      </c>
      <c r="BF125">
        <v>705.29</v>
      </c>
      <c r="BG125">
        <v>712.41</v>
      </c>
      <c r="BH125">
        <v>709.05</v>
      </c>
      <c r="BI125">
        <v>676.11</v>
      </c>
      <c r="BJ125">
        <v>729.66</v>
      </c>
      <c r="BK125">
        <v>744.48</v>
      </c>
      <c r="BL125">
        <v>725.8</v>
      </c>
      <c r="BM125">
        <v>682.22</v>
      </c>
      <c r="BN125">
        <v>704.76</v>
      </c>
      <c r="BO125">
        <v>736.59</v>
      </c>
      <c r="BP125">
        <v>768.77</v>
      </c>
      <c r="BQ125">
        <v>566.07000000000005</v>
      </c>
      <c r="BR125">
        <v>527.17999999999995</v>
      </c>
      <c r="BS125">
        <v>559.16999999999996</v>
      </c>
      <c r="BT125">
        <v>571.98</v>
      </c>
      <c r="BU125">
        <v>512.27</v>
      </c>
      <c r="BV125">
        <v>598.14</v>
      </c>
      <c r="BW125">
        <v>516.70000000000005</v>
      </c>
      <c r="BX125">
        <v>518.59</v>
      </c>
      <c r="BY125">
        <v>530.94000000000005</v>
      </c>
      <c r="BZ125">
        <v>499.58</v>
      </c>
      <c r="CA125">
        <v>509.61</v>
      </c>
      <c r="CB125">
        <v>487.07</v>
      </c>
      <c r="CC125">
        <v>476.71</v>
      </c>
      <c r="CD125">
        <v>466.1</v>
      </c>
      <c r="CE125">
        <v>528.96</v>
      </c>
      <c r="CF125">
        <v>486.52</v>
      </c>
      <c r="CG125">
        <v>473.88</v>
      </c>
      <c r="CH125">
        <v>457.78</v>
      </c>
      <c r="CI125">
        <v>526.54999999999995</v>
      </c>
      <c r="CJ125">
        <v>617.94000000000005</v>
      </c>
      <c r="CK125">
        <v>529.98</v>
      </c>
      <c r="CL125">
        <v>519.57000000000005</v>
      </c>
      <c r="CM125">
        <v>697.47</v>
      </c>
      <c r="CN125">
        <v>646.94000000000005</v>
      </c>
      <c r="CO125">
        <v>626.26</v>
      </c>
      <c r="CP125">
        <v>625.30999999999995</v>
      </c>
      <c r="CQ125">
        <v>709.76</v>
      </c>
      <c r="CR125">
        <v>547.38</v>
      </c>
      <c r="CS125">
        <v>535.07000000000005</v>
      </c>
      <c r="CT125">
        <v>515.66999999999996</v>
      </c>
      <c r="CU125">
        <v>522</v>
      </c>
      <c r="CV125">
        <v>542.63</v>
      </c>
      <c r="CW125">
        <v>555.33000000000004</v>
      </c>
      <c r="CX125">
        <v>638.86</v>
      </c>
      <c r="CY125">
        <v>642.63</v>
      </c>
      <c r="CZ125">
        <v>742.72</v>
      </c>
      <c r="DA125">
        <v>742.14</v>
      </c>
      <c r="DB125">
        <v>621.37</v>
      </c>
      <c r="DC125">
        <v>556.59</v>
      </c>
      <c r="DD125">
        <v>610.02</v>
      </c>
      <c r="DE125">
        <v>615.54999999999995</v>
      </c>
      <c r="DF125">
        <v>687.33</v>
      </c>
      <c r="DG125">
        <v>648.80999999999995</v>
      </c>
      <c r="DH125">
        <v>640.02</v>
      </c>
      <c r="DI125">
        <v>805.09</v>
      </c>
      <c r="DJ125">
        <v>683.07</v>
      </c>
      <c r="DK125">
        <v>569.37</v>
      </c>
      <c r="DL125">
        <v>680.08</v>
      </c>
      <c r="DM125">
        <v>622.07000000000005</v>
      </c>
      <c r="DN125">
        <v>577.34</v>
      </c>
      <c r="DO125">
        <v>595.34</v>
      </c>
      <c r="DP125">
        <v>661.67</v>
      </c>
      <c r="DQ125">
        <v>632</v>
      </c>
      <c r="DR125">
        <v>670.6</v>
      </c>
      <c r="DS125">
        <v>651.20000000000005</v>
      </c>
      <c r="DT125">
        <v>639.34</v>
      </c>
      <c r="DU125">
        <v>614</v>
      </c>
      <c r="DV125">
        <v>638.6</v>
      </c>
      <c r="DW125">
        <v>622.33000000000004</v>
      </c>
      <c r="DX125">
        <v>779.61</v>
      </c>
      <c r="DY125">
        <v>586.27</v>
      </c>
      <c r="DZ125">
        <v>643.66</v>
      </c>
      <c r="EA125">
        <v>563.4</v>
      </c>
      <c r="EB125">
        <v>699.86</v>
      </c>
      <c r="EC125">
        <v>675.75</v>
      </c>
      <c r="ED125">
        <v>584.77</v>
      </c>
      <c r="EE125">
        <v>538.05999999999995</v>
      </c>
      <c r="EF125">
        <v>563.48</v>
      </c>
      <c r="EG125">
        <v>588.41</v>
      </c>
      <c r="EH125">
        <v>600.20000000000005</v>
      </c>
      <c r="EI125">
        <v>558.80999999999995</v>
      </c>
      <c r="EJ125">
        <v>488.35</v>
      </c>
      <c r="EK125">
        <v>562.59</v>
      </c>
      <c r="EL125">
        <v>515.48</v>
      </c>
      <c r="EM125">
        <v>607.53</v>
      </c>
      <c r="EN125">
        <v>541.4</v>
      </c>
      <c r="EO125">
        <v>485.4</v>
      </c>
      <c r="EP125">
        <v>656.04</v>
      </c>
      <c r="EQ125">
        <v>568.46</v>
      </c>
      <c r="ER125">
        <v>468.61</v>
      </c>
      <c r="ES125">
        <v>557.17999999999995</v>
      </c>
      <c r="ET125">
        <v>504.63</v>
      </c>
      <c r="EU125">
        <v>504.63</v>
      </c>
      <c r="EV125">
        <v>494.75</v>
      </c>
      <c r="EW125">
        <v>584.54</v>
      </c>
      <c r="EX125">
        <v>532.72</v>
      </c>
      <c r="EY125">
        <v>578.16999999999996</v>
      </c>
      <c r="EZ125">
        <v>520.9</v>
      </c>
      <c r="FA125">
        <v>497.12</v>
      </c>
      <c r="FB125">
        <v>524.12</v>
      </c>
      <c r="FC125">
        <v>526.39</v>
      </c>
      <c r="FD125">
        <v>528.86</v>
      </c>
      <c r="FE125">
        <v>605.66</v>
      </c>
      <c r="FF125">
        <v>480.84</v>
      </c>
      <c r="FG125">
        <v>553.03</v>
      </c>
      <c r="FH125">
        <v>472.18</v>
      </c>
      <c r="FI125">
        <v>616.29999999999995</v>
      </c>
      <c r="FJ125">
        <v>569.82000000000005</v>
      </c>
      <c r="FK125">
        <v>509.66</v>
      </c>
      <c r="FL125">
        <v>893.26</v>
      </c>
      <c r="FM125">
        <v>849.8</v>
      </c>
      <c r="FN125">
        <v>1277.67</v>
      </c>
      <c r="FO125">
        <v>1177.95</v>
      </c>
      <c r="FP125">
        <v>772.56</v>
      </c>
      <c r="FQ125">
        <v>730.83</v>
      </c>
      <c r="FR125">
        <v>718.77</v>
      </c>
      <c r="FS125">
        <v>898.07</v>
      </c>
      <c r="FT125">
        <v>953.84</v>
      </c>
      <c r="FU125">
        <v>966.1</v>
      </c>
      <c r="FV125">
        <v>1261.83</v>
      </c>
      <c r="FW125">
        <v>1282.8900000000001</v>
      </c>
      <c r="FX125">
        <v>1079.6500000000001</v>
      </c>
      <c r="FY125">
        <v>867.32</v>
      </c>
      <c r="FZ125">
        <v>1032.92</v>
      </c>
      <c r="GA125">
        <v>971.81</v>
      </c>
      <c r="GB125">
        <v>756.43</v>
      </c>
      <c r="GC125">
        <v>921.04</v>
      </c>
      <c r="GD125">
        <v>860.74</v>
      </c>
      <c r="GE125">
        <v>862.67</v>
      </c>
      <c r="GF125">
        <v>912.01</v>
      </c>
      <c r="GG125">
        <v>1001.86</v>
      </c>
      <c r="GH125">
        <v>953.68</v>
      </c>
      <c r="GI125">
        <v>818.82</v>
      </c>
      <c r="GJ125">
        <v>915.98</v>
      </c>
      <c r="GK125">
        <v>833.24</v>
      </c>
      <c r="GL125">
        <v>1180.75</v>
      </c>
      <c r="GM125">
        <v>886.25</v>
      </c>
      <c r="GN125">
        <v>883.4</v>
      </c>
      <c r="GO125">
        <v>793.54</v>
      </c>
      <c r="GP125">
        <v>894.71</v>
      </c>
      <c r="GQ125">
        <v>985.76</v>
      </c>
      <c r="GR125">
        <v>779.83</v>
      </c>
      <c r="GS125">
        <v>1.94</v>
      </c>
      <c r="GT125">
        <v>1.75</v>
      </c>
      <c r="GU125">
        <v>1.61</v>
      </c>
      <c r="GV125">
        <v>1.08</v>
      </c>
      <c r="GW125">
        <v>1.23</v>
      </c>
      <c r="GX125">
        <v>3.41</v>
      </c>
      <c r="GY125">
        <v>1.94</v>
      </c>
      <c r="GZ125">
        <v>1.4</v>
      </c>
      <c r="HA125">
        <v>2.4700000000000002</v>
      </c>
      <c r="HB125">
        <v>2.37</v>
      </c>
      <c r="HC125">
        <v>1.92</v>
      </c>
      <c r="HD125">
        <v>1.62</v>
      </c>
      <c r="HE125">
        <v>2.83</v>
      </c>
      <c r="HF125">
        <v>2.1</v>
      </c>
      <c r="HG125">
        <v>1.81</v>
      </c>
      <c r="HH125">
        <v>1.98</v>
      </c>
      <c r="HI125">
        <v>1.95</v>
      </c>
      <c r="HJ125">
        <v>1.7</v>
      </c>
      <c r="HK125">
        <v>3.03</v>
      </c>
      <c r="HL125">
        <v>1.69</v>
      </c>
      <c r="HM125">
        <v>1.82</v>
      </c>
      <c r="HN125">
        <v>1.82</v>
      </c>
      <c r="HO125">
        <v>1.95</v>
      </c>
      <c r="HP125">
        <v>1.51</v>
      </c>
      <c r="HQ125">
        <v>2.27</v>
      </c>
      <c r="HR125">
        <v>2.27</v>
      </c>
      <c r="HS125">
        <v>1.55</v>
      </c>
      <c r="HT125">
        <v>3.04</v>
      </c>
      <c r="HU125">
        <v>1.35</v>
      </c>
      <c r="HV125">
        <v>0.46</v>
      </c>
      <c r="HW125">
        <v>0.95</v>
      </c>
      <c r="HX125">
        <v>2.23</v>
      </c>
      <c r="HY125">
        <v>1.21</v>
      </c>
      <c r="HZ125">
        <v>10.16</v>
      </c>
      <c r="IA125">
        <v>10.28</v>
      </c>
      <c r="IB125">
        <v>9.0399999999999991</v>
      </c>
      <c r="IC125">
        <v>8.58</v>
      </c>
      <c r="ID125">
        <v>10.82</v>
      </c>
      <c r="IE125">
        <v>9.4700000000000006</v>
      </c>
      <c r="IF125">
        <v>10.18</v>
      </c>
      <c r="IG125">
        <v>11.94</v>
      </c>
      <c r="IH125">
        <v>11.15</v>
      </c>
      <c r="II125">
        <v>12.5</v>
      </c>
      <c r="IJ125">
        <v>8.93</v>
      </c>
      <c r="IK125">
        <v>9.9700000000000006</v>
      </c>
      <c r="IL125">
        <v>10.93</v>
      </c>
      <c r="IM125">
        <v>8.56</v>
      </c>
      <c r="IN125">
        <v>11.62</v>
      </c>
      <c r="IO125">
        <v>12.35</v>
      </c>
      <c r="IP125">
        <v>10.63</v>
      </c>
      <c r="IQ125">
        <v>13.41</v>
      </c>
      <c r="IR125">
        <v>17.079999999999998</v>
      </c>
      <c r="IS125">
        <v>9.18</v>
      </c>
      <c r="IT125">
        <v>9.61</v>
      </c>
      <c r="IU125">
        <v>11.68</v>
      </c>
      <c r="IV125">
        <v>8.84</v>
      </c>
      <c r="IW125">
        <v>8.93</v>
      </c>
      <c r="IX125">
        <v>9.2200000000000006</v>
      </c>
      <c r="IY125">
        <v>9.33</v>
      </c>
      <c r="IZ125">
        <v>8.1300000000000008</v>
      </c>
      <c r="JA125">
        <v>10.17</v>
      </c>
      <c r="JB125">
        <v>8.16</v>
      </c>
      <c r="JC125">
        <v>7.17</v>
      </c>
      <c r="JD125">
        <v>6.91</v>
      </c>
      <c r="JE125">
        <v>10.220000000000001</v>
      </c>
      <c r="JF125">
        <v>7.61</v>
      </c>
      <c r="JG125">
        <v>10.16</v>
      </c>
      <c r="JH125">
        <v>10.28</v>
      </c>
      <c r="JI125">
        <v>9.0399999999999991</v>
      </c>
      <c r="JJ125">
        <v>8.58</v>
      </c>
      <c r="JK125">
        <v>10.82</v>
      </c>
      <c r="JL125">
        <v>9.4700000000000006</v>
      </c>
      <c r="JM125">
        <v>10.18</v>
      </c>
      <c r="JN125">
        <v>11.94</v>
      </c>
      <c r="JO125">
        <v>11.15</v>
      </c>
      <c r="JP125">
        <v>12.5</v>
      </c>
      <c r="JQ125">
        <v>8.93</v>
      </c>
      <c r="JR125">
        <v>9.9700000000000006</v>
      </c>
      <c r="JS125">
        <v>10.93</v>
      </c>
      <c r="JT125">
        <v>8.56</v>
      </c>
      <c r="JU125">
        <v>11.62</v>
      </c>
      <c r="JV125">
        <v>12.35</v>
      </c>
      <c r="JW125">
        <v>10.63</v>
      </c>
      <c r="JX125">
        <v>13.41</v>
      </c>
      <c r="JY125">
        <v>17.079999999999998</v>
      </c>
      <c r="JZ125">
        <v>9.18</v>
      </c>
      <c r="KA125">
        <v>9.61</v>
      </c>
      <c r="KB125">
        <v>11.68</v>
      </c>
      <c r="KC125">
        <v>8.84</v>
      </c>
      <c r="KD125">
        <v>8.93</v>
      </c>
      <c r="KE125">
        <v>9.2200000000000006</v>
      </c>
      <c r="KF125">
        <v>9.33</v>
      </c>
      <c r="KG125">
        <v>8.1300000000000008</v>
      </c>
      <c r="KH125">
        <v>10.17</v>
      </c>
      <c r="KI125">
        <v>8.16</v>
      </c>
      <c r="KJ125">
        <v>7.17</v>
      </c>
      <c r="KK125">
        <v>6.91</v>
      </c>
      <c r="KL125">
        <v>10.220000000000001</v>
      </c>
      <c r="KM125">
        <v>7.61</v>
      </c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</row>
    <row r="126" spans="1:318" x14ac:dyDescent="0.25">
      <c r="A126">
        <v>124</v>
      </c>
      <c r="B126" s="1">
        <v>44197</v>
      </c>
      <c r="C126">
        <v>1301.8399999999999</v>
      </c>
      <c r="D126">
        <v>1306.1400000000001</v>
      </c>
      <c r="E126">
        <v>1336.08</v>
      </c>
      <c r="F126">
        <v>1413.47</v>
      </c>
      <c r="G126">
        <v>1279.97</v>
      </c>
      <c r="H126">
        <v>1359.6</v>
      </c>
      <c r="I126">
        <v>1294.5999999999999</v>
      </c>
      <c r="J126">
        <v>1277.98</v>
      </c>
      <c r="K126">
        <v>1325.18</v>
      </c>
      <c r="L126">
        <v>1229.05</v>
      </c>
      <c r="M126">
        <v>1251.1099999999999</v>
      </c>
      <c r="N126">
        <v>1263.8599999999999</v>
      </c>
      <c r="O126">
        <v>1205.68</v>
      </c>
      <c r="P126">
        <v>1159.4100000000001</v>
      </c>
      <c r="Q126">
        <v>1252.79</v>
      </c>
      <c r="R126">
        <v>1179.5899999999999</v>
      </c>
      <c r="S126">
        <v>1192.57</v>
      </c>
      <c r="T126">
        <v>1157.3499999999999</v>
      </c>
      <c r="U126">
        <v>1277.72</v>
      </c>
      <c r="V126">
        <v>1347.06</v>
      </c>
      <c r="W126">
        <v>1267.4000000000001</v>
      </c>
      <c r="X126">
        <v>1190.27</v>
      </c>
      <c r="Y126">
        <v>1409.56</v>
      </c>
      <c r="Z126">
        <v>1382.51</v>
      </c>
      <c r="AA126">
        <v>1359.87</v>
      </c>
      <c r="AB126">
        <v>1337.91</v>
      </c>
      <c r="AC126">
        <v>1447.04</v>
      </c>
      <c r="AD126">
        <v>1312.71</v>
      </c>
      <c r="AE126">
        <v>1280.81</v>
      </c>
      <c r="AF126">
        <v>1221.23</v>
      </c>
      <c r="AG126">
        <v>1247.8499999999999</v>
      </c>
      <c r="AH126">
        <v>1299.92</v>
      </c>
      <c r="AI126">
        <v>1339.09</v>
      </c>
      <c r="AJ126">
        <v>731.37</v>
      </c>
      <c r="AK126">
        <v>777.61</v>
      </c>
      <c r="AL126">
        <v>774.93</v>
      </c>
      <c r="AM126">
        <v>839.12</v>
      </c>
      <c r="AN126">
        <v>767.06</v>
      </c>
      <c r="AO126">
        <v>755.4</v>
      </c>
      <c r="AP126">
        <v>777.9</v>
      </c>
      <c r="AQ126">
        <v>759.39</v>
      </c>
      <c r="AR126">
        <v>785.79</v>
      </c>
      <c r="AS126">
        <v>724.54</v>
      </c>
      <c r="AT126">
        <v>730.08</v>
      </c>
      <c r="AU126">
        <v>759.01</v>
      </c>
      <c r="AV126">
        <v>722.54</v>
      </c>
      <c r="AW126">
        <v>685.72</v>
      </c>
      <c r="AX126">
        <v>725.36</v>
      </c>
      <c r="AY126">
        <v>693.09</v>
      </c>
      <c r="AZ126">
        <v>711.61</v>
      </c>
      <c r="BA126">
        <v>692.99</v>
      </c>
      <c r="BB126">
        <v>749.1</v>
      </c>
      <c r="BC126">
        <v>721.83</v>
      </c>
      <c r="BD126">
        <v>713.17</v>
      </c>
      <c r="BE126">
        <v>670.7</v>
      </c>
      <c r="BF126">
        <v>710.56</v>
      </c>
      <c r="BG126">
        <v>735.57</v>
      </c>
      <c r="BH126">
        <v>734.29</v>
      </c>
      <c r="BI126">
        <v>712.39</v>
      </c>
      <c r="BJ126">
        <v>740.21</v>
      </c>
      <c r="BK126">
        <v>765.33</v>
      </c>
      <c r="BL126">
        <v>745.06</v>
      </c>
      <c r="BM126">
        <v>705.56</v>
      </c>
      <c r="BN126">
        <v>725.85</v>
      </c>
      <c r="BO126">
        <v>754.47</v>
      </c>
      <c r="BP126">
        <v>784.73</v>
      </c>
      <c r="BQ126">
        <v>570.47</v>
      </c>
      <c r="BR126">
        <v>528.53</v>
      </c>
      <c r="BS126">
        <v>561.15</v>
      </c>
      <c r="BT126">
        <v>574.35</v>
      </c>
      <c r="BU126">
        <v>512.91</v>
      </c>
      <c r="BV126">
        <v>604.20000000000005</v>
      </c>
      <c r="BW126">
        <v>516.70000000000005</v>
      </c>
      <c r="BX126">
        <v>518.59</v>
      </c>
      <c r="BY126">
        <v>539.39</v>
      </c>
      <c r="BZ126">
        <v>504.51</v>
      </c>
      <c r="CA126">
        <v>521.03</v>
      </c>
      <c r="CB126">
        <v>504.85</v>
      </c>
      <c r="CC126">
        <v>483.14</v>
      </c>
      <c r="CD126">
        <v>473.69</v>
      </c>
      <c r="CE126">
        <v>527.42999999999995</v>
      </c>
      <c r="CF126">
        <v>486.5</v>
      </c>
      <c r="CG126">
        <v>480.96</v>
      </c>
      <c r="CH126">
        <v>464.36</v>
      </c>
      <c r="CI126">
        <v>528.62</v>
      </c>
      <c r="CJ126">
        <v>625.23</v>
      </c>
      <c r="CK126">
        <v>554.23</v>
      </c>
      <c r="CL126">
        <v>519.57000000000005</v>
      </c>
      <c r="CM126">
        <v>699</v>
      </c>
      <c r="CN126">
        <v>646.94000000000005</v>
      </c>
      <c r="CO126">
        <v>625.58000000000004</v>
      </c>
      <c r="CP126">
        <v>625.52</v>
      </c>
      <c r="CQ126">
        <v>706.83</v>
      </c>
      <c r="CR126">
        <v>547.38</v>
      </c>
      <c r="CS126">
        <v>535.75</v>
      </c>
      <c r="CT126">
        <v>515.66999999999996</v>
      </c>
      <c r="CU126">
        <v>522</v>
      </c>
      <c r="CV126">
        <v>545.45000000000005</v>
      </c>
      <c r="CW126">
        <v>554.36</v>
      </c>
      <c r="CX126">
        <v>651.57000000000005</v>
      </c>
      <c r="CY126">
        <v>650.79</v>
      </c>
      <c r="CZ126">
        <v>744.95</v>
      </c>
      <c r="DA126">
        <v>750.31</v>
      </c>
      <c r="DB126">
        <v>626.71</v>
      </c>
      <c r="DC126">
        <v>564.66</v>
      </c>
      <c r="DD126">
        <v>620.63</v>
      </c>
      <c r="DE126">
        <v>620.72</v>
      </c>
      <c r="DF126">
        <v>696.68</v>
      </c>
      <c r="DG126">
        <v>663.86</v>
      </c>
      <c r="DH126">
        <v>659.03</v>
      </c>
      <c r="DI126">
        <v>839.95</v>
      </c>
      <c r="DJ126">
        <v>696.32</v>
      </c>
      <c r="DK126">
        <v>584.4</v>
      </c>
      <c r="DL126">
        <v>692.87</v>
      </c>
      <c r="DM126">
        <v>630.72</v>
      </c>
      <c r="DN126">
        <v>595.87</v>
      </c>
      <c r="DO126">
        <v>614.99</v>
      </c>
      <c r="DP126">
        <v>676.3</v>
      </c>
      <c r="DQ126">
        <v>645.02</v>
      </c>
      <c r="DR126">
        <v>697.49</v>
      </c>
      <c r="DS126">
        <v>660.31</v>
      </c>
      <c r="DT126">
        <v>642.41</v>
      </c>
      <c r="DU126">
        <v>624.44000000000005</v>
      </c>
      <c r="DV126">
        <v>650.35</v>
      </c>
      <c r="DW126">
        <v>639.76</v>
      </c>
      <c r="DX126">
        <v>783.74</v>
      </c>
      <c r="DY126">
        <v>595.71</v>
      </c>
      <c r="DZ126">
        <v>653.83000000000004</v>
      </c>
      <c r="EA126">
        <v>574.39</v>
      </c>
      <c r="EB126">
        <v>711.9</v>
      </c>
      <c r="EC126">
        <v>686.69</v>
      </c>
      <c r="ED126">
        <v>591.38</v>
      </c>
      <c r="EE126">
        <v>553.99</v>
      </c>
      <c r="EF126">
        <v>574.64</v>
      </c>
      <c r="EG126">
        <v>589.88</v>
      </c>
      <c r="EH126">
        <v>609.62</v>
      </c>
      <c r="EI126">
        <v>566.36</v>
      </c>
      <c r="EJ126">
        <v>497.14</v>
      </c>
      <c r="EK126">
        <v>579.02</v>
      </c>
      <c r="EL126">
        <v>522.79999999999995</v>
      </c>
      <c r="EM126">
        <v>614.82000000000005</v>
      </c>
      <c r="EN126">
        <v>559.1</v>
      </c>
      <c r="EO126">
        <v>502.43</v>
      </c>
      <c r="EP126">
        <v>687.47</v>
      </c>
      <c r="EQ126">
        <v>581.76</v>
      </c>
      <c r="ER126">
        <v>484.31</v>
      </c>
      <c r="ES126">
        <v>576.79999999999995</v>
      </c>
      <c r="ET126">
        <v>516.69000000000005</v>
      </c>
      <c r="EU126">
        <v>526.88</v>
      </c>
      <c r="EV126">
        <v>517.46</v>
      </c>
      <c r="EW126">
        <v>605.23</v>
      </c>
      <c r="EX126">
        <v>547.85</v>
      </c>
      <c r="EY126">
        <v>598.87</v>
      </c>
      <c r="EZ126">
        <v>533.91999999999996</v>
      </c>
      <c r="FA126">
        <v>500.85</v>
      </c>
      <c r="FB126">
        <v>541.16</v>
      </c>
      <c r="FC126">
        <v>545.12</v>
      </c>
      <c r="FD126">
        <v>557.26</v>
      </c>
      <c r="FE126">
        <v>614.44000000000005</v>
      </c>
      <c r="FF126">
        <v>494.3</v>
      </c>
      <c r="FG126">
        <v>567.69000000000005</v>
      </c>
      <c r="FH126">
        <v>488.33</v>
      </c>
      <c r="FI126">
        <v>634.73</v>
      </c>
      <c r="FJ126">
        <v>583.66</v>
      </c>
      <c r="FK126">
        <v>520.26</v>
      </c>
      <c r="FL126">
        <v>900.23</v>
      </c>
      <c r="FM126">
        <v>852</v>
      </c>
      <c r="FN126">
        <v>1282.1400000000001</v>
      </c>
      <c r="FO126">
        <v>1182.78</v>
      </c>
      <c r="FP126">
        <v>773.49</v>
      </c>
      <c r="FQ126">
        <v>738.21</v>
      </c>
      <c r="FR126">
        <v>718.77</v>
      </c>
      <c r="FS126">
        <v>898.07</v>
      </c>
      <c r="FT126">
        <v>969.01</v>
      </c>
      <c r="FU126">
        <v>975.66</v>
      </c>
      <c r="FV126">
        <v>1290.0899999999999</v>
      </c>
      <c r="FW126">
        <v>1329.72</v>
      </c>
      <c r="FX126">
        <v>1094.22</v>
      </c>
      <c r="FY126">
        <v>881.46</v>
      </c>
      <c r="FZ126">
        <v>1029.93</v>
      </c>
      <c r="GA126">
        <v>971.81</v>
      </c>
      <c r="GB126">
        <v>767.78</v>
      </c>
      <c r="GC126">
        <v>934.3</v>
      </c>
      <c r="GD126">
        <v>864.1</v>
      </c>
      <c r="GE126">
        <v>872.85</v>
      </c>
      <c r="GF126">
        <v>953.78</v>
      </c>
      <c r="GG126">
        <v>1001.86</v>
      </c>
      <c r="GH126">
        <v>955.78</v>
      </c>
      <c r="GI126">
        <v>818.82</v>
      </c>
      <c r="GJ126">
        <v>914.97</v>
      </c>
      <c r="GK126">
        <v>833.49</v>
      </c>
      <c r="GL126">
        <v>1175.9100000000001</v>
      </c>
      <c r="GM126">
        <v>886.25</v>
      </c>
      <c r="GN126">
        <v>884.55</v>
      </c>
      <c r="GO126">
        <v>793.54</v>
      </c>
      <c r="GP126">
        <v>894.71</v>
      </c>
      <c r="GQ126">
        <v>990.89</v>
      </c>
      <c r="GR126">
        <v>778.5</v>
      </c>
      <c r="GS126">
        <v>1.99</v>
      </c>
      <c r="GT126">
        <v>1.27</v>
      </c>
      <c r="GU126">
        <v>0.3</v>
      </c>
      <c r="GV126">
        <v>1.1000000000000001</v>
      </c>
      <c r="GW126">
        <v>0.86</v>
      </c>
      <c r="GX126">
        <v>1.45</v>
      </c>
      <c r="GY126">
        <v>1.74</v>
      </c>
      <c r="GZ126">
        <v>0.84</v>
      </c>
      <c r="HA126">
        <v>1.36</v>
      </c>
      <c r="HB126">
        <v>2.3199999999999998</v>
      </c>
      <c r="HC126">
        <v>2.97</v>
      </c>
      <c r="HD126">
        <v>4.33</v>
      </c>
      <c r="HE126">
        <v>1.94</v>
      </c>
      <c r="HF126">
        <v>2.64</v>
      </c>
      <c r="HG126">
        <v>1.88</v>
      </c>
      <c r="HH126">
        <v>1.39</v>
      </c>
      <c r="HI126">
        <v>3.21</v>
      </c>
      <c r="HJ126">
        <v>3.3</v>
      </c>
      <c r="HK126">
        <v>2.21</v>
      </c>
      <c r="HL126">
        <v>2.06</v>
      </c>
      <c r="HM126">
        <v>4.01</v>
      </c>
      <c r="HN126">
        <v>1.4</v>
      </c>
      <c r="HO126">
        <v>0.48</v>
      </c>
      <c r="HP126">
        <v>1.7</v>
      </c>
      <c r="HQ126">
        <v>1.84</v>
      </c>
      <c r="HR126">
        <v>2.8</v>
      </c>
      <c r="HS126">
        <v>0.53</v>
      </c>
      <c r="HT126">
        <v>1.61</v>
      </c>
      <c r="HU126">
        <v>1.58</v>
      </c>
      <c r="HV126">
        <v>1.95</v>
      </c>
      <c r="HW126">
        <v>1.72</v>
      </c>
      <c r="HX126">
        <v>1.62</v>
      </c>
      <c r="HY126">
        <v>1.1299999999999999</v>
      </c>
      <c r="HZ126">
        <v>1.99</v>
      </c>
      <c r="IA126">
        <v>1.27</v>
      </c>
      <c r="IB126">
        <v>0.3</v>
      </c>
      <c r="IC126">
        <v>1.1000000000000001</v>
      </c>
      <c r="ID126">
        <v>0.86</v>
      </c>
      <c r="IE126">
        <v>1.45</v>
      </c>
      <c r="IF126">
        <v>1.74</v>
      </c>
      <c r="IG126">
        <v>0.84</v>
      </c>
      <c r="IH126">
        <v>1.36</v>
      </c>
      <c r="II126">
        <v>2.3199999999999998</v>
      </c>
      <c r="IJ126">
        <v>2.97</v>
      </c>
      <c r="IK126">
        <v>4.33</v>
      </c>
      <c r="IL126">
        <v>1.94</v>
      </c>
      <c r="IM126">
        <v>2.64</v>
      </c>
      <c r="IN126">
        <v>1.88</v>
      </c>
      <c r="IO126">
        <v>1.39</v>
      </c>
      <c r="IP126">
        <v>3.21</v>
      </c>
      <c r="IQ126">
        <v>3.3</v>
      </c>
      <c r="IR126">
        <v>2.21</v>
      </c>
      <c r="IS126">
        <v>2.06</v>
      </c>
      <c r="IT126">
        <v>4.01</v>
      </c>
      <c r="IU126">
        <v>1.4</v>
      </c>
      <c r="IV126">
        <v>0.48</v>
      </c>
      <c r="IW126">
        <v>1.7</v>
      </c>
      <c r="IX126">
        <v>1.84</v>
      </c>
      <c r="IY126">
        <v>2.8</v>
      </c>
      <c r="IZ126">
        <v>0.53</v>
      </c>
      <c r="JA126">
        <v>1.61</v>
      </c>
      <c r="JB126">
        <v>1.58</v>
      </c>
      <c r="JC126">
        <v>1.95</v>
      </c>
      <c r="JD126">
        <v>1.72</v>
      </c>
      <c r="JE126">
        <v>1.62</v>
      </c>
      <c r="JF126">
        <v>1.1299999999999999</v>
      </c>
      <c r="JG126">
        <v>12.01</v>
      </c>
      <c r="JH126">
        <v>11.08</v>
      </c>
      <c r="JI126">
        <v>8.93</v>
      </c>
      <c r="JJ126">
        <v>9.3800000000000008</v>
      </c>
      <c r="JK126">
        <v>11.72</v>
      </c>
      <c r="JL126">
        <v>10.57</v>
      </c>
      <c r="JM126">
        <v>11.27</v>
      </c>
      <c r="JN126">
        <v>12.23</v>
      </c>
      <c r="JO126">
        <v>11.32</v>
      </c>
      <c r="JP126">
        <v>14.58</v>
      </c>
      <c r="JQ126">
        <v>11.56</v>
      </c>
      <c r="JR126">
        <v>14.78</v>
      </c>
      <c r="JS126">
        <v>11.76</v>
      </c>
      <c r="JT126">
        <v>11.3</v>
      </c>
      <c r="JU126">
        <v>12.91</v>
      </c>
      <c r="JV126">
        <v>13.15</v>
      </c>
      <c r="JW126">
        <v>13.97</v>
      </c>
      <c r="JX126">
        <v>15.99</v>
      </c>
      <c r="JY126">
        <v>19.739999999999998</v>
      </c>
      <c r="JZ126">
        <v>11.24</v>
      </c>
      <c r="KA126">
        <v>13.46</v>
      </c>
      <c r="KB126">
        <v>13.25</v>
      </c>
      <c r="KC126">
        <v>9.14</v>
      </c>
      <c r="KD126">
        <v>10.79</v>
      </c>
      <c r="KE126">
        <v>11.17</v>
      </c>
      <c r="KF126">
        <v>12.52</v>
      </c>
      <c r="KG126">
        <v>8.8000000000000007</v>
      </c>
      <c r="KH126">
        <v>11.4</v>
      </c>
      <c r="KI126">
        <v>9.3699999999999992</v>
      </c>
      <c r="KJ126">
        <v>9.18</v>
      </c>
      <c r="KK126">
        <v>7.26</v>
      </c>
      <c r="KL126">
        <v>11.7</v>
      </c>
      <c r="KM126">
        <v>9.09</v>
      </c>
    </row>
    <row r="127" spans="1:318" x14ac:dyDescent="0.25">
      <c r="A127">
        <v>125</v>
      </c>
      <c r="B127" s="1">
        <v>44228</v>
      </c>
      <c r="C127">
        <v>1319.18</v>
      </c>
      <c r="D127">
        <v>1317.87</v>
      </c>
      <c r="E127">
        <v>1342.76</v>
      </c>
      <c r="F127">
        <v>1418.91</v>
      </c>
      <c r="G127">
        <v>1291.26</v>
      </c>
      <c r="H127">
        <v>1371.66</v>
      </c>
      <c r="I127">
        <v>1307.01</v>
      </c>
      <c r="J127">
        <v>1291.67</v>
      </c>
      <c r="K127">
        <v>1342.76</v>
      </c>
      <c r="L127">
        <v>1246.23</v>
      </c>
      <c r="M127">
        <v>1270.0899999999999</v>
      </c>
      <c r="N127">
        <v>1268.3</v>
      </c>
      <c r="O127">
        <v>1215.3</v>
      </c>
      <c r="P127">
        <v>1169.46</v>
      </c>
      <c r="Q127">
        <v>1284.78</v>
      </c>
      <c r="R127">
        <v>1199</v>
      </c>
      <c r="S127">
        <v>1210.02</v>
      </c>
      <c r="T127">
        <v>1180.68</v>
      </c>
      <c r="U127">
        <v>1296.42</v>
      </c>
      <c r="V127">
        <v>1364.56</v>
      </c>
      <c r="W127">
        <v>1287.3599999999999</v>
      </c>
      <c r="X127">
        <v>1213.0899999999999</v>
      </c>
      <c r="Y127">
        <v>1421.72</v>
      </c>
      <c r="Z127">
        <v>1400.25</v>
      </c>
      <c r="AA127">
        <v>1381.65</v>
      </c>
      <c r="AB127">
        <v>1360.24</v>
      </c>
      <c r="AC127">
        <v>1474.57</v>
      </c>
      <c r="AD127">
        <v>1328.04</v>
      </c>
      <c r="AE127">
        <v>1297.3499999999999</v>
      </c>
      <c r="AF127">
        <v>1230.8399999999999</v>
      </c>
      <c r="AG127">
        <v>1269.1400000000001</v>
      </c>
      <c r="AH127">
        <v>1315.98</v>
      </c>
      <c r="AI127">
        <v>1354.7</v>
      </c>
      <c r="AJ127">
        <v>748.58</v>
      </c>
      <c r="AK127">
        <v>789.32</v>
      </c>
      <c r="AL127">
        <v>781.49</v>
      </c>
      <c r="AM127">
        <v>844.22</v>
      </c>
      <c r="AN127">
        <v>778.24</v>
      </c>
      <c r="AO127">
        <v>770.56</v>
      </c>
      <c r="AP127">
        <v>790.16</v>
      </c>
      <c r="AQ127">
        <v>772.88</v>
      </c>
      <c r="AR127">
        <v>803.16</v>
      </c>
      <c r="AS127">
        <v>739.5</v>
      </c>
      <c r="AT127">
        <v>748.89</v>
      </c>
      <c r="AU127">
        <v>761.61</v>
      </c>
      <c r="AV127">
        <v>732</v>
      </c>
      <c r="AW127">
        <v>695.75</v>
      </c>
      <c r="AX127">
        <v>730.08</v>
      </c>
      <c r="AY127">
        <v>712.35</v>
      </c>
      <c r="AZ127">
        <v>727.26</v>
      </c>
      <c r="BA127">
        <v>716.32</v>
      </c>
      <c r="BB127">
        <v>767.57</v>
      </c>
      <c r="BC127">
        <v>742.14</v>
      </c>
      <c r="BD127">
        <v>743.49</v>
      </c>
      <c r="BE127">
        <v>691.45</v>
      </c>
      <c r="BF127">
        <v>722.72</v>
      </c>
      <c r="BG127">
        <v>753.1</v>
      </c>
      <c r="BH127">
        <v>752.39</v>
      </c>
      <c r="BI127">
        <v>734.72</v>
      </c>
      <c r="BJ127">
        <v>753.82</v>
      </c>
      <c r="BK127">
        <v>780.68</v>
      </c>
      <c r="BL127">
        <v>761.27</v>
      </c>
      <c r="BM127">
        <v>715.17</v>
      </c>
      <c r="BN127">
        <v>746.99</v>
      </c>
      <c r="BO127">
        <v>770.31</v>
      </c>
      <c r="BP127">
        <v>799.37</v>
      </c>
      <c r="BQ127">
        <v>570.6</v>
      </c>
      <c r="BR127">
        <v>528.54999999999995</v>
      </c>
      <c r="BS127">
        <v>561.27</v>
      </c>
      <c r="BT127">
        <v>574.69000000000005</v>
      </c>
      <c r="BU127">
        <v>513.02</v>
      </c>
      <c r="BV127">
        <v>601.1</v>
      </c>
      <c r="BW127">
        <v>516.85</v>
      </c>
      <c r="BX127">
        <v>518.79</v>
      </c>
      <c r="BY127">
        <v>539.6</v>
      </c>
      <c r="BZ127">
        <v>506.73</v>
      </c>
      <c r="CA127">
        <v>521.20000000000005</v>
      </c>
      <c r="CB127">
        <v>506.69</v>
      </c>
      <c r="CC127">
        <v>483.3</v>
      </c>
      <c r="CD127">
        <v>473.71</v>
      </c>
      <c r="CE127">
        <v>554.70000000000005</v>
      </c>
      <c r="CF127">
        <v>486.65</v>
      </c>
      <c r="CG127">
        <v>482.76</v>
      </c>
      <c r="CH127">
        <v>464.36</v>
      </c>
      <c r="CI127">
        <v>528.85</v>
      </c>
      <c r="CJ127">
        <v>622.41999999999996</v>
      </c>
      <c r="CK127">
        <v>543.87</v>
      </c>
      <c r="CL127">
        <v>521.64</v>
      </c>
      <c r="CM127">
        <v>699</v>
      </c>
      <c r="CN127">
        <v>647.15</v>
      </c>
      <c r="CO127">
        <v>629.26</v>
      </c>
      <c r="CP127">
        <v>625.52</v>
      </c>
      <c r="CQ127">
        <v>720.75</v>
      </c>
      <c r="CR127">
        <v>547.36</v>
      </c>
      <c r="CS127">
        <v>536.08000000000004</v>
      </c>
      <c r="CT127">
        <v>515.66999999999996</v>
      </c>
      <c r="CU127">
        <v>522.15</v>
      </c>
      <c r="CV127">
        <v>545.66999999999996</v>
      </c>
      <c r="CW127">
        <v>555.33000000000004</v>
      </c>
      <c r="CX127">
        <v>660.24</v>
      </c>
      <c r="CY127">
        <v>656.65</v>
      </c>
      <c r="CZ127">
        <v>748.68</v>
      </c>
      <c r="DA127">
        <v>753.16</v>
      </c>
      <c r="DB127">
        <v>632.23</v>
      </c>
      <c r="DC127">
        <v>569.69000000000005</v>
      </c>
      <c r="DD127">
        <v>626.59</v>
      </c>
      <c r="DE127">
        <v>627.36</v>
      </c>
      <c r="DF127">
        <v>705.95</v>
      </c>
      <c r="DG127">
        <v>673.15</v>
      </c>
      <c r="DH127">
        <v>669.05</v>
      </c>
      <c r="DI127">
        <v>842.89</v>
      </c>
      <c r="DJ127">
        <v>701.89</v>
      </c>
      <c r="DK127">
        <v>589.48</v>
      </c>
      <c r="DL127">
        <v>710.54</v>
      </c>
      <c r="DM127">
        <v>641.13</v>
      </c>
      <c r="DN127">
        <v>604.57000000000005</v>
      </c>
      <c r="DO127">
        <v>627.41</v>
      </c>
      <c r="DP127">
        <v>686.17</v>
      </c>
      <c r="DQ127">
        <v>653.41</v>
      </c>
      <c r="DR127">
        <v>708.44</v>
      </c>
      <c r="DS127">
        <v>672.99</v>
      </c>
      <c r="DT127">
        <v>647.94000000000005</v>
      </c>
      <c r="DU127">
        <v>632.42999999999995</v>
      </c>
      <c r="DV127">
        <v>660.75</v>
      </c>
      <c r="DW127">
        <v>650.44000000000005</v>
      </c>
      <c r="DX127">
        <v>798.63</v>
      </c>
      <c r="DY127">
        <v>602.67999999999995</v>
      </c>
      <c r="DZ127">
        <v>662.27</v>
      </c>
      <c r="EA127">
        <v>578.92999999999995</v>
      </c>
      <c r="EB127">
        <v>724.07</v>
      </c>
      <c r="EC127">
        <v>695.21</v>
      </c>
      <c r="ED127">
        <v>598.29999999999995</v>
      </c>
      <c r="EE127">
        <v>567.01</v>
      </c>
      <c r="EF127">
        <v>583.30999999999995</v>
      </c>
      <c r="EG127">
        <v>594.9</v>
      </c>
      <c r="EH127">
        <v>613.34</v>
      </c>
      <c r="EI127">
        <v>574.63</v>
      </c>
      <c r="EJ127">
        <v>507.13</v>
      </c>
      <c r="EK127">
        <v>588.16</v>
      </c>
      <c r="EL127">
        <v>532.1</v>
      </c>
      <c r="EM127">
        <v>628.4</v>
      </c>
      <c r="EN127">
        <v>570.62</v>
      </c>
      <c r="EO127">
        <v>515.4</v>
      </c>
      <c r="EP127">
        <v>689.8</v>
      </c>
      <c r="EQ127">
        <v>589.38</v>
      </c>
      <c r="ER127">
        <v>491.38</v>
      </c>
      <c r="ES127">
        <v>580.54999999999995</v>
      </c>
      <c r="ET127">
        <v>531.05999999999995</v>
      </c>
      <c r="EU127">
        <v>538.47</v>
      </c>
      <c r="EV127">
        <v>534.9</v>
      </c>
      <c r="EW127">
        <v>620.17999999999995</v>
      </c>
      <c r="EX127">
        <v>563.25</v>
      </c>
      <c r="EY127">
        <v>624.32000000000005</v>
      </c>
      <c r="EZ127">
        <v>550.41999999999996</v>
      </c>
      <c r="FA127">
        <v>509.41</v>
      </c>
      <c r="FB127">
        <v>554.04</v>
      </c>
      <c r="FC127">
        <v>558.53</v>
      </c>
      <c r="FD127">
        <v>574.70000000000005</v>
      </c>
      <c r="FE127">
        <v>625.75</v>
      </c>
      <c r="FF127">
        <v>504.19</v>
      </c>
      <c r="FG127">
        <v>580.07000000000005</v>
      </c>
      <c r="FH127">
        <v>494.97</v>
      </c>
      <c r="FI127">
        <v>653.20000000000005</v>
      </c>
      <c r="FJ127">
        <v>595.91999999999996</v>
      </c>
      <c r="FK127">
        <v>529.99</v>
      </c>
      <c r="FL127">
        <v>900.41</v>
      </c>
      <c r="FM127">
        <v>852</v>
      </c>
      <c r="FN127">
        <v>1282.4000000000001</v>
      </c>
      <c r="FO127">
        <v>1183.49</v>
      </c>
      <c r="FP127">
        <v>773.64</v>
      </c>
      <c r="FQ127">
        <v>734.45</v>
      </c>
      <c r="FR127">
        <v>718.99</v>
      </c>
      <c r="FS127">
        <v>898.43</v>
      </c>
      <c r="FT127">
        <v>969.4</v>
      </c>
      <c r="FU127">
        <v>979.95</v>
      </c>
      <c r="FV127">
        <v>1290.48</v>
      </c>
      <c r="FW127">
        <v>1334.5</v>
      </c>
      <c r="FX127">
        <v>1094.55</v>
      </c>
      <c r="FY127">
        <v>881.46</v>
      </c>
      <c r="FZ127">
        <v>1083.17</v>
      </c>
      <c r="GA127">
        <v>972.1</v>
      </c>
      <c r="GB127">
        <v>770.62</v>
      </c>
      <c r="GC127">
        <v>934.3</v>
      </c>
      <c r="GD127">
        <v>864.44</v>
      </c>
      <c r="GE127">
        <v>868.92</v>
      </c>
      <c r="GF127">
        <v>935.95</v>
      </c>
      <c r="GG127">
        <v>1005.87</v>
      </c>
      <c r="GH127">
        <v>955.78</v>
      </c>
      <c r="GI127">
        <v>819.07</v>
      </c>
      <c r="GJ127">
        <v>920.37</v>
      </c>
      <c r="GK127">
        <v>833.49</v>
      </c>
      <c r="GL127">
        <v>1199.08</v>
      </c>
      <c r="GM127">
        <v>886.25</v>
      </c>
      <c r="GN127">
        <v>885.08</v>
      </c>
      <c r="GO127">
        <v>793.54</v>
      </c>
      <c r="GP127">
        <v>894.97</v>
      </c>
      <c r="GQ127">
        <v>991.28</v>
      </c>
      <c r="GR127">
        <v>779.83</v>
      </c>
      <c r="GS127">
        <v>1.33</v>
      </c>
      <c r="GT127">
        <v>0.9</v>
      </c>
      <c r="GU127">
        <v>0.5</v>
      </c>
      <c r="GV127">
        <v>0.38</v>
      </c>
      <c r="GW127">
        <v>0.88</v>
      </c>
      <c r="GX127">
        <v>0.89</v>
      </c>
      <c r="GY127">
        <v>0.96</v>
      </c>
      <c r="GZ127">
        <v>1.07</v>
      </c>
      <c r="HA127">
        <v>1.33</v>
      </c>
      <c r="HB127">
        <v>1.4</v>
      </c>
      <c r="HC127">
        <v>1.52</v>
      </c>
      <c r="HD127">
        <v>0.35</v>
      </c>
      <c r="HE127">
        <v>0.8</v>
      </c>
      <c r="HF127">
        <v>0.87</v>
      </c>
      <c r="HG127">
        <v>2.5499999999999998</v>
      </c>
      <c r="HH127">
        <v>1.65</v>
      </c>
      <c r="HI127">
        <v>1.46</v>
      </c>
      <c r="HJ127">
        <v>2.02</v>
      </c>
      <c r="HK127">
        <v>1.46</v>
      </c>
      <c r="HL127">
        <v>1.3</v>
      </c>
      <c r="HM127">
        <v>1.57</v>
      </c>
      <c r="HN127">
        <v>1.92</v>
      </c>
      <c r="HO127">
        <v>0.86</v>
      </c>
      <c r="HP127">
        <v>1.28</v>
      </c>
      <c r="HQ127">
        <v>1.6</v>
      </c>
      <c r="HR127">
        <v>1.67</v>
      </c>
      <c r="HS127">
        <v>1.9</v>
      </c>
      <c r="HT127">
        <v>1.17</v>
      </c>
      <c r="HU127">
        <v>1.29</v>
      </c>
      <c r="HV127">
        <v>0.79</v>
      </c>
      <c r="HW127">
        <v>1.71</v>
      </c>
      <c r="HX127">
        <v>1.24</v>
      </c>
      <c r="HY127">
        <v>1.17</v>
      </c>
      <c r="HZ127">
        <v>3.35</v>
      </c>
      <c r="IA127">
        <v>2.1800000000000002</v>
      </c>
      <c r="IB127">
        <v>0.8</v>
      </c>
      <c r="IC127">
        <v>1.48</v>
      </c>
      <c r="ID127">
        <v>1.75</v>
      </c>
      <c r="IE127">
        <v>2.35</v>
      </c>
      <c r="IF127">
        <v>2.72</v>
      </c>
      <c r="IG127">
        <v>1.92</v>
      </c>
      <c r="IH127">
        <v>2.71</v>
      </c>
      <c r="II127">
        <v>3.75</v>
      </c>
      <c r="IJ127">
        <v>4.54</v>
      </c>
      <c r="IK127">
        <v>4.7</v>
      </c>
      <c r="IL127">
        <v>2.76</v>
      </c>
      <c r="IM127">
        <v>3.53</v>
      </c>
      <c r="IN127">
        <v>4.4800000000000004</v>
      </c>
      <c r="IO127">
        <v>3.06</v>
      </c>
      <c r="IP127">
        <v>4.72</v>
      </c>
      <c r="IQ127">
        <v>5.39</v>
      </c>
      <c r="IR127">
        <v>3.7</v>
      </c>
      <c r="IS127">
        <v>3.39</v>
      </c>
      <c r="IT127">
        <v>5.64</v>
      </c>
      <c r="IU127">
        <v>3.35</v>
      </c>
      <c r="IV127">
        <v>1.34</v>
      </c>
      <c r="IW127">
        <v>3</v>
      </c>
      <c r="IX127">
        <v>3.47</v>
      </c>
      <c r="IY127">
        <v>4.5199999999999996</v>
      </c>
      <c r="IZ127">
        <v>2.44</v>
      </c>
      <c r="JA127">
        <v>2.8</v>
      </c>
      <c r="JB127">
        <v>2.89</v>
      </c>
      <c r="JC127">
        <v>2.76</v>
      </c>
      <c r="JD127">
        <v>3.46</v>
      </c>
      <c r="JE127">
        <v>2.88</v>
      </c>
      <c r="JF127">
        <v>2.31</v>
      </c>
      <c r="JG127">
        <v>13.22</v>
      </c>
      <c r="JH127">
        <v>12.05</v>
      </c>
      <c r="JI127">
        <v>9.31</v>
      </c>
      <c r="JJ127">
        <v>9.51</v>
      </c>
      <c r="JK127">
        <v>12.78</v>
      </c>
      <c r="JL127">
        <v>11.66</v>
      </c>
      <c r="JM127">
        <v>12.32</v>
      </c>
      <c r="JN127">
        <v>13.55</v>
      </c>
      <c r="JO127">
        <v>12.54</v>
      </c>
      <c r="JP127">
        <v>15.77</v>
      </c>
      <c r="JQ127">
        <v>12.87</v>
      </c>
      <c r="JR127">
        <v>14.97</v>
      </c>
      <c r="JS127">
        <v>12.28</v>
      </c>
      <c r="JT127">
        <v>12.22</v>
      </c>
      <c r="JU127">
        <v>15.68</v>
      </c>
      <c r="JV127">
        <v>14.63</v>
      </c>
      <c r="JW127">
        <v>15.41</v>
      </c>
      <c r="JX127">
        <v>17.77</v>
      </c>
      <c r="JY127">
        <v>20.8</v>
      </c>
      <c r="JZ127">
        <v>12.41</v>
      </c>
      <c r="KA127">
        <v>14.8</v>
      </c>
      <c r="KB127">
        <v>14.8</v>
      </c>
      <c r="KC127">
        <v>10.029999999999999</v>
      </c>
      <c r="KD127">
        <v>11.93</v>
      </c>
      <c r="KE127">
        <v>12.77</v>
      </c>
      <c r="KF127">
        <v>14.47</v>
      </c>
      <c r="KG127">
        <v>10.39</v>
      </c>
      <c r="KH127">
        <v>12.44</v>
      </c>
      <c r="KI127">
        <v>10.53</v>
      </c>
      <c r="KJ127">
        <v>9.51</v>
      </c>
      <c r="KK127">
        <v>8.81</v>
      </c>
      <c r="KL127">
        <v>12.59</v>
      </c>
      <c r="KM127">
        <v>10.65</v>
      </c>
    </row>
    <row r="128" spans="1:318" x14ac:dyDescent="0.25">
      <c r="A128">
        <v>126</v>
      </c>
      <c r="B128" s="1">
        <v>44256</v>
      </c>
      <c r="C128">
        <v>1338.35</v>
      </c>
      <c r="D128">
        <v>1331.86</v>
      </c>
      <c r="E128">
        <v>1348.49</v>
      </c>
      <c r="F128">
        <v>1424.74</v>
      </c>
      <c r="G128">
        <v>1302.28</v>
      </c>
      <c r="H128">
        <v>1379.3</v>
      </c>
      <c r="I128">
        <v>1323.83</v>
      </c>
      <c r="J128">
        <v>1325.14</v>
      </c>
      <c r="K128">
        <v>1350.29</v>
      </c>
      <c r="L128">
        <v>1265.29</v>
      </c>
      <c r="M128">
        <v>1290.27</v>
      </c>
      <c r="N128">
        <v>1278.56</v>
      </c>
      <c r="O128">
        <v>1239.3599999999999</v>
      </c>
      <c r="P128">
        <v>1194.18</v>
      </c>
      <c r="Q128">
        <v>1300.82</v>
      </c>
      <c r="R128">
        <v>1213.54</v>
      </c>
      <c r="S128">
        <v>1227.24</v>
      </c>
      <c r="T128">
        <v>1194.6300000000001</v>
      </c>
      <c r="U128">
        <v>1316.87</v>
      </c>
      <c r="V128">
        <v>1385.56</v>
      </c>
      <c r="W128">
        <v>1314.87</v>
      </c>
      <c r="X128">
        <v>1226.67</v>
      </c>
      <c r="Y128">
        <v>1447.42</v>
      </c>
      <c r="Z128">
        <v>1416.08</v>
      </c>
      <c r="AA128">
        <v>1394.91</v>
      </c>
      <c r="AB128">
        <v>1368.96</v>
      </c>
      <c r="AC128">
        <v>1494.05</v>
      </c>
      <c r="AD128">
        <v>1342.93</v>
      </c>
      <c r="AE128">
        <v>1322.36</v>
      </c>
      <c r="AF128">
        <v>1250.3399999999999</v>
      </c>
      <c r="AG128">
        <v>1314.27</v>
      </c>
      <c r="AH128">
        <v>1324</v>
      </c>
      <c r="AI128">
        <v>1380.29</v>
      </c>
      <c r="AJ128">
        <v>765.07</v>
      </c>
      <c r="AK128">
        <v>801.3</v>
      </c>
      <c r="AL128">
        <v>787.22</v>
      </c>
      <c r="AM128">
        <v>850.05</v>
      </c>
      <c r="AN128">
        <v>789.21</v>
      </c>
      <c r="AO128">
        <v>778.2</v>
      </c>
      <c r="AP128">
        <v>806.98</v>
      </c>
      <c r="AQ128">
        <v>778.15</v>
      </c>
      <c r="AR128">
        <v>810.69</v>
      </c>
      <c r="AS128">
        <v>753.83</v>
      </c>
      <c r="AT128">
        <v>767.48</v>
      </c>
      <c r="AU128">
        <v>771.87</v>
      </c>
      <c r="AV128">
        <v>754.3</v>
      </c>
      <c r="AW128">
        <v>719.62</v>
      </c>
      <c r="AX128">
        <v>748.12</v>
      </c>
      <c r="AY128">
        <v>725.96</v>
      </c>
      <c r="AZ128">
        <v>744.48</v>
      </c>
      <c r="BA128">
        <v>728.55</v>
      </c>
      <c r="BB128">
        <v>773.11</v>
      </c>
      <c r="BC128">
        <v>763.08</v>
      </c>
      <c r="BD128">
        <v>770.79</v>
      </c>
      <c r="BE128">
        <v>705.03</v>
      </c>
      <c r="BF128">
        <v>748.42</v>
      </c>
      <c r="BG128">
        <v>768.93</v>
      </c>
      <c r="BH128">
        <v>765.36</v>
      </c>
      <c r="BI128">
        <v>743.44</v>
      </c>
      <c r="BJ128">
        <v>773.29</v>
      </c>
      <c r="BK128">
        <v>794.51</v>
      </c>
      <c r="BL128">
        <v>776.04</v>
      </c>
      <c r="BM128">
        <v>734.45</v>
      </c>
      <c r="BN128">
        <v>757.69</v>
      </c>
      <c r="BO128">
        <v>778.33</v>
      </c>
      <c r="BP128">
        <v>825.93</v>
      </c>
      <c r="BQ128">
        <v>573.28</v>
      </c>
      <c r="BR128">
        <v>530.55999999999995</v>
      </c>
      <c r="BS128">
        <v>561.27</v>
      </c>
      <c r="BT128">
        <v>574.69000000000005</v>
      </c>
      <c r="BU128">
        <v>513.07000000000005</v>
      </c>
      <c r="BV128">
        <v>601.1</v>
      </c>
      <c r="BW128">
        <v>516.85</v>
      </c>
      <c r="BX128">
        <v>546.99</v>
      </c>
      <c r="BY128">
        <v>539.6</v>
      </c>
      <c r="BZ128">
        <v>511.46</v>
      </c>
      <c r="CA128">
        <v>522.79</v>
      </c>
      <c r="CB128">
        <v>506.69</v>
      </c>
      <c r="CC128">
        <v>485.06</v>
      </c>
      <c r="CD128">
        <v>474.56</v>
      </c>
      <c r="CE128">
        <v>552.70000000000005</v>
      </c>
      <c r="CF128">
        <v>487.58</v>
      </c>
      <c r="CG128">
        <v>482.76</v>
      </c>
      <c r="CH128">
        <v>466.08</v>
      </c>
      <c r="CI128">
        <v>543.76</v>
      </c>
      <c r="CJ128">
        <v>622.48</v>
      </c>
      <c r="CK128">
        <v>544.08000000000004</v>
      </c>
      <c r="CL128">
        <v>521.64</v>
      </c>
      <c r="CM128">
        <v>699</v>
      </c>
      <c r="CN128">
        <v>647.15</v>
      </c>
      <c r="CO128">
        <v>629.54999999999995</v>
      </c>
      <c r="CP128">
        <v>625.52</v>
      </c>
      <c r="CQ128">
        <v>720.76</v>
      </c>
      <c r="CR128">
        <v>548.41999999999996</v>
      </c>
      <c r="CS128">
        <v>546.32000000000005</v>
      </c>
      <c r="CT128">
        <v>515.89</v>
      </c>
      <c r="CU128">
        <v>556.58000000000004</v>
      </c>
      <c r="CV128">
        <v>545.66999999999996</v>
      </c>
      <c r="CW128">
        <v>554.36</v>
      </c>
      <c r="CX128">
        <v>669.81</v>
      </c>
      <c r="CY128">
        <v>663.61</v>
      </c>
      <c r="CZ128">
        <v>751.89</v>
      </c>
      <c r="DA128">
        <v>756.25</v>
      </c>
      <c r="DB128">
        <v>637.6</v>
      </c>
      <c r="DC128">
        <v>572.88</v>
      </c>
      <c r="DD128">
        <v>634.66999999999996</v>
      </c>
      <c r="DE128">
        <v>643.61</v>
      </c>
      <c r="DF128">
        <v>709.9</v>
      </c>
      <c r="DG128">
        <v>683.45</v>
      </c>
      <c r="DH128">
        <v>679.69</v>
      </c>
      <c r="DI128">
        <v>849.72</v>
      </c>
      <c r="DJ128">
        <v>715.79</v>
      </c>
      <c r="DK128">
        <v>601.91999999999996</v>
      </c>
      <c r="DL128">
        <v>719.42</v>
      </c>
      <c r="DM128">
        <v>648.88</v>
      </c>
      <c r="DN128">
        <v>613.16</v>
      </c>
      <c r="DO128">
        <v>634.82000000000005</v>
      </c>
      <c r="DP128">
        <v>697.01</v>
      </c>
      <c r="DQ128">
        <v>663.47</v>
      </c>
      <c r="DR128">
        <v>723.6</v>
      </c>
      <c r="DS128">
        <v>680.53</v>
      </c>
      <c r="DT128">
        <v>659.67</v>
      </c>
      <c r="DU128">
        <v>639.58000000000004</v>
      </c>
      <c r="DV128">
        <v>667.1</v>
      </c>
      <c r="DW128">
        <v>654.6</v>
      </c>
      <c r="DX128">
        <v>809.17</v>
      </c>
      <c r="DY128">
        <v>609.42999999999995</v>
      </c>
      <c r="DZ128">
        <v>675.05</v>
      </c>
      <c r="EA128">
        <v>588.07000000000005</v>
      </c>
      <c r="EB128">
        <v>749.85</v>
      </c>
      <c r="EC128">
        <v>699.45</v>
      </c>
      <c r="ED128">
        <v>609.61</v>
      </c>
      <c r="EE128">
        <v>579.48</v>
      </c>
      <c r="EF128">
        <v>592.17999999999995</v>
      </c>
      <c r="EG128">
        <v>599.24</v>
      </c>
      <c r="EH128">
        <v>617.57000000000005</v>
      </c>
      <c r="EI128">
        <v>582.73</v>
      </c>
      <c r="EJ128">
        <v>512.15</v>
      </c>
      <c r="EK128">
        <v>600.69000000000005</v>
      </c>
      <c r="EL128">
        <v>535.72</v>
      </c>
      <c r="EM128">
        <v>634.30999999999995</v>
      </c>
      <c r="EN128">
        <v>581.69000000000005</v>
      </c>
      <c r="EO128">
        <v>528.17999999999995</v>
      </c>
      <c r="EP128">
        <v>699.11</v>
      </c>
      <c r="EQ128">
        <v>607.36</v>
      </c>
      <c r="ER128">
        <v>508.24</v>
      </c>
      <c r="ES128">
        <v>594.89</v>
      </c>
      <c r="ET128">
        <v>541.20000000000005</v>
      </c>
      <c r="EU128">
        <v>551.24</v>
      </c>
      <c r="EV128">
        <v>544.04999999999995</v>
      </c>
      <c r="EW128">
        <v>624.65</v>
      </c>
      <c r="EX128">
        <v>579.13</v>
      </c>
      <c r="EY128">
        <v>647.23</v>
      </c>
      <c r="EZ128">
        <v>561.20000000000005</v>
      </c>
      <c r="FA128">
        <v>527.54999999999995</v>
      </c>
      <c r="FB128">
        <v>565.66999999999996</v>
      </c>
      <c r="FC128">
        <v>568.14</v>
      </c>
      <c r="FD128">
        <v>581.54</v>
      </c>
      <c r="FE128">
        <v>641.89</v>
      </c>
      <c r="FF128">
        <v>513.11</v>
      </c>
      <c r="FG128">
        <v>591.32000000000005</v>
      </c>
      <c r="FH128">
        <v>508.33</v>
      </c>
      <c r="FI128">
        <v>662.54</v>
      </c>
      <c r="FJ128">
        <v>602.12</v>
      </c>
      <c r="FK128">
        <v>547.58000000000004</v>
      </c>
      <c r="FL128">
        <v>904.64</v>
      </c>
      <c r="FM128">
        <v>855.24</v>
      </c>
      <c r="FN128">
        <v>1282.4000000000001</v>
      </c>
      <c r="FO128">
        <v>1183.49</v>
      </c>
      <c r="FP128">
        <v>773.72</v>
      </c>
      <c r="FQ128">
        <v>734.45</v>
      </c>
      <c r="FR128">
        <v>718.99</v>
      </c>
      <c r="FS128">
        <v>947.3</v>
      </c>
      <c r="FT128">
        <v>969.4</v>
      </c>
      <c r="FU128">
        <v>989.07</v>
      </c>
      <c r="FV128">
        <v>1294.3499999999999</v>
      </c>
      <c r="FW128">
        <v>1334.5</v>
      </c>
      <c r="FX128">
        <v>1098.49</v>
      </c>
      <c r="FY128">
        <v>883.05</v>
      </c>
      <c r="FZ128">
        <v>1079.27</v>
      </c>
      <c r="GA128">
        <v>973.95</v>
      </c>
      <c r="GB128">
        <v>770.62</v>
      </c>
      <c r="GC128">
        <v>937.76</v>
      </c>
      <c r="GD128">
        <v>888.82</v>
      </c>
      <c r="GE128">
        <v>869.01</v>
      </c>
      <c r="GF128">
        <v>936.32</v>
      </c>
      <c r="GG128">
        <v>1005.87</v>
      </c>
      <c r="GH128">
        <v>955.78</v>
      </c>
      <c r="GI128">
        <v>819.07</v>
      </c>
      <c r="GJ128">
        <v>920.83</v>
      </c>
      <c r="GK128">
        <v>833.49</v>
      </c>
      <c r="GL128">
        <v>1199.08</v>
      </c>
      <c r="GM128">
        <v>887.94</v>
      </c>
      <c r="GN128">
        <v>901.99</v>
      </c>
      <c r="GO128">
        <v>793.86</v>
      </c>
      <c r="GP128">
        <v>954.04</v>
      </c>
      <c r="GQ128">
        <v>991.28</v>
      </c>
      <c r="GR128">
        <v>778.5</v>
      </c>
      <c r="GS128">
        <v>1.45</v>
      </c>
      <c r="GT128">
        <v>1.06</v>
      </c>
      <c r="GU128">
        <v>0.43</v>
      </c>
      <c r="GV128">
        <v>0.41</v>
      </c>
      <c r="GW128">
        <v>0.85</v>
      </c>
      <c r="GX128">
        <v>0.56000000000000005</v>
      </c>
      <c r="GY128">
        <v>1.29</v>
      </c>
      <c r="GZ128">
        <v>2.59</v>
      </c>
      <c r="HA128">
        <v>0.56000000000000005</v>
      </c>
      <c r="HB128">
        <v>1.53</v>
      </c>
      <c r="HC128">
        <v>1.59</v>
      </c>
      <c r="HD128">
        <v>0.81</v>
      </c>
      <c r="HE128">
        <v>1.98</v>
      </c>
      <c r="HF128">
        <v>2.11</v>
      </c>
      <c r="HG128">
        <v>1.25</v>
      </c>
      <c r="HH128">
        <v>1.21</v>
      </c>
      <c r="HI128">
        <v>1.42</v>
      </c>
      <c r="HJ128">
        <v>1.18</v>
      </c>
      <c r="HK128">
        <v>1.58</v>
      </c>
      <c r="HL128">
        <v>1.54</v>
      </c>
      <c r="HM128">
        <v>2.14</v>
      </c>
      <c r="HN128">
        <v>1.1200000000000001</v>
      </c>
      <c r="HO128">
        <v>1.81</v>
      </c>
      <c r="HP128">
        <v>1.1299999999999999</v>
      </c>
      <c r="HQ128">
        <v>0.96</v>
      </c>
      <c r="HR128">
        <v>0.64</v>
      </c>
      <c r="HS128">
        <v>1.32</v>
      </c>
      <c r="HT128">
        <v>1.1200000000000001</v>
      </c>
      <c r="HU128">
        <v>1.93</v>
      </c>
      <c r="HV128">
        <v>1.58</v>
      </c>
      <c r="HW128">
        <v>3.56</v>
      </c>
      <c r="HX128">
        <v>0.61</v>
      </c>
      <c r="HY128">
        <v>1.89</v>
      </c>
      <c r="HZ128">
        <v>4.84</v>
      </c>
      <c r="IA128">
        <v>3.26</v>
      </c>
      <c r="IB128">
        <v>1.23</v>
      </c>
      <c r="IC128">
        <v>1.9</v>
      </c>
      <c r="ID128">
        <v>2.61</v>
      </c>
      <c r="IE128">
        <v>2.93</v>
      </c>
      <c r="IF128">
        <v>4.04</v>
      </c>
      <c r="IG128">
        <v>4.5599999999999996</v>
      </c>
      <c r="IH128">
        <v>3.28</v>
      </c>
      <c r="II128">
        <v>5.34</v>
      </c>
      <c r="IJ128">
        <v>6.2</v>
      </c>
      <c r="IK128">
        <v>5.54</v>
      </c>
      <c r="IL128">
        <v>4.79</v>
      </c>
      <c r="IM128">
        <v>5.72</v>
      </c>
      <c r="IN128">
        <v>5.78</v>
      </c>
      <c r="IO128">
        <v>4.3099999999999996</v>
      </c>
      <c r="IP128">
        <v>6.2</v>
      </c>
      <c r="IQ128">
        <v>6.63</v>
      </c>
      <c r="IR128">
        <v>5.34</v>
      </c>
      <c r="IS128">
        <v>4.9800000000000004</v>
      </c>
      <c r="IT128">
        <v>7.9</v>
      </c>
      <c r="IU128">
        <v>4.5</v>
      </c>
      <c r="IV128">
        <v>3.18</v>
      </c>
      <c r="IW128">
        <v>4.17</v>
      </c>
      <c r="IX128">
        <v>4.46</v>
      </c>
      <c r="IY128">
        <v>5.19</v>
      </c>
      <c r="IZ128">
        <v>3.79</v>
      </c>
      <c r="JA128">
        <v>3.95</v>
      </c>
      <c r="JB128">
        <v>4.88</v>
      </c>
      <c r="JC128">
        <v>4.38</v>
      </c>
      <c r="JD128">
        <v>7.14</v>
      </c>
      <c r="JE128">
        <v>3.51</v>
      </c>
      <c r="JF128">
        <v>4.25</v>
      </c>
      <c r="JG128">
        <v>14.46</v>
      </c>
      <c r="JH128">
        <v>12.9</v>
      </c>
      <c r="JI128">
        <v>9.16</v>
      </c>
      <c r="JJ128">
        <v>9.83</v>
      </c>
      <c r="JK128">
        <v>13.52</v>
      </c>
      <c r="JL128">
        <v>12.48</v>
      </c>
      <c r="JM128">
        <v>13.65</v>
      </c>
      <c r="JN128">
        <v>13.61</v>
      </c>
      <c r="JO128">
        <v>13.16</v>
      </c>
      <c r="JP128">
        <v>16.73</v>
      </c>
      <c r="JQ128">
        <v>14.52</v>
      </c>
      <c r="JR128">
        <v>15.77</v>
      </c>
      <c r="JS128">
        <v>14.53</v>
      </c>
      <c r="JT128">
        <v>14.02</v>
      </c>
      <c r="JU128">
        <v>17.079999999999998</v>
      </c>
      <c r="JV128">
        <v>16</v>
      </c>
      <c r="JW128">
        <v>16.7</v>
      </c>
      <c r="JX128">
        <v>19.149999999999999</v>
      </c>
      <c r="JY128">
        <v>19.97</v>
      </c>
      <c r="JZ128">
        <v>13.88</v>
      </c>
      <c r="KA128">
        <v>17.09</v>
      </c>
      <c r="KB128">
        <v>16.07</v>
      </c>
      <c r="KC128">
        <v>11.72</v>
      </c>
      <c r="KD128">
        <v>12.88</v>
      </c>
      <c r="KE128">
        <v>13.74</v>
      </c>
      <c r="KF128">
        <v>14.94</v>
      </c>
      <c r="KG128">
        <v>11.85</v>
      </c>
      <c r="KH128">
        <v>13.72</v>
      </c>
      <c r="KI128">
        <v>12.49</v>
      </c>
      <c r="KJ128">
        <v>11.25</v>
      </c>
      <c r="KK128">
        <v>12.1</v>
      </c>
      <c r="KL128">
        <v>13.62</v>
      </c>
      <c r="KM128">
        <v>12.33</v>
      </c>
    </row>
    <row r="129" spans="1:299" x14ac:dyDescent="0.25">
      <c r="A129">
        <v>127</v>
      </c>
      <c r="B129" s="1">
        <v>44287</v>
      </c>
      <c r="C129">
        <v>1363.41</v>
      </c>
      <c r="D129">
        <v>1351.76</v>
      </c>
      <c r="E129">
        <v>1360.44</v>
      </c>
      <c r="F129">
        <v>1433.58</v>
      </c>
      <c r="G129">
        <v>1317.45</v>
      </c>
      <c r="H129">
        <v>1402.91</v>
      </c>
      <c r="I129">
        <v>1350.84</v>
      </c>
      <c r="J129">
        <v>1328.81</v>
      </c>
      <c r="K129">
        <v>1374.87</v>
      </c>
      <c r="L129">
        <v>1293.48</v>
      </c>
      <c r="M129">
        <v>1322.24</v>
      </c>
      <c r="N129">
        <v>1286.48</v>
      </c>
      <c r="O129">
        <v>1267.24</v>
      </c>
      <c r="P129">
        <v>1214.28</v>
      </c>
      <c r="Q129">
        <v>1327.26</v>
      </c>
      <c r="R129">
        <v>1242.31</v>
      </c>
      <c r="S129">
        <v>1253.77</v>
      </c>
      <c r="T129">
        <v>1213.6600000000001</v>
      </c>
      <c r="U129">
        <v>1349.92</v>
      </c>
      <c r="V129">
        <v>1412.62</v>
      </c>
      <c r="W129">
        <v>1352.38</v>
      </c>
      <c r="X129">
        <v>1237.67</v>
      </c>
      <c r="Y129">
        <v>1474.57</v>
      </c>
      <c r="Z129">
        <v>1438.12</v>
      </c>
      <c r="AA129">
        <v>1422.44</v>
      </c>
      <c r="AB129">
        <v>1400.86</v>
      </c>
      <c r="AC129">
        <v>1514.03</v>
      </c>
      <c r="AD129">
        <v>1370.42</v>
      </c>
      <c r="AE129">
        <v>1330.39</v>
      </c>
      <c r="AF129">
        <v>1256</v>
      </c>
      <c r="AG129">
        <v>1326.75</v>
      </c>
      <c r="AH129">
        <v>1328.72</v>
      </c>
      <c r="AI129">
        <v>1388.6</v>
      </c>
      <c r="AJ129">
        <v>789.1</v>
      </c>
      <c r="AK129">
        <v>819.69</v>
      </c>
      <c r="AL129">
        <v>799.17</v>
      </c>
      <c r="AM129">
        <v>858.89</v>
      </c>
      <c r="AN129">
        <v>798.48</v>
      </c>
      <c r="AO129">
        <v>799.06</v>
      </c>
      <c r="AP129">
        <v>833.99</v>
      </c>
      <c r="AQ129">
        <v>781.82</v>
      </c>
      <c r="AR129">
        <v>835.38</v>
      </c>
      <c r="AS129">
        <v>779.44</v>
      </c>
      <c r="AT129">
        <v>781.53</v>
      </c>
      <c r="AU129">
        <v>779.79</v>
      </c>
      <c r="AV129">
        <v>782.18</v>
      </c>
      <c r="AW129">
        <v>739.29</v>
      </c>
      <c r="AX129">
        <v>772.56</v>
      </c>
      <c r="AY129">
        <v>754.73</v>
      </c>
      <c r="AZ129">
        <v>771.01</v>
      </c>
      <c r="BA129">
        <v>749.3</v>
      </c>
      <c r="BB129">
        <v>806.16</v>
      </c>
      <c r="BC129">
        <v>790.14</v>
      </c>
      <c r="BD129">
        <v>808.3</v>
      </c>
      <c r="BE129">
        <v>716.03</v>
      </c>
      <c r="BF129">
        <v>775.57</v>
      </c>
      <c r="BG129">
        <v>790.98</v>
      </c>
      <c r="BH129">
        <v>792.53</v>
      </c>
      <c r="BI129">
        <v>773.85</v>
      </c>
      <c r="BJ129">
        <v>793.27</v>
      </c>
      <c r="BK129">
        <v>823.18</v>
      </c>
      <c r="BL129">
        <v>783.65</v>
      </c>
      <c r="BM129">
        <v>737.43</v>
      </c>
      <c r="BN129">
        <v>770.17</v>
      </c>
      <c r="BO129">
        <v>783.05</v>
      </c>
      <c r="BP129">
        <v>834.24</v>
      </c>
      <c r="BQ129">
        <v>574.30999999999995</v>
      </c>
      <c r="BR129">
        <v>532.07000000000005</v>
      </c>
      <c r="BS129">
        <v>561.27</v>
      </c>
      <c r="BT129">
        <v>574.69000000000005</v>
      </c>
      <c r="BU129">
        <v>518.97</v>
      </c>
      <c r="BV129">
        <v>603.85</v>
      </c>
      <c r="BW129">
        <v>516.85</v>
      </c>
      <c r="BX129">
        <v>546.99</v>
      </c>
      <c r="BY129">
        <v>539.49</v>
      </c>
      <c r="BZ129">
        <v>514.04</v>
      </c>
      <c r="CA129">
        <v>540.71</v>
      </c>
      <c r="CB129">
        <v>506.69</v>
      </c>
      <c r="CC129">
        <v>485.06</v>
      </c>
      <c r="CD129">
        <v>474.99</v>
      </c>
      <c r="CE129">
        <v>554.70000000000005</v>
      </c>
      <c r="CF129">
        <v>487.58</v>
      </c>
      <c r="CG129">
        <v>482.76</v>
      </c>
      <c r="CH129">
        <v>464.36</v>
      </c>
      <c r="CI129">
        <v>543.76</v>
      </c>
      <c r="CJ129">
        <v>622.48</v>
      </c>
      <c r="CK129">
        <v>544.08000000000004</v>
      </c>
      <c r="CL129">
        <v>521.64</v>
      </c>
      <c r="CM129">
        <v>699</v>
      </c>
      <c r="CN129">
        <v>647.14</v>
      </c>
      <c r="CO129">
        <v>629.91</v>
      </c>
      <c r="CP129">
        <v>627.01</v>
      </c>
      <c r="CQ129">
        <v>720.76</v>
      </c>
      <c r="CR129">
        <v>547.24</v>
      </c>
      <c r="CS129">
        <v>546.74</v>
      </c>
      <c r="CT129">
        <v>518.57000000000005</v>
      </c>
      <c r="CU129">
        <v>556.58000000000004</v>
      </c>
      <c r="CV129">
        <v>545.66999999999996</v>
      </c>
      <c r="CW129">
        <v>554.36</v>
      </c>
      <c r="CX129">
        <v>682.34</v>
      </c>
      <c r="CY129">
        <v>673.5</v>
      </c>
      <c r="CZ129">
        <v>758.59</v>
      </c>
      <c r="DA129">
        <v>760.94</v>
      </c>
      <c r="DB129">
        <v>645</v>
      </c>
      <c r="DC129">
        <v>582.66999999999996</v>
      </c>
      <c r="DD129">
        <v>647.62</v>
      </c>
      <c r="DE129">
        <v>645.41</v>
      </c>
      <c r="DF129">
        <v>722.82</v>
      </c>
      <c r="DG129">
        <v>698.69</v>
      </c>
      <c r="DH129">
        <v>696.54</v>
      </c>
      <c r="DI129">
        <v>854.98</v>
      </c>
      <c r="DJ129">
        <v>731.89</v>
      </c>
      <c r="DK129">
        <v>612.03</v>
      </c>
      <c r="DL129">
        <v>734.02</v>
      </c>
      <c r="DM129">
        <v>664.26</v>
      </c>
      <c r="DN129">
        <v>626.4</v>
      </c>
      <c r="DO129">
        <v>644.91</v>
      </c>
      <c r="DP129">
        <v>714.51</v>
      </c>
      <c r="DQ129">
        <v>676.41</v>
      </c>
      <c r="DR129">
        <v>744.22</v>
      </c>
      <c r="DS129">
        <v>686.65</v>
      </c>
      <c r="DT129">
        <v>672.07</v>
      </c>
      <c r="DU129">
        <v>649.55999999999995</v>
      </c>
      <c r="DV129">
        <v>680.24</v>
      </c>
      <c r="DW129">
        <v>669.86</v>
      </c>
      <c r="DX129">
        <v>820.02</v>
      </c>
      <c r="DY129">
        <v>621.91999999999996</v>
      </c>
      <c r="DZ129">
        <v>679.17</v>
      </c>
      <c r="EA129">
        <v>590.72</v>
      </c>
      <c r="EB129">
        <v>756.97</v>
      </c>
      <c r="EC129">
        <v>701.97</v>
      </c>
      <c r="ED129">
        <v>613.27</v>
      </c>
      <c r="EE129">
        <v>597.67999999999995</v>
      </c>
      <c r="EF129">
        <v>605.79999999999995</v>
      </c>
      <c r="EG129">
        <v>608.35</v>
      </c>
      <c r="EH129">
        <v>623.99</v>
      </c>
      <c r="EI129">
        <v>589.54999999999995</v>
      </c>
      <c r="EJ129">
        <v>525.88</v>
      </c>
      <c r="EK129">
        <v>620.82000000000005</v>
      </c>
      <c r="EL129">
        <v>538.24</v>
      </c>
      <c r="EM129">
        <v>653.66</v>
      </c>
      <c r="EN129">
        <v>601.46</v>
      </c>
      <c r="EO129">
        <v>537.84</v>
      </c>
      <c r="EP129">
        <v>706.32</v>
      </c>
      <c r="EQ129">
        <v>629.83000000000004</v>
      </c>
      <c r="ER129">
        <v>522.11</v>
      </c>
      <c r="ES129">
        <v>614.34</v>
      </c>
      <c r="ET129">
        <v>562.63</v>
      </c>
      <c r="EU129">
        <v>570.86</v>
      </c>
      <c r="EV129">
        <v>559.54999999999995</v>
      </c>
      <c r="EW129">
        <v>651.32000000000005</v>
      </c>
      <c r="EX129">
        <v>599.69000000000005</v>
      </c>
      <c r="EY129">
        <v>678.75</v>
      </c>
      <c r="EZ129">
        <v>569.96</v>
      </c>
      <c r="FA129">
        <v>546.70000000000005</v>
      </c>
      <c r="FB129">
        <v>581.9</v>
      </c>
      <c r="FC129">
        <v>588.30999999999995</v>
      </c>
      <c r="FD129">
        <v>605.33000000000004</v>
      </c>
      <c r="FE129">
        <v>658.45</v>
      </c>
      <c r="FF129">
        <v>531.63</v>
      </c>
      <c r="FG129">
        <v>597.11</v>
      </c>
      <c r="FH129">
        <v>510.37</v>
      </c>
      <c r="FI129">
        <v>673.47</v>
      </c>
      <c r="FJ129">
        <v>605.79</v>
      </c>
      <c r="FK129">
        <v>553.11</v>
      </c>
      <c r="FL129">
        <v>906.27</v>
      </c>
      <c r="FM129">
        <v>857.64</v>
      </c>
      <c r="FN129">
        <v>1282.4000000000001</v>
      </c>
      <c r="FO129">
        <v>1183.49</v>
      </c>
      <c r="FP129">
        <v>782.62</v>
      </c>
      <c r="FQ129">
        <v>737.83</v>
      </c>
      <c r="FR129">
        <v>718.99</v>
      </c>
      <c r="FS129">
        <v>947.3</v>
      </c>
      <c r="FT129">
        <v>969.2</v>
      </c>
      <c r="FU129">
        <v>994.01</v>
      </c>
      <c r="FV129">
        <v>1338.75</v>
      </c>
      <c r="FW129">
        <v>1334.5</v>
      </c>
      <c r="FX129">
        <v>1098.49</v>
      </c>
      <c r="FY129">
        <v>883.84</v>
      </c>
      <c r="FZ129">
        <v>1083.1600000000001</v>
      </c>
      <c r="GA129">
        <v>973.95</v>
      </c>
      <c r="GB129">
        <v>770.62</v>
      </c>
      <c r="GC129">
        <v>934.29</v>
      </c>
      <c r="GD129">
        <v>888.82</v>
      </c>
      <c r="GE129">
        <v>869.01</v>
      </c>
      <c r="GF129">
        <v>936.32</v>
      </c>
      <c r="GG129">
        <v>1005.87</v>
      </c>
      <c r="GH129">
        <v>955.78</v>
      </c>
      <c r="GI129">
        <v>819.07</v>
      </c>
      <c r="GJ129">
        <v>921.38</v>
      </c>
      <c r="GK129">
        <v>835.49</v>
      </c>
      <c r="GL129">
        <v>1199.08</v>
      </c>
      <c r="GM129">
        <v>885.99</v>
      </c>
      <c r="GN129">
        <v>902.71</v>
      </c>
      <c r="GO129">
        <v>797.99</v>
      </c>
      <c r="GP129">
        <v>954.04</v>
      </c>
      <c r="GQ129">
        <v>991.28</v>
      </c>
      <c r="GR129">
        <v>778.5</v>
      </c>
      <c r="GS129">
        <v>1.87</v>
      </c>
      <c r="GT129">
        <v>1.49</v>
      </c>
      <c r="GU129">
        <v>0.89</v>
      </c>
      <c r="GV129">
        <v>0.62</v>
      </c>
      <c r="GW129">
        <v>1.1599999999999999</v>
      </c>
      <c r="GX129">
        <v>1.71</v>
      </c>
      <c r="GY129">
        <v>2.04</v>
      </c>
      <c r="GZ129">
        <v>0.28000000000000003</v>
      </c>
      <c r="HA129">
        <v>1.82</v>
      </c>
      <c r="HB129">
        <v>2.23</v>
      </c>
      <c r="HC129">
        <v>2.48</v>
      </c>
      <c r="HD129">
        <v>0.62</v>
      </c>
      <c r="HE129">
        <v>2.25</v>
      </c>
      <c r="HF129">
        <v>1.68</v>
      </c>
      <c r="HG129">
        <v>2.0299999999999998</v>
      </c>
      <c r="HH129">
        <v>2.37</v>
      </c>
      <c r="HI129">
        <v>2.16</v>
      </c>
      <c r="HJ129">
        <v>1.59</v>
      </c>
      <c r="HK129">
        <v>2.5099999999999998</v>
      </c>
      <c r="HL129">
        <v>1.95</v>
      </c>
      <c r="HM129">
        <v>2.85</v>
      </c>
      <c r="HN129">
        <v>0.9</v>
      </c>
      <c r="HO129">
        <v>1.88</v>
      </c>
      <c r="HP129">
        <v>1.56</v>
      </c>
      <c r="HQ129">
        <v>1.97</v>
      </c>
      <c r="HR129">
        <v>2.33</v>
      </c>
      <c r="HS129">
        <v>1.34</v>
      </c>
      <c r="HT129">
        <v>2.0499999999999998</v>
      </c>
      <c r="HU129">
        <v>0.61</v>
      </c>
      <c r="HV129">
        <v>0.45</v>
      </c>
      <c r="HW129">
        <v>0.95</v>
      </c>
      <c r="HX129">
        <v>0.36</v>
      </c>
      <c r="HY129">
        <v>0.6</v>
      </c>
      <c r="HZ129">
        <v>6.81</v>
      </c>
      <c r="IA129">
        <v>4.8</v>
      </c>
      <c r="IB129">
        <v>2.14</v>
      </c>
      <c r="IC129">
        <v>2.5299999999999998</v>
      </c>
      <c r="ID129">
        <v>3.8</v>
      </c>
      <c r="IE129">
        <v>4.6900000000000004</v>
      </c>
      <c r="IF129">
        <v>6.16</v>
      </c>
      <c r="IG129">
        <v>4.8499999999999996</v>
      </c>
      <c r="IH129">
        <v>5.16</v>
      </c>
      <c r="II129">
        <v>7.69</v>
      </c>
      <c r="IJ129">
        <v>8.83</v>
      </c>
      <c r="IK129">
        <v>6.2</v>
      </c>
      <c r="IL129">
        <v>7.15</v>
      </c>
      <c r="IM129">
        <v>7.49</v>
      </c>
      <c r="IN129">
        <v>7.93</v>
      </c>
      <c r="IO129">
        <v>6.78</v>
      </c>
      <c r="IP129">
        <v>8.5</v>
      </c>
      <c r="IQ129">
        <v>8.33</v>
      </c>
      <c r="IR129">
        <v>7.98</v>
      </c>
      <c r="IS129">
        <v>7.03</v>
      </c>
      <c r="IT129">
        <v>10.98</v>
      </c>
      <c r="IU129">
        <v>5.44</v>
      </c>
      <c r="IV129">
        <v>5.12</v>
      </c>
      <c r="IW129">
        <v>5.79</v>
      </c>
      <c r="IX129">
        <v>6.52</v>
      </c>
      <c r="IY129">
        <v>7.64</v>
      </c>
      <c r="IZ129">
        <v>5.18</v>
      </c>
      <c r="JA129">
        <v>6.08</v>
      </c>
      <c r="JB129">
        <v>5.52</v>
      </c>
      <c r="JC129">
        <v>4.8499999999999996</v>
      </c>
      <c r="JD129">
        <v>8.16</v>
      </c>
      <c r="JE129">
        <v>3.88</v>
      </c>
      <c r="JF129">
        <v>4.87</v>
      </c>
      <c r="JG129">
        <v>16.309999999999999</v>
      </c>
      <c r="JH129">
        <v>14.58</v>
      </c>
      <c r="JI129">
        <v>9.9499999999999993</v>
      </c>
      <c r="JJ129">
        <v>10.54</v>
      </c>
      <c r="JK129">
        <v>14.81</v>
      </c>
      <c r="JL129">
        <v>14.52</v>
      </c>
      <c r="JM129">
        <v>16.329999999999998</v>
      </c>
      <c r="JN129">
        <v>12.93</v>
      </c>
      <c r="JO129">
        <v>14.26</v>
      </c>
      <c r="JP129">
        <v>19.05</v>
      </c>
      <c r="JQ129">
        <v>17.27</v>
      </c>
      <c r="JR129">
        <v>16.41</v>
      </c>
      <c r="JS129">
        <v>16.7</v>
      </c>
      <c r="JT129">
        <v>15.12</v>
      </c>
      <c r="JU129">
        <v>18.559999999999999</v>
      </c>
      <c r="JV129">
        <v>18.420000000000002</v>
      </c>
      <c r="JW129">
        <v>19.04</v>
      </c>
      <c r="JX129">
        <v>21.25</v>
      </c>
      <c r="JY129">
        <v>22.85</v>
      </c>
      <c r="JZ129">
        <v>15.65</v>
      </c>
      <c r="KA129">
        <v>20.28</v>
      </c>
      <c r="KB129">
        <v>17.07</v>
      </c>
      <c r="KC129">
        <v>11.71</v>
      </c>
      <c r="KD129">
        <v>14.71</v>
      </c>
      <c r="KE129">
        <v>15.8</v>
      </c>
      <c r="KF129">
        <v>17.68</v>
      </c>
      <c r="KG129">
        <v>13.13</v>
      </c>
      <c r="KH129">
        <v>15.51</v>
      </c>
      <c r="KI129">
        <v>13.15</v>
      </c>
      <c r="KJ129">
        <v>11.69</v>
      </c>
      <c r="KK129">
        <v>13.16</v>
      </c>
      <c r="KL129">
        <v>13.83</v>
      </c>
      <c r="KM129">
        <v>13.14</v>
      </c>
    </row>
    <row r="130" spans="1:299" x14ac:dyDescent="0.25">
      <c r="A130">
        <v>128</v>
      </c>
      <c r="B130" s="1">
        <v>44317</v>
      </c>
      <c r="C130">
        <v>1387.73</v>
      </c>
      <c r="D130">
        <v>1367.38</v>
      </c>
      <c r="E130">
        <v>1378.06</v>
      </c>
      <c r="F130">
        <v>1445.84</v>
      </c>
      <c r="G130">
        <v>1328.71</v>
      </c>
      <c r="H130">
        <v>1414.38</v>
      </c>
      <c r="I130">
        <v>1369.53</v>
      </c>
      <c r="J130">
        <v>1332.95</v>
      </c>
      <c r="K130">
        <v>1401.09</v>
      </c>
      <c r="L130">
        <v>1318.11</v>
      </c>
      <c r="M130">
        <v>1342.96</v>
      </c>
      <c r="N130">
        <v>1293.04</v>
      </c>
      <c r="O130">
        <v>1283.02</v>
      </c>
      <c r="P130">
        <v>1226.81</v>
      </c>
      <c r="Q130">
        <v>1340.27</v>
      </c>
      <c r="R130">
        <v>1268.45</v>
      </c>
      <c r="S130">
        <v>1276.3800000000001</v>
      </c>
      <c r="T130">
        <v>1238.56</v>
      </c>
      <c r="U130">
        <v>1389.74</v>
      </c>
      <c r="V130">
        <v>1441.87</v>
      </c>
      <c r="W130">
        <v>1376.2</v>
      </c>
      <c r="X130">
        <v>1269.54</v>
      </c>
      <c r="Y130">
        <v>1529.58</v>
      </c>
      <c r="Z130">
        <v>1460.18</v>
      </c>
      <c r="AA130">
        <v>1438.67</v>
      </c>
      <c r="AB130">
        <v>1422.15</v>
      </c>
      <c r="AC130">
        <v>1521.7</v>
      </c>
      <c r="AD130">
        <v>1386.4</v>
      </c>
      <c r="AE130">
        <v>1352.93</v>
      </c>
      <c r="AF130">
        <v>1289.4000000000001</v>
      </c>
      <c r="AG130">
        <v>1341.92</v>
      </c>
      <c r="AH130">
        <v>1345.31</v>
      </c>
      <c r="AI130">
        <v>1421.89</v>
      </c>
      <c r="AJ130">
        <v>810.08</v>
      </c>
      <c r="AK130">
        <v>836.15</v>
      </c>
      <c r="AL130">
        <v>816.79</v>
      </c>
      <c r="AM130">
        <v>874.61</v>
      </c>
      <c r="AN130">
        <v>812.3</v>
      </c>
      <c r="AO130">
        <v>810.53</v>
      </c>
      <c r="AP130">
        <v>852.68</v>
      </c>
      <c r="AQ130">
        <v>785.96</v>
      </c>
      <c r="AR130">
        <v>861.49</v>
      </c>
      <c r="AS130">
        <v>804.45</v>
      </c>
      <c r="AT130">
        <v>802.25</v>
      </c>
      <c r="AU130">
        <v>786.35</v>
      </c>
      <c r="AV130">
        <v>799.34</v>
      </c>
      <c r="AW130">
        <v>751.82</v>
      </c>
      <c r="AX130">
        <v>785.57</v>
      </c>
      <c r="AY130">
        <v>781.79</v>
      </c>
      <c r="AZ130">
        <v>793.62</v>
      </c>
      <c r="BA130">
        <v>774.2</v>
      </c>
      <c r="BB130">
        <v>845.98</v>
      </c>
      <c r="BC130">
        <v>812.04</v>
      </c>
      <c r="BD130">
        <v>832.12</v>
      </c>
      <c r="BE130">
        <v>746.34</v>
      </c>
      <c r="BF130">
        <v>792.44</v>
      </c>
      <c r="BG130">
        <v>813.04</v>
      </c>
      <c r="BH130">
        <v>807.76</v>
      </c>
      <c r="BI130">
        <v>792.09</v>
      </c>
      <c r="BJ130">
        <v>800.94</v>
      </c>
      <c r="BK130">
        <v>840.64</v>
      </c>
      <c r="BL130">
        <v>799.46</v>
      </c>
      <c r="BM130">
        <v>758.27</v>
      </c>
      <c r="BN130">
        <v>785.34</v>
      </c>
      <c r="BO130">
        <v>799.64</v>
      </c>
      <c r="BP130">
        <v>846.35</v>
      </c>
      <c r="BQ130">
        <v>577.65</v>
      </c>
      <c r="BR130">
        <v>531.23</v>
      </c>
      <c r="BS130">
        <v>561.27</v>
      </c>
      <c r="BT130">
        <v>571.23</v>
      </c>
      <c r="BU130">
        <v>516.41</v>
      </c>
      <c r="BV130">
        <v>603.85</v>
      </c>
      <c r="BW130">
        <v>516.85</v>
      </c>
      <c r="BX130">
        <v>546.99</v>
      </c>
      <c r="BY130">
        <v>539.6</v>
      </c>
      <c r="BZ130">
        <v>513.66</v>
      </c>
      <c r="CA130">
        <v>540.71</v>
      </c>
      <c r="CB130">
        <v>506.69</v>
      </c>
      <c r="CC130">
        <v>483.68</v>
      </c>
      <c r="CD130">
        <v>474.99</v>
      </c>
      <c r="CE130">
        <v>554.70000000000005</v>
      </c>
      <c r="CF130">
        <v>486.66</v>
      </c>
      <c r="CG130">
        <v>482.76</v>
      </c>
      <c r="CH130">
        <v>464.36</v>
      </c>
      <c r="CI130">
        <v>543.76</v>
      </c>
      <c r="CJ130">
        <v>629.83000000000004</v>
      </c>
      <c r="CK130">
        <v>544.08000000000004</v>
      </c>
      <c r="CL130">
        <v>523.20000000000005</v>
      </c>
      <c r="CM130">
        <v>737.14</v>
      </c>
      <c r="CN130">
        <v>647.14</v>
      </c>
      <c r="CO130">
        <v>630.91</v>
      </c>
      <c r="CP130">
        <v>630.05999999999995</v>
      </c>
      <c r="CQ130">
        <v>720.76</v>
      </c>
      <c r="CR130">
        <v>545.76</v>
      </c>
      <c r="CS130">
        <v>553.47</v>
      </c>
      <c r="CT130">
        <v>531.13</v>
      </c>
      <c r="CU130">
        <v>556.58000000000004</v>
      </c>
      <c r="CV130">
        <v>545.66999999999996</v>
      </c>
      <c r="CW130">
        <v>575.54</v>
      </c>
      <c r="CX130">
        <v>694.49</v>
      </c>
      <c r="CY130">
        <v>681.31</v>
      </c>
      <c r="CZ130">
        <v>768.45</v>
      </c>
      <c r="DA130">
        <v>767.48</v>
      </c>
      <c r="DB130">
        <v>650.48</v>
      </c>
      <c r="DC130">
        <v>587.45000000000005</v>
      </c>
      <c r="DD130">
        <v>656.56</v>
      </c>
      <c r="DE130">
        <v>647.41</v>
      </c>
      <c r="DF130">
        <v>736.63</v>
      </c>
      <c r="DG130">
        <v>711.97</v>
      </c>
      <c r="DH130">
        <v>707.48</v>
      </c>
      <c r="DI130">
        <v>859.35</v>
      </c>
      <c r="DJ130">
        <v>741.04</v>
      </c>
      <c r="DK130">
        <v>618.34</v>
      </c>
      <c r="DL130">
        <v>741.22</v>
      </c>
      <c r="DM130">
        <v>678.21</v>
      </c>
      <c r="DN130">
        <v>637.67999999999995</v>
      </c>
      <c r="DO130">
        <v>658.13</v>
      </c>
      <c r="DP130">
        <v>735.58</v>
      </c>
      <c r="DQ130">
        <v>690.41</v>
      </c>
      <c r="DR130">
        <v>757.32</v>
      </c>
      <c r="DS130">
        <v>704.3</v>
      </c>
      <c r="DT130">
        <v>697.14</v>
      </c>
      <c r="DU130">
        <v>659.5</v>
      </c>
      <c r="DV130">
        <v>687.99</v>
      </c>
      <c r="DW130">
        <v>680.04</v>
      </c>
      <c r="DX130">
        <v>824.2</v>
      </c>
      <c r="DY130">
        <v>629.20000000000005</v>
      </c>
      <c r="DZ130">
        <v>690.65</v>
      </c>
      <c r="EA130">
        <v>606.42999999999995</v>
      </c>
      <c r="EB130">
        <v>765.6</v>
      </c>
      <c r="EC130">
        <v>710.74</v>
      </c>
      <c r="ED130">
        <v>627.99</v>
      </c>
      <c r="EE130">
        <v>613.58000000000004</v>
      </c>
      <c r="EF130">
        <v>617.98</v>
      </c>
      <c r="EG130">
        <v>621.79</v>
      </c>
      <c r="EH130">
        <v>635.41</v>
      </c>
      <c r="EI130">
        <v>599.75</v>
      </c>
      <c r="EJ130">
        <v>533.45000000000005</v>
      </c>
      <c r="EK130">
        <v>634.72</v>
      </c>
      <c r="EL130">
        <v>541.09</v>
      </c>
      <c r="EM130">
        <v>674.12</v>
      </c>
      <c r="EN130">
        <v>620.77</v>
      </c>
      <c r="EO130">
        <v>552.1</v>
      </c>
      <c r="EP130">
        <v>712.25</v>
      </c>
      <c r="EQ130">
        <v>643.62</v>
      </c>
      <c r="ER130">
        <v>530.94000000000005</v>
      </c>
      <c r="ES130">
        <v>624.66</v>
      </c>
      <c r="ET130">
        <v>582.83000000000004</v>
      </c>
      <c r="EU130">
        <v>587.59</v>
      </c>
      <c r="EV130">
        <v>578.13</v>
      </c>
      <c r="EW130">
        <v>683.49</v>
      </c>
      <c r="EX130">
        <v>616.29999999999995</v>
      </c>
      <c r="EY130">
        <v>698.78</v>
      </c>
      <c r="EZ130">
        <v>594.07000000000005</v>
      </c>
      <c r="FA130">
        <v>558.62</v>
      </c>
      <c r="FB130">
        <v>598.14</v>
      </c>
      <c r="FC130">
        <v>599.61</v>
      </c>
      <c r="FD130">
        <v>619.61</v>
      </c>
      <c r="FE130">
        <v>664.84</v>
      </c>
      <c r="FF130">
        <v>542.9</v>
      </c>
      <c r="FG130">
        <v>609.17999999999995</v>
      </c>
      <c r="FH130">
        <v>524.80999999999995</v>
      </c>
      <c r="FI130">
        <v>686.74</v>
      </c>
      <c r="FJ130">
        <v>618.63</v>
      </c>
      <c r="FK130">
        <v>561.13</v>
      </c>
      <c r="FL130">
        <v>911.53</v>
      </c>
      <c r="FM130">
        <v>856.27</v>
      </c>
      <c r="FN130">
        <v>1282.4000000000001</v>
      </c>
      <c r="FO130">
        <v>1176.3900000000001</v>
      </c>
      <c r="FP130">
        <v>778.78</v>
      </c>
      <c r="FQ130">
        <v>737.83</v>
      </c>
      <c r="FR130">
        <v>718.99</v>
      </c>
      <c r="FS130">
        <v>947.3</v>
      </c>
      <c r="FT130">
        <v>969.4</v>
      </c>
      <c r="FU130">
        <v>993.32</v>
      </c>
      <c r="FV130">
        <v>1338.75</v>
      </c>
      <c r="FW130">
        <v>1334.5</v>
      </c>
      <c r="FX130">
        <v>1095.4100000000001</v>
      </c>
      <c r="FY130">
        <v>883.84</v>
      </c>
      <c r="FZ130">
        <v>1083.1600000000001</v>
      </c>
      <c r="GA130">
        <v>972.1</v>
      </c>
      <c r="GB130">
        <v>770.62</v>
      </c>
      <c r="GC130">
        <v>934.29</v>
      </c>
      <c r="GD130">
        <v>888.82</v>
      </c>
      <c r="GE130">
        <v>879.26</v>
      </c>
      <c r="GF130">
        <v>936.32</v>
      </c>
      <c r="GG130">
        <v>1008.89</v>
      </c>
      <c r="GH130">
        <v>1007.96</v>
      </c>
      <c r="GI130">
        <v>819.07</v>
      </c>
      <c r="GJ130">
        <v>922.85</v>
      </c>
      <c r="GK130">
        <v>839.59</v>
      </c>
      <c r="GL130">
        <v>1199.08</v>
      </c>
      <c r="GM130">
        <v>883.59</v>
      </c>
      <c r="GN130">
        <v>913.81</v>
      </c>
      <c r="GO130">
        <v>817.3</v>
      </c>
      <c r="GP130">
        <v>954.04</v>
      </c>
      <c r="GQ130">
        <v>991.28</v>
      </c>
      <c r="GR130">
        <v>808.24</v>
      </c>
      <c r="GS130">
        <v>1.78</v>
      </c>
      <c r="GT130">
        <v>1.1599999999999999</v>
      </c>
      <c r="GU130">
        <v>1.3</v>
      </c>
      <c r="GV130">
        <v>0.86</v>
      </c>
      <c r="GW130">
        <v>0.85</v>
      </c>
      <c r="GX130">
        <v>0.82</v>
      </c>
      <c r="GY130">
        <v>1.38</v>
      </c>
      <c r="GZ130">
        <v>0.31</v>
      </c>
      <c r="HA130">
        <v>1.91</v>
      </c>
      <c r="HB130">
        <v>1.9</v>
      </c>
      <c r="HC130">
        <v>1.57</v>
      </c>
      <c r="HD130">
        <v>0.51</v>
      </c>
      <c r="HE130">
        <v>1.25</v>
      </c>
      <c r="HF130">
        <v>1.03</v>
      </c>
      <c r="HG130">
        <v>0.98</v>
      </c>
      <c r="HH130">
        <v>2.1</v>
      </c>
      <c r="HI130">
        <v>1.8</v>
      </c>
      <c r="HJ130">
        <v>2.0499999999999998</v>
      </c>
      <c r="HK130">
        <v>2.95</v>
      </c>
      <c r="HL130">
        <v>2.0699999999999998</v>
      </c>
      <c r="HM130">
        <v>1.76</v>
      </c>
      <c r="HN130">
        <v>2.57</v>
      </c>
      <c r="HO130">
        <v>3.73</v>
      </c>
      <c r="HP130">
        <v>1.53</v>
      </c>
      <c r="HQ130">
        <v>1.1399999999999999</v>
      </c>
      <c r="HR130">
        <v>1.52</v>
      </c>
      <c r="HS130">
        <v>0.51</v>
      </c>
      <c r="HT130">
        <v>1.17</v>
      </c>
      <c r="HU130">
        <v>1.69</v>
      </c>
      <c r="HV130">
        <v>2.66</v>
      </c>
      <c r="HW130">
        <v>1.1399999999999999</v>
      </c>
      <c r="HX130">
        <v>1.25</v>
      </c>
      <c r="HY130">
        <v>2.4</v>
      </c>
      <c r="HZ130">
        <v>8.7100000000000009</v>
      </c>
      <c r="IA130">
        <v>6.02</v>
      </c>
      <c r="IB130">
        <v>3.46</v>
      </c>
      <c r="IC130">
        <v>3.41</v>
      </c>
      <c r="ID130">
        <v>4.6900000000000004</v>
      </c>
      <c r="IE130">
        <v>5.54</v>
      </c>
      <c r="IF130">
        <v>7.63</v>
      </c>
      <c r="IG130">
        <v>5.18</v>
      </c>
      <c r="IH130">
        <v>7.17</v>
      </c>
      <c r="II130">
        <v>9.74</v>
      </c>
      <c r="IJ130">
        <v>10.54</v>
      </c>
      <c r="IK130">
        <v>6.74</v>
      </c>
      <c r="IL130">
        <v>8.49</v>
      </c>
      <c r="IM130">
        <v>8.6</v>
      </c>
      <c r="IN130">
        <v>8.99</v>
      </c>
      <c r="IO130">
        <v>9.02</v>
      </c>
      <c r="IP130">
        <v>10.45</v>
      </c>
      <c r="IQ130">
        <v>10.55</v>
      </c>
      <c r="IR130">
        <v>11.17</v>
      </c>
      <c r="IS130">
        <v>9.24</v>
      </c>
      <c r="IT130">
        <v>12.93</v>
      </c>
      <c r="IU130">
        <v>8.15</v>
      </c>
      <c r="IV130">
        <v>9.0399999999999991</v>
      </c>
      <c r="IW130">
        <v>7.41</v>
      </c>
      <c r="IX130">
        <v>7.73</v>
      </c>
      <c r="IY130">
        <v>9.27</v>
      </c>
      <c r="IZ130">
        <v>5.72</v>
      </c>
      <c r="JA130">
        <v>7.32</v>
      </c>
      <c r="JB130">
        <v>7.3</v>
      </c>
      <c r="JC130">
        <v>7.64</v>
      </c>
      <c r="JD130">
        <v>9.39</v>
      </c>
      <c r="JE130">
        <v>5.18</v>
      </c>
      <c r="JF130">
        <v>7.39</v>
      </c>
      <c r="JG130">
        <v>18.18</v>
      </c>
      <c r="JH130">
        <v>15.72</v>
      </c>
      <c r="JI130">
        <v>10.96</v>
      </c>
      <c r="JJ130">
        <v>11.01</v>
      </c>
      <c r="JK130">
        <v>15.72</v>
      </c>
      <c r="JL130">
        <v>14.84</v>
      </c>
      <c r="JM130">
        <v>17.98</v>
      </c>
      <c r="JN130">
        <v>12.53</v>
      </c>
      <c r="JO130">
        <v>15.95</v>
      </c>
      <c r="JP130">
        <v>20.99</v>
      </c>
      <c r="JQ130">
        <v>17.27</v>
      </c>
      <c r="JR130">
        <v>16.59</v>
      </c>
      <c r="JS130">
        <v>18.100000000000001</v>
      </c>
      <c r="JT130">
        <v>16.420000000000002</v>
      </c>
      <c r="JU130">
        <v>19.72</v>
      </c>
      <c r="JV130">
        <v>20.74</v>
      </c>
      <c r="JW130">
        <v>20.82</v>
      </c>
      <c r="JX130">
        <v>23.73</v>
      </c>
      <c r="JY130">
        <v>26.53</v>
      </c>
      <c r="JZ130">
        <v>17.91</v>
      </c>
      <c r="KA130">
        <v>22.23</v>
      </c>
      <c r="KB130">
        <v>19.8</v>
      </c>
      <c r="KC130">
        <v>15.88</v>
      </c>
      <c r="KD130">
        <v>16.3</v>
      </c>
      <c r="KE130">
        <v>16.87</v>
      </c>
      <c r="KF130">
        <v>18.87</v>
      </c>
      <c r="KG130">
        <v>13.76</v>
      </c>
      <c r="KH130">
        <v>16.850000000000001</v>
      </c>
      <c r="KI130">
        <v>15.02</v>
      </c>
      <c r="KJ130">
        <v>14.44</v>
      </c>
      <c r="KK130">
        <v>14.44</v>
      </c>
      <c r="KL130">
        <v>15.29</v>
      </c>
      <c r="KM130">
        <v>15.82</v>
      </c>
    </row>
    <row r="131" spans="1:299" x14ac:dyDescent="0.25">
      <c r="A131">
        <v>129</v>
      </c>
      <c r="B131" s="1">
        <v>44348</v>
      </c>
      <c r="C131">
        <v>1421.87</v>
      </c>
      <c r="D131">
        <v>1382.99</v>
      </c>
      <c r="E131">
        <v>1428.86</v>
      </c>
      <c r="F131">
        <v>1467.12</v>
      </c>
      <c r="G131">
        <v>1349.11</v>
      </c>
      <c r="H131">
        <v>1423.66</v>
      </c>
      <c r="I131">
        <v>1376.77</v>
      </c>
      <c r="J131">
        <v>1343.3</v>
      </c>
      <c r="K131">
        <v>1420.48</v>
      </c>
      <c r="L131">
        <v>1343.47</v>
      </c>
      <c r="M131">
        <v>1356.4</v>
      </c>
      <c r="N131">
        <v>1301.8599999999999</v>
      </c>
      <c r="O131">
        <v>1297.48</v>
      </c>
      <c r="P131">
        <v>1261.25</v>
      </c>
      <c r="Q131">
        <v>1362.31</v>
      </c>
      <c r="R131">
        <v>1322.03</v>
      </c>
      <c r="S131">
        <v>1288.24</v>
      </c>
      <c r="T131">
        <v>1245.76</v>
      </c>
      <c r="U131">
        <v>1416.43</v>
      </c>
      <c r="V131">
        <v>1482.71</v>
      </c>
      <c r="W131">
        <v>1402.7</v>
      </c>
      <c r="X131">
        <v>1312.93</v>
      </c>
      <c r="Y131">
        <v>1552.27</v>
      </c>
      <c r="Z131">
        <v>1516.62</v>
      </c>
      <c r="AA131">
        <v>1493.35</v>
      </c>
      <c r="AB131">
        <v>1499.18</v>
      </c>
      <c r="AC131">
        <v>1576.54</v>
      </c>
      <c r="AD131">
        <v>1403.39</v>
      </c>
      <c r="AE131">
        <v>1379.39</v>
      </c>
      <c r="AF131">
        <v>1349.32</v>
      </c>
      <c r="AG131">
        <v>1364.91</v>
      </c>
      <c r="AH131">
        <v>1359.26</v>
      </c>
      <c r="AI131">
        <v>1447.51</v>
      </c>
      <c r="AJ131">
        <v>829.19</v>
      </c>
      <c r="AK131">
        <v>846.2</v>
      </c>
      <c r="AL131">
        <v>827.89</v>
      </c>
      <c r="AM131">
        <v>875.78</v>
      </c>
      <c r="AN131">
        <v>829</v>
      </c>
      <c r="AO131">
        <v>819.81</v>
      </c>
      <c r="AP131">
        <v>858.18</v>
      </c>
      <c r="AQ131">
        <v>796.31</v>
      </c>
      <c r="AR131">
        <v>884.13</v>
      </c>
      <c r="AS131">
        <v>821.17</v>
      </c>
      <c r="AT131">
        <v>815.69</v>
      </c>
      <c r="AU131">
        <v>795.17</v>
      </c>
      <c r="AV131">
        <v>822.65</v>
      </c>
      <c r="AW131">
        <v>771.47</v>
      </c>
      <c r="AX131">
        <v>807.61</v>
      </c>
      <c r="AY131">
        <v>797.93</v>
      </c>
      <c r="AZ131">
        <v>805.48</v>
      </c>
      <c r="BA131">
        <v>779.68</v>
      </c>
      <c r="BB131">
        <v>862.34</v>
      </c>
      <c r="BC131">
        <v>834.73</v>
      </c>
      <c r="BD131">
        <v>858.62</v>
      </c>
      <c r="BE131">
        <v>772.39</v>
      </c>
      <c r="BF131">
        <v>813.48</v>
      </c>
      <c r="BG131">
        <v>833.85</v>
      </c>
      <c r="BH131">
        <v>827.55</v>
      </c>
      <c r="BI131">
        <v>801.27</v>
      </c>
      <c r="BJ131">
        <v>843.52</v>
      </c>
      <c r="BK131">
        <v>856.27</v>
      </c>
      <c r="BL131">
        <v>819.76</v>
      </c>
      <c r="BM131">
        <v>782.82</v>
      </c>
      <c r="BN131">
        <v>808.33</v>
      </c>
      <c r="BO131">
        <v>812.19</v>
      </c>
      <c r="BP131">
        <v>870.97</v>
      </c>
      <c r="BQ131">
        <v>592.67999999999995</v>
      </c>
      <c r="BR131">
        <v>536.79</v>
      </c>
      <c r="BS131">
        <v>600.97</v>
      </c>
      <c r="BT131">
        <v>591.34</v>
      </c>
      <c r="BU131">
        <v>520.11</v>
      </c>
      <c r="BV131">
        <v>603.85</v>
      </c>
      <c r="BW131">
        <v>518.59</v>
      </c>
      <c r="BX131">
        <v>546.99</v>
      </c>
      <c r="BY131">
        <v>536.35</v>
      </c>
      <c r="BZ131">
        <v>522.29999999999995</v>
      </c>
      <c r="CA131">
        <v>540.71</v>
      </c>
      <c r="CB131">
        <v>506.69</v>
      </c>
      <c r="CC131">
        <v>474.83</v>
      </c>
      <c r="CD131">
        <v>489.78</v>
      </c>
      <c r="CE131">
        <v>554.70000000000005</v>
      </c>
      <c r="CF131">
        <v>524.1</v>
      </c>
      <c r="CG131">
        <v>482.76</v>
      </c>
      <c r="CH131">
        <v>466.08</v>
      </c>
      <c r="CI131">
        <v>554.09</v>
      </c>
      <c r="CJ131">
        <v>647.98</v>
      </c>
      <c r="CK131">
        <v>544.08000000000004</v>
      </c>
      <c r="CL131">
        <v>540.54</v>
      </c>
      <c r="CM131">
        <v>738.79</v>
      </c>
      <c r="CN131">
        <v>682.77</v>
      </c>
      <c r="CO131">
        <v>665.8</v>
      </c>
      <c r="CP131">
        <v>697.91</v>
      </c>
      <c r="CQ131">
        <v>733.02</v>
      </c>
      <c r="CR131">
        <v>547.12</v>
      </c>
      <c r="CS131">
        <v>559.63</v>
      </c>
      <c r="CT131">
        <v>566.5</v>
      </c>
      <c r="CU131">
        <v>556.58000000000004</v>
      </c>
      <c r="CV131">
        <v>547.07000000000005</v>
      </c>
      <c r="CW131">
        <v>576.54</v>
      </c>
      <c r="CX131">
        <v>711.57</v>
      </c>
      <c r="CY131">
        <v>689.08</v>
      </c>
      <c r="CZ131">
        <v>796.8</v>
      </c>
      <c r="DA131">
        <v>778.76</v>
      </c>
      <c r="DB131">
        <v>660.5</v>
      </c>
      <c r="DC131">
        <v>591.33000000000004</v>
      </c>
      <c r="DD131">
        <v>660.04</v>
      </c>
      <c r="DE131">
        <v>652.46</v>
      </c>
      <c r="DF131">
        <v>746.79</v>
      </c>
      <c r="DG131">
        <v>725.64</v>
      </c>
      <c r="DH131">
        <v>714.55</v>
      </c>
      <c r="DI131">
        <v>865.19</v>
      </c>
      <c r="DJ131">
        <v>749.42</v>
      </c>
      <c r="DK131">
        <v>635.71</v>
      </c>
      <c r="DL131">
        <v>753.37</v>
      </c>
      <c r="DM131">
        <v>706.83</v>
      </c>
      <c r="DN131">
        <v>643.61</v>
      </c>
      <c r="DO131">
        <v>661.95</v>
      </c>
      <c r="DP131">
        <v>749.71</v>
      </c>
      <c r="DQ131">
        <v>709.95</v>
      </c>
      <c r="DR131">
        <v>771.94</v>
      </c>
      <c r="DS131">
        <v>728.39</v>
      </c>
      <c r="DT131">
        <v>707.45</v>
      </c>
      <c r="DU131">
        <v>685.02</v>
      </c>
      <c r="DV131">
        <v>714.14</v>
      </c>
      <c r="DW131">
        <v>716.9</v>
      </c>
      <c r="DX131">
        <v>853.87</v>
      </c>
      <c r="DY131">
        <v>636.94000000000005</v>
      </c>
      <c r="DZ131">
        <v>704.18</v>
      </c>
      <c r="EA131">
        <v>634.63</v>
      </c>
      <c r="EB131">
        <v>778.7</v>
      </c>
      <c r="EC131">
        <v>718.13</v>
      </c>
      <c r="ED131">
        <v>639.29</v>
      </c>
      <c r="EE131">
        <v>628.05999999999995</v>
      </c>
      <c r="EF131">
        <v>625.39</v>
      </c>
      <c r="EG131">
        <v>630.25</v>
      </c>
      <c r="EH131">
        <v>636.24</v>
      </c>
      <c r="EI131">
        <v>612.1</v>
      </c>
      <c r="EJ131">
        <v>539.53</v>
      </c>
      <c r="EK131">
        <v>638.78</v>
      </c>
      <c r="EL131">
        <v>548.23</v>
      </c>
      <c r="EM131">
        <v>691.85</v>
      </c>
      <c r="EN131">
        <v>633.67999999999995</v>
      </c>
      <c r="EO131">
        <v>561.32000000000005</v>
      </c>
      <c r="EP131">
        <v>720.23</v>
      </c>
      <c r="EQ131">
        <v>662.41</v>
      </c>
      <c r="ER131">
        <v>544.79</v>
      </c>
      <c r="ES131">
        <v>642.21</v>
      </c>
      <c r="ET131">
        <v>594.83000000000004</v>
      </c>
      <c r="EU131">
        <v>596.34</v>
      </c>
      <c r="EV131">
        <v>582.24</v>
      </c>
      <c r="EW131">
        <v>696.69</v>
      </c>
      <c r="EX131">
        <v>633.49</v>
      </c>
      <c r="EY131">
        <v>721</v>
      </c>
      <c r="EZ131">
        <v>614.79999999999995</v>
      </c>
      <c r="FA131">
        <v>573.41999999999996</v>
      </c>
      <c r="FB131">
        <v>613.45000000000005</v>
      </c>
      <c r="FC131">
        <v>614.29999999999995</v>
      </c>
      <c r="FD131">
        <v>626.79999999999995</v>
      </c>
      <c r="FE131">
        <v>700.21</v>
      </c>
      <c r="FF131">
        <v>553</v>
      </c>
      <c r="FG131">
        <v>624.65</v>
      </c>
      <c r="FH131">
        <v>541.80999999999995</v>
      </c>
      <c r="FI131">
        <v>706.86</v>
      </c>
      <c r="FJ131">
        <v>628.34</v>
      </c>
      <c r="FK131">
        <v>577.46</v>
      </c>
      <c r="FL131">
        <v>935.23</v>
      </c>
      <c r="FM131">
        <v>865.26</v>
      </c>
      <c r="FN131">
        <v>1373.07</v>
      </c>
      <c r="FO131">
        <v>1217.8</v>
      </c>
      <c r="FP131">
        <v>784.39</v>
      </c>
      <c r="FQ131">
        <v>737.83</v>
      </c>
      <c r="FR131">
        <v>721.43</v>
      </c>
      <c r="FS131">
        <v>947.3</v>
      </c>
      <c r="FT131">
        <v>963.58</v>
      </c>
      <c r="FU131">
        <v>1010</v>
      </c>
      <c r="FV131">
        <v>1338.75</v>
      </c>
      <c r="FW131">
        <v>1334.5</v>
      </c>
      <c r="FX131">
        <v>1075.3699999999999</v>
      </c>
      <c r="FY131">
        <v>911.33</v>
      </c>
      <c r="FZ131">
        <v>1083.1600000000001</v>
      </c>
      <c r="GA131">
        <v>1046.8499999999999</v>
      </c>
      <c r="GB131">
        <v>770.62</v>
      </c>
      <c r="GC131">
        <v>937.75</v>
      </c>
      <c r="GD131">
        <v>905.71</v>
      </c>
      <c r="GE131">
        <v>904.58</v>
      </c>
      <c r="GF131">
        <v>936.32</v>
      </c>
      <c r="GG131">
        <v>1042.28</v>
      </c>
      <c r="GH131">
        <v>1010.18</v>
      </c>
      <c r="GI131">
        <v>864.2</v>
      </c>
      <c r="GJ131">
        <v>973.89</v>
      </c>
      <c r="GK131">
        <v>930.01</v>
      </c>
      <c r="GL131">
        <v>1219.46</v>
      </c>
      <c r="GM131">
        <v>885.8</v>
      </c>
      <c r="GN131">
        <v>923.95</v>
      </c>
      <c r="GO131">
        <v>871.73</v>
      </c>
      <c r="GP131">
        <v>954.04</v>
      </c>
      <c r="GQ131">
        <v>993.86</v>
      </c>
      <c r="GR131">
        <v>809.61</v>
      </c>
      <c r="GS131">
        <v>2.46</v>
      </c>
      <c r="GT131">
        <v>1.1399999999999999</v>
      </c>
      <c r="GU131">
        <v>3.69</v>
      </c>
      <c r="GV131">
        <v>1.47</v>
      </c>
      <c r="GW131">
        <v>1.54</v>
      </c>
      <c r="GX131">
        <v>0.66</v>
      </c>
      <c r="GY131">
        <v>0.53</v>
      </c>
      <c r="GZ131">
        <v>0.78</v>
      </c>
      <c r="HA131">
        <v>1.38</v>
      </c>
      <c r="HB131">
        <v>1.92</v>
      </c>
      <c r="HC131">
        <v>1</v>
      </c>
      <c r="HD131">
        <v>0.68</v>
      </c>
      <c r="HE131">
        <v>1.1299999999999999</v>
      </c>
      <c r="HF131">
        <v>2.81</v>
      </c>
      <c r="HG131">
        <v>1.64</v>
      </c>
      <c r="HH131">
        <v>4.22</v>
      </c>
      <c r="HI131">
        <v>0.93</v>
      </c>
      <c r="HJ131">
        <v>0.57999999999999996</v>
      </c>
      <c r="HK131">
        <v>1.92</v>
      </c>
      <c r="HL131">
        <v>2.83</v>
      </c>
      <c r="HM131">
        <v>1.93</v>
      </c>
      <c r="HN131">
        <v>3.42</v>
      </c>
      <c r="HO131">
        <v>1.48</v>
      </c>
      <c r="HP131">
        <v>3.87</v>
      </c>
      <c r="HQ131">
        <v>3.8</v>
      </c>
      <c r="HR131">
        <v>5.42</v>
      </c>
      <c r="HS131">
        <v>3.6</v>
      </c>
      <c r="HT131">
        <v>1.23</v>
      </c>
      <c r="HU131">
        <v>1.96</v>
      </c>
      <c r="HV131">
        <v>4.6500000000000004</v>
      </c>
      <c r="HW131">
        <v>1.71</v>
      </c>
      <c r="HX131">
        <v>1.04</v>
      </c>
      <c r="HY131">
        <v>1.8</v>
      </c>
      <c r="HZ131">
        <v>11.38</v>
      </c>
      <c r="IA131">
        <v>7.23</v>
      </c>
      <c r="IB131">
        <v>7.28</v>
      </c>
      <c r="IC131">
        <v>4.93</v>
      </c>
      <c r="ID131">
        <v>6.3</v>
      </c>
      <c r="IE131">
        <v>6.24</v>
      </c>
      <c r="IF131">
        <v>8.1999999999999993</v>
      </c>
      <c r="IG131">
        <v>6</v>
      </c>
      <c r="IH131">
        <v>8.65</v>
      </c>
      <c r="II131">
        <v>11.84</v>
      </c>
      <c r="IJ131">
        <v>11.64</v>
      </c>
      <c r="IK131">
        <v>7.46</v>
      </c>
      <c r="IL131">
        <v>9.7100000000000009</v>
      </c>
      <c r="IM131">
        <v>11.65</v>
      </c>
      <c r="IN131">
        <v>10.78</v>
      </c>
      <c r="IO131">
        <v>13.63</v>
      </c>
      <c r="IP131">
        <v>11.48</v>
      </c>
      <c r="IQ131">
        <v>11.19</v>
      </c>
      <c r="IR131">
        <v>13.3</v>
      </c>
      <c r="IS131">
        <v>12.33</v>
      </c>
      <c r="IT131">
        <v>15.11</v>
      </c>
      <c r="IU131">
        <v>11.85</v>
      </c>
      <c r="IV131">
        <v>10.65</v>
      </c>
      <c r="IW131">
        <v>11.57</v>
      </c>
      <c r="IX131">
        <v>11.83</v>
      </c>
      <c r="IY131">
        <v>15.2</v>
      </c>
      <c r="IZ131">
        <v>9.5299999999999994</v>
      </c>
      <c r="JA131">
        <v>8.64</v>
      </c>
      <c r="JB131">
        <v>9.4</v>
      </c>
      <c r="JC131">
        <v>12.64</v>
      </c>
      <c r="JD131">
        <v>11.26</v>
      </c>
      <c r="JE131">
        <v>6.27</v>
      </c>
      <c r="JF131">
        <v>9.32</v>
      </c>
      <c r="JG131">
        <v>20.92</v>
      </c>
      <c r="JH131">
        <v>16.68</v>
      </c>
      <c r="JI131">
        <v>15</v>
      </c>
      <c r="JJ131">
        <v>12.6</v>
      </c>
      <c r="JK131">
        <v>17.04</v>
      </c>
      <c r="JL131">
        <v>15.43</v>
      </c>
      <c r="JM131">
        <v>18.170000000000002</v>
      </c>
      <c r="JN131">
        <v>12.63</v>
      </c>
      <c r="JO131">
        <v>17.649999999999999</v>
      </c>
      <c r="JP131">
        <v>23.08</v>
      </c>
      <c r="JQ131">
        <v>18.36</v>
      </c>
      <c r="JR131">
        <v>17.02</v>
      </c>
      <c r="JS131">
        <v>19.13</v>
      </c>
      <c r="JT131">
        <v>19.38</v>
      </c>
      <c r="JU131">
        <v>21.33</v>
      </c>
      <c r="JV131">
        <v>25.53</v>
      </c>
      <c r="JW131">
        <v>21.58</v>
      </c>
      <c r="JX131">
        <v>24.01</v>
      </c>
      <c r="JY131">
        <v>28.83</v>
      </c>
      <c r="JZ131">
        <v>21.08</v>
      </c>
      <c r="KA131">
        <v>24.62</v>
      </c>
      <c r="KB131">
        <v>22.28</v>
      </c>
      <c r="KC131">
        <v>17.3</v>
      </c>
      <c r="KD131">
        <v>20.68</v>
      </c>
      <c r="KE131">
        <v>21.37</v>
      </c>
      <c r="KF131">
        <v>25.39</v>
      </c>
      <c r="KG131">
        <v>17.95</v>
      </c>
      <c r="KH131">
        <v>18.3</v>
      </c>
      <c r="KI131">
        <v>17.21</v>
      </c>
      <c r="KJ131">
        <v>19.68</v>
      </c>
      <c r="KK131">
        <v>16.48</v>
      </c>
      <c r="KL131">
        <v>16.47</v>
      </c>
      <c r="KM131">
        <v>17.600000000000001</v>
      </c>
    </row>
    <row r="132" spans="1:299" x14ac:dyDescent="0.25">
      <c r="A132">
        <v>130</v>
      </c>
      <c r="B132" s="1">
        <v>44378</v>
      </c>
      <c r="C132">
        <v>1448.78</v>
      </c>
      <c r="D132">
        <v>1400.82</v>
      </c>
      <c r="E132">
        <v>1446.54</v>
      </c>
      <c r="F132">
        <v>1503.67</v>
      </c>
      <c r="G132">
        <v>1360.47</v>
      </c>
      <c r="H132">
        <v>1447.77</v>
      </c>
      <c r="I132">
        <v>1392.4</v>
      </c>
      <c r="J132">
        <v>1364.76</v>
      </c>
      <c r="K132">
        <v>1447.41</v>
      </c>
      <c r="L132">
        <v>1364.47</v>
      </c>
      <c r="M132">
        <v>1375.23</v>
      </c>
      <c r="N132">
        <v>1317.4</v>
      </c>
      <c r="O132">
        <v>1340</v>
      </c>
      <c r="P132">
        <v>1274.47</v>
      </c>
      <c r="Q132">
        <v>1375.41</v>
      </c>
      <c r="R132">
        <v>1330.43</v>
      </c>
      <c r="S132">
        <v>1297.3599999999999</v>
      </c>
      <c r="T132">
        <v>1279.48</v>
      </c>
      <c r="U132">
        <v>1438.96</v>
      </c>
      <c r="V132">
        <v>1516.02</v>
      </c>
      <c r="W132">
        <v>1431.22</v>
      </c>
      <c r="X132">
        <v>1349.41</v>
      </c>
      <c r="Y132">
        <v>1585.77</v>
      </c>
      <c r="Z132">
        <v>1552.48</v>
      </c>
      <c r="AA132">
        <v>1521.78</v>
      </c>
      <c r="AB132">
        <v>1519.07</v>
      </c>
      <c r="AC132">
        <v>1608.14</v>
      </c>
      <c r="AD132">
        <v>1443.1</v>
      </c>
      <c r="AE132">
        <v>1406.76</v>
      </c>
      <c r="AF132">
        <v>1397.63</v>
      </c>
      <c r="AG132">
        <v>1399.25</v>
      </c>
      <c r="AH132">
        <v>1378.45</v>
      </c>
      <c r="AI132">
        <v>1462.63</v>
      </c>
      <c r="AJ132">
        <v>853.03</v>
      </c>
      <c r="AK132">
        <v>863.63</v>
      </c>
      <c r="AL132">
        <v>843.59</v>
      </c>
      <c r="AM132">
        <v>912.1</v>
      </c>
      <c r="AN132">
        <v>840.36</v>
      </c>
      <c r="AO132">
        <v>843.92</v>
      </c>
      <c r="AP132">
        <v>873.81</v>
      </c>
      <c r="AQ132">
        <v>817.77</v>
      </c>
      <c r="AR132">
        <v>907.81</v>
      </c>
      <c r="AS132">
        <v>836.1</v>
      </c>
      <c r="AT132">
        <v>825.67</v>
      </c>
      <c r="AU132">
        <v>810.71</v>
      </c>
      <c r="AV132">
        <v>838.7</v>
      </c>
      <c r="AW132">
        <v>783.37</v>
      </c>
      <c r="AX132">
        <v>820.7</v>
      </c>
      <c r="AY132">
        <v>807.3</v>
      </c>
      <c r="AZ132">
        <v>814.6</v>
      </c>
      <c r="BA132">
        <v>813.26</v>
      </c>
      <c r="BB132">
        <v>882.67</v>
      </c>
      <c r="BC132">
        <v>867.67</v>
      </c>
      <c r="BD132">
        <v>887.17</v>
      </c>
      <c r="BE132">
        <v>798.85</v>
      </c>
      <c r="BF132">
        <v>846.98</v>
      </c>
      <c r="BG132">
        <v>869.71</v>
      </c>
      <c r="BH132">
        <v>848.63</v>
      </c>
      <c r="BI132">
        <v>820.95</v>
      </c>
      <c r="BJ132">
        <v>875.28</v>
      </c>
      <c r="BK132">
        <v>869.42</v>
      </c>
      <c r="BL132">
        <v>846.39</v>
      </c>
      <c r="BM132">
        <v>826.32</v>
      </c>
      <c r="BN132">
        <v>842.67</v>
      </c>
      <c r="BO132">
        <v>831.38</v>
      </c>
      <c r="BP132">
        <v>886.1</v>
      </c>
      <c r="BQ132">
        <v>595.75</v>
      </c>
      <c r="BR132">
        <v>537.19000000000005</v>
      </c>
      <c r="BS132">
        <v>602.95000000000005</v>
      </c>
      <c r="BT132">
        <v>591.57000000000005</v>
      </c>
      <c r="BU132">
        <v>520.11</v>
      </c>
      <c r="BV132">
        <v>603.85</v>
      </c>
      <c r="BW132">
        <v>518.59</v>
      </c>
      <c r="BX132">
        <v>546.99</v>
      </c>
      <c r="BY132">
        <v>539.6</v>
      </c>
      <c r="BZ132">
        <v>528.37</v>
      </c>
      <c r="CA132">
        <v>549.55999999999995</v>
      </c>
      <c r="CB132">
        <v>506.69</v>
      </c>
      <c r="CC132">
        <v>501.3</v>
      </c>
      <c r="CD132">
        <v>491.1</v>
      </c>
      <c r="CE132">
        <v>554.71</v>
      </c>
      <c r="CF132">
        <v>523.13</v>
      </c>
      <c r="CG132">
        <v>482.76</v>
      </c>
      <c r="CH132">
        <v>466.22</v>
      </c>
      <c r="CI132">
        <v>556.29</v>
      </c>
      <c r="CJ132">
        <v>648.35</v>
      </c>
      <c r="CK132">
        <v>544.04999999999995</v>
      </c>
      <c r="CL132">
        <v>550.55999999999995</v>
      </c>
      <c r="CM132">
        <v>738.79</v>
      </c>
      <c r="CN132">
        <v>682.77</v>
      </c>
      <c r="CO132">
        <v>673.15</v>
      </c>
      <c r="CP132">
        <v>698.12</v>
      </c>
      <c r="CQ132">
        <v>732.86</v>
      </c>
      <c r="CR132">
        <v>573.67999999999995</v>
      </c>
      <c r="CS132">
        <v>560.37</v>
      </c>
      <c r="CT132">
        <v>571.30999999999995</v>
      </c>
      <c r="CU132">
        <v>556.58000000000004</v>
      </c>
      <c r="CV132">
        <v>547.07000000000005</v>
      </c>
      <c r="CW132">
        <v>576.53</v>
      </c>
      <c r="CX132">
        <v>725.02</v>
      </c>
      <c r="CY132">
        <v>697.97</v>
      </c>
      <c r="CZ132">
        <v>806.68</v>
      </c>
      <c r="DA132">
        <v>798.15</v>
      </c>
      <c r="DB132">
        <v>666.04</v>
      </c>
      <c r="DC132">
        <v>601.32000000000005</v>
      </c>
      <c r="DD132">
        <v>667.56</v>
      </c>
      <c r="DE132">
        <v>662.9</v>
      </c>
      <c r="DF132">
        <v>760.98</v>
      </c>
      <c r="DG132">
        <v>736.96</v>
      </c>
      <c r="DH132">
        <v>724.49</v>
      </c>
      <c r="DI132">
        <v>875.48</v>
      </c>
      <c r="DJ132">
        <v>774</v>
      </c>
      <c r="DK132">
        <v>642.39</v>
      </c>
      <c r="DL132">
        <v>760.6</v>
      </c>
      <c r="DM132">
        <v>711.36</v>
      </c>
      <c r="DN132">
        <v>648.17999999999995</v>
      </c>
      <c r="DO132">
        <v>679.89</v>
      </c>
      <c r="DP132">
        <v>761.63</v>
      </c>
      <c r="DQ132">
        <v>725.92</v>
      </c>
      <c r="DR132">
        <v>787.61</v>
      </c>
      <c r="DS132">
        <v>748.64</v>
      </c>
      <c r="DT132">
        <v>722.73</v>
      </c>
      <c r="DU132">
        <v>701.18</v>
      </c>
      <c r="DV132">
        <v>727.71</v>
      </c>
      <c r="DW132">
        <v>726.43</v>
      </c>
      <c r="DX132">
        <v>870.95</v>
      </c>
      <c r="DY132">
        <v>654.96</v>
      </c>
      <c r="DZ132">
        <v>718.12</v>
      </c>
      <c r="EA132">
        <v>657.35</v>
      </c>
      <c r="EB132">
        <v>798.32</v>
      </c>
      <c r="EC132">
        <v>728.26</v>
      </c>
      <c r="ED132">
        <v>645.94000000000005</v>
      </c>
      <c r="EE132">
        <v>646.15</v>
      </c>
      <c r="EF132">
        <v>638.27</v>
      </c>
      <c r="EG132">
        <v>642.22</v>
      </c>
      <c r="EH132">
        <v>662.64</v>
      </c>
      <c r="EI132">
        <v>620.49</v>
      </c>
      <c r="EJ132">
        <v>555.4</v>
      </c>
      <c r="EK132">
        <v>650.41</v>
      </c>
      <c r="EL132">
        <v>562.98</v>
      </c>
      <c r="EM132">
        <v>710.39</v>
      </c>
      <c r="EN132">
        <v>645.22</v>
      </c>
      <c r="EO132">
        <v>568.16</v>
      </c>
      <c r="EP132">
        <v>734.27</v>
      </c>
      <c r="EQ132">
        <v>675.33</v>
      </c>
      <c r="ER132">
        <v>553.17999999999995</v>
      </c>
      <c r="ES132">
        <v>652.62</v>
      </c>
      <c r="ET132">
        <v>601.79</v>
      </c>
      <c r="EU132">
        <v>603.08000000000004</v>
      </c>
      <c r="EV132">
        <v>607.33000000000004</v>
      </c>
      <c r="EW132">
        <v>713.13</v>
      </c>
      <c r="EX132">
        <v>658.52</v>
      </c>
      <c r="EY132">
        <v>745.01</v>
      </c>
      <c r="EZ132">
        <v>635.89</v>
      </c>
      <c r="FA132">
        <v>597.04999999999995</v>
      </c>
      <c r="FB132">
        <v>639.83000000000004</v>
      </c>
      <c r="FC132">
        <v>629.96</v>
      </c>
      <c r="FD132">
        <v>642.22</v>
      </c>
      <c r="FE132">
        <v>726.61</v>
      </c>
      <c r="FF132">
        <v>561.52</v>
      </c>
      <c r="FG132">
        <v>644.95000000000005</v>
      </c>
      <c r="FH132">
        <v>571.94000000000005</v>
      </c>
      <c r="FI132">
        <v>736.9</v>
      </c>
      <c r="FJ132">
        <v>643.16999999999996</v>
      </c>
      <c r="FK132">
        <v>587.51</v>
      </c>
      <c r="FL132">
        <v>940.09</v>
      </c>
      <c r="FM132">
        <v>865.86</v>
      </c>
      <c r="FN132">
        <v>1377.6</v>
      </c>
      <c r="FO132">
        <v>1218.29</v>
      </c>
      <c r="FP132">
        <v>784.39</v>
      </c>
      <c r="FQ132">
        <v>737.83</v>
      </c>
      <c r="FR132">
        <v>721.43</v>
      </c>
      <c r="FS132">
        <v>947.3</v>
      </c>
      <c r="FT132">
        <v>969.46</v>
      </c>
      <c r="FU132">
        <v>1021.72</v>
      </c>
      <c r="FV132">
        <v>1360.7</v>
      </c>
      <c r="FW132">
        <v>1334.5</v>
      </c>
      <c r="FX132">
        <v>1135.27</v>
      </c>
      <c r="FY132">
        <v>913.79</v>
      </c>
      <c r="FZ132">
        <v>1083.1600000000001</v>
      </c>
      <c r="GA132">
        <v>1044.8599999999999</v>
      </c>
      <c r="GB132">
        <v>770.62</v>
      </c>
      <c r="GC132">
        <v>938.03</v>
      </c>
      <c r="GD132">
        <v>909.33</v>
      </c>
      <c r="GE132">
        <v>905.13</v>
      </c>
      <c r="GF132">
        <v>936.23</v>
      </c>
      <c r="GG132">
        <v>1061.56</v>
      </c>
      <c r="GH132">
        <v>1010.18</v>
      </c>
      <c r="GI132">
        <v>864.2</v>
      </c>
      <c r="GJ132">
        <v>984.6</v>
      </c>
      <c r="GK132">
        <v>930.29</v>
      </c>
      <c r="GL132">
        <v>1219.22</v>
      </c>
      <c r="GM132">
        <v>928.85</v>
      </c>
      <c r="GN132">
        <v>925.16</v>
      </c>
      <c r="GO132">
        <v>879.14</v>
      </c>
      <c r="GP132">
        <v>954.04</v>
      </c>
      <c r="GQ132">
        <v>993.86</v>
      </c>
      <c r="GR132">
        <v>809.61</v>
      </c>
      <c r="GS132">
        <v>1.89</v>
      </c>
      <c r="GT132">
        <v>1.29</v>
      </c>
      <c r="GU132">
        <v>1.24</v>
      </c>
      <c r="GV132">
        <v>2.4900000000000002</v>
      </c>
      <c r="GW132">
        <v>0.84</v>
      </c>
      <c r="GX132">
        <v>1.69</v>
      </c>
      <c r="GY132">
        <v>1.1399999999999999</v>
      </c>
      <c r="GZ132">
        <v>1.6</v>
      </c>
      <c r="HA132">
        <v>1.9</v>
      </c>
      <c r="HB132">
        <v>1.56</v>
      </c>
      <c r="HC132">
        <v>1.39</v>
      </c>
      <c r="HD132">
        <v>1.19</v>
      </c>
      <c r="HE132">
        <v>3.28</v>
      </c>
      <c r="HF132">
        <v>1.05</v>
      </c>
      <c r="HG132">
        <v>0.96</v>
      </c>
      <c r="HH132">
        <v>0.64</v>
      </c>
      <c r="HI132">
        <v>0.71</v>
      </c>
      <c r="HJ132">
        <v>2.71</v>
      </c>
      <c r="HK132">
        <v>1.59</v>
      </c>
      <c r="HL132">
        <v>2.25</v>
      </c>
      <c r="HM132">
        <v>2.0299999999999998</v>
      </c>
      <c r="HN132">
        <v>2.78</v>
      </c>
      <c r="HO132">
        <v>2.16</v>
      </c>
      <c r="HP132">
        <v>2.36</v>
      </c>
      <c r="HQ132">
        <v>1.9</v>
      </c>
      <c r="HR132">
        <v>1.33</v>
      </c>
      <c r="HS132">
        <v>2</v>
      </c>
      <c r="HT132">
        <v>2.83</v>
      </c>
      <c r="HU132">
        <v>1.98</v>
      </c>
      <c r="HV132">
        <v>3.58</v>
      </c>
      <c r="HW132">
        <v>2.52</v>
      </c>
      <c r="HX132">
        <v>1.41</v>
      </c>
      <c r="HY132">
        <v>1.04</v>
      </c>
      <c r="HZ132">
        <v>13.49</v>
      </c>
      <c r="IA132">
        <v>8.61</v>
      </c>
      <c r="IB132">
        <v>8.61</v>
      </c>
      <c r="IC132">
        <v>7.55</v>
      </c>
      <c r="ID132">
        <v>7.19</v>
      </c>
      <c r="IE132">
        <v>8.0399999999999991</v>
      </c>
      <c r="IF132">
        <v>9.43</v>
      </c>
      <c r="IG132">
        <v>7.69</v>
      </c>
      <c r="IH132">
        <v>10.71</v>
      </c>
      <c r="II132">
        <v>13.59</v>
      </c>
      <c r="IJ132">
        <v>13.2</v>
      </c>
      <c r="IK132">
        <v>8.74</v>
      </c>
      <c r="IL132">
        <v>13.31</v>
      </c>
      <c r="IM132">
        <v>12.82</v>
      </c>
      <c r="IN132">
        <v>11.84</v>
      </c>
      <c r="IO132">
        <v>14.35</v>
      </c>
      <c r="IP132">
        <v>12.27</v>
      </c>
      <c r="IQ132">
        <v>14.2</v>
      </c>
      <c r="IR132">
        <v>15.11</v>
      </c>
      <c r="IS132">
        <v>14.86</v>
      </c>
      <c r="IT132">
        <v>17.45</v>
      </c>
      <c r="IU132">
        <v>14.96</v>
      </c>
      <c r="IV132">
        <v>13.04</v>
      </c>
      <c r="IW132">
        <v>14.2</v>
      </c>
      <c r="IX132">
        <v>13.95</v>
      </c>
      <c r="IY132">
        <v>16.73</v>
      </c>
      <c r="IZ132">
        <v>11.72</v>
      </c>
      <c r="JA132">
        <v>11.72</v>
      </c>
      <c r="JB132">
        <v>11.57</v>
      </c>
      <c r="JC132">
        <v>16.68</v>
      </c>
      <c r="JD132">
        <v>14.07</v>
      </c>
      <c r="JE132">
        <v>7.77</v>
      </c>
      <c r="JF132">
        <v>10.46</v>
      </c>
      <c r="JG132">
        <v>22.6</v>
      </c>
      <c r="JH132">
        <v>17.82</v>
      </c>
      <c r="JI132">
        <v>16</v>
      </c>
      <c r="JJ132">
        <v>14.42</v>
      </c>
      <c r="JK132">
        <v>17.45</v>
      </c>
      <c r="JL132">
        <v>17.309999999999999</v>
      </c>
      <c r="JM132">
        <v>19.420000000000002</v>
      </c>
      <c r="JN132">
        <v>13.65</v>
      </c>
      <c r="JO132">
        <v>19.559999999999999</v>
      </c>
      <c r="JP132">
        <v>24.37</v>
      </c>
      <c r="JQ132">
        <v>19.41</v>
      </c>
      <c r="JR132">
        <v>18.09</v>
      </c>
      <c r="JS132">
        <v>22.81</v>
      </c>
      <c r="JT132">
        <v>20.25</v>
      </c>
      <c r="JU132">
        <v>19.8</v>
      </c>
      <c r="JV132">
        <v>26.01</v>
      </c>
      <c r="JW132">
        <v>21.73</v>
      </c>
      <c r="JX132">
        <v>27.06</v>
      </c>
      <c r="JY132">
        <v>30.3</v>
      </c>
      <c r="JZ132">
        <v>22.94</v>
      </c>
      <c r="KA132">
        <v>26.88</v>
      </c>
      <c r="KB132">
        <v>25.39</v>
      </c>
      <c r="KC132">
        <v>19.149999999999999</v>
      </c>
      <c r="KD132">
        <v>22.25</v>
      </c>
      <c r="KE132">
        <v>23.46</v>
      </c>
      <c r="KF132">
        <v>26.97</v>
      </c>
      <c r="KG132">
        <v>19.97</v>
      </c>
      <c r="KH132">
        <v>21.4</v>
      </c>
      <c r="KI132">
        <v>19.239999999999998</v>
      </c>
      <c r="KJ132">
        <v>23.8</v>
      </c>
      <c r="KK132">
        <v>19.079999999999998</v>
      </c>
      <c r="KL132">
        <v>17.760000000000002</v>
      </c>
      <c r="KM132">
        <v>18.64</v>
      </c>
    </row>
    <row r="133" spans="1:299" x14ac:dyDescent="0.25">
      <c r="A133">
        <v>131</v>
      </c>
      <c r="B133" s="1">
        <v>44409</v>
      </c>
      <c r="C133">
        <v>1463.11</v>
      </c>
      <c r="D133">
        <v>1413.47</v>
      </c>
      <c r="E133">
        <v>1464.91</v>
      </c>
      <c r="F133">
        <v>1517.87</v>
      </c>
      <c r="G133">
        <v>1375.15</v>
      </c>
      <c r="H133">
        <v>1455.41</v>
      </c>
      <c r="I133">
        <v>1404.27</v>
      </c>
      <c r="J133">
        <v>1371.1</v>
      </c>
      <c r="K133">
        <v>1460.37</v>
      </c>
      <c r="L133">
        <v>1378.49</v>
      </c>
      <c r="M133">
        <v>1388.24</v>
      </c>
      <c r="N133">
        <v>1328.89</v>
      </c>
      <c r="O133">
        <v>1367.46</v>
      </c>
      <c r="P133">
        <v>1285.8499999999999</v>
      </c>
      <c r="Q133">
        <v>1386.88</v>
      </c>
      <c r="R133">
        <v>1342.96</v>
      </c>
      <c r="S133">
        <v>1315.54</v>
      </c>
      <c r="T133">
        <v>1296.93</v>
      </c>
      <c r="U133">
        <v>1446.93</v>
      </c>
      <c r="V133">
        <v>1526.39</v>
      </c>
      <c r="W133">
        <v>1445.48</v>
      </c>
      <c r="X133">
        <v>1353.59</v>
      </c>
      <c r="Y133">
        <v>1611.26</v>
      </c>
      <c r="Z133">
        <v>1554.99</v>
      </c>
      <c r="AA133">
        <v>1547.75</v>
      </c>
      <c r="AB133">
        <v>1531.32</v>
      </c>
      <c r="AC133">
        <v>1666.84</v>
      </c>
      <c r="AD133">
        <v>1460.53</v>
      </c>
      <c r="AE133">
        <v>1424.02</v>
      </c>
      <c r="AF133">
        <v>1418.12</v>
      </c>
      <c r="AG133">
        <v>1414.69</v>
      </c>
      <c r="AH133">
        <v>1391.61</v>
      </c>
      <c r="AI133">
        <v>1485.86</v>
      </c>
      <c r="AJ133">
        <v>866.89</v>
      </c>
      <c r="AK133">
        <v>879.76</v>
      </c>
      <c r="AL133">
        <v>872.29</v>
      </c>
      <c r="AM133">
        <v>924.1</v>
      </c>
      <c r="AN133">
        <v>863.86</v>
      </c>
      <c r="AO133">
        <v>863.4</v>
      </c>
      <c r="AP133">
        <v>884.65</v>
      </c>
      <c r="AQ133">
        <v>824.11</v>
      </c>
      <c r="AR133">
        <v>930.53</v>
      </c>
      <c r="AS133">
        <v>848.13</v>
      </c>
      <c r="AT133">
        <v>838.68</v>
      </c>
      <c r="AU133">
        <v>822.2</v>
      </c>
      <c r="AV133">
        <v>854.16</v>
      </c>
      <c r="AW133">
        <v>794.26</v>
      </c>
      <c r="AX133">
        <v>832.17</v>
      </c>
      <c r="AY133">
        <v>819.83</v>
      </c>
      <c r="AZ133">
        <v>832.78</v>
      </c>
      <c r="BA133">
        <v>830.71</v>
      </c>
      <c r="BB133">
        <v>890.64</v>
      </c>
      <c r="BC133">
        <v>878.79</v>
      </c>
      <c r="BD133">
        <v>901.43</v>
      </c>
      <c r="BE133">
        <v>815.67</v>
      </c>
      <c r="BF133">
        <v>873.89</v>
      </c>
      <c r="BG133">
        <v>872.22</v>
      </c>
      <c r="BH133">
        <v>870.82</v>
      </c>
      <c r="BI133">
        <v>845.84</v>
      </c>
      <c r="BJ133">
        <v>886.2</v>
      </c>
      <c r="BK133">
        <v>897.92</v>
      </c>
      <c r="BL133">
        <v>864.09</v>
      </c>
      <c r="BM133">
        <v>846.81</v>
      </c>
      <c r="BN133">
        <v>858.11</v>
      </c>
      <c r="BO133">
        <v>845.94</v>
      </c>
      <c r="BP133">
        <v>909.33</v>
      </c>
      <c r="BQ133">
        <v>596.22</v>
      </c>
      <c r="BR133">
        <v>533.71</v>
      </c>
      <c r="BS133">
        <v>592.62</v>
      </c>
      <c r="BT133">
        <v>593.77</v>
      </c>
      <c r="BU133">
        <v>511.29</v>
      </c>
      <c r="BV133">
        <v>592.01</v>
      </c>
      <c r="BW133">
        <v>519.62</v>
      </c>
      <c r="BX133">
        <v>546.99</v>
      </c>
      <c r="BY133">
        <v>529.84</v>
      </c>
      <c r="BZ133">
        <v>530.36</v>
      </c>
      <c r="CA133">
        <v>549.55999999999995</v>
      </c>
      <c r="CB133">
        <v>506.69</v>
      </c>
      <c r="CC133">
        <v>513.29999999999995</v>
      </c>
      <c r="CD133">
        <v>491.59</v>
      </c>
      <c r="CE133">
        <v>554.71</v>
      </c>
      <c r="CF133">
        <v>523.13</v>
      </c>
      <c r="CG133">
        <v>482.76</v>
      </c>
      <c r="CH133">
        <v>466.22</v>
      </c>
      <c r="CI133">
        <v>556.29</v>
      </c>
      <c r="CJ133">
        <v>647.6</v>
      </c>
      <c r="CK133">
        <v>544.04999999999995</v>
      </c>
      <c r="CL133">
        <v>537.91999999999996</v>
      </c>
      <c r="CM133">
        <v>737.37</v>
      </c>
      <c r="CN133">
        <v>682.77</v>
      </c>
      <c r="CO133">
        <v>676.93</v>
      </c>
      <c r="CP133">
        <v>685.48</v>
      </c>
      <c r="CQ133">
        <v>780.64</v>
      </c>
      <c r="CR133">
        <v>562.61</v>
      </c>
      <c r="CS133">
        <v>559.92999999999995</v>
      </c>
      <c r="CT133">
        <v>571.30999999999995</v>
      </c>
      <c r="CU133">
        <v>556.58000000000004</v>
      </c>
      <c r="CV133">
        <v>545.66999999999996</v>
      </c>
      <c r="CW133">
        <v>576.53</v>
      </c>
      <c r="CX133">
        <v>732.2</v>
      </c>
      <c r="CY133">
        <v>704.25</v>
      </c>
      <c r="CZ133">
        <v>816.93</v>
      </c>
      <c r="DA133">
        <v>805.66</v>
      </c>
      <c r="DB133">
        <v>673.24</v>
      </c>
      <c r="DC133">
        <v>604.51</v>
      </c>
      <c r="DD133">
        <v>673.24</v>
      </c>
      <c r="DE133">
        <v>665.95</v>
      </c>
      <c r="DF133">
        <v>767.83</v>
      </c>
      <c r="DG133">
        <v>744.55</v>
      </c>
      <c r="DH133">
        <v>731.37</v>
      </c>
      <c r="DI133">
        <v>883.1</v>
      </c>
      <c r="DJ133">
        <v>789.86</v>
      </c>
      <c r="DK133">
        <v>648.1</v>
      </c>
      <c r="DL133">
        <v>766.92</v>
      </c>
      <c r="DM133">
        <v>718.04</v>
      </c>
      <c r="DN133">
        <v>657.25</v>
      </c>
      <c r="DO133">
        <v>689.13</v>
      </c>
      <c r="DP133">
        <v>765.82</v>
      </c>
      <c r="DQ133">
        <v>730.86</v>
      </c>
      <c r="DR133">
        <v>795.48</v>
      </c>
      <c r="DS133">
        <v>750.96</v>
      </c>
      <c r="DT133">
        <v>734.37</v>
      </c>
      <c r="DU133">
        <v>702.31</v>
      </c>
      <c r="DV133">
        <v>740.15</v>
      </c>
      <c r="DW133">
        <v>732.32</v>
      </c>
      <c r="DX133">
        <v>902.74</v>
      </c>
      <c r="DY133">
        <v>662.89</v>
      </c>
      <c r="DZ133">
        <v>726.96</v>
      </c>
      <c r="EA133">
        <v>667.02</v>
      </c>
      <c r="EB133">
        <v>807.1</v>
      </c>
      <c r="EC133">
        <v>735.18</v>
      </c>
      <c r="ED133">
        <v>656.21</v>
      </c>
      <c r="EE133">
        <v>656.61</v>
      </c>
      <c r="EF133">
        <v>650.21</v>
      </c>
      <c r="EG133">
        <v>664.06</v>
      </c>
      <c r="EH133">
        <v>671.39</v>
      </c>
      <c r="EI133">
        <v>637.86</v>
      </c>
      <c r="EJ133">
        <v>568.22</v>
      </c>
      <c r="EK133">
        <v>658.47</v>
      </c>
      <c r="EL133">
        <v>567.32000000000005</v>
      </c>
      <c r="EM133">
        <v>728.15</v>
      </c>
      <c r="EN133">
        <v>654.51</v>
      </c>
      <c r="EO133">
        <v>577.14</v>
      </c>
      <c r="EP133">
        <v>744.7</v>
      </c>
      <c r="EQ133">
        <v>687.76</v>
      </c>
      <c r="ER133">
        <v>560.87</v>
      </c>
      <c r="ES133">
        <v>661.75</v>
      </c>
      <c r="ET133">
        <v>611.12</v>
      </c>
      <c r="EU133">
        <v>616.53</v>
      </c>
      <c r="EV133">
        <v>620.39</v>
      </c>
      <c r="EW133">
        <v>719.55</v>
      </c>
      <c r="EX133">
        <v>666.95</v>
      </c>
      <c r="EY133">
        <v>757</v>
      </c>
      <c r="EZ133">
        <v>649.24</v>
      </c>
      <c r="FA133">
        <v>616.03</v>
      </c>
      <c r="FB133">
        <v>641.69000000000005</v>
      </c>
      <c r="FC133">
        <v>646.4</v>
      </c>
      <c r="FD133">
        <v>661.68</v>
      </c>
      <c r="FE133">
        <v>735.69</v>
      </c>
      <c r="FF133">
        <v>579.94000000000005</v>
      </c>
      <c r="FG133">
        <v>658.43</v>
      </c>
      <c r="FH133">
        <v>586.12</v>
      </c>
      <c r="FI133">
        <v>750.39</v>
      </c>
      <c r="FJ133">
        <v>654.42999999999995</v>
      </c>
      <c r="FK133">
        <v>602.9</v>
      </c>
      <c r="FL133">
        <v>940.84</v>
      </c>
      <c r="FM133">
        <v>860.23</v>
      </c>
      <c r="FN133">
        <v>1354.04</v>
      </c>
      <c r="FO133">
        <v>1222.79</v>
      </c>
      <c r="FP133">
        <v>771.06</v>
      </c>
      <c r="FQ133">
        <v>723.37</v>
      </c>
      <c r="FR133">
        <v>722.88</v>
      </c>
      <c r="FS133">
        <v>947.3</v>
      </c>
      <c r="FT133">
        <v>951.91</v>
      </c>
      <c r="FU133">
        <v>1025.5999999999999</v>
      </c>
      <c r="FV133">
        <v>1360.7</v>
      </c>
      <c r="FW133">
        <v>1334.5</v>
      </c>
      <c r="FX133">
        <v>1162.4000000000001</v>
      </c>
      <c r="FY133">
        <v>914.7</v>
      </c>
      <c r="FZ133">
        <v>1083.1600000000001</v>
      </c>
      <c r="GA133">
        <v>1044.8599999999999</v>
      </c>
      <c r="GB133">
        <v>770.62</v>
      </c>
      <c r="GC133">
        <v>938.03</v>
      </c>
      <c r="GD133">
        <v>909.33</v>
      </c>
      <c r="GE133">
        <v>904.04</v>
      </c>
      <c r="GF133">
        <v>936.23</v>
      </c>
      <c r="GG133">
        <v>1037.1500000000001</v>
      </c>
      <c r="GH133">
        <v>1008.26</v>
      </c>
      <c r="GI133">
        <v>864.2</v>
      </c>
      <c r="GJ133">
        <v>990.11</v>
      </c>
      <c r="GK133">
        <v>913.45</v>
      </c>
      <c r="GL133">
        <v>1298.71</v>
      </c>
      <c r="GM133">
        <v>910.93</v>
      </c>
      <c r="GN133">
        <v>924.42</v>
      </c>
      <c r="GO133">
        <v>879.14</v>
      </c>
      <c r="GP133">
        <v>954.04</v>
      </c>
      <c r="GQ133">
        <v>991.27</v>
      </c>
      <c r="GR133">
        <v>809.61</v>
      </c>
      <c r="GS133">
        <v>0.99</v>
      </c>
      <c r="GT133">
        <v>0.9</v>
      </c>
      <c r="GU133">
        <v>1.27</v>
      </c>
      <c r="GV133">
        <v>0.94</v>
      </c>
      <c r="GW133">
        <v>1.08</v>
      </c>
      <c r="GX133">
        <v>0.53</v>
      </c>
      <c r="GY133">
        <v>0.85</v>
      </c>
      <c r="GZ133">
        <v>0.46</v>
      </c>
      <c r="HA133">
        <v>0.9</v>
      </c>
      <c r="HB133">
        <v>1.03</v>
      </c>
      <c r="HC133">
        <v>0.95</v>
      </c>
      <c r="HD133">
        <v>0.87</v>
      </c>
      <c r="HE133">
        <v>2.0499999999999998</v>
      </c>
      <c r="HF133">
        <v>0.89</v>
      </c>
      <c r="HG133">
        <v>0.83</v>
      </c>
      <c r="HH133">
        <v>0.94</v>
      </c>
      <c r="HI133">
        <v>1.4</v>
      </c>
      <c r="HJ133">
        <v>1.36</v>
      </c>
      <c r="HK133">
        <v>0.55000000000000004</v>
      </c>
      <c r="HL133">
        <v>0.68</v>
      </c>
      <c r="HM133">
        <v>1</v>
      </c>
      <c r="HN133">
        <v>0.31</v>
      </c>
      <c r="HO133">
        <v>1.61</v>
      </c>
      <c r="HP133">
        <v>0.16</v>
      </c>
      <c r="HQ133">
        <v>1.71</v>
      </c>
      <c r="HR133">
        <v>0.81</v>
      </c>
      <c r="HS133">
        <v>3.65</v>
      </c>
      <c r="HT133">
        <v>1.21</v>
      </c>
      <c r="HU133">
        <v>1.23</v>
      </c>
      <c r="HV133">
        <v>1.47</v>
      </c>
      <c r="HW133">
        <v>1.1000000000000001</v>
      </c>
      <c r="HX133">
        <v>0.95</v>
      </c>
      <c r="HY133">
        <v>1.59</v>
      </c>
      <c r="HZ133">
        <v>14.61</v>
      </c>
      <c r="IA133">
        <v>9.59</v>
      </c>
      <c r="IB133">
        <v>9.99</v>
      </c>
      <c r="IC133">
        <v>8.56</v>
      </c>
      <c r="ID133">
        <v>8.35</v>
      </c>
      <c r="IE133">
        <v>8.61</v>
      </c>
      <c r="IF133">
        <v>10.36</v>
      </c>
      <c r="IG133">
        <v>8.19</v>
      </c>
      <c r="IH133">
        <v>11.71</v>
      </c>
      <c r="II133">
        <v>14.76</v>
      </c>
      <c r="IJ133">
        <v>14.27</v>
      </c>
      <c r="IK133">
        <v>9.69</v>
      </c>
      <c r="IL133">
        <v>15.63</v>
      </c>
      <c r="IM133">
        <v>13.83</v>
      </c>
      <c r="IN133">
        <v>12.77</v>
      </c>
      <c r="IO133">
        <v>15.43</v>
      </c>
      <c r="IP133">
        <v>13.84</v>
      </c>
      <c r="IQ133">
        <v>15.75</v>
      </c>
      <c r="IR133">
        <v>15.74</v>
      </c>
      <c r="IS133">
        <v>15.64</v>
      </c>
      <c r="IT133">
        <v>18.62</v>
      </c>
      <c r="IU133">
        <v>15.32</v>
      </c>
      <c r="IV133">
        <v>14.86</v>
      </c>
      <c r="IW133">
        <v>14.38</v>
      </c>
      <c r="IX133">
        <v>15.9</v>
      </c>
      <c r="IY133">
        <v>17.670000000000002</v>
      </c>
      <c r="IZ133">
        <v>15.79</v>
      </c>
      <c r="JA133">
        <v>13.07</v>
      </c>
      <c r="JB133">
        <v>12.94</v>
      </c>
      <c r="JC133">
        <v>18.39</v>
      </c>
      <c r="JD133">
        <v>15.32</v>
      </c>
      <c r="JE133">
        <v>8.7899999999999991</v>
      </c>
      <c r="JF133">
        <v>12.22</v>
      </c>
      <c r="JG133">
        <v>22.74</v>
      </c>
      <c r="JH133">
        <v>17.829999999999998</v>
      </c>
      <c r="JI133">
        <v>17.22</v>
      </c>
      <c r="JJ133">
        <v>14.83</v>
      </c>
      <c r="JK133">
        <v>16.739999999999998</v>
      </c>
      <c r="JL133">
        <v>17.38</v>
      </c>
      <c r="JM133">
        <v>19.670000000000002</v>
      </c>
      <c r="JN133">
        <v>13.23</v>
      </c>
      <c r="JO133">
        <v>19.309999999999999</v>
      </c>
      <c r="JP133">
        <v>24.2</v>
      </c>
      <c r="JQ133">
        <v>19.45</v>
      </c>
      <c r="JR133">
        <v>17.920000000000002</v>
      </c>
      <c r="JS133">
        <v>23.48</v>
      </c>
      <c r="JT133">
        <v>20.11</v>
      </c>
      <c r="JU133">
        <v>20.05</v>
      </c>
      <c r="JV133">
        <v>25.72</v>
      </c>
      <c r="JW133">
        <v>22.15</v>
      </c>
      <c r="JX133">
        <v>26.84</v>
      </c>
      <c r="JY133">
        <v>29.36</v>
      </c>
      <c r="JZ133">
        <v>22.89</v>
      </c>
      <c r="KA133">
        <v>27.13</v>
      </c>
      <c r="KB133">
        <v>24.13</v>
      </c>
      <c r="KC133">
        <v>20.36</v>
      </c>
      <c r="KD133">
        <v>21.62</v>
      </c>
      <c r="KE133">
        <v>24.63</v>
      </c>
      <c r="KF133">
        <v>26.79</v>
      </c>
      <c r="KG133">
        <v>23.19</v>
      </c>
      <c r="KH133">
        <v>22.56</v>
      </c>
      <c r="KI133">
        <v>19.670000000000002</v>
      </c>
      <c r="KJ133">
        <v>24.33</v>
      </c>
      <c r="KK133">
        <v>19.420000000000002</v>
      </c>
      <c r="KL133">
        <v>17.93</v>
      </c>
      <c r="KM133">
        <v>19.399999999999999</v>
      </c>
    </row>
    <row r="134" spans="1:299" x14ac:dyDescent="0.25">
      <c r="A134">
        <v>132</v>
      </c>
      <c r="B134" s="1">
        <v>44440</v>
      </c>
      <c r="C134">
        <v>1475.96</v>
      </c>
      <c r="D134">
        <v>1438.32</v>
      </c>
      <c r="E134">
        <v>1467.3</v>
      </c>
      <c r="F134">
        <v>1544.75</v>
      </c>
      <c r="G134">
        <v>1417.92</v>
      </c>
      <c r="H134">
        <v>1472.05</v>
      </c>
      <c r="I134">
        <v>1428</v>
      </c>
      <c r="J134">
        <v>1387.77</v>
      </c>
      <c r="K134">
        <v>1466.29</v>
      </c>
      <c r="L134">
        <v>1386.06</v>
      </c>
      <c r="M134">
        <v>1390.66</v>
      </c>
      <c r="N134">
        <v>1341.28</v>
      </c>
      <c r="O134">
        <v>1371.56</v>
      </c>
      <c r="P134">
        <v>1289.58</v>
      </c>
      <c r="Q134">
        <v>1402.72</v>
      </c>
      <c r="R134">
        <v>1348.9</v>
      </c>
      <c r="S134">
        <v>1323.3</v>
      </c>
      <c r="T134">
        <v>1311.77</v>
      </c>
      <c r="U134">
        <v>1457.19</v>
      </c>
      <c r="V134">
        <v>1535.22</v>
      </c>
      <c r="W134">
        <v>1447.75</v>
      </c>
      <c r="X134">
        <v>1357.88</v>
      </c>
      <c r="Y134">
        <v>1623.92</v>
      </c>
      <c r="Z134">
        <v>1566.6</v>
      </c>
      <c r="AA134">
        <v>1565.49</v>
      </c>
      <c r="AB134">
        <v>1543.12</v>
      </c>
      <c r="AC134">
        <v>1685.99</v>
      </c>
      <c r="AD134">
        <v>1486.92</v>
      </c>
      <c r="AE134">
        <v>1452.91</v>
      </c>
      <c r="AF134">
        <v>1444.08</v>
      </c>
      <c r="AG134">
        <v>1435.65</v>
      </c>
      <c r="AH134">
        <v>1435.17</v>
      </c>
      <c r="AI134">
        <v>1506.86</v>
      </c>
      <c r="AJ134">
        <v>877.35</v>
      </c>
      <c r="AK134">
        <v>897.22</v>
      </c>
      <c r="AL134">
        <v>874.68</v>
      </c>
      <c r="AM134">
        <v>953.18</v>
      </c>
      <c r="AN134">
        <v>867.9</v>
      </c>
      <c r="AO134">
        <v>880.04</v>
      </c>
      <c r="AP134">
        <v>912.27</v>
      </c>
      <c r="AQ134">
        <v>840.78</v>
      </c>
      <c r="AR134">
        <v>936.45</v>
      </c>
      <c r="AS134">
        <v>855.13</v>
      </c>
      <c r="AT134">
        <v>841.1</v>
      </c>
      <c r="AU134">
        <v>836.27</v>
      </c>
      <c r="AV134">
        <v>856.74</v>
      </c>
      <c r="AW134">
        <v>797.99</v>
      </c>
      <c r="AX134">
        <v>848.01</v>
      </c>
      <c r="AY134">
        <v>824.78</v>
      </c>
      <c r="AZ134">
        <v>840.65</v>
      </c>
      <c r="BA134">
        <v>847.28</v>
      </c>
      <c r="BB134">
        <v>899.85</v>
      </c>
      <c r="BC134">
        <v>889.98</v>
      </c>
      <c r="BD134">
        <v>903.7</v>
      </c>
      <c r="BE134">
        <v>817.99</v>
      </c>
      <c r="BF134">
        <v>899.27</v>
      </c>
      <c r="BG134">
        <v>883.83</v>
      </c>
      <c r="BH134">
        <v>878.18</v>
      </c>
      <c r="BI134">
        <v>845.21</v>
      </c>
      <c r="BJ134">
        <v>904.01</v>
      </c>
      <c r="BK134">
        <v>908.64</v>
      </c>
      <c r="BL134">
        <v>880.73</v>
      </c>
      <c r="BM134">
        <v>869.69</v>
      </c>
      <c r="BN134">
        <v>875.57</v>
      </c>
      <c r="BO134">
        <v>855.6</v>
      </c>
      <c r="BP134">
        <v>930.33</v>
      </c>
      <c r="BQ134">
        <v>598.61</v>
      </c>
      <c r="BR134">
        <v>541.1</v>
      </c>
      <c r="BS134">
        <v>592.62</v>
      </c>
      <c r="BT134">
        <v>591.57000000000005</v>
      </c>
      <c r="BU134">
        <v>550.02</v>
      </c>
      <c r="BV134">
        <v>592.01</v>
      </c>
      <c r="BW134">
        <v>515.73</v>
      </c>
      <c r="BX134">
        <v>546.99</v>
      </c>
      <c r="BY134">
        <v>529.84</v>
      </c>
      <c r="BZ134">
        <v>530.92999999999995</v>
      </c>
      <c r="CA134">
        <v>549.55999999999995</v>
      </c>
      <c r="CB134">
        <v>505.01</v>
      </c>
      <c r="CC134">
        <v>514.82000000000005</v>
      </c>
      <c r="CD134">
        <v>491.59</v>
      </c>
      <c r="CE134">
        <v>554.71</v>
      </c>
      <c r="CF134">
        <v>524.12</v>
      </c>
      <c r="CG134">
        <v>482.65</v>
      </c>
      <c r="CH134">
        <v>464.49</v>
      </c>
      <c r="CI134">
        <v>557.34</v>
      </c>
      <c r="CJ134">
        <v>645.24</v>
      </c>
      <c r="CK134">
        <v>544.04999999999995</v>
      </c>
      <c r="CL134">
        <v>539.89</v>
      </c>
      <c r="CM134">
        <v>724.65</v>
      </c>
      <c r="CN134">
        <v>682.77</v>
      </c>
      <c r="CO134">
        <v>687.31</v>
      </c>
      <c r="CP134">
        <v>697.91</v>
      </c>
      <c r="CQ134">
        <v>781.98</v>
      </c>
      <c r="CR134">
        <v>578.28</v>
      </c>
      <c r="CS134">
        <v>572.17999999999995</v>
      </c>
      <c r="CT134">
        <v>574.39</v>
      </c>
      <c r="CU134">
        <v>560.08000000000004</v>
      </c>
      <c r="CV134">
        <v>579.57000000000005</v>
      </c>
      <c r="CW134">
        <v>576.53</v>
      </c>
      <c r="CX134">
        <v>738.64</v>
      </c>
      <c r="CY134">
        <v>716.64</v>
      </c>
      <c r="CZ134">
        <v>818.24</v>
      </c>
      <c r="DA134">
        <v>819.92</v>
      </c>
      <c r="DB134">
        <v>694.17</v>
      </c>
      <c r="DC134">
        <v>611.4</v>
      </c>
      <c r="DD134">
        <v>684.62</v>
      </c>
      <c r="DE134">
        <v>674.08</v>
      </c>
      <c r="DF134">
        <v>770.98</v>
      </c>
      <c r="DG134">
        <v>748.64</v>
      </c>
      <c r="DH134">
        <v>732.61</v>
      </c>
      <c r="DI134">
        <v>891.31</v>
      </c>
      <c r="DJ134">
        <v>792.23</v>
      </c>
      <c r="DK134">
        <v>649.98</v>
      </c>
      <c r="DL134">
        <v>775.66</v>
      </c>
      <c r="DM134">
        <v>721.2</v>
      </c>
      <c r="DN134">
        <v>661.13</v>
      </c>
      <c r="DO134">
        <v>696.99</v>
      </c>
      <c r="DP134">
        <v>771.25</v>
      </c>
      <c r="DQ134">
        <v>735.1</v>
      </c>
      <c r="DR134">
        <v>796.76</v>
      </c>
      <c r="DS134">
        <v>753.36</v>
      </c>
      <c r="DT134">
        <v>740.17</v>
      </c>
      <c r="DU134">
        <v>707.57</v>
      </c>
      <c r="DV134">
        <v>748.66</v>
      </c>
      <c r="DW134">
        <v>737.95</v>
      </c>
      <c r="DX134">
        <v>913.12</v>
      </c>
      <c r="DY134">
        <v>674.89</v>
      </c>
      <c r="DZ134">
        <v>741.72</v>
      </c>
      <c r="EA134">
        <v>679.22</v>
      </c>
      <c r="EB134">
        <v>819.05</v>
      </c>
      <c r="EC134">
        <v>758.19</v>
      </c>
      <c r="ED134">
        <v>665.46</v>
      </c>
      <c r="EE134">
        <v>664.56</v>
      </c>
      <c r="EF134">
        <v>663.08</v>
      </c>
      <c r="EG134">
        <v>665.85</v>
      </c>
      <c r="EH134">
        <v>692.54</v>
      </c>
      <c r="EI134">
        <v>640.86</v>
      </c>
      <c r="EJ134">
        <v>579.19000000000005</v>
      </c>
      <c r="EK134">
        <v>679.02</v>
      </c>
      <c r="EL134">
        <v>578.78</v>
      </c>
      <c r="EM134">
        <v>732.81</v>
      </c>
      <c r="EN134">
        <v>659.94</v>
      </c>
      <c r="EO134">
        <v>578.82000000000005</v>
      </c>
      <c r="EP134">
        <v>757.43</v>
      </c>
      <c r="EQ134">
        <v>689.82</v>
      </c>
      <c r="ER134">
        <v>563.51</v>
      </c>
      <c r="ES134">
        <v>674.33</v>
      </c>
      <c r="ET134">
        <v>614.79</v>
      </c>
      <c r="EU134">
        <v>622.39</v>
      </c>
      <c r="EV134">
        <v>632.73</v>
      </c>
      <c r="EW134">
        <v>726.96</v>
      </c>
      <c r="EX134">
        <v>675.42</v>
      </c>
      <c r="EY134">
        <v>758.89</v>
      </c>
      <c r="EZ134">
        <v>651.12</v>
      </c>
      <c r="FA134">
        <v>633.9</v>
      </c>
      <c r="FB134">
        <v>650.22</v>
      </c>
      <c r="FC134">
        <v>651.9</v>
      </c>
      <c r="FD134">
        <v>661.22</v>
      </c>
      <c r="FE134">
        <v>750.48</v>
      </c>
      <c r="FF134">
        <v>586.84</v>
      </c>
      <c r="FG134">
        <v>671.14</v>
      </c>
      <c r="FH134">
        <v>601.95000000000005</v>
      </c>
      <c r="FI134">
        <v>765.69</v>
      </c>
      <c r="FJ134">
        <v>661.89</v>
      </c>
      <c r="FK134">
        <v>616.83000000000004</v>
      </c>
      <c r="FL134">
        <v>944.61</v>
      </c>
      <c r="FM134">
        <v>872.1</v>
      </c>
      <c r="FN134">
        <v>1354.04</v>
      </c>
      <c r="FO134">
        <v>1218.27</v>
      </c>
      <c r="FP134">
        <v>829.5</v>
      </c>
      <c r="FQ134">
        <v>723.37</v>
      </c>
      <c r="FR134">
        <v>717.46</v>
      </c>
      <c r="FS134">
        <v>947.3</v>
      </c>
      <c r="FT134">
        <v>951.91</v>
      </c>
      <c r="FU134">
        <v>1026.73</v>
      </c>
      <c r="FV134">
        <v>1360.7</v>
      </c>
      <c r="FW134">
        <v>1330.1</v>
      </c>
      <c r="FX134">
        <v>1165.8900000000001</v>
      </c>
      <c r="FY134">
        <v>914.7</v>
      </c>
      <c r="FZ134">
        <v>1083.1600000000001</v>
      </c>
      <c r="GA134">
        <v>1046.8499999999999</v>
      </c>
      <c r="GB134">
        <v>770.46</v>
      </c>
      <c r="GC134">
        <v>934.56</v>
      </c>
      <c r="GD134">
        <v>911.06</v>
      </c>
      <c r="GE134">
        <v>900.79</v>
      </c>
      <c r="GF134">
        <v>936.23</v>
      </c>
      <c r="GG134">
        <v>1040.98</v>
      </c>
      <c r="GH134">
        <v>990.82</v>
      </c>
      <c r="GI134">
        <v>864.2</v>
      </c>
      <c r="GJ134">
        <v>1005.26</v>
      </c>
      <c r="GK134">
        <v>929.99</v>
      </c>
      <c r="GL134">
        <v>1300.92</v>
      </c>
      <c r="GM134">
        <v>936.34</v>
      </c>
      <c r="GN134">
        <v>944.66</v>
      </c>
      <c r="GO134">
        <v>883.89</v>
      </c>
      <c r="GP134">
        <v>960.05</v>
      </c>
      <c r="GQ134">
        <v>1052.83</v>
      </c>
      <c r="GR134">
        <v>809.61</v>
      </c>
      <c r="GS134">
        <v>0.88</v>
      </c>
      <c r="GT134">
        <v>1.76</v>
      </c>
      <c r="GU134">
        <v>0.16</v>
      </c>
      <c r="GV134">
        <v>1.77</v>
      </c>
      <c r="GW134">
        <v>3.11</v>
      </c>
      <c r="GX134">
        <v>1.1399999999999999</v>
      </c>
      <c r="GY134">
        <v>1.69</v>
      </c>
      <c r="GZ134">
        <v>1.22</v>
      </c>
      <c r="HA134">
        <v>0.41</v>
      </c>
      <c r="HB134">
        <v>0.55000000000000004</v>
      </c>
      <c r="HC134">
        <v>0.17</v>
      </c>
      <c r="HD134">
        <v>0.93</v>
      </c>
      <c r="HE134">
        <v>0.3</v>
      </c>
      <c r="HF134">
        <v>0.28999999999999998</v>
      </c>
      <c r="HG134">
        <v>1.1399999999999999</v>
      </c>
      <c r="HH134">
        <v>0.44</v>
      </c>
      <c r="HI134">
        <v>0.59</v>
      </c>
      <c r="HJ134">
        <v>1.1399999999999999</v>
      </c>
      <c r="HK134">
        <v>0.71</v>
      </c>
      <c r="HL134">
        <v>0.57999999999999996</v>
      </c>
      <c r="HM134">
        <v>0.16</v>
      </c>
      <c r="HN134">
        <v>0.32</v>
      </c>
      <c r="HO134">
        <v>0.79</v>
      </c>
      <c r="HP134">
        <v>0.75</v>
      </c>
      <c r="HQ134">
        <v>1.1499999999999999</v>
      </c>
      <c r="HR134">
        <v>0.77</v>
      </c>
      <c r="HS134">
        <v>1.1499999999999999</v>
      </c>
      <c r="HT134">
        <v>1.81</v>
      </c>
      <c r="HU134">
        <v>2.0299999999999998</v>
      </c>
      <c r="HV134">
        <v>1.83</v>
      </c>
      <c r="HW134">
        <v>1.48</v>
      </c>
      <c r="HX134">
        <v>3.13</v>
      </c>
      <c r="HY134">
        <v>1.41</v>
      </c>
      <c r="HZ134">
        <v>15.62</v>
      </c>
      <c r="IA134">
        <v>11.52</v>
      </c>
      <c r="IB134">
        <v>10.17</v>
      </c>
      <c r="IC134">
        <v>10.48</v>
      </c>
      <c r="ID134">
        <v>11.72</v>
      </c>
      <c r="IE134">
        <v>9.85</v>
      </c>
      <c r="IF134">
        <v>12.23</v>
      </c>
      <c r="IG134">
        <v>9.51</v>
      </c>
      <c r="IH134">
        <v>12.17</v>
      </c>
      <c r="II134">
        <v>15.39</v>
      </c>
      <c r="IJ134">
        <v>14.47</v>
      </c>
      <c r="IK134">
        <v>10.71</v>
      </c>
      <c r="IL134">
        <v>15.98</v>
      </c>
      <c r="IM134">
        <v>14.16</v>
      </c>
      <c r="IN134">
        <v>14.05</v>
      </c>
      <c r="IO134">
        <v>15.94</v>
      </c>
      <c r="IP134">
        <v>14.51</v>
      </c>
      <c r="IQ134">
        <v>17.07</v>
      </c>
      <c r="IR134">
        <v>16.559999999999999</v>
      </c>
      <c r="IS134">
        <v>16.309999999999999</v>
      </c>
      <c r="IT134">
        <v>18.809999999999999</v>
      </c>
      <c r="IU134">
        <v>15.69</v>
      </c>
      <c r="IV134">
        <v>15.77</v>
      </c>
      <c r="IW134">
        <v>15.24</v>
      </c>
      <c r="IX134">
        <v>17.239999999999998</v>
      </c>
      <c r="IY134">
        <v>18.579999999999998</v>
      </c>
      <c r="IZ134">
        <v>17.13</v>
      </c>
      <c r="JA134">
        <v>15.12</v>
      </c>
      <c r="JB134">
        <v>15.23</v>
      </c>
      <c r="JC134">
        <v>20.56</v>
      </c>
      <c r="JD134">
        <v>17.03</v>
      </c>
      <c r="JE134">
        <v>12.2</v>
      </c>
      <c r="JF134">
        <v>13.8</v>
      </c>
      <c r="JG134">
        <v>22.06</v>
      </c>
      <c r="JH134">
        <v>17.78</v>
      </c>
      <c r="JI134">
        <v>16.37</v>
      </c>
      <c r="JJ134">
        <v>14.56</v>
      </c>
      <c r="JK134">
        <v>18.93</v>
      </c>
      <c r="JL134">
        <v>16.579999999999998</v>
      </c>
      <c r="JM134">
        <v>18.829999999999998</v>
      </c>
      <c r="JN134">
        <v>13.51</v>
      </c>
      <c r="JO134">
        <v>17.8</v>
      </c>
      <c r="JP134">
        <v>22.89</v>
      </c>
      <c r="JQ134">
        <v>18.28</v>
      </c>
      <c r="JR134">
        <v>16.25</v>
      </c>
      <c r="JS134">
        <v>22.87</v>
      </c>
      <c r="JT134">
        <v>18.91</v>
      </c>
      <c r="JU134">
        <v>19.45</v>
      </c>
      <c r="JV134">
        <v>24.64</v>
      </c>
      <c r="JW134">
        <v>21.33</v>
      </c>
      <c r="JX134">
        <v>24.65</v>
      </c>
      <c r="JY134">
        <v>27.23</v>
      </c>
      <c r="JZ134">
        <v>21.98</v>
      </c>
      <c r="KA134">
        <v>25.81</v>
      </c>
      <c r="KB134">
        <v>22.72</v>
      </c>
      <c r="KC134">
        <v>20.82</v>
      </c>
      <c r="KD134">
        <v>20.399999999999999</v>
      </c>
      <c r="KE134">
        <v>24.74</v>
      </c>
      <c r="KF134">
        <v>26.07</v>
      </c>
      <c r="KG134">
        <v>23.69</v>
      </c>
      <c r="KH134">
        <v>23.62</v>
      </c>
      <c r="KI134">
        <v>20.27</v>
      </c>
      <c r="KJ134">
        <v>25.07</v>
      </c>
      <c r="KK134">
        <v>19.82</v>
      </c>
      <c r="KL134">
        <v>20.100000000000001</v>
      </c>
      <c r="KM134">
        <v>18.079999999999998</v>
      </c>
    </row>
    <row r="135" spans="1:299" x14ac:dyDescent="0.25">
      <c r="A135">
        <v>133</v>
      </c>
      <c r="B135" s="1">
        <v>44470</v>
      </c>
      <c r="C135">
        <v>1490.88</v>
      </c>
      <c r="D135">
        <v>1475.26</v>
      </c>
      <c r="E135">
        <v>1480.16</v>
      </c>
      <c r="F135">
        <v>1570.6</v>
      </c>
      <c r="G135">
        <v>1428.45</v>
      </c>
      <c r="H135">
        <v>1494.43</v>
      </c>
      <c r="I135">
        <v>1493.84</v>
      </c>
      <c r="J135">
        <v>1406.14</v>
      </c>
      <c r="K135">
        <v>1478.57</v>
      </c>
      <c r="L135">
        <v>1395.4</v>
      </c>
      <c r="M135">
        <v>1396.16</v>
      </c>
      <c r="N135">
        <v>1353.94</v>
      </c>
      <c r="O135">
        <v>1379.18</v>
      </c>
      <c r="P135">
        <v>1303.56</v>
      </c>
      <c r="Q135">
        <v>1415.94</v>
      </c>
      <c r="R135">
        <v>1357.88</v>
      </c>
      <c r="S135">
        <v>1341.2</v>
      </c>
      <c r="T135">
        <v>1320.86</v>
      </c>
      <c r="U135">
        <v>1465.66</v>
      </c>
      <c r="V135">
        <v>1551.51</v>
      </c>
      <c r="W135">
        <v>1460.63</v>
      </c>
      <c r="X135">
        <v>1366.19</v>
      </c>
      <c r="Y135">
        <v>1643.26</v>
      </c>
      <c r="Z135">
        <v>1584.37</v>
      </c>
      <c r="AA135">
        <v>1572.52</v>
      </c>
      <c r="AB135">
        <v>1551.5</v>
      </c>
      <c r="AC135">
        <v>1695.78</v>
      </c>
      <c r="AD135">
        <v>1488.98</v>
      </c>
      <c r="AE135">
        <v>1470.62</v>
      </c>
      <c r="AF135">
        <v>1463.21</v>
      </c>
      <c r="AG135">
        <v>1448.77</v>
      </c>
      <c r="AH135">
        <v>1456.61</v>
      </c>
      <c r="AI135">
        <v>1524.57</v>
      </c>
      <c r="AJ135">
        <v>888.45</v>
      </c>
      <c r="AK135">
        <v>911.9</v>
      </c>
      <c r="AL135">
        <v>889.17</v>
      </c>
      <c r="AM135">
        <v>975.47</v>
      </c>
      <c r="AN135">
        <v>878.43</v>
      </c>
      <c r="AO135">
        <v>903.31</v>
      </c>
      <c r="AP135">
        <v>927.17</v>
      </c>
      <c r="AQ135">
        <v>858.08</v>
      </c>
      <c r="AR135">
        <v>948.73</v>
      </c>
      <c r="AS135">
        <v>864.91</v>
      </c>
      <c r="AT135">
        <v>846.6</v>
      </c>
      <c r="AU135">
        <v>848.93</v>
      </c>
      <c r="AV135">
        <v>865.88</v>
      </c>
      <c r="AW135">
        <v>812.21</v>
      </c>
      <c r="AX135">
        <v>861.23</v>
      </c>
      <c r="AY135">
        <v>834.76</v>
      </c>
      <c r="AZ135">
        <v>858.55</v>
      </c>
      <c r="BA135">
        <v>856.37</v>
      </c>
      <c r="BB135">
        <v>908.32</v>
      </c>
      <c r="BC135">
        <v>901.95</v>
      </c>
      <c r="BD135">
        <v>916.58</v>
      </c>
      <c r="BE135">
        <v>826.25</v>
      </c>
      <c r="BF135">
        <v>918.61</v>
      </c>
      <c r="BG135">
        <v>892.65</v>
      </c>
      <c r="BH135">
        <v>882.96</v>
      </c>
      <c r="BI135">
        <v>853.44</v>
      </c>
      <c r="BJ135">
        <v>904.92</v>
      </c>
      <c r="BK135">
        <v>911.34</v>
      </c>
      <c r="BL135">
        <v>897.8</v>
      </c>
      <c r="BM135">
        <v>888.82</v>
      </c>
      <c r="BN135">
        <v>885.81</v>
      </c>
      <c r="BO135">
        <v>877.04</v>
      </c>
      <c r="BP135">
        <v>949.04</v>
      </c>
      <c r="BQ135">
        <v>602.42999999999995</v>
      </c>
      <c r="BR135">
        <v>563.36</v>
      </c>
      <c r="BS135">
        <v>590.99</v>
      </c>
      <c r="BT135">
        <v>595.13</v>
      </c>
      <c r="BU135">
        <v>550.02</v>
      </c>
      <c r="BV135">
        <v>591.12</v>
      </c>
      <c r="BW135">
        <v>566.66999999999996</v>
      </c>
      <c r="BX135">
        <v>548.05999999999995</v>
      </c>
      <c r="BY135">
        <v>529.84</v>
      </c>
      <c r="BZ135">
        <v>530.49</v>
      </c>
      <c r="CA135">
        <v>549.55999999999995</v>
      </c>
      <c r="CB135">
        <v>505.01</v>
      </c>
      <c r="CC135">
        <v>513.29999999999995</v>
      </c>
      <c r="CD135">
        <v>491.35</v>
      </c>
      <c r="CE135">
        <v>554.71</v>
      </c>
      <c r="CF135">
        <v>523.12</v>
      </c>
      <c r="CG135">
        <v>482.65</v>
      </c>
      <c r="CH135">
        <v>464.49</v>
      </c>
      <c r="CI135">
        <v>557.34</v>
      </c>
      <c r="CJ135">
        <v>649.55999999999995</v>
      </c>
      <c r="CK135">
        <v>544.04999999999995</v>
      </c>
      <c r="CL135">
        <v>539.94000000000005</v>
      </c>
      <c r="CM135">
        <v>724.65</v>
      </c>
      <c r="CN135">
        <v>691.72</v>
      </c>
      <c r="CO135">
        <v>689.56</v>
      </c>
      <c r="CP135">
        <v>698.06</v>
      </c>
      <c r="CQ135">
        <v>790.86</v>
      </c>
      <c r="CR135">
        <v>577.64</v>
      </c>
      <c r="CS135">
        <v>572.82000000000005</v>
      </c>
      <c r="CT135">
        <v>574.39</v>
      </c>
      <c r="CU135">
        <v>562.96</v>
      </c>
      <c r="CV135">
        <v>579.57000000000005</v>
      </c>
      <c r="CW135">
        <v>575.53</v>
      </c>
      <c r="CX135">
        <v>746.1</v>
      </c>
      <c r="CY135">
        <v>735.06</v>
      </c>
      <c r="CZ135">
        <v>825.44</v>
      </c>
      <c r="DA135">
        <v>833.61</v>
      </c>
      <c r="DB135">
        <v>699.31</v>
      </c>
      <c r="DC135">
        <v>620.69000000000005</v>
      </c>
      <c r="DD135">
        <v>716.18</v>
      </c>
      <c r="DE135">
        <v>682.98</v>
      </c>
      <c r="DF135">
        <v>777.46</v>
      </c>
      <c r="DG135">
        <v>753.66</v>
      </c>
      <c r="DH135">
        <v>735.54</v>
      </c>
      <c r="DI135">
        <v>899.69</v>
      </c>
      <c r="DJ135">
        <v>796.67</v>
      </c>
      <c r="DK135">
        <v>657</v>
      </c>
      <c r="DL135">
        <v>782.95</v>
      </c>
      <c r="DM135">
        <v>726.04</v>
      </c>
      <c r="DN135">
        <v>670.05</v>
      </c>
      <c r="DO135">
        <v>701.8</v>
      </c>
      <c r="DP135">
        <v>775.73</v>
      </c>
      <c r="DQ135">
        <v>742.89</v>
      </c>
      <c r="DR135">
        <v>803.85</v>
      </c>
      <c r="DS135">
        <v>757.95</v>
      </c>
      <c r="DT135">
        <v>748.98</v>
      </c>
      <c r="DU135">
        <v>715.57</v>
      </c>
      <c r="DV135">
        <v>752.03</v>
      </c>
      <c r="DW135">
        <v>741.94</v>
      </c>
      <c r="DX135">
        <v>918.41</v>
      </c>
      <c r="DY135">
        <v>675.83</v>
      </c>
      <c r="DZ135">
        <v>750.76</v>
      </c>
      <c r="EA135">
        <v>688.19</v>
      </c>
      <c r="EB135">
        <v>826.5</v>
      </c>
      <c r="EC135">
        <v>769.49</v>
      </c>
      <c r="ED135">
        <v>673.31</v>
      </c>
      <c r="EE135">
        <v>673</v>
      </c>
      <c r="EF135">
        <v>673.96</v>
      </c>
      <c r="EG135">
        <v>676.91</v>
      </c>
      <c r="EH135">
        <v>708.74</v>
      </c>
      <c r="EI135">
        <v>648.61</v>
      </c>
      <c r="EJ135">
        <v>594.48</v>
      </c>
      <c r="EK135">
        <v>690.09</v>
      </c>
      <c r="EL135">
        <v>590.70000000000005</v>
      </c>
      <c r="EM135">
        <v>742.41</v>
      </c>
      <c r="EN135">
        <v>667.46</v>
      </c>
      <c r="EO135">
        <v>582.58000000000004</v>
      </c>
      <c r="EP135">
        <v>768.87</v>
      </c>
      <c r="EQ135">
        <v>697.2</v>
      </c>
      <c r="ER135">
        <v>573.54</v>
      </c>
      <c r="ES135">
        <v>684.85</v>
      </c>
      <c r="ET135">
        <v>622.23</v>
      </c>
      <c r="EU135">
        <v>635.64</v>
      </c>
      <c r="EV135">
        <v>639.5</v>
      </c>
      <c r="EW135">
        <v>733.79</v>
      </c>
      <c r="EX135">
        <v>684.47</v>
      </c>
      <c r="EY135">
        <v>769.67</v>
      </c>
      <c r="EZ135">
        <v>657.7</v>
      </c>
      <c r="FA135">
        <v>647.53</v>
      </c>
      <c r="FB135">
        <v>656.72</v>
      </c>
      <c r="FC135">
        <v>655.42</v>
      </c>
      <c r="FD135">
        <v>667.63</v>
      </c>
      <c r="FE135">
        <v>751.23</v>
      </c>
      <c r="FF135">
        <v>588.6</v>
      </c>
      <c r="FG135">
        <v>684.16</v>
      </c>
      <c r="FH135">
        <v>615.19000000000005</v>
      </c>
      <c r="FI135">
        <v>774.65</v>
      </c>
      <c r="FJ135">
        <v>678.5</v>
      </c>
      <c r="FK135">
        <v>629.23</v>
      </c>
      <c r="FL135">
        <v>950.65</v>
      </c>
      <c r="FM135">
        <v>907.95</v>
      </c>
      <c r="FN135">
        <v>1350.38</v>
      </c>
      <c r="FO135">
        <v>1225.58</v>
      </c>
      <c r="FP135">
        <v>829.5</v>
      </c>
      <c r="FQ135">
        <v>722.28</v>
      </c>
      <c r="FR135">
        <v>788.34</v>
      </c>
      <c r="FS135">
        <v>949.2</v>
      </c>
      <c r="FT135">
        <v>951.91</v>
      </c>
      <c r="FU135">
        <v>1025.9100000000001</v>
      </c>
      <c r="FV135">
        <v>1360.7</v>
      </c>
      <c r="FW135">
        <v>1330.1</v>
      </c>
      <c r="FX135">
        <v>1162.3900000000001</v>
      </c>
      <c r="FY135">
        <v>914.25</v>
      </c>
      <c r="FZ135">
        <v>1083.1600000000001</v>
      </c>
      <c r="GA135">
        <v>1044.8599999999999</v>
      </c>
      <c r="GB135">
        <v>770.46</v>
      </c>
      <c r="GC135">
        <v>934.56</v>
      </c>
      <c r="GD135">
        <v>911.06</v>
      </c>
      <c r="GE135">
        <v>906.82</v>
      </c>
      <c r="GF135">
        <v>936.23</v>
      </c>
      <c r="GG135">
        <v>1041.0899999999999</v>
      </c>
      <c r="GH135">
        <v>990.82</v>
      </c>
      <c r="GI135">
        <v>875.52</v>
      </c>
      <c r="GJ135">
        <v>1008.58</v>
      </c>
      <c r="GK135">
        <v>930.17</v>
      </c>
      <c r="GL135">
        <v>1315.75</v>
      </c>
      <c r="GM135">
        <v>935.31</v>
      </c>
      <c r="GN135">
        <v>945.7</v>
      </c>
      <c r="GO135">
        <v>883.89</v>
      </c>
      <c r="GP135">
        <v>964.95</v>
      </c>
      <c r="GQ135">
        <v>1052.83</v>
      </c>
      <c r="GR135">
        <v>808.24</v>
      </c>
      <c r="GS135">
        <v>1.01</v>
      </c>
      <c r="GT135">
        <v>2.57</v>
      </c>
      <c r="GU135">
        <v>0.88</v>
      </c>
      <c r="GV135">
        <v>1.67</v>
      </c>
      <c r="GW135">
        <v>0.74</v>
      </c>
      <c r="GX135">
        <v>1.52</v>
      </c>
      <c r="GY135">
        <v>4.6100000000000003</v>
      </c>
      <c r="GZ135">
        <v>1.32</v>
      </c>
      <c r="HA135">
        <v>0.84</v>
      </c>
      <c r="HB135">
        <v>0.67</v>
      </c>
      <c r="HC135">
        <v>0.4</v>
      </c>
      <c r="HD135">
        <v>0.94</v>
      </c>
      <c r="HE135">
        <v>0.56000000000000005</v>
      </c>
      <c r="HF135">
        <v>1.08</v>
      </c>
      <c r="HG135">
        <v>0.94</v>
      </c>
      <c r="HH135">
        <v>0.67</v>
      </c>
      <c r="HI135">
        <v>1.35</v>
      </c>
      <c r="HJ135">
        <v>0.69</v>
      </c>
      <c r="HK135">
        <v>0.57999999999999996</v>
      </c>
      <c r="HL135">
        <v>1.06</v>
      </c>
      <c r="HM135">
        <v>0.89</v>
      </c>
      <c r="HN135">
        <v>0.61</v>
      </c>
      <c r="HO135">
        <v>1.19</v>
      </c>
      <c r="HP135">
        <v>1.1299999999999999</v>
      </c>
      <c r="HQ135">
        <v>0.45</v>
      </c>
      <c r="HR135">
        <v>0.54</v>
      </c>
      <c r="HS135">
        <v>0.57999999999999996</v>
      </c>
      <c r="HT135">
        <v>0.14000000000000001</v>
      </c>
      <c r="HU135">
        <v>1.22</v>
      </c>
      <c r="HV135">
        <v>1.32</v>
      </c>
      <c r="HW135">
        <v>0.91</v>
      </c>
      <c r="HX135">
        <v>1.49</v>
      </c>
      <c r="HY135">
        <v>1.18</v>
      </c>
      <c r="HZ135">
        <v>16.79</v>
      </c>
      <c r="IA135">
        <v>14.38</v>
      </c>
      <c r="IB135">
        <v>11.14</v>
      </c>
      <c r="IC135">
        <v>12.32</v>
      </c>
      <c r="ID135">
        <v>12.54</v>
      </c>
      <c r="IE135">
        <v>11.52</v>
      </c>
      <c r="IF135">
        <v>17.399999999999999</v>
      </c>
      <c r="IG135">
        <v>10.95</v>
      </c>
      <c r="IH135">
        <v>13.11</v>
      </c>
      <c r="II135">
        <v>16.16</v>
      </c>
      <c r="IJ135">
        <v>14.92</v>
      </c>
      <c r="IK135">
        <v>11.75</v>
      </c>
      <c r="IL135">
        <v>16.63</v>
      </c>
      <c r="IM135">
        <v>15.39</v>
      </c>
      <c r="IN135">
        <v>15.13</v>
      </c>
      <c r="IO135">
        <v>16.71</v>
      </c>
      <c r="IP135">
        <v>16.059999999999999</v>
      </c>
      <c r="IQ135">
        <v>17.88</v>
      </c>
      <c r="IR135">
        <v>17.239999999999998</v>
      </c>
      <c r="IS135">
        <v>17.55</v>
      </c>
      <c r="IT135">
        <v>19.87</v>
      </c>
      <c r="IU135">
        <v>16.39</v>
      </c>
      <c r="IV135">
        <v>17.149999999999999</v>
      </c>
      <c r="IW135">
        <v>16.54</v>
      </c>
      <c r="IX135">
        <v>17.760000000000002</v>
      </c>
      <c r="IY135">
        <v>19.22</v>
      </c>
      <c r="IZ135">
        <v>17.8</v>
      </c>
      <c r="JA135">
        <v>15.28</v>
      </c>
      <c r="JB135">
        <v>16.64</v>
      </c>
      <c r="JC135">
        <v>22.15</v>
      </c>
      <c r="JD135">
        <v>18.09</v>
      </c>
      <c r="JE135">
        <v>13.87</v>
      </c>
      <c r="JF135">
        <v>15.14</v>
      </c>
      <c r="JG135">
        <v>21.22</v>
      </c>
      <c r="JH135">
        <v>18.600000000000001</v>
      </c>
      <c r="JI135">
        <v>15.3</v>
      </c>
      <c r="JJ135">
        <v>15.29</v>
      </c>
      <c r="JK135">
        <v>16.63</v>
      </c>
      <c r="JL135">
        <v>17.13</v>
      </c>
      <c r="JM135">
        <v>22</v>
      </c>
      <c r="JN135">
        <v>13.9</v>
      </c>
      <c r="JO135">
        <v>17.28</v>
      </c>
      <c r="JP135">
        <v>21.21</v>
      </c>
      <c r="JQ135">
        <v>17.79</v>
      </c>
      <c r="JR135">
        <v>15.62</v>
      </c>
      <c r="JS135">
        <v>22.14</v>
      </c>
      <c r="JT135">
        <v>18.829999999999998</v>
      </c>
      <c r="JU135">
        <v>18.52</v>
      </c>
      <c r="JV135">
        <v>21.93</v>
      </c>
      <c r="JW135">
        <v>20.03</v>
      </c>
      <c r="JX135">
        <v>21.58</v>
      </c>
      <c r="JY135">
        <v>24.33</v>
      </c>
      <c r="JZ135">
        <v>21.43</v>
      </c>
      <c r="KA135">
        <v>24.49</v>
      </c>
      <c r="KB135">
        <v>20.78</v>
      </c>
      <c r="KC135">
        <v>20.93</v>
      </c>
      <c r="KD135">
        <v>20.059999999999999</v>
      </c>
      <c r="KE135">
        <v>23.12</v>
      </c>
      <c r="KF135">
        <v>24.97</v>
      </c>
      <c r="KG135">
        <v>21.19</v>
      </c>
      <c r="KH135">
        <v>22.09</v>
      </c>
      <c r="KI135">
        <v>20.329999999999998</v>
      </c>
      <c r="KJ135">
        <v>24.4</v>
      </c>
      <c r="KK135">
        <v>20.03</v>
      </c>
      <c r="KL135">
        <v>20.3</v>
      </c>
      <c r="KM135">
        <v>18.18</v>
      </c>
    </row>
    <row r="136" spans="1:299" x14ac:dyDescent="0.25">
      <c r="A136">
        <v>134</v>
      </c>
      <c r="B136" s="1">
        <v>44501</v>
      </c>
      <c r="C136">
        <v>1506.76</v>
      </c>
      <c r="D136">
        <v>1494.32</v>
      </c>
      <c r="E136">
        <v>1495.31</v>
      </c>
      <c r="F136">
        <v>1595.92</v>
      </c>
      <c r="G136">
        <v>1441.68</v>
      </c>
      <c r="H136">
        <v>1563.78</v>
      </c>
      <c r="I136">
        <v>1512.51</v>
      </c>
      <c r="J136">
        <v>1411.8</v>
      </c>
      <c r="K136">
        <v>1499.59</v>
      </c>
      <c r="L136">
        <v>1409.08</v>
      </c>
      <c r="M136">
        <v>1415.11</v>
      </c>
      <c r="N136">
        <v>1375.73</v>
      </c>
      <c r="O136">
        <v>1390.86</v>
      </c>
      <c r="P136">
        <v>1314.23</v>
      </c>
      <c r="Q136">
        <v>1428.02</v>
      </c>
      <c r="R136">
        <v>1374.83</v>
      </c>
      <c r="S136">
        <v>1350.73</v>
      </c>
      <c r="T136">
        <v>1341.25</v>
      </c>
      <c r="U136">
        <v>1475.46</v>
      </c>
      <c r="V136">
        <v>1567.24</v>
      </c>
      <c r="W136">
        <v>1465.03</v>
      </c>
      <c r="X136">
        <v>1388.92</v>
      </c>
      <c r="Y136">
        <v>1668.08</v>
      </c>
      <c r="Z136">
        <v>1602.73</v>
      </c>
      <c r="AA136">
        <v>1586.39</v>
      </c>
      <c r="AB136">
        <v>1563.06</v>
      </c>
      <c r="AC136">
        <v>1709.75</v>
      </c>
      <c r="AD136">
        <v>1506.68</v>
      </c>
      <c r="AE136">
        <v>1494.2</v>
      </c>
      <c r="AF136">
        <v>1480.76</v>
      </c>
      <c r="AG136">
        <v>1463.39</v>
      </c>
      <c r="AH136">
        <v>1476.26</v>
      </c>
      <c r="AI136">
        <v>1569.72</v>
      </c>
      <c r="AJ136">
        <v>903.22</v>
      </c>
      <c r="AK136">
        <v>927.73</v>
      </c>
      <c r="AL136">
        <v>904.32</v>
      </c>
      <c r="AM136">
        <v>1000.79</v>
      </c>
      <c r="AN136">
        <v>888.53</v>
      </c>
      <c r="AO136">
        <v>916.05</v>
      </c>
      <c r="AP136">
        <v>945.84</v>
      </c>
      <c r="AQ136">
        <v>863.74</v>
      </c>
      <c r="AR136">
        <v>969.75</v>
      </c>
      <c r="AS136">
        <v>879.7</v>
      </c>
      <c r="AT136">
        <v>875.45</v>
      </c>
      <c r="AU136">
        <v>870.72</v>
      </c>
      <c r="AV136">
        <v>877.56</v>
      </c>
      <c r="AW136">
        <v>822.88</v>
      </c>
      <c r="AX136">
        <v>873.31</v>
      </c>
      <c r="AY136">
        <v>850.55</v>
      </c>
      <c r="AZ136">
        <v>868.08</v>
      </c>
      <c r="BA136">
        <v>875.03</v>
      </c>
      <c r="BB136">
        <v>918.12</v>
      </c>
      <c r="BC136">
        <v>913.69</v>
      </c>
      <c r="BD136">
        <v>921.1</v>
      </c>
      <c r="BE136">
        <v>838.2</v>
      </c>
      <c r="BF136">
        <v>929.29</v>
      </c>
      <c r="BG136">
        <v>909.12</v>
      </c>
      <c r="BH136">
        <v>902.03</v>
      </c>
      <c r="BI136">
        <v>877.58</v>
      </c>
      <c r="BJ136">
        <v>918.89</v>
      </c>
      <c r="BK136">
        <v>926.84</v>
      </c>
      <c r="BL136">
        <v>918.01</v>
      </c>
      <c r="BM136">
        <v>911.44</v>
      </c>
      <c r="BN136">
        <v>903.31</v>
      </c>
      <c r="BO136">
        <v>896.69</v>
      </c>
      <c r="BP136">
        <v>971.98</v>
      </c>
      <c r="BQ136">
        <v>603.54</v>
      </c>
      <c r="BR136">
        <v>566.59</v>
      </c>
      <c r="BS136">
        <v>590.99</v>
      </c>
      <c r="BT136">
        <v>595.13</v>
      </c>
      <c r="BU136">
        <v>553.15</v>
      </c>
      <c r="BV136">
        <v>647.73</v>
      </c>
      <c r="BW136">
        <v>566.66999999999996</v>
      </c>
      <c r="BX136">
        <v>548.05999999999995</v>
      </c>
      <c r="BY136">
        <v>529.84</v>
      </c>
      <c r="BZ136">
        <v>529.38</v>
      </c>
      <c r="CA136">
        <v>539.66</v>
      </c>
      <c r="CB136">
        <v>505.01</v>
      </c>
      <c r="CC136">
        <v>513.29999999999995</v>
      </c>
      <c r="CD136">
        <v>491.35</v>
      </c>
      <c r="CE136">
        <v>554.71</v>
      </c>
      <c r="CF136">
        <v>524.28</v>
      </c>
      <c r="CG136">
        <v>482.65</v>
      </c>
      <c r="CH136">
        <v>466.22</v>
      </c>
      <c r="CI136">
        <v>557.34</v>
      </c>
      <c r="CJ136">
        <v>653.54999999999995</v>
      </c>
      <c r="CK136">
        <v>543.92999999999995</v>
      </c>
      <c r="CL136">
        <v>550.72</v>
      </c>
      <c r="CM136">
        <v>738.79</v>
      </c>
      <c r="CN136">
        <v>693.61</v>
      </c>
      <c r="CO136">
        <v>684.36</v>
      </c>
      <c r="CP136">
        <v>685.48</v>
      </c>
      <c r="CQ136">
        <v>790.86</v>
      </c>
      <c r="CR136">
        <v>579.84</v>
      </c>
      <c r="CS136">
        <v>576.19000000000005</v>
      </c>
      <c r="CT136">
        <v>569.32000000000005</v>
      </c>
      <c r="CU136">
        <v>560.08000000000004</v>
      </c>
      <c r="CV136">
        <v>579.57000000000005</v>
      </c>
      <c r="CW136">
        <v>597.74</v>
      </c>
      <c r="CX136">
        <v>754.08</v>
      </c>
      <c r="CY136">
        <v>744.54</v>
      </c>
      <c r="CZ136">
        <v>833.86</v>
      </c>
      <c r="DA136">
        <v>847.03</v>
      </c>
      <c r="DB136">
        <v>705.82</v>
      </c>
      <c r="DC136">
        <v>649.49</v>
      </c>
      <c r="DD136">
        <v>725.13</v>
      </c>
      <c r="DE136">
        <v>685.71</v>
      </c>
      <c r="DF136">
        <v>788.5</v>
      </c>
      <c r="DG136">
        <v>761.05</v>
      </c>
      <c r="DH136">
        <v>745.54</v>
      </c>
      <c r="DI136">
        <v>914.18</v>
      </c>
      <c r="DJ136">
        <v>803.44</v>
      </c>
      <c r="DK136">
        <v>662.39</v>
      </c>
      <c r="DL136">
        <v>789.61</v>
      </c>
      <c r="DM136">
        <v>735.11</v>
      </c>
      <c r="DN136">
        <v>674.81</v>
      </c>
      <c r="DO136">
        <v>712.61</v>
      </c>
      <c r="DP136">
        <v>780.92</v>
      </c>
      <c r="DQ136">
        <v>750.39</v>
      </c>
      <c r="DR136">
        <v>806.26</v>
      </c>
      <c r="DS136">
        <v>770.54</v>
      </c>
      <c r="DT136">
        <v>760.29</v>
      </c>
      <c r="DU136">
        <v>723.87</v>
      </c>
      <c r="DV136">
        <v>758.65</v>
      </c>
      <c r="DW136">
        <v>747.5</v>
      </c>
      <c r="DX136">
        <v>925.95</v>
      </c>
      <c r="DY136">
        <v>683.87</v>
      </c>
      <c r="DZ136">
        <v>762.78</v>
      </c>
      <c r="EA136">
        <v>696.45</v>
      </c>
      <c r="EB136">
        <v>834.85</v>
      </c>
      <c r="EC136">
        <v>779.88</v>
      </c>
      <c r="ED136">
        <v>693.24</v>
      </c>
      <c r="EE136">
        <v>684.17</v>
      </c>
      <c r="EF136">
        <v>685.69</v>
      </c>
      <c r="EG136">
        <v>688.41</v>
      </c>
      <c r="EH136">
        <v>727.17</v>
      </c>
      <c r="EI136">
        <v>656.07</v>
      </c>
      <c r="EJ136">
        <v>602.86</v>
      </c>
      <c r="EK136">
        <v>703.96</v>
      </c>
      <c r="EL136">
        <v>594.6</v>
      </c>
      <c r="EM136">
        <v>758.89</v>
      </c>
      <c r="EN136">
        <v>678.88</v>
      </c>
      <c r="EO136">
        <v>602.44000000000005</v>
      </c>
      <c r="EP136">
        <v>788.63</v>
      </c>
      <c r="EQ136">
        <v>706.61</v>
      </c>
      <c r="ER136">
        <v>581.04999999999995</v>
      </c>
      <c r="ES136">
        <v>694.43</v>
      </c>
      <c r="ET136">
        <v>633.99</v>
      </c>
      <c r="EU136">
        <v>642.70000000000005</v>
      </c>
      <c r="EV136">
        <v>653.44000000000005</v>
      </c>
      <c r="EW136">
        <v>741.71</v>
      </c>
      <c r="EX136">
        <v>693.37</v>
      </c>
      <c r="EY136">
        <v>773.44</v>
      </c>
      <c r="EZ136">
        <v>667.24</v>
      </c>
      <c r="FA136">
        <v>655.04</v>
      </c>
      <c r="FB136">
        <v>668.87</v>
      </c>
      <c r="FC136">
        <v>669.57</v>
      </c>
      <c r="FD136">
        <v>686.52</v>
      </c>
      <c r="FE136">
        <v>762.8</v>
      </c>
      <c r="FF136">
        <v>598.6</v>
      </c>
      <c r="FG136">
        <v>699.55</v>
      </c>
      <c r="FH136">
        <v>630.88</v>
      </c>
      <c r="FI136">
        <v>789.99</v>
      </c>
      <c r="FJ136">
        <v>693.7</v>
      </c>
      <c r="FK136">
        <v>644.45000000000005</v>
      </c>
      <c r="FL136">
        <v>952.36</v>
      </c>
      <c r="FM136">
        <v>913.12</v>
      </c>
      <c r="FN136">
        <v>1350.38</v>
      </c>
      <c r="FO136">
        <v>1225.58</v>
      </c>
      <c r="FP136">
        <v>834.23</v>
      </c>
      <c r="FQ136">
        <v>791.48</v>
      </c>
      <c r="FR136">
        <v>788.34</v>
      </c>
      <c r="FS136">
        <v>949.2</v>
      </c>
      <c r="FT136">
        <v>951.91</v>
      </c>
      <c r="FU136">
        <v>1023.76</v>
      </c>
      <c r="FV136">
        <v>1336.21</v>
      </c>
      <c r="FW136">
        <v>1330.1</v>
      </c>
      <c r="FX136">
        <v>1162.3900000000001</v>
      </c>
      <c r="FY136">
        <v>914.25</v>
      </c>
      <c r="FZ136">
        <v>1083.1600000000001</v>
      </c>
      <c r="GA136">
        <v>1047.1600000000001</v>
      </c>
      <c r="GB136">
        <v>770.46</v>
      </c>
      <c r="GC136">
        <v>938.02</v>
      </c>
      <c r="GD136">
        <v>911.06</v>
      </c>
      <c r="GE136">
        <v>912.35</v>
      </c>
      <c r="GF136">
        <v>936.04</v>
      </c>
      <c r="GG136">
        <v>1061.9100000000001</v>
      </c>
      <c r="GH136">
        <v>1010.14</v>
      </c>
      <c r="GI136">
        <v>877.88</v>
      </c>
      <c r="GJ136">
        <v>1001.02</v>
      </c>
      <c r="GK136">
        <v>913.43</v>
      </c>
      <c r="GL136">
        <v>1315.75</v>
      </c>
      <c r="GM136">
        <v>938.86</v>
      </c>
      <c r="GN136">
        <v>951.28</v>
      </c>
      <c r="GO136">
        <v>876.11</v>
      </c>
      <c r="GP136">
        <v>960.03</v>
      </c>
      <c r="GQ136">
        <v>1052.83</v>
      </c>
      <c r="GR136">
        <v>839.43</v>
      </c>
      <c r="GS136">
        <v>1.07</v>
      </c>
      <c r="GT136">
        <v>1.29</v>
      </c>
      <c r="GU136">
        <v>1.02</v>
      </c>
      <c r="GV136">
        <v>1.61</v>
      </c>
      <c r="GW136">
        <v>0.93</v>
      </c>
      <c r="GX136">
        <v>4.6399999999999997</v>
      </c>
      <c r="GY136">
        <v>1.25</v>
      </c>
      <c r="GZ136">
        <v>0.4</v>
      </c>
      <c r="HA136">
        <v>1.42</v>
      </c>
      <c r="HB136">
        <v>0.98</v>
      </c>
      <c r="HC136">
        <v>1.36</v>
      </c>
      <c r="HD136">
        <v>1.61</v>
      </c>
      <c r="HE136">
        <v>0.85</v>
      </c>
      <c r="HF136">
        <v>0.82</v>
      </c>
      <c r="HG136">
        <v>0.85</v>
      </c>
      <c r="HH136">
        <v>1.25</v>
      </c>
      <c r="HI136">
        <v>0.71</v>
      </c>
      <c r="HJ136">
        <v>1.54</v>
      </c>
      <c r="HK136">
        <v>0.67</v>
      </c>
      <c r="HL136">
        <v>1.01</v>
      </c>
      <c r="HM136">
        <v>0.3</v>
      </c>
      <c r="HN136">
        <v>1.66</v>
      </c>
      <c r="HO136">
        <v>1.51</v>
      </c>
      <c r="HP136">
        <v>1.1599999999999999</v>
      </c>
      <c r="HQ136">
        <v>0.88</v>
      </c>
      <c r="HR136">
        <v>0.75</v>
      </c>
      <c r="HS136">
        <v>0.82</v>
      </c>
      <c r="HT136">
        <v>1.19</v>
      </c>
      <c r="HU136">
        <v>1.6</v>
      </c>
      <c r="HV136">
        <v>1.2</v>
      </c>
      <c r="HW136">
        <v>1.01</v>
      </c>
      <c r="HX136">
        <v>1.35</v>
      </c>
      <c r="HY136">
        <v>2.96</v>
      </c>
      <c r="HZ136">
        <v>18.04</v>
      </c>
      <c r="IA136">
        <v>15.86</v>
      </c>
      <c r="IB136">
        <v>12.27</v>
      </c>
      <c r="IC136">
        <v>14.13</v>
      </c>
      <c r="ID136">
        <v>13.59</v>
      </c>
      <c r="IE136">
        <v>16.690000000000001</v>
      </c>
      <c r="IF136">
        <v>18.87</v>
      </c>
      <c r="IG136">
        <v>11.4</v>
      </c>
      <c r="IH136">
        <v>14.72</v>
      </c>
      <c r="II136">
        <v>17.3</v>
      </c>
      <c r="IJ136">
        <v>16.489999999999998</v>
      </c>
      <c r="IK136">
        <v>13.55</v>
      </c>
      <c r="IL136">
        <v>17.62</v>
      </c>
      <c r="IM136">
        <v>16.34</v>
      </c>
      <c r="IN136">
        <v>16.100000000000001</v>
      </c>
      <c r="IO136">
        <v>18.170000000000002</v>
      </c>
      <c r="IP136">
        <v>16.88</v>
      </c>
      <c r="IQ136">
        <v>19.7</v>
      </c>
      <c r="IR136">
        <v>18.02</v>
      </c>
      <c r="IS136">
        <v>18.73</v>
      </c>
      <c r="IT136">
        <v>20.23</v>
      </c>
      <c r="IU136">
        <v>18.329999999999998</v>
      </c>
      <c r="IV136">
        <v>18.920000000000002</v>
      </c>
      <c r="IW136">
        <v>17.89</v>
      </c>
      <c r="IX136">
        <v>18.8</v>
      </c>
      <c r="IY136">
        <v>20.11</v>
      </c>
      <c r="IZ136">
        <v>18.77</v>
      </c>
      <c r="JA136">
        <v>16.649999999999999</v>
      </c>
      <c r="JB136">
        <v>18.510000000000002</v>
      </c>
      <c r="JC136">
        <v>23.61</v>
      </c>
      <c r="JD136">
        <v>19.29</v>
      </c>
      <c r="JE136">
        <v>15.41</v>
      </c>
      <c r="JF136">
        <v>18.55</v>
      </c>
      <c r="JG136">
        <v>20.329999999999998</v>
      </c>
      <c r="JH136">
        <v>17.89</v>
      </c>
      <c r="JI136">
        <v>14.08</v>
      </c>
      <c r="JJ136">
        <v>15.37</v>
      </c>
      <c r="JK136">
        <v>14.99</v>
      </c>
      <c r="JL136">
        <v>20.67</v>
      </c>
      <c r="JM136">
        <v>21.18</v>
      </c>
      <c r="JN136">
        <v>12.96</v>
      </c>
      <c r="JO136">
        <v>17.55</v>
      </c>
      <c r="JP136">
        <v>20.079999999999998</v>
      </c>
      <c r="JQ136">
        <v>18.72</v>
      </c>
      <c r="JR136">
        <v>15.39</v>
      </c>
      <c r="JS136">
        <v>20.95</v>
      </c>
      <c r="JT136">
        <v>18.78</v>
      </c>
      <c r="JU136">
        <v>18.21</v>
      </c>
      <c r="JV136">
        <v>20.51</v>
      </c>
      <c r="JW136">
        <v>19.16</v>
      </c>
      <c r="JX136">
        <v>21.73</v>
      </c>
      <c r="JY136">
        <v>21.6</v>
      </c>
      <c r="JZ136">
        <v>20.74</v>
      </c>
      <c r="KA136">
        <v>22.42</v>
      </c>
      <c r="KB136">
        <v>20.48</v>
      </c>
      <c r="KC136">
        <v>21.24</v>
      </c>
      <c r="KD136">
        <v>19.670000000000002</v>
      </c>
      <c r="KE136">
        <v>21.5</v>
      </c>
      <c r="KF136">
        <v>22.84</v>
      </c>
      <c r="KG136">
        <v>20.61</v>
      </c>
      <c r="KH136">
        <v>20.190000000000001</v>
      </c>
      <c r="KI136">
        <v>20.11</v>
      </c>
      <c r="KJ136">
        <v>24.18</v>
      </c>
      <c r="KK136">
        <v>20.420000000000002</v>
      </c>
      <c r="KL136">
        <v>17.98</v>
      </c>
      <c r="KM136">
        <v>19.98</v>
      </c>
    </row>
    <row r="137" spans="1:299" x14ac:dyDescent="0.25">
      <c r="A137">
        <v>135</v>
      </c>
      <c r="B137" s="1">
        <v>44531</v>
      </c>
      <c r="C137">
        <v>1514.52</v>
      </c>
      <c r="D137">
        <v>1506.36</v>
      </c>
      <c r="E137">
        <v>1498.19</v>
      </c>
      <c r="F137">
        <v>1613.45</v>
      </c>
      <c r="G137">
        <v>1457.51</v>
      </c>
      <c r="H137">
        <v>1573.51</v>
      </c>
      <c r="I137">
        <v>1520.61</v>
      </c>
      <c r="J137">
        <v>1427.51</v>
      </c>
      <c r="K137">
        <v>1523.74</v>
      </c>
      <c r="L137">
        <v>1418.32</v>
      </c>
      <c r="M137">
        <v>1434.26</v>
      </c>
      <c r="N137">
        <v>1384.82</v>
      </c>
      <c r="O137">
        <v>1395.35</v>
      </c>
      <c r="P137">
        <v>1319.17</v>
      </c>
      <c r="Q137">
        <v>1434.64</v>
      </c>
      <c r="R137">
        <v>1382.32</v>
      </c>
      <c r="S137">
        <v>1359.69</v>
      </c>
      <c r="T137">
        <v>1348.77</v>
      </c>
      <c r="U137">
        <v>1485.45</v>
      </c>
      <c r="V137">
        <v>1572.22</v>
      </c>
      <c r="W137">
        <v>1465.74</v>
      </c>
      <c r="X137">
        <v>1407.29</v>
      </c>
      <c r="Y137">
        <v>1675.02</v>
      </c>
      <c r="Z137">
        <v>1608.42</v>
      </c>
      <c r="AA137">
        <v>1594.85</v>
      </c>
      <c r="AB137">
        <v>1573.04</v>
      </c>
      <c r="AC137">
        <v>1711.86</v>
      </c>
      <c r="AD137">
        <v>1518.71</v>
      </c>
      <c r="AE137">
        <v>1503.31</v>
      </c>
      <c r="AF137">
        <v>1490.96</v>
      </c>
      <c r="AG137">
        <v>1468.89</v>
      </c>
      <c r="AH137">
        <v>1485.01</v>
      </c>
      <c r="AI137">
        <v>1583.41</v>
      </c>
      <c r="AJ137">
        <v>910.06</v>
      </c>
      <c r="AK137">
        <v>937.92</v>
      </c>
      <c r="AL137">
        <v>907.2</v>
      </c>
      <c r="AM137">
        <v>1018.32</v>
      </c>
      <c r="AN137">
        <v>904.38</v>
      </c>
      <c r="AO137">
        <v>925.78</v>
      </c>
      <c r="AP137">
        <v>949.66</v>
      </c>
      <c r="AQ137">
        <v>879.45</v>
      </c>
      <c r="AR137">
        <v>993.9</v>
      </c>
      <c r="AS137">
        <v>887.8</v>
      </c>
      <c r="AT137">
        <v>887.23</v>
      </c>
      <c r="AU137">
        <v>879.81</v>
      </c>
      <c r="AV137">
        <v>882.05</v>
      </c>
      <c r="AW137">
        <v>827.82</v>
      </c>
      <c r="AX137">
        <v>878.38</v>
      </c>
      <c r="AY137">
        <v>858.04</v>
      </c>
      <c r="AZ137">
        <v>876.71</v>
      </c>
      <c r="BA137">
        <v>882.55</v>
      </c>
      <c r="BB137">
        <v>928.11</v>
      </c>
      <c r="BC137">
        <v>917.68</v>
      </c>
      <c r="BD137">
        <v>921.81</v>
      </c>
      <c r="BE137">
        <v>856.57</v>
      </c>
      <c r="BF137">
        <v>936.23</v>
      </c>
      <c r="BG137">
        <v>912.74</v>
      </c>
      <c r="BH137">
        <v>910.49</v>
      </c>
      <c r="BI137">
        <v>887.56</v>
      </c>
      <c r="BJ137">
        <v>921</v>
      </c>
      <c r="BK137">
        <v>938.87</v>
      </c>
      <c r="BL137">
        <v>926.81</v>
      </c>
      <c r="BM137">
        <v>919.65</v>
      </c>
      <c r="BN137">
        <v>908.81</v>
      </c>
      <c r="BO137">
        <v>905.44</v>
      </c>
      <c r="BP137">
        <v>985.67</v>
      </c>
      <c r="BQ137">
        <v>604.46</v>
      </c>
      <c r="BR137">
        <v>568.44000000000005</v>
      </c>
      <c r="BS137">
        <v>590.99</v>
      </c>
      <c r="BT137">
        <v>595.13</v>
      </c>
      <c r="BU137">
        <v>553.13</v>
      </c>
      <c r="BV137">
        <v>647.73</v>
      </c>
      <c r="BW137">
        <v>570.95000000000005</v>
      </c>
      <c r="BX137">
        <v>548.05999999999995</v>
      </c>
      <c r="BY137">
        <v>529.84</v>
      </c>
      <c r="BZ137">
        <v>530.52</v>
      </c>
      <c r="CA137">
        <v>547.03</v>
      </c>
      <c r="CB137">
        <v>505.01</v>
      </c>
      <c r="CC137">
        <v>513.29999999999995</v>
      </c>
      <c r="CD137">
        <v>491.35</v>
      </c>
      <c r="CE137">
        <v>556.26</v>
      </c>
      <c r="CF137">
        <v>524.28</v>
      </c>
      <c r="CG137">
        <v>482.98</v>
      </c>
      <c r="CH137">
        <v>466.22</v>
      </c>
      <c r="CI137">
        <v>557.34</v>
      </c>
      <c r="CJ137">
        <v>654.54</v>
      </c>
      <c r="CK137">
        <v>543.92999999999995</v>
      </c>
      <c r="CL137">
        <v>550.72</v>
      </c>
      <c r="CM137">
        <v>738.79</v>
      </c>
      <c r="CN137">
        <v>695.68</v>
      </c>
      <c r="CO137">
        <v>684.36</v>
      </c>
      <c r="CP137">
        <v>685.48</v>
      </c>
      <c r="CQ137">
        <v>790.86</v>
      </c>
      <c r="CR137">
        <v>579.84</v>
      </c>
      <c r="CS137">
        <v>576.5</v>
      </c>
      <c r="CT137">
        <v>571.30999999999995</v>
      </c>
      <c r="CU137">
        <v>560.08000000000004</v>
      </c>
      <c r="CV137">
        <v>579.57000000000005</v>
      </c>
      <c r="CW137">
        <v>597.74</v>
      </c>
      <c r="CX137">
        <v>758</v>
      </c>
      <c r="CY137">
        <v>750.57</v>
      </c>
      <c r="CZ137">
        <v>835.44</v>
      </c>
      <c r="DA137">
        <v>856.35</v>
      </c>
      <c r="DB137">
        <v>713.58</v>
      </c>
      <c r="DC137">
        <v>653.52</v>
      </c>
      <c r="DD137">
        <v>729.04</v>
      </c>
      <c r="DE137">
        <v>693.32</v>
      </c>
      <c r="DF137">
        <v>801.19</v>
      </c>
      <c r="DG137">
        <v>766.07</v>
      </c>
      <c r="DH137">
        <v>755.61</v>
      </c>
      <c r="DI137">
        <v>920.21</v>
      </c>
      <c r="DJ137">
        <v>806.01</v>
      </c>
      <c r="DK137">
        <v>664.91</v>
      </c>
      <c r="DL137">
        <v>793.24</v>
      </c>
      <c r="DM137">
        <v>739.08</v>
      </c>
      <c r="DN137">
        <v>679.26</v>
      </c>
      <c r="DO137">
        <v>716.6</v>
      </c>
      <c r="DP137">
        <v>786.23</v>
      </c>
      <c r="DQ137">
        <v>752.79</v>
      </c>
      <c r="DR137">
        <v>806.66</v>
      </c>
      <c r="DS137">
        <v>780.71</v>
      </c>
      <c r="DT137">
        <v>763.48</v>
      </c>
      <c r="DU137">
        <v>726.48</v>
      </c>
      <c r="DV137">
        <v>762.67</v>
      </c>
      <c r="DW137">
        <v>752.29</v>
      </c>
      <c r="DX137">
        <v>927.06</v>
      </c>
      <c r="DY137">
        <v>689.34</v>
      </c>
      <c r="DZ137">
        <v>767.43</v>
      </c>
      <c r="EA137">
        <v>701.25</v>
      </c>
      <c r="EB137">
        <v>838.02</v>
      </c>
      <c r="EC137">
        <v>784.48</v>
      </c>
      <c r="ED137">
        <v>699.27</v>
      </c>
      <c r="EE137">
        <v>689.37</v>
      </c>
      <c r="EF137">
        <v>693.23</v>
      </c>
      <c r="EG137">
        <v>690.62</v>
      </c>
      <c r="EH137">
        <v>739.9</v>
      </c>
      <c r="EI137">
        <v>667.75</v>
      </c>
      <c r="EJ137">
        <v>609.25</v>
      </c>
      <c r="EK137">
        <v>706.77</v>
      </c>
      <c r="EL137">
        <v>605.41999999999996</v>
      </c>
      <c r="EM137">
        <v>777.79</v>
      </c>
      <c r="EN137">
        <v>685.12</v>
      </c>
      <c r="EO137">
        <v>610.52</v>
      </c>
      <c r="EP137">
        <v>796.83</v>
      </c>
      <c r="EQ137">
        <v>710.22</v>
      </c>
      <c r="ER137">
        <v>584.54</v>
      </c>
      <c r="ES137">
        <v>698.46</v>
      </c>
      <c r="ET137">
        <v>639.57000000000005</v>
      </c>
      <c r="EU137">
        <v>649.05999999999995</v>
      </c>
      <c r="EV137">
        <v>659.06</v>
      </c>
      <c r="EW137">
        <v>749.8</v>
      </c>
      <c r="EX137">
        <v>696.42</v>
      </c>
      <c r="EY137">
        <v>774.06</v>
      </c>
      <c r="EZ137">
        <v>681.85</v>
      </c>
      <c r="FA137">
        <v>659.95</v>
      </c>
      <c r="FB137">
        <v>671.55</v>
      </c>
      <c r="FC137">
        <v>675.87</v>
      </c>
      <c r="FD137">
        <v>694.35</v>
      </c>
      <c r="FE137">
        <v>764.55</v>
      </c>
      <c r="FF137">
        <v>606.39</v>
      </c>
      <c r="FG137">
        <v>706.27</v>
      </c>
      <c r="FH137">
        <v>636.55999999999995</v>
      </c>
      <c r="FI137">
        <v>794.81</v>
      </c>
      <c r="FJ137">
        <v>700.5</v>
      </c>
      <c r="FK137">
        <v>653.54</v>
      </c>
      <c r="FL137">
        <v>953.79</v>
      </c>
      <c r="FM137">
        <v>916.14</v>
      </c>
      <c r="FN137">
        <v>1350.38</v>
      </c>
      <c r="FO137">
        <v>1225.58</v>
      </c>
      <c r="FP137">
        <v>834.23</v>
      </c>
      <c r="FQ137">
        <v>791.48</v>
      </c>
      <c r="FR137">
        <v>794.33</v>
      </c>
      <c r="FS137">
        <v>949.2</v>
      </c>
      <c r="FT137">
        <v>951.91</v>
      </c>
      <c r="FU137">
        <v>1026.01</v>
      </c>
      <c r="FV137">
        <v>1354.52</v>
      </c>
      <c r="FW137">
        <v>1330.1</v>
      </c>
      <c r="FX137">
        <v>1162.3900000000001</v>
      </c>
      <c r="FY137">
        <v>914.25</v>
      </c>
      <c r="FZ137">
        <v>1086.19</v>
      </c>
      <c r="GA137">
        <v>1047.1600000000001</v>
      </c>
      <c r="GB137">
        <v>771</v>
      </c>
      <c r="GC137">
        <v>938.02</v>
      </c>
      <c r="GD137">
        <v>911.06</v>
      </c>
      <c r="GE137">
        <v>913.72</v>
      </c>
      <c r="GF137">
        <v>936.04</v>
      </c>
      <c r="GG137">
        <v>1061.9100000000001</v>
      </c>
      <c r="GH137">
        <v>1010.14</v>
      </c>
      <c r="GI137">
        <v>880.52</v>
      </c>
      <c r="GJ137">
        <v>1001.02</v>
      </c>
      <c r="GK137">
        <v>913.43</v>
      </c>
      <c r="GL137">
        <v>1315.75</v>
      </c>
      <c r="GM137">
        <v>938.86</v>
      </c>
      <c r="GN137">
        <v>951.75</v>
      </c>
      <c r="GO137">
        <v>879.18</v>
      </c>
      <c r="GP137">
        <v>960.03</v>
      </c>
      <c r="GQ137">
        <v>1052.83</v>
      </c>
      <c r="GR137">
        <v>839.43</v>
      </c>
      <c r="GS137">
        <v>0.52</v>
      </c>
      <c r="GT137">
        <v>0.81</v>
      </c>
      <c r="GU137">
        <v>0.19</v>
      </c>
      <c r="GV137">
        <v>1.1000000000000001</v>
      </c>
      <c r="GW137">
        <v>1.1000000000000001</v>
      </c>
      <c r="GX137">
        <v>0.62</v>
      </c>
      <c r="GY137">
        <v>0.54</v>
      </c>
      <c r="GZ137">
        <v>1.1100000000000001</v>
      </c>
      <c r="HA137">
        <v>1.61</v>
      </c>
      <c r="HB137">
        <v>0.66</v>
      </c>
      <c r="HC137">
        <v>1.35</v>
      </c>
      <c r="HD137">
        <v>0.66</v>
      </c>
      <c r="HE137">
        <v>0.32</v>
      </c>
      <c r="HF137">
        <v>0.38</v>
      </c>
      <c r="HG137">
        <v>0.46</v>
      </c>
      <c r="HH137">
        <v>0.54</v>
      </c>
      <c r="HI137">
        <v>0.66</v>
      </c>
      <c r="HJ137">
        <v>0.56000000000000005</v>
      </c>
      <c r="HK137">
        <v>0.68</v>
      </c>
      <c r="HL137">
        <v>0.32</v>
      </c>
      <c r="HM137">
        <v>0.05</v>
      </c>
      <c r="HN137">
        <v>1.32</v>
      </c>
      <c r="HO137">
        <v>0.42</v>
      </c>
      <c r="HP137">
        <v>0.36</v>
      </c>
      <c r="HQ137">
        <v>0.53</v>
      </c>
      <c r="HR137">
        <v>0.64</v>
      </c>
      <c r="HS137">
        <v>0.12</v>
      </c>
      <c r="HT137">
        <v>0.8</v>
      </c>
      <c r="HU137">
        <v>0.61</v>
      </c>
      <c r="HV137">
        <v>0.69</v>
      </c>
      <c r="HW137">
        <v>0.38</v>
      </c>
      <c r="HX137">
        <v>0.59</v>
      </c>
      <c r="HY137">
        <v>0.87</v>
      </c>
      <c r="HZ137">
        <v>18.649999999999999</v>
      </c>
      <c r="IA137">
        <v>16.8</v>
      </c>
      <c r="IB137">
        <v>12.48</v>
      </c>
      <c r="IC137">
        <v>15.39</v>
      </c>
      <c r="ID137">
        <v>14.84</v>
      </c>
      <c r="IE137">
        <v>17.41</v>
      </c>
      <c r="IF137">
        <v>19.510000000000002</v>
      </c>
      <c r="IG137">
        <v>12.63</v>
      </c>
      <c r="IH137">
        <v>16.559999999999999</v>
      </c>
      <c r="II137">
        <v>18.07</v>
      </c>
      <c r="IJ137">
        <v>18.059999999999999</v>
      </c>
      <c r="IK137">
        <v>14.3</v>
      </c>
      <c r="IL137">
        <v>18</v>
      </c>
      <c r="IM137">
        <v>16.78</v>
      </c>
      <c r="IN137">
        <v>16.64</v>
      </c>
      <c r="IO137">
        <v>18.809999999999999</v>
      </c>
      <c r="IP137">
        <v>17.649999999999999</v>
      </c>
      <c r="IQ137">
        <v>20.37</v>
      </c>
      <c r="IR137">
        <v>18.829999999999998</v>
      </c>
      <c r="IS137">
        <v>19.11</v>
      </c>
      <c r="IT137">
        <v>20.29</v>
      </c>
      <c r="IU137">
        <v>19.89</v>
      </c>
      <c r="IV137">
        <v>19.420000000000002</v>
      </c>
      <c r="IW137">
        <v>18.32</v>
      </c>
      <c r="IX137">
        <v>19.43</v>
      </c>
      <c r="IY137">
        <v>20.88</v>
      </c>
      <c r="IZ137">
        <v>18.91</v>
      </c>
      <c r="JA137">
        <v>17.579999999999998</v>
      </c>
      <c r="JB137">
        <v>19.23</v>
      </c>
      <c r="JC137">
        <v>24.47</v>
      </c>
      <c r="JD137">
        <v>19.739999999999998</v>
      </c>
      <c r="JE137">
        <v>16.09</v>
      </c>
      <c r="JF137">
        <v>19.579999999999998</v>
      </c>
      <c r="JG137">
        <v>18.649999999999999</v>
      </c>
      <c r="JH137">
        <v>16.8</v>
      </c>
      <c r="JI137">
        <v>12.48</v>
      </c>
      <c r="JJ137">
        <v>15.39</v>
      </c>
      <c r="JK137">
        <v>14.84</v>
      </c>
      <c r="JL137">
        <v>17.41</v>
      </c>
      <c r="JM137">
        <v>19.510000000000002</v>
      </c>
      <c r="JN137">
        <v>12.63</v>
      </c>
      <c r="JO137">
        <v>16.559999999999999</v>
      </c>
      <c r="JP137">
        <v>18.07</v>
      </c>
      <c r="JQ137">
        <v>18.059999999999999</v>
      </c>
      <c r="JR137">
        <v>14.3</v>
      </c>
      <c r="JS137">
        <v>18</v>
      </c>
      <c r="JT137">
        <v>16.78</v>
      </c>
      <c r="JU137">
        <v>16.64</v>
      </c>
      <c r="JV137">
        <v>18.809999999999999</v>
      </c>
      <c r="JW137">
        <v>17.649999999999999</v>
      </c>
      <c r="JX137">
        <v>20.37</v>
      </c>
      <c r="JY137">
        <v>18.829999999999998</v>
      </c>
      <c r="JZ137">
        <v>19.11</v>
      </c>
      <c r="KA137">
        <v>20.29</v>
      </c>
      <c r="KB137">
        <v>19.89</v>
      </c>
      <c r="KC137">
        <v>19.420000000000002</v>
      </c>
      <c r="KD137">
        <v>18.32</v>
      </c>
      <c r="KE137">
        <v>19.43</v>
      </c>
      <c r="KF137">
        <v>20.88</v>
      </c>
      <c r="KG137">
        <v>18.91</v>
      </c>
      <c r="KH137">
        <v>17.579999999999998</v>
      </c>
      <c r="KI137">
        <v>19.23</v>
      </c>
      <c r="KJ137">
        <v>24.47</v>
      </c>
      <c r="KK137">
        <v>19.739999999999998</v>
      </c>
      <c r="KL137">
        <v>16.09</v>
      </c>
      <c r="KM137">
        <v>19.579999999999998</v>
      </c>
    </row>
    <row r="138" spans="1:299" x14ac:dyDescent="0.25">
      <c r="A138">
        <v>136</v>
      </c>
      <c r="B138" s="1">
        <v>44562</v>
      </c>
      <c r="C138">
        <v>1525.48</v>
      </c>
      <c r="D138">
        <v>1525.1</v>
      </c>
      <c r="E138">
        <v>1514.02</v>
      </c>
      <c r="F138">
        <v>1629.39</v>
      </c>
      <c r="G138">
        <v>1475.32</v>
      </c>
      <c r="H138">
        <v>1580.41</v>
      </c>
      <c r="I138">
        <v>1535.76</v>
      </c>
      <c r="J138">
        <v>1437.4</v>
      </c>
      <c r="K138">
        <v>1586.89</v>
      </c>
      <c r="L138">
        <v>1433.2</v>
      </c>
      <c r="M138">
        <v>1443.88</v>
      </c>
      <c r="N138">
        <v>1431.1</v>
      </c>
      <c r="O138">
        <v>1417.43</v>
      </c>
      <c r="P138">
        <v>1337.76</v>
      </c>
      <c r="Q138">
        <v>1446.06</v>
      </c>
      <c r="R138">
        <v>1385.31</v>
      </c>
      <c r="S138">
        <v>1418.11</v>
      </c>
      <c r="T138">
        <v>1353.33</v>
      </c>
      <c r="U138">
        <v>1493.44</v>
      </c>
      <c r="V138">
        <v>1579.8</v>
      </c>
      <c r="W138">
        <v>1472.82</v>
      </c>
      <c r="X138">
        <v>1422.25</v>
      </c>
      <c r="Y138">
        <v>1683.89</v>
      </c>
      <c r="Z138">
        <v>1615.19</v>
      </c>
      <c r="AA138">
        <v>1599.93</v>
      </c>
      <c r="AB138">
        <v>1576.24</v>
      </c>
      <c r="AC138">
        <v>1719.18</v>
      </c>
      <c r="AD138">
        <v>1524.77</v>
      </c>
      <c r="AE138">
        <v>1515.22</v>
      </c>
      <c r="AF138">
        <v>1501.78</v>
      </c>
      <c r="AG138">
        <v>1478.76</v>
      </c>
      <c r="AH138">
        <v>1504.06</v>
      </c>
      <c r="AI138">
        <v>1588.86</v>
      </c>
      <c r="AJ138">
        <v>915.79</v>
      </c>
      <c r="AK138">
        <v>950.64</v>
      </c>
      <c r="AL138">
        <v>922.99</v>
      </c>
      <c r="AM138">
        <v>1022.6</v>
      </c>
      <c r="AN138">
        <v>917.65</v>
      </c>
      <c r="AO138">
        <v>929.95</v>
      </c>
      <c r="AP138">
        <v>964.8</v>
      </c>
      <c r="AQ138">
        <v>882.4</v>
      </c>
      <c r="AR138">
        <v>1010.01</v>
      </c>
      <c r="AS138">
        <v>890.86</v>
      </c>
      <c r="AT138">
        <v>897.12</v>
      </c>
      <c r="AU138">
        <v>845.6</v>
      </c>
      <c r="AV138">
        <v>893.32</v>
      </c>
      <c r="AW138">
        <v>831.25</v>
      </c>
      <c r="AX138">
        <v>887.77</v>
      </c>
      <c r="AY138">
        <v>861.03</v>
      </c>
      <c r="AZ138">
        <v>887.55</v>
      </c>
      <c r="BA138">
        <v>873.72</v>
      </c>
      <c r="BB138">
        <v>927.75</v>
      </c>
      <c r="BC138">
        <v>924.8</v>
      </c>
      <c r="BD138">
        <v>927.39</v>
      </c>
      <c r="BE138">
        <v>869.97</v>
      </c>
      <c r="BF138">
        <v>945.29</v>
      </c>
      <c r="BG138">
        <v>919.51</v>
      </c>
      <c r="BH138">
        <v>911.41</v>
      </c>
      <c r="BI138">
        <v>890.61</v>
      </c>
      <c r="BJ138">
        <v>924.9</v>
      </c>
      <c r="BK138">
        <v>933.33</v>
      </c>
      <c r="BL138">
        <v>935.63</v>
      </c>
      <c r="BM138">
        <v>930.47</v>
      </c>
      <c r="BN138">
        <v>918.68</v>
      </c>
      <c r="BO138">
        <v>913.98</v>
      </c>
      <c r="BP138">
        <v>992.14</v>
      </c>
      <c r="BQ138">
        <v>609.69000000000005</v>
      </c>
      <c r="BR138">
        <v>574.46</v>
      </c>
      <c r="BS138">
        <v>591.03</v>
      </c>
      <c r="BT138">
        <v>606.79</v>
      </c>
      <c r="BU138">
        <v>557.66999999999996</v>
      </c>
      <c r="BV138">
        <v>650.46</v>
      </c>
      <c r="BW138">
        <v>570.96</v>
      </c>
      <c r="BX138">
        <v>555</v>
      </c>
      <c r="BY138">
        <v>576.88</v>
      </c>
      <c r="BZ138">
        <v>542.34</v>
      </c>
      <c r="CA138">
        <v>546.76</v>
      </c>
      <c r="CB138">
        <v>585.5</v>
      </c>
      <c r="CC138">
        <v>524.11</v>
      </c>
      <c r="CD138">
        <v>506.51</v>
      </c>
      <c r="CE138">
        <v>558.29</v>
      </c>
      <c r="CF138">
        <v>524.28</v>
      </c>
      <c r="CG138">
        <v>530.55999999999995</v>
      </c>
      <c r="CH138">
        <v>479.61</v>
      </c>
      <c r="CI138">
        <v>565.69000000000005</v>
      </c>
      <c r="CJ138">
        <v>655</v>
      </c>
      <c r="CK138">
        <v>545.42999999999995</v>
      </c>
      <c r="CL138">
        <v>552.28</v>
      </c>
      <c r="CM138">
        <v>738.6</v>
      </c>
      <c r="CN138">
        <v>695.68</v>
      </c>
      <c r="CO138">
        <v>688.52</v>
      </c>
      <c r="CP138">
        <v>685.63</v>
      </c>
      <c r="CQ138">
        <v>794.28</v>
      </c>
      <c r="CR138">
        <v>591.44000000000005</v>
      </c>
      <c r="CS138">
        <v>579.59</v>
      </c>
      <c r="CT138">
        <v>571.30999999999995</v>
      </c>
      <c r="CU138">
        <v>560.08000000000004</v>
      </c>
      <c r="CV138">
        <v>590.08000000000004</v>
      </c>
      <c r="CW138">
        <v>596.72</v>
      </c>
      <c r="CX138">
        <v>763.46</v>
      </c>
      <c r="CY138">
        <v>759.88</v>
      </c>
      <c r="CZ138">
        <v>844.3</v>
      </c>
      <c r="DA138">
        <v>864.82</v>
      </c>
      <c r="DB138">
        <v>722.28</v>
      </c>
      <c r="DC138">
        <v>656.4</v>
      </c>
      <c r="DD138">
        <v>736.33</v>
      </c>
      <c r="DE138">
        <v>698.1</v>
      </c>
      <c r="DF138">
        <v>834.36</v>
      </c>
      <c r="DG138">
        <v>774.11</v>
      </c>
      <c r="DH138">
        <v>760.67</v>
      </c>
      <c r="DI138">
        <v>950.95</v>
      </c>
      <c r="DJ138">
        <v>818.75</v>
      </c>
      <c r="DK138">
        <v>674.28</v>
      </c>
      <c r="DL138">
        <v>799.58</v>
      </c>
      <c r="DM138">
        <v>740.71</v>
      </c>
      <c r="DN138">
        <v>708.47</v>
      </c>
      <c r="DO138">
        <v>719.03</v>
      </c>
      <c r="DP138">
        <v>790.48</v>
      </c>
      <c r="DQ138">
        <v>756.41</v>
      </c>
      <c r="DR138">
        <v>810.54</v>
      </c>
      <c r="DS138">
        <v>788.98</v>
      </c>
      <c r="DT138">
        <v>767.53</v>
      </c>
      <c r="DU138">
        <v>729.53</v>
      </c>
      <c r="DV138">
        <v>765.11</v>
      </c>
      <c r="DW138">
        <v>753.79</v>
      </c>
      <c r="DX138">
        <v>931.04</v>
      </c>
      <c r="DY138">
        <v>692.1</v>
      </c>
      <c r="DZ138">
        <v>773.49</v>
      </c>
      <c r="EA138">
        <v>706.37</v>
      </c>
      <c r="EB138">
        <v>843.63</v>
      </c>
      <c r="EC138">
        <v>794.52</v>
      </c>
      <c r="ED138">
        <v>701.65</v>
      </c>
      <c r="EE138">
        <v>693.71</v>
      </c>
      <c r="EF138">
        <v>702.66</v>
      </c>
      <c r="EG138">
        <v>702.63</v>
      </c>
      <c r="EH138">
        <v>743</v>
      </c>
      <c r="EI138">
        <v>677.56</v>
      </c>
      <c r="EJ138">
        <v>612</v>
      </c>
      <c r="EK138">
        <v>718.01</v>
      </c>
      <c r="EL138">
        <v>607.48</v>
      </c>
      <c r="EM138">
        <v>790.39</v>
      </c>
      <c r="EN138">
        <v>687.45</v>
      </c>
      <c r="EO138">
        <v>617.29</v>
      </c>
      <c r="EP138">
        <v>765.83</v>
      </c>
      <c r="EQ138">
        <v>719.31</v>
      </c>
      <c r="ER138">
        <v>586.94000000000005</v>
      </c>
      <c r="ES138">
        <v>705.94</v>
      </c>
      <c r="ET138">
        <v>641.80999999999995</v>
      </c>
      <c r="EU138">
        <v>657.11</v>
      </c>
      <c r="EV138">
        <v>652.47</v>
      </c>
      <c r="EW138">
        <v>749.5</v>
      </c>
      <c r="EX138">
        <v>701.85</v>
      </c>
      <c r="EY138">
        <v>778.78</v>
      </c>
      <c r="EZ138">
        <v>692.49</v>
      </c>
      <c r="FA138">
        <v>666.35</v>
      </c>
      <c r="FB138">
        <v>676.52</v>
      </c>
      <c r="FC138">
        <v>676.54</v>
      </c>
      <c r="FD138">
        <v>696.71</v>
      </c>
      <c r="FE138">
        <v>767.76</v>
      </c>
      <c r="FF138">
        <v>602.80999999999995</v>
      </c>
      <c r="FG138">
        <v>712.98</v>
      </c>
      <c r="FH138">
        <v>644.07000000000005</v>
      </c>
      <c r="FI138">
        <v>803.47</v>
      </c>
      <c r="FJ138">
        <v>707.08</v>
      </c>
      <c r="FK138">
        <v>657.85</v>
      </c>
      <c r="FL138">
        <v>962.09</v>
      </c>
      <c r="FM138">
        <v>925.85</v>
      </c>
      <c r="FN138">
        <v>1350.52</v>
      </c>
      <c r="FO138">
        <v>1249.5999999999999</v>
      </c>
      <c r="FP138">
        <v>841.07</v>
      </c>
      <c r="FQ138">
        <v>794.8</v>
      </c>
      <c r="FR138">
        <v>794.33</v>
      </c>
      <c r="FS138">
        <v>961.25</v>
      </c>
      <c r="FT138">
        <v>1036.44</v>
      </c>
      <c r="FU138">
        <v>1048.8900000000001</v>
      </c>
      <c r="FV138">
        <v>1353.84</v>
      </c>
      <c r="FW138">
        <v>1542.12</v>
      </c>
      <c r="FX138">
        <v>1186.9100000000001</v>
      </c>
      <c r="FY138">
        <v>942.4</v>
      </c>
      <c r="FZ138">
        <v>1090.0999999999999</v>
      </c>
      <c r="GA138">
        <v>1047.1600000000001</v>
      </c>
      <c r="GB138">
        <v>846.95</v>
      </c>
      <c r="GC138">
        <v>964.94</v>
      </c>
      <c r="GD138">
        <v>924.72</v>
      </c>
      <c r="GE138">
        <v>914.36</v>
      </c>
      <c r="GF138">
        <v>938.57</v>
      </c>
      <c r="GG138">
        <v>1064.8800000000001</v>
      </c>
      <c r="GH138">
        <v>1009.83</v>
      </c>
      <c r="GI138">
        <v>880.52</v>
      </c>
      <c r="GJ138">
        <v>1007.12</v>
      </c>
      <c r="GK138">
        <v>913.61</v>
      </c>
      <c r="GL138">
        <v>1321.41</v>
      </c>
      <c r="GM138">
        <v>957.64</v>
      </c>
      <c r="GN138">
        <v>956.89</v>
      </c>
      <c r="GO138">
        <v>879.18</v>
      </c>
      <c r="GP138">
        <v>960.03</v>
      </c>
      <c r="GQ138">
        <v>1071.8900000000001</v>
      </c>
      <c r="GR138">
        <v>838.01</v>
      </c>
      <c r="GS138">
        <v>0.72</v>
      </c>
      <c r="GT138">
        <v>1.24</v>
      </c>
      <c r="GU138">
        <v>1.06</v>
      </c>
      <c r="GV138">
        <v>0.99</v>
      </c>
      <c r="GW138">
        <v>1.22</v>
      </c>
      <c r="GX138">
        <v>0.44</v>
      </c>
      <c r="GY138">
        <v>1</v>
      </c>
      <c r="GZ138">
        <v>0.69</v>
      </c>
      <c r="HA138">
        <v>4.1399999999999997</v>
      </c>
      <c r="HB138">
        <v>1.05</v>
      </c>
      <c r="HC138">
        <v>0.67</v>
      </c>
      <c r="HD138">
        <v>3.34</v>
      </c>
      <c r="HE138">
        <v>1.58</v>
      </c>
      <c r="HF138">
        <v>1.41</v>
      </c>
      <c r="HG138">
        <v>0.8</v>
      </c>
      <c r="HH138">
        <v>0.22</v>
      </c>
      <c r="HI138">
        <v>4.3</v>
      </c>
      <c r="HJ138">
        <v>0.34</v>
      </c>
      <c r="HK138">
        <v>0.54</v>
      </c>
      <c r="HL138">
        <v>0.48</v>
      </c>
      <c r="HM138">
        <v>0.48</v>
      </c>
      <c r="HN138">
        <v>1.06</v>
      </c>
      <c r="HO138">
        <v>0.53</v>
      </c>
      <c r="HP138">
        <v>0.42</v>
      </c>
      <c r="HQ138">
        <v>0.32</v>
      </c>
      <c r="HR138">
        <v>0.2</v>
      </c>
      <c r="HS138">
        <v>0.43</v>
      </c>
      <c r="HT138">
        <v>0.4</v>
      </c>
      <c r="HU138">
        <v>0.79</v>
      </c>
      <c r="HV138">
        <v>0.73</v>
      </c>
      <c r="HW138">
        <v>0.67</v>
      </c>
      <c r="HX138">
        <v>1.28</v>
      </c>
      <c r="HY138">
        <v>0.34</v>
      </c>
      <c r="HZ138">
        <v>0.72</v>
      </c>
      <c r="IA138">
        <v>1.24</v>
      </c>
      <c r="IB138">
        <v>1.06</v>
      </c>
      <c r="IC138">
        <v>0.99</v>
      </c>
      <c r="ID138">
        <v>1.22</v>
      </c>
      <c r="IE138">
        <v>0.44</v>
      </c>
      <c r="IF138">
        <v>1</v>
      </c>
      <c r="IG138">
        <v>0.69</v>
      </c>
      <c r="IH138">
        <v>4.1399999999999997</v>
      </c>
      <c r="II138">
        <v>1.05</v>
      </c>
      <c r="IJ138">
        <v>0.67</v>
      </c>
      <c r="IK138">
        <v>3.34</v>
      </c>
      <c r="IL138">
        <v>1.58</v>
      </c>
      <c r="IM138">
        <v>1.41</v>
      </c>
      <c r="IN138">
        <v>0.8</v>
      </c>
      <c r="IO138">
        <v>0.22</v>
      </c>
      <c r="IP138">
        <v>4.3</v>
      </c>
      <c r="IQ138">
        <v>0.34</v>
      </c>
      <c r="IR138">
        <v>0.54</v>
      </c>
      <c r="IS138">
        <v>0.48</v>
      </c>
      <c r="IT138">
        <v>0.48</v>
      </c>
      <c r="IU138">
        <v>1.06</v>
      </c>
      <c r="IV138">
        <v>0.53</v>
      </c>
      <c r="IW138">
        <v>0.42</v>
      </c>
      <c r="IX138">
        <v>0.32</v>
      </c>
      <c r="IY138">
        <v>0.2</v>
      </c>
      <c r="IZ138">
        <v>0.43</v>
      </c>
      <c r="JA138">
        <v>0.4</v>
      </c>
      <c r="JB138">
        <v>0.79</v>
      </c>
      <c r="JC138">
        <v>0.73</v>
      </c>
      <c r="JD138">
        <v>0.67</v>
      </c>
      <c r="JE138">
        <v>1.28</v>
      </c>
      <c r="JF138">
        <v>0.34</v>
      </c>
      <c r="JG138">
        <v>17.170000000000002</v>
      </c>
      <c r="JH138">
        <v>16.760000000000002</v>
      </c>
      <c r="JI138">
        <v>13.34</v>
      </c>
      <c r="JJ138">
        <v>15.26</v>
      </c>
      <c r="JK138">
        <v>15.25</v>
      </c>
      <c r="JL138">
        <v>16.25</v>
      </c>
      <c r="JM138">
        <v>18.64</v>
      </c>
      <c r="JN138">
        <v>12.47</v>
      </c>
      <c r="JO138">
        <v>19.760000000000002</v>
      </c>
      <c r="JP138">
        <v>16.61</v>
      </c>
      <c r="JQ138">
        <v>15.42</v>
      </c>
      <c r="JR138">
        <v>13.21</v>
      </c>
      <c r="JS138">
        <v>17.579999999999998</v>
      </c>
      <c r="JT138">
        <v>15.38</v>
      </c>
      <c r="JU138">
        <v>15.4</v>
      </c>
      <c r="JV138">
        <v>17.440000000000001</v>
      </c>
      <c r="JW138">
        <v>18.899999999999999</v>
      </c>
      <c r="JX138">
        <v>16.920000000000002</v>
      </c>
      <c r="JY138">
        <v>16.88</v>
      </c>
      <c r="JZ138">
        <v>17.27</v>
      </c>
      <c r="KA138">
        <v>16.21</v>
      </c>
      <c r="KB138">
        <v>19.489999999999998</v>
      </c>
      <c r="KC138">
        <v>19.48</v>
      </c>
      <c r="KD138">
        <v>16.829999999999998</v>
      </c>
      <c r="KE138">
        <v>17.649999999999999</v>
      </c>
      <c r="KF138">
        <v>17.82</v>
      </c>
      <c r="KG138">
        <v>18.79</v>
      </c>
      <c r="KH138">
        <v>16.18</v>
      </c>
      <c r="KI138">
        <v>18.3</v>
      </c>
      <c r="KJ138">
        <v>22.98</v>
      </c>
      <c r="KK138">
        <v>18.5</v>
      </c>
      <c r="KL138">
        <v>15.7</v>
      </c>
      <c r="KM138">
        <v>18.649999999999999</v>
      </c>
    </row>
    <row r="139" spans="1:299" x14ac:dyDescent="0.25">
      <c r="A139">
        <v>137</v>
      </c>
      <c r="B139" s="1">
        <v>44593</v>
      </c>
      <c r="C139">
        <v>1533.96</v>
      </c>
      <c r="D139">
        <v>1536.33</v>
      </c>
      <c r="E139">
        <v>1523.02</v>
      </c>
      <c r="F139">
        <v>1632.71</v>
      </c>
      <c r="G139">
        <v>1479.37</v>
      </c>
      <c r="H139">
        <v>1587.48</v>
      </c>
      <c r="I139">
        <v>1542.66</v>
      </c>
      <c r="J139">
        <v>1507.91</v>
      </c>
      <c r="K139">
        <v>1601.82</v>
      </c>
      <c r="L139">
        <v>1441.22</v>
      </c>
      <c r="M139">
        <v>1460.89</v>
      </c>
      <c r="N139">
        <v>1432.75</v>
      </c>
      <c r="O139">
        <v>1421.78</v>
      </c>
      <c r="P139">
        <v>1351.86</v>
      </c>
      <c r="Q139">
        <v>1450.63</v>
      </c>
      <c r="R139">
        <v>1396.58</v>
      </c>
      <c r="S139">
        <v>1422.11</v>
      </c>
      <c r="T139">
        <v>1371.11</v>
      </c>
      <c r="U139">
        <v>1497.74</v>
      </c>
      <c r="V139">
        <v>1588.16</v>
      </c>
      <c r="W139">
        <v>1484.8</v>
      </c>
      <c r="X139">
        <v>1426.13</v>
      </c>
      <c r="Y139">
        <v>1689.48</v>
      </c>
      <c r="Z139">
        <v>1622.83</v>
      </c>
      <c r="AA139">
        <v>1608.41</v>
      </c>
      <c r="AB139">
        <v>1589.84</v>
      </c>
      <c r="AC139">
        <v>1725.77</v>
      </c>
      <c r="AD139">
        <v>1526.46</v>
      </c>
      <c r="AE139">
        <v>1523.16</v>
      </c>
      <c r="AF139">
        <v>1508.52</v>
      </c>
      <c r="AG139">
        <v>1484.14</v>
      </c>
      <c r="AH139">
        <v>1509.83</v>
      </c>
      <c r="AI139">
        <v>1604.06</v>
      </c>
      <c r="AJ139">
        <v>922.86</v>
      </c>
      <c r="AK139">
        <v>955.63</v>
      </c>
      <c r="AL139">
        <v>921.49</v>
      </c>
      <c r="AM139">
        <v>1025.92</v>
      </c>
      <c r="AN139">
        <v>914.81</v>
      </c>
      <c r="AO139">
        <v>937.02</v>
      </c>
      <c r="AP139">
        <v>972.84</v>
      </c>
      <c r="AQ139">
        <v>897.35</v>
      </c>
      <c r="AR139">
        <v>1019.25</v>
      </c>
      <c r="AS139">
        <v>896.78</v>
      </c>
      <c r="AT139">
        <v>904.08</v>
      </c>
      <c r="AU139">
        <v>845.4</v>
      </c>
      <c r="AV139">
        <v>897.67</v>
      </c>
      <c r="AW139">
        <v>845.35</v>
      </c>
      <c r="AX139">
        <v>888.84</v>
      </c>
      <c r="AY139">
        <v>872.3</v>
      </c>
      <c r="AZ139">
        <v>891.55</v>
      </c>
      <c r="BA139">
        <v>877.48</v>
      </c>
      <c r="BB139">
        <v>932.05</v>
      </c>
      <c r="BC139">
        <v>932.71</v>
      </c>
      <c r="BD139">
        <v>939.37</v>
      </c>
      <c r="BE139">
        <v>873.84</v>
      </c>
      <c r="BF139">
        <v>948.13</v>
      </c>
      <c r="BG139">
        <v>927.31</v>
      </c>
      <c r="BH139">
        <v>919.79</v>
      </c>
      <c r="BI139">
        <v>904</v>
      </c>
      <c r="BJ139">
        <v>931.49</v>
      </c>
      <c r="BK139">
        <v>935.02</v>
      </c>
      <c r="BL139">
        <v>943.34</v>
      </c>
      <c r="BM139">
        <v>937.21</v>
      </c>
      <c r="BN139">
        <v>924.06</v>
      </c>
      <c r="BO139">
        <v>919.75</v>
      </c>
      <c r="BP139">
        <v>1006.32</v>
      </c>
      <c r="BQ139">
        <v>611.1</v>
      </c>
      <c r="BR139">
        <v>580.70000000000005</v>
      </c>
      <c r="BS139">
        <v>601.53</v>
      </c>
      <c r="BT139">
        <v>606.79</v>
      </c>
      <c r="BU139">
        <v>564.55999999999995</v>
      </c>
      <c r="BV139">
        <v>650.46</v>
      </c>
      <c r="BW139">
        <v>569.82000000000005</v>
      </c>
      <c r="BX139">
        <v>610.55999999999995</v>
      </c>
      <c r="BY139">
        <v>582.57000000000005</v>
      </c>
      <c r="BZ139">
        <v>544.44000000000005</v>
      </c>
      <c r="CA139">
        <v>556.80999999999995</v>
      </c>
      <c r="CB139">
        <v>587.35</v>
      </c>
      <c r="CC139">
        <v>524.11</v>
      </c>
      <c r="CD139">
        <v>506.51</v>
      </c>
      <c r="CE139">
        <v>561.79</v>
      </c>
      <c r="CF139">
        <v>524.28</v>
      </c>
      <c r="CG139">
        <v>530.55999999999995</v>
      </c>
      <c r="CH139">
        <v>493.63</v>
      </c>
      <c r="CI139">
        <v>565.69000000000005</v>
      </c>
      <c r="CJ139">
        <v>655.45</v>
      </c>
      <c r="CK139">
        <v>545.42999999999995</v>
      </c>
      <c r="CL139">
        <v>552.29</v>
      </c>
      <c r="CM139">
        <v>741.35</v>
      </c>
      <c r="CN139">
        <v>695.52</v>
      </c>
      <c r="CO139">
        <v>688.62</v>
      </c>
      <c r="CP139">
        <v>685.84</v>
      </c>
      <c r="CQ139">
        <v>794.28</v>
      </c>
      <c r="CR139">
        <v>591.44000000000005</v>
      </c>
      <c r="CS139">
        <v>579.82000000000005</v>
      </c>
      <c r="CT139">
        <v>571.30999999999995</v>
      </c>
      <c r="CU139">
        <v>560.08000000000004</v>
      </c>
      <c r="CV139">
        <v>590.08000000000004</v>
      </c>
      <c r="CW139">
        <v>597.74</v>
      </c>
      <c r="CX139">
        <v>767.74</v>
      </c>
      <c r="CY139">
        <v>765.5</v>
      </c>
      <c r="CZ139">
        <v>849.28</v>
      </c>
      <c r="DA139">
        <v>866.55</v>
      </c>
      <c r="DB139">
        <v>724.24</v>
      </c>
      <c r="DC139">
        <v>659.35</v>
      </c>
      <c r="DD139">
        <v>739.65</v>
      </c>
      <c r="DE139">
        <v>732.38</v>
      </c>
      <c r="DF139">
        <v>842.2</v>
      </c>
      <c r="DG139">
        <v>778.45</v>
      </c>
      <c r="DH139">
        <v>769.65</v>
      </c>
      <c r="DI139">
        <v>952.09</v>
      </c>
      <c r="DJ139">
        <v>821.29</v>
      </c>
      <c r="DK139">
        <v>681.36</v>
      </c>
      <c r="DL139">
        <v>802.14</v>
      </c>
      <c r="DM139">
        <v>746.71</v>
      </c>
      <c r="DN139">
        <v>710.46</v>
      </c>
      <c r="DO139">
        <v>728.45</v>
      </c>
      <c r="DP139">
        <v>792.77</v>
      </c>
      <c r="DQ139">
        <v>760.41</v>
      </c>
      <c r="DR139">
        <v>817.1</v>
      </c>
      <c r="DS139">
        <v>791.11</v>
      </c>
      <c r="DT139">
        <v>770.06</v>
      </c>
      <c r="DU139">
        <v>732.96</v>
      </c>
      <c r="DV139">
        <v>769.16</v>
      </c>
      <c r="DW139">
        <v>760.27</v>
      </c>
      <c r="DX139">
        <v>934.58</v>
      </c>
      <c r="DY139">
        <v>692.86</v>
      </c>
      <c r="DZ139">
        <v>777.51</v>
      </c>
      <c r="EA139">
        <v>709.55</v>
      </c>
      <c r="EB139">
        <v>846.67</v>
      </c>
      <c r="EC139">
        <v>797.54</v>
      </c>
      <c r="ED139">
        <v>708.39</v>
      </c>
      <c r="EE139">
        <v>699.06</v>
      </c>
      <c r="EF139">
        <v>706.31</v>
      </c>
      <c r="EG139">
        <v>701.51</v>
      </c>
      <c r="EH139">
        <v>745.38</v>
      </c>
      <c r="EI139">
        <v>675.46</v>
      </c>
      <c r="EJ139">
        <v>616.65</v>
      </c>
      <c r="EK139">
        <v>723.97</v>
      </c>
      <c r="EL139">
        <v>617.74</v>
      </c>
      <c r="EM139">
        <v>797.58</v>
      </c>
      <c r="EN139">
        <v>691.99</v>
      </c>
      <c r="EO139">
        <v>622.11</v>
      </c>
      <c r="EP139">
        <v>765.68</v>
      </c>
      <c r="EQ139">
        <v>722.83</v>
      </c>
      <c r="ER139">
        <v>596.91</v>
      </c>
      <c r="ES139">
        <v>706.78</v>
      </c>
      <c r="ET139">
        <v>650.21</v>
      </c>
      <c r="EU139">
        <v>660.07</v>
      </c>
      <c r="EV139">
        <v>655.28</v>
      </c>
      <c r="EW139">
        <v>752.95</v>
      </c>
      <c r="EX139">
        <v>707.88</v>
      </c>
      <c r="EY139">
        <v>788.83</v>
      </c>
      <c r="EZ139">
        <v>695.6</v>
      </c>
      <c r="FA139">
        <v>668.35</v>
      </c>
      <c r="FB139">
        <v>682.27</v>
      </c>
      <c r="FC139">
        <v>682.77</v>
      </c>
      <c r="FD139">
        <v>707.16</v>
      </c>
      <c r="FE139">
        <v>773.21</v>
      </c>
      <c r="FF139">
        <v>603.89</v>
      </c>
      <c r="FG139">
        <v>718.82</v>
      </c>
      <c r="FH139">
        <v>648.71</v>
      </c>
      <c r="FI139">
        <v>808.21</v>
      </c>
      <c r="FJ139">
        <v>711.54</v>
      </c>
      <c r="FK139">
        <v>667.26</v>
      </c>
      <c r="FL139">
        <v>964.3</v>
      </c>
      <c r="FM139">
        <v>935.94</v>
      </c>
      <c r="FN139">
        <v>1374.56</v>
      </c>
      <c r="FO139">
        <v>1249.5999999999999</v>
      </c>
      <c r="FP139">
        <v>851.5</v>
      </c>
      <c r="FQ139">
        <v>794.8</v>
      </c>
      <c r="FR139">
        <v>792.74</v>
      </c>
      <c r="FS139">
        <v>1057.47</v>
      </c>
      <c r="FT139">
        <v>1046.7</v>
      </c>
      <c r="FU139">
        <v>1052.98</v>
      </c>
      <c r="FV139">
        <v>1378.75</v>
      </c>
      <c r="FW139">
        <v>1547.05</v>
      </c>
      <c r="FX139">
        <v>1186.9100000000001</v>
      </c>
      <c r="FY139">
        <v>942.4</v>
      </c>
      <c r="FZ139">
        <v>1096.97</v>
      </c>
      <c r="GA139">
        <v>1047.1600000000001</v>
      </c>
      <c r="GB139">
        <v>846.95</v>
      </c>
      <c r="GC139">
        <v>993.11</v>
      </c>
      <c r="GD139">
        <v>924.72</v>
      </c>
      <c r="GE139">
        <v>915</v>
      </c>
      <c r="GF139">
        <v>938.57</v>
      </c>
      <c r="GG139">
        <v>1064.8800000000001</v>
      </c>
      <c r="GH139">
        <v>1013.57</v>
      </c>
      <c r="GI139">
        <v>880.34</v>
      </c>
      <c r="GJ139">
        <v>1007.22</v>
      </c>
      <c r="GK139">
        <v>913.89</v>
      </c>
      <c r="GL139">
        <v>1321.41</v>
      </c>
      <c r="GM139">
        <v>957.64</v>
      </c>
      <c r="GN139">
        <v>957.28</v>
      </c>
      <c r="GO139">
        <v>879.18</v>
      </c>
      <c r="GP139">
        <v>960.03</v>
      </c>
      <c r="GQ139">
        <v>1071.8900000000001</v>
      </c>
      <c r="GR139">
        <v>839.43</v>
      </c>
      <c r="GS139">
        <v>0.56000000000000005</v>
      </c>
      <c r="GT139">
        <v>0.74</v>
      </c>
      <c r="GU139">
        <v>0.59</v>
      </c>
      <c r="GV139">
        <v>0.2</v>
      </c>
      <c r="GW139">
        <v>0.27</v>
      </c>
      <c r="GX139">
        <v>0.45</v>
      </c>
      <c r="GY139">
        <v>0.45</v>
      </c>
      <c r="GZ139">
        <v>4.91</v>
      </c>
      <c r="HA139">
        <v>0.94</v>
      </c>
      <c r="HB139">
        <v>0.56000000000000005</v>
      </c>
      <c r="HC139">
        <v>1.18</v>
      </c>
      <c r="HD139">
        <v>0.12</v>
      </c>
      <c r="HE139">
        <v>0.31</v>
      </c>
      <c r="HF139">
        <v>1.05</v>
      </c>
      <c r="HG139">
        <v>0.32</v>
      </c>
      <c r="HH139">
        <v>0.81</v>
      </c>
      <c r="HI139">
        <v>0.28000000000000003</v>
      </c>
      <c r="HJ139">
        <v>1.31</v>
      </c>
      <c r="HK139">
        <v>0.28999999999999998</v>
      </c>
      <c r="HL139">
        <v>0.53</v>
      </c>
      <c r="HM139">
        <v>0.81</v>
      </c>
      <c r="HN139">
        <v>0.27</v>
      </c>
      <c r="HO139">
        <v>0.33</v>
      </c>
      <c r="HP139">
        <v>0.47</v>
      </c>
      <c r="HQ139">
        <v>0.53</v>
      </c>
      <c r="HR139">
        <v>0.86</v>
      </c>
      <c r="HS139">
        <v>0.38</v>
      </c>
      <c r="HT139">
        <v>0.11</v>
      </c>
      <c r="HU139">
        <v>0.52</v>
      </c>
      <c r="HV139">
        <v>0.45</v>
      </c>
      <c r="HW139">
        <v>0.36</v>
      </c>
      <c r="HX139">
        <v>0.38</v>
      </c>
      <c r="HY139">
        <v>0.96</v>
      </c>
      <c r="HZ139">
        <v>1.28</v>
      </c>
      <c r="IA139">
        <v>1.99</v>
      </c>
      <c r="IB139">
        <v>1.66</v>
      </c>
      <c r="IC139">
        <v>1.19</v>
      </c>
      <c r="ID139">
        <v>1.49</v>
      </c>
      <c r="IE139">
        <v>0.89</v>
      </c>
      <c r="IF139">
        <v>1.45</v>
      </c>
      <c r="IG139">
        <v>5.63</v>
      </c>
      <c r="IH139">
        <v>5.12</v>
      </c>
      <c r="II139">
        <v>1.62</v>
      </c>
      <c r="IJ139">
        <v>1.86</v>
      </c>
      <c r="IK139">
        <v>3.46</v>
      </c>
      <c r="IL139">
        <v>1.89</v>
      </c>
      <c r="IM139">
        <v>2.4700000000000002</v>
      </c>
      <c r="IN139">
        <v>1.1200000000000001</v>
      </c>
      <c r="IO139">
        <v>1.03</v>
      </c>
      <c r="IP139">
        <v>4.59</v>
      </c>
      <c r="IQ139">
        <v>1.65</v>
      </c>
      <c r="IR139">
        <v>0.83</v>
      </c>
      <c r="IS139">
        <v>1.01</v>
      </c>
      <c r="IT139">
        <v>1.29</v>
      </c>
      <c r="IU139">
        <v>1.33</v>
      </c>
      <c r="IV139">
        <v>0.86</v>
      </c>
      <c r="IW139">
        <v>0.89</v>
      </c>
      <c r="IX139">
        <v>0.85</v>
      </c>
      <c r="IY139">
        <v>1.06</v>
      </c>
      <c r="IZ139">
        <v>0.81</v>
      </c>
      <c r="JA139">
        <v>0.51</v>
      </c>
      <c r="JB139">
        <v>1.31</v>
      </c>
      <c r="JC139">
        <v>1.18</v>
      </c>
      <c r="JD139">
        <v>1.03</v>
      </c>
      <c r="JE139">
        <v>1.66</v>
      </c>
      <c r="JF139">
        <v>1.3</v>
      </c>
      <c r="JG139">
        <v>16.28</v>
      </c>
      <c r="JH139">
        <v>16.579999999999998</v>
      </c>
      <c r="JI139">
        <v>13.44</v>
      </c>
      <c r="JJ139">
        <v>15.06</v>
      </c>
      <c r="JK139">
        <v>14.55</v>
      </c>
      <c r="JL139">
        <v>15.74</v>
      </c>
      <c r="JM139">
        <v>18.04</v>
      </c>
      <c r="JN139">
        <v>16.739999999999998</v>
      </c>
      <c r="JO139">
        <v>19.3</v>
      </c>
      <c r="JP139">
        <v>15.64</v>
      </c>
      <c r="JQ139">
        <v>15.04</v>
      </c>
      <c r="JR139">
        <v>12.96</v>
      </c>
      <c r="JS139">
        <v>17.010000000000002</v>
      </c>
      <c r="JT139">
        <v>15.59</v>
      </c>
      <c r="JU139">
        <v>12.89</v>
      </c>
      <c r="JV139">
        <v>16.47</v>
      </c>
      <c r="JW139">
        <v>17.510000000000002</v>
      </c>
      <c r="JX139">
        <v>16.100000000000001</v>
      </c>
      <c r="JY139">
        <v>15.54</v>
      </c>
      <c r="JZ139">
        <v>16.38</v>
      </c>
      <c r="KA139">
        <v>15.34</v>
      </c>
      <c r="KB139">
        <v>17.55</v>
      </c>
      <c r="KC139">
        <v>18.850000000000001</v>
      </c>
      <c r="KD139">
        <v>15.89</v>
      </c>
      <c r="KE139">
        <v>16.41</v>
      </c>
      <c r="KF139">
        <v>16.89</v>
      </c>
      <c r="KG139">
        <v>17.02</v>
      </c>
      <c r="KH139">
        <v>14.96</v>
      </c>
      <c r="KI139">
        <v>17.399999999999999</v>
      </c>
      <c r="KJ139">
        <v>22.56</v>
      </c>
      <c r="KK139">
        <v>16.93</v>
      </c>
      <c r="KL139">
        <v>14.72</v>
      </c>
      <c r="KM139">
        <v>18.399999999999999</v>
      </c>
    </row>
    <row r="140" spans="1:299" x14ac:dyDescent="0.25">
      <c r="A140">
        <v>138</v>
      </c>
      <c r="B140" s="1">
        <v>44621</v>
      </c>
      <c r="C140">
        <v>1549.07</v>
      </c>
      <c r="D140">
        <v>1551.07</v>
      </c>
      <c r="E140">
        <v>1528.04</v>
      </c>
      <c r="F140">
        <v>1648.13</v>
      </c>
      <c r="G140">
        <v>1507.93</v>
      </c>
      <c r="H140">
        <v>1595.53</v>
      </c>
      <c r="I140">
        <v>1554.73</v>
      </c>
      <c r="J140">
        <v>1520.33</v>
      </c>
      <c r="K140">
        <v>1602.64</v>
      </c>
      <c r="L140">
        <v>1453.09</v>
      </c>
      <c r="M140">
        <v>1465.64</v>
      </c>
      <c r="N140">
        <v>1436.37</v>
      </c>
      <c r="O140">
        <v>1422.67</v>
      </c>
      <c r="P140">
        <v>1375.82</v>
      </c>
      <c r="Q140">
        <v>1462.37</v>
      </c>
      <c r="R140">
        <v>1402.05</v>
      </c>
      <c r="S140">
        <v>1429.86</v>
      </c>
      <c r="T140">
        <v>1378.32</v>
      </c>
      <c r="U140">
        <v>1524.04</v>
      </c>
      <c r="V140">
        <v>1606.3</v>
      </c>
      <c r="W140">
        <v>1541.81</v>
      </c>
      <c r="X140">
        <v>1437.56</v>
      </c>
      <c r="Y140">
        <v>1691.76</v>
      </c>
      <c r="Z140">
        <v>1624.53</v>
      </c>
      <c r="AA140">
        <v>1614.83</v>
      </c>
      <c r="AB140">
        <v>1598.22</v>
      </c>
      <c r="AC140">
        <v>1732.14</v>
      </c>
      <c r="AD140">
        <v>1529.63</v>
      </c>
      <c r="AE140">
        <v>1548.88</v>
      </c>
      <c r="AF140">
        <v>1518.45</v>
      </c>
      <c r="AG140">
        <v>1545.52</v>
      </c>
      <c r="AH140">
        <v>1520.94</v>
      </c>
      <c r="AI140">
        <v>1613.27</v>
      </c>
      <c r="AJ140">
        <v>927.28</v>
      </c>
      <c r="AK140">
        <v>969.32</v>
      </c>
      <c r="AL140">
        <v>940.34</v>
      </c>
      <c r="AM140">
        <v>1052.55</v>
      </c>
      <c r="AN140">
        <v>933.73</v>
      </c>
      <c r="AO140">
        <v>945.07</v>
      </c>
      <c r="AP140">
        <v>983.77</v>
      </c>
      <c r="AQ140">
        <v>909.77</v>
      </c>
      <c r="AR140">
        <v>1020.04</v>
      </c>
      <c r="AS140">
        <v>900.07</v>
      </c>
      <c r="AT140">
        <v>908.83</v>
      </c>
      <c r="AU140">
        <v>849.02</v>
      </c>
      <c r="AV140">
        <v>898.56</v>
      </c>
      <c r="AW140">
        <v>846.44</v>
      </c>
      <c r="AX140">
        <v>897.49</v>
      </c>
      <c r="AY140">
        <v>877.77</v>
      </c>
      <c r="AZ140">
        <v>899.3</v>
      </c>
      <c r="BA140">
        <v>883.96</v>
      </c>
      <c r="BB140">
        <v>932.59</v>
      </c>
      <c r="BC140">
        <v>934.04</v>
      </c>
      <c r="BD140">
        <v>936.56</v>
      </c>
      <c r="BE140">
        <v>885.27</v>
      </c>
      <c r="BF140">
        <v>953.16</v>
      </c>
      <c r="BG140">
        <v>928.85</v>
      </c>
      <c r="BH140">
        <v>924.71</v>
      </c>
      <c r="BI140">
        <v>909.32</v>
      </c>
      <c r="BJ140">
        <v>937.32</v>
      </c>
      <c r="BK140">
        <v>938.38</v>
      </c>
      <c r="BL140">
        <v>954.62</v>
      </c>
      <c r="BM140">
        <v>947.14</v>
      </c>
      <c r="BN140">
        <v>940.1</v>
      </c>
      <c r="BO140">
        <v>928.04</v>
      </c>
      <c r="BP140">
        <v>1016.32</v>
      </c>
      <c r="BQ140">
        <v>621.79</v>
      </c>
      <c r="BR140">
        <v>581.75</v>
      </c>
      <c r="BS140">
        <v>587.70000000000005</v>
      </c>
      <c r="BT140">
        <v>595.58000000000004</v>
      </c>
      <c r="BU140">
        <v>574.20000000000005</v>
      </c>
      <c r="BV140">
        <v>650.46</v>
      </c>
      <c r="BW140">
        <v>570.96</v>
      </c>
      <c r="BX140">
        <v>610.55999999999995</v>
      </c>
      <c r="BY140">
        <v>582.6</v>
      </c>
      <c r="BZ140">
        <v>553.02</v>
      </c>
      <c r="CA140">
        <v>556.80999999999995</v>
      </c>
      <c r="CB140">
        <v>587.35</v>
      </c>
      <c r="CC140">
        <v>524.11</v>
      </c>
      <c r="CD140">
        <v>529.38</v>
      </c>
      <c r="CE140">
        <v>564.88</v>
      </c>
      <c r="CF140">
        <v>524.28</v>
      </c>
      <c r="CG140">
        <v>530.55999999999995</v>
      </c>
      <c r="CH140">
        <v>494.36</v>
      </c>
      <c r="CI140">
        <v>591.45000000000005</v>
      </c>
      <c r="CJ140">
        <v>672.26</v>
      </c>
      <c r="CK140">
        <v>605.25</v>
      </c>
      <c r="CL140">
        <v>552.29</v>
      </c>
      <c r="CM140">
        <v>738.6</v>
      </c>
      <c r="CN140">
        <v>695.68</v>
      </c>
      <c r="CO140">
        <v>690.12</v>
      </c>
      <c r="CP140">
        <v>688.9</v>
      </c>
      <c r="CQ140">
        <v>794.82</v>
      </c>
      <c r="CR140">
        <v>591.25</v>
      </c>
      <c r="CS140">
        <v>594.26</v>
      </c>
      <c r="CT140">
        <v>571.30999999999995</v>
      </c>
      <c r="CU140">
        <v>605.41999999999996</v>
      </c>
      <c r="CV140">
        <v>592.9</v>
      </c>
      <c r="CW140">
        <v>596.95000000000005</v>
      </c>
      <c r="CX140">
        <v>775.34</v>
      </c>
      <c r="CY140">
        <v>772.85</v>
      </c>
      <c r="CZ140">
        <v>852.08</v>
      </c>
      <c r="DA140">
        <v>874.7</v>
      </c>
      <c r="DB140">
        <v>738.21</v>
      </c>
      <c r="DC140">
        <v>662.71</v>
      </c>
      <c r="DD140">
        <v>745.42</v>
      </c>
      <c r="DE140">
        <v>738.39</v>
      </c>
      <c r="DF140">
        <v>842.62</v>
      </c>
      <c r="DG140">
        <v>784.83</v>
      </c>
      <c r="DH140">
        <v>772.19</v>
      </c>
      <c r="DI140">
        <v>954.47</v>
      </c>
      <c r="DJ140">
        <v>821.78</v>
      </c>
      <c r="DK140">
        <v>693.42</v>
      </c>
      <c r="DL140">
        <v>808.64</v>
      </c>
      <c r="DM140">
        <v>749.62</v>
      </c>
      <c r="DN140">
        <v>714.29</v>
      </c>
      <c r="DO140">
        <v>732.31</v>
      </c>
      <c r="DP140">
        <v>806.73</v>
      </c>
      <c r="DQ140">
        <v>769.08</v>
      </c>
      <c r="DR140">
        <v>848.48</v>
      </c>
      <c r="DS140">
        <v>797.44</v>
      </c>
      <c r="DT140">
        <v>771.06</v>
      </c>
      <c r="DU140">
        <v>733.69</v>
      </c>
      <c r="DV140">
        <v>772.24</v>
      </c>
      <c r="DW140">
        <v>764.3</v>
      </c>
      <c r="DX140">
        <v>938.04</v>
      </c>
      <c r="DY140">
        <v>694.32</v>
      </c>
      <c r="DZ140">
        <v>790.65</v>
      </c>
      <c r="EA140">
        <v>714.23</v>
      </c>
      <c r="EB140">
        <v>881.72</v>
      </c>
      <c r="EC140">
        <v>803.44</v>
      </c>
      <c r="ED140">
        <v>712.43</v>
      </c>
      <c r="EE140">
        <v>702.41</v>
      </c>
      <c r="EF140">
        <v>716.41</v>
      </c>
      <c r="EG140">
        <v>715.89</v>
      </c>
      <c r="EH140">
        <v>764.76</v>
      </c>
      <c r="EI140">
        <v>689.45</v>
      </c>
      <c r="EJ140">
        <v>621.95000000000005</v>
      </c>
      <c r="EK140">
        <v>732.08</v>
      </c>
      <c r="EL140">
        <v>626.27</v>
      </c>
      <c r="EM140">
        <v>798.22</v>
      </c>
      <c r="EN140">
        <v>694.55</v>
      </c>
      <c r="EO140">
        <v>625.4</v>
      </c>
      <c r="EP140">
        <v>768.97</v>
      </c>
      <c r="EQ140">
        <v>723.56</v>
      </c>
      <c r="ER140">
        <v>597.69000000000005</v>
      </c>
      <c r="ES140">
        <v>713.64</v>
      </c>
      <c r="ET140">
        <v>654.30999999999995</v>
      </c>
      <c r="EU140">
        <v>665.81</v>
      </c>
      <c r="EV140">
        <v>660.13</v>
      </c>
      <c r="EW140">
        <v>753.4</v>
      </c>
      <c r="EX140">
        <v>708.88</v>
      </c>
      <c r="EY140">
        <v>786.46</v>
      </c>
      <c r="EZ140">
        <v>704.72</v>
      </c>
      <c r="FA140">
        <v>671.89</v>
      </c>
      <c r="FB140">
        <v>683.43</v>
      </c>
      <c r="FC140">
        <v>686.39</v>
      </c>
      <c r="FD140">
        <v>711.33</v>
      </c>
      <c r="FE140">
        <v>778.08</v>
      </c>
      <c r="FF140">
        <v>606.07000000000005</v>
      </c>
      <c r="FG140">
        <v>727.45</v>
      </c>
      <c r="FH140">
        <v>655.58</v>
      </c>
      <c r="FI140">
        <v>822.28</v>
      </c>
      <c r="FJ140">
        <v>717.94</v>
      </c>
      <c r="FK140">
        <v>673.87</v>
      </c>
      <c r="FL140">
        <v>981.18</v>
      </c>
      <c r="FM140">
        <v>937.62</v>
      </c>
      <c r="FN140">
        <v>1342.94</v>
      </c>
      <c r="FO140">
        <v>1226.48</v>
      </c>
      <c r="FP140">
        <v>866.06</v>
      </c>
      <c r="FQ140">
        <v>794.8</v>
      </c>
      <c r="FR140">
        <v>794.33</v>
      </c>
      <c r="FS140">
        <v>1057.47</v>
      </c>
      <c r="FT140">
        <v>1046.81</v>
      </c>
      <c r="FU140">
        <v>1069.6199999999999</v>
      </c>
      <c r="FV140">
        <v>1378.75</v>
      </c>
      <c r="FW140">
        <v>1547.05</v>
      </c>
      <c r="FX140">
        <v>1186.9100000000001</v>
      </c>
      <c r="FY140">
        <v>985</v>
      </c>
      <c r="FZ140">
        <v>1103</v>
      </c>
      <c r="GA140">
        <v>1047.1600000000001</v>
      </c>
      <c r="GB140">
        <v>846.95</v>
      </c>
      <c r="GC140">
        <v>994.6</v>
      </c>
      <c r="GD140">
        <v>966.8</v>
      </c>
      <c r="GE140">
        <v>938.42</v>
      </c>
      <c r="GF140">
        <v>1041.53</v>
      </c>
      <c r="GG140">
        <v>1064.8800000000001</v>
      </c>
      <c r="GH140">
        <v>1009.82</v>
      </c>
      <c r="GI140">
        <v>880.52</v>
      </c>
      <c r="GJ140">
        <v>1009.44</v>
      </c>
      <c r="GK140">
        <v>918</v>
      </c>
      <c r="GL140">
        <v>1322.33</v>
      </c>
      <c r="GM140">
        <v>957.35</v>
      </c>
      <c r="GN140">
        <v>981.11</v>
      </c>
      <c r="GO140">
        <v>879.18</v>
      </c>
      <c r="GP140">
        <v>1037.79</v>
      </c>
      <c r="GQ140">
        <v>1077.03</v>
      </c>
      <c r="GR140">
        <v>838.34</v>
      </c>
      <c r="GS140">
        <v>0.99</v>
      </c>
      <c r="GT140">
        <v>0.96</v>
      </c>
      <c r="GU140">
        <v>0.33</v>
      </c>
      <c r="GV140">
        <v>0.94</v>
      </c>
      <c r="GW140">
        <v>1.93</v>
      </c>
      <c r="GX140">
        <v>0.51</v>
      </c>
      <c r="GY140">
        <v>0.78</v>
      </c>
      <c r="GZ140">
        <v>0.82</v>
      </c>
      <c r="HA140">
        <v>0.05</v>
      </c>
      <c r="HB140">
        <v>0.82</v>
      </c>
      <c r="HC140">
        <v>0.33</v>
      </c>
      <c r="HD140">
        <v>0.25</v>
      </c>
      <c r="HE140">
        <v>0.06</v>
      </c>
      <c r="HF140">
        <v>1.77</v>
      </c>
      <c r="HG140">
        <v>0.81</v>
      </c>
      <c r="HH140">
        <v>0.39</v>
      </c>
      <c r="HI140">
        <v>0.54</v>
      </c>
      <c r="HJ140">
        <v>0.53</v>
      </c>
      <c r="HK140">
        <v>1.76</v>
      </c>
      <c r="HL140">
        <v>1.1399999999999999</v>
      </c>
      <c r="HM140">
        <v>3.84</v>
      </c>
      <c r="HN140">
        <v>0.8</v>
      </c>
      <c r="HO140">
        <v>0.13</v>
      </c>
      <c r="HP140">
        <v>0.1</v>
      </c>
      <c r="HQ140">
        <v>0.4</v>
      </c>
      <c r="HR140">
        <v>0.53</v>
      </c>
      <c r="HS140">
        <v>0.37</v>
      </c>
      <c r="HT140">
        <v>0.21</v>
      </c>
      <c r="HU140">
        <v>1.69</v>
      </c>
      <c r="HV140">
        <v>0.66</v>
      </c>
      <c r="HW140">
        <v>4.1399999999999997</v>
      </c>
      <c r="HX140">
        <v>0.74</v>
      </c>
      <c r="HY140">
        <v>0.56999999999999995</v>
      </c>
      <c r="HZ140">
        <v>2.29</v>
      </c>
      <c r="IA140">
        <v>2.97</v>
      </c>
      <c r="IB140">
        <v>1.99</v>
      </c>
      <c r="IC140">
        <v>2.14</v>
      </c>
      <c r="ID140">
        <v>3.45</v>
      </c>
      <c r="IE140">
        <v>1.41</v>
      </c>
      <c r="IF140">
        <v>2.25</v>
      </c>
      <c r="IG140">
        <v>6.5</v>
      </c>
      <c r="IH140">
        <v>5.17</v>
      </c>
      <c r="II140">
        <v>2.4500000000000002</v>
      </c>
      <c r="IJ140">
        <v>2.19</v>
      </c>
      <c r="IK140">
        <v>3.72</v>
      </c>
      <c r="IL140">
        <v>1.96</v>
      </c>
      <c r="IM140">
        <v>4.29</v>
      </c>
      <c r="IN140">
        <v>1.94</v>
      </c>
      <c r="IO140">
        <v>1.43</v>
      </c>
      <c r="IP140">
        <v>5.16</v>
      </c>
      <c r="IQ140">
        <v>2.19</v>
      </c>
      <c r="IR140">
        <v>2.61</v>
      </c>
      <c r="IS140">
        <v>2.16</v>
      </c>
      <c r="IT140">
        <v>5.18</v>
      </c>
      <c r="IU140">
        <v>2.14</v>
      </c>
      <c r="IV140">
        <v>0.99</v>
      </c>
      <c r="IW140">
        <v>0.99</v>
      </c>
      <c r="IX140">
        <v>1.26</v>
      </c>
      <c r="IY140">
        <v>1.6</v>
      </c>
      <c r="IZ140">
        <v>1.18</v>
      </c>
      <c r="JA140">
        <v>0.72</v>
      </c>
      <c r="JB140">
        <v>3.03</v>
      </c>
      <c r="JC140">
        <v>1.85</v>
      </c>
      <c r="JD140">
        <v>5.22</v>
      </c>
      <c r="JE140">
        <v>2.42</v>
      </c>
      <c r="JF140">
        <v>1.88</v>
      </c>
      <c r="JG140">
        <v>15.75</v>
      </c>
      <c r="JH140">
        <v>16.46</v>
      </c>
      <c r="JI140">
        <v>13.32</v>
      </c>
      <c r="JJ140">
        <v>15.66</v>
      </c>
      <c r="JK140">
        <v>15.78</v>
      </c>
      <c r="JL140">
        <v>15.68</v>
      </c>
      <c r="JM140">
        <v>17.45</v>
      </c>
      <c r="JN140">
        <v>14.73</v>
      </c>
      <c r="JO140">
        <v>18.7</v>
      </c>
      <c r="JP140">
        <v>14.83</v>
      </c>
      <c r="JQ140">
        <v>13.61</v>
      </c>
      <c r="JR140">
        <v>12.33</v>
      </c>
      <c r="JS140">
        <v>14.81</v>
      </c>
      <c r="JT140">
        <v>15.2</v>
      </c>
      <c r="JU140">
        <v>12.4</v>
      </c>
      <c r="JV140">
        <v>15.52</v>
      </c>
      <c r="JW140">
        <v>16.489999999999998</v>
      </c>
      <c r="JX140">
        <v>15.36</v>
      </c>
      <c r="JY140">
        <v>15.74</v>
      </c>
      <c r="JZ140">
        <v>15.92</v>
      </c>
      <c r="KA140">
        <v>17.260000000000002</v>
      </c>
      <c r="KB140">
        <v>17.18</v>
      </c>
      <c r="KC140">
        <v>16.89</v>
      </c>
      <c r="KD140">
        <v>14.71</v>
      </c>
      <c r="KE140">
        <v>15.76</v>
      </c>
      <c r="KF140">
        <v>16.760000000000002</v>
      </c>
      <c r="KG140">
        <v>15.93</v>
      </c>
      <c r="KH140">
        <v>13.93</v>
      </c>
      <c r="KI140">
        <v>17.13</v>
      </c>
      <c r="KJ140">
        <v>21.45</v>
      </c>
      <c r="KK140">
        <v>17.59</v>
      </c>
      <c r="KL140">
        <v>14.87</v>
      </c>
      <c r="KM140">
        <v>16.87</v>
      </c>
    </row>
    <row r="141" spans="1:299" x14ac:dyDescent="0.25">
      <c r="A141">
        <v>139</v>
      </c>
      <c r="B141" s="1">
        <v>44652</v>
      </c>
      <c r="C141">
        <v>1567.76</v>
      </c>
      <c r="D141">
        <v>1570.98</v>
      </c>
      <c r="E141">
        <v>1559.93</v>
      </c>
      <c r="F141">
        <v>1673.57</v>
      </c>
      <c r="G141">
        <v>1528.16</v>
      </c>
      <c r="H141">
        <v>1600.71</v>
      </c>
      <c r="I141">
        <v>1573.51</v>
      </c>
      <c r="J141">
        <v>1536.16</v>
      </c>
      <c r="K141">
        <v>1624.35</v>
      </c>
      <c r="L141">
        <v>1468.9</v>
      </c>
      <c r="M141">
        <v>1474.3</v>
      </c>
      <c r="N141">
        <v>1455.58</v>
      </c>
      <c r="O141">
        <v>1427.27</v>
      </c>
      <c r="P141">
        <v>1425.96</v>
      </c>
      <c r="Q141">
        <v>1529.15</v>
      </c>
      <c r="R141">
        <v>1421.44</v>
      </c>
      <c r="S141">
        <v>1434.4</v>
      </c>
      <c r="T141">
        <v>1379.54</v>
      </c>
      <c r="U141">
        <v>1531.13</v>
      </c>
      <c r="V141">
        <v>1624.46</v>
      </c>
      <c r="W141">
        <v>1567.83</v>
      </c>
      <c r="X141">
        <v>1455.1</v>
      </c>
      <c r="Y141">
        <v>1700.68</v>
      </c>
      <c r="Z141">
        <v>1641.69</v>
      </c>
      <c r="AA141">
        <v>1637.91</v>
      </c>
      <c r="AB141">
        <v>1620.97</v>
      </c>
      <c r="AC141">
        <v>1749.34</v>
      </c>
      <c r="AD141">
        <v>1558.98</v>
      </c>
      <c r="AE141">
        <v>1572.3</v>
      </c>
      <c r="AF141">
        <v>1542.22</v>
      </c>
      <c r="AG141">
        <v>1576.02</v>
      </c>
      <c r="AH141">
        <v>1544.87</v>
      </c>
      <c r="AI141">
        <v>1626.25</v>
      </c>
      <c r="AJ141">
        <v>944.49</v>
      </c>
      <c r="AK141">
        <v>989.03</v>
      </c>
      <c r="AL141">
        <v>972.04</v>
      </c>
      <c r="AM141">
        <v>1077.99</v>
      </c>
      <c r="AN141">
        <v>952.88</v>
      </c>
      <c r="AO141">
        <v>952.12</v>
      </c>
      <c r="AP141">
        <v>1002.56</v>
      </c>
      <c r="AQ141">
        <v>925.6</v>
      </c>
      <c r="AR141">
        <v>1041.51</v>
      </c>
      <c r="AS141">
        <v>913.7</v>
      </c>
      <c r="AT141">
        <v>927.67</v>
      </c>
      <c r="AU141">
        <v>895.45</v>
      </c>
      <c r="AV141">
        <v>903.16</v>
      </c>
      <c r="AW141">
        <v>869.3</v>
      </c>
      <c r="AX141">
        <v>914.52</v>
      </c>
      <c r="AY141">
        <v>897.16</v>
      </c>
      <c r="AZ141">
        <v>903.84</v>
      </c>
      <c r="BA141">
        <v>885.18</v>
      </c>
      <c r="BB141">
        <v>939.68</v>
      </c>
      <c r="BC141">
        <v>950.51</v>
      </c>
      <c r="BD141">
        <v>962.58</v>
      </c>
      <c r="BE141">
        <v>902.81</v>
      </c>
      <c r="BF141">
        <v>952.86</v>
      </c>
      <c r="BG141">
        <v>946.17</v>
      </c>
      <c r="BH141">
        <v>944.31</v>
      </c>
      <c r="BI141">
        <v>918.1</v>
      </c>
      <c r="BJ141">
        <v>954.85</v>
      </c>
      <c r="BK141">
        <v>978.17</v>
      </c>
      <c r="BL141">
        <v>981.19</v>
      </c>
      <c r="BM141">
        <v>971.04</v>
      </c>
      <c r="BN141">
        <v>981.32</v>
      </c>
      <c r="BO141">
        <v>951.97</v>
      </c>
      <c r="BP141">
        <v>1028.79</v>
      </c>
      <c r="BQ141">
        <v>623.27</v>
      </c>
      <c r="BR141">
        <v>581.95000000000005</v>
      </c>
      <c r="BS141">
        <v>587.89</v>
      </c>
      <c r="BT141">
        <v>595.58000000000004</v>
      </c>
      <c r="BU141">
        <v>575.28</v>
      </c>
      <c r="BV141">
        <v>648.59</v>
      </c>
      <c r="BW141">
        <v>570.95000000000005</v>
      </c>
      <c r="BX141">
        <v>610.55999999999995</v>
      </c>
      <c r="BY141">
        <v>582.84</v>
      </c>
      <c r="BZ141">
        <v>555.20000000000005</v>
      </c>
      <c r="CA141">
        <v>546.63</v>
      </c>
      <c r="CB141">
        <v>560.13</v>
      </c>
      <c r="CC141">
        <v>524.11</v>
      </c>
      <c r="CD141">
        <v>556.66</v>
      </c>
      <c r="CE141">
        <v>614.63</v>
      </c>
      <c r="CF141">
        <v>524.28</v>
      </c>
      <c r="CG141">
        <v>530.55999999999995</v>
      </c>
      <c r="CH141">
        <v>494.36</v>
      </c>
      <c r="CI141">
        <v>591.45000000000005</v>
      </c>
      <c r="CJ141">
        <v>673.95</v>
      </c>
      <c r="CK141">
        <v>605.25</v>
      </c>
      <c r="CL141">
        <v>552.29</v>
      </c>
      <c r="CM141">
        <v>747.82</v>
      </c>
      <c r="CN141">
        <v>695.52</v>
      </c>
      <c r="CO141">
        <v>693.6</v>
      </c>
      <c r="CP141">
        <v>702.87</v>
      </c>
      <c r="CQ141">
        <v>794.49</v>
      </c>
      <c r="CR141">
        <v>580.80999999999995</v>
      </c>
      <c r="CS141">
        <v>591.11</v>
      </c>
      <c r="CT141">
        <v>571.17999999999995</v>
      </c>
      <c r="CU141">
        <v>594.70000000000005</v>
      </c>
      <c r="CV141">
        <v>592.9</v>
      </c>
      <c r="CW141">
        <v>597.46</v>
      </c>
      <c r="CX141">
        <v>784.72</v>
      </c>
      <c r="CY141">
        <v>782.75</v>
      </c>
      <c r="CZ141">
        <v>869.89</v>
      </c>
      <c r="DA141">
        <v>888.17</v>
      </c>
      <c r="DB141">
        <v>748.1</v>
      </c>
      <c r="DC141">
        <v>664.83</v>
      </c>
      <c r="DD141">
        <v>754.44</v>
      </c>
      <c r="DE141">
        <v>746.06</v>
      </c>
      <c r="DF141">
        <v>854</v>
      </c>
      <c r="DG141">
        <v>793.39</v>
      </c>
      <c r="DH141">
        <v>776.74</v>
      </c>
      <c r="DI141">
        <v>967.26</v>
      </c>
      <c r="DJ141">
        <v>824.41</v>
      </c>
      <c r="DK141">
        <v>718.66</v>
      </c>
      <c r="DL141">
        <v>845.6</v>
      </c>
      <c r="DM141">
        <v>759.96</v>
      </c>
      <c r="DN141">
        <v>716.58</v>
      </c>
      <c r="DO141">
        <v>732.97</v>
      </c>
      <c r="DP141">
        <v>810.52</v>
      </c>
      <c r="DQ141">
        <v>777.77</v>
      </c>
      <c r="DR141">
        <v>862.82</v>
      </c>
      <c r="DS141">
        <v>807.17</v>
      </c>
      <c r="DT141">
        <v>775.15</v>
      </c>
      <c r="DU141">
        <v>741.47</v>
      </c>
      <c r="DV141">
        <v>783.28</v>
      </c>
      <c r="DW141">
        <v>775.16</v>
      </c>
      <c r="DX141">
        <v>947.33</v>
      </c>
      <c r="DY141">
        <v>707.65</v>
      </c>
      <c r="DZ141">
        <v>802.59</v>
      </c>
      <c r="EA141">
        <v>725.45</v>
      </c>
      <c r="EB141">
        <v>899.09</v>
      </c>
      <c r="EC141">
        <v>816.05</v>
      </c>
      <c r="ED141">
        <v>718.12</v>
      </c>
      <c r="EE141">
        <v>715.48</v>
      </c>
      <c r="EF141">
        <v>730.95</v>
      </c>
      <c r="EG141">
        <v>740.02</v>
      </c>
      <c r="EH141">
        <v>783.27</v>
      </c>
      <c r="EI141">
        <v>703.58</v>
      </c>
      <c r="EJ141">
        <v>626.62</v>
      </c>
      <c r="EK141">
        <v>746.06</v>
      </c>
      <c r="EL141">
        <v>637.16999999999996</v>
      </c>
      <c r="EM141">
        <v>815.06</v>
      </c>
      <c r="EN141">
        <v>705.04</v>
      </c>
      <c r="EO141">
        <v>638.35</v>
      </c>
      <c r="EP141">
        <v>811.04</v>
      </c>
      <c r="EQ141">
        <v>727.25</v>
      </c>
      <c r="ER141">
        <v>613.83000000000004</v>
      </c>
      <c r="ES141">
        <v>727.2</v>
      </c>
      <c r="ET141">
        <v>668.77</v>
      </c>
      <c r="EU141">
        <v>669.14</v>
      </c>
      <c r="EV141">
        <v>661.05</v>
      </c>
      <c r="EW141">
        <v>759.12</v>
      </c>
      <c r="EX141">
        <v>721.35</v>
      </c>
      <c r="EY141">
        <v>808.33</v>
      </c>
      <c r="EZ141">
        <v>718.67</v>
      </c>
      <c r="FA141">
        <v>671.69</v>
      </c>
      <c r="FB141">
        <v>696.14</v>
      </c>
      <c r="FC141">
        <v>700.94</v>
      </c>
      <c r="FD141">
        <v>718.23</v>
      </c>
      <c r="FE141">
        <v>792.63</v>
      </c>
      <c r="FF141">
        <v>631.76</v>
      </c>
      <c r="FG141">
        <v>747.67</v>
      </c>
      <c r="FH141">
        <v>672.1</v>
      </c>
      <c r="FI141">
        <v>858.29</v>
      </c>
      <c r="FJ141">
        <v>736.47</v>
      </c>
      <c r="FK141">
        <v>682.16</v>
      </c>
      <c r="FL141">
        <v>983.53</v>
      </c>
      <c r="FM141">
        <v>937.91</v>
      </c>
      <c r="FN141">
        <v>1343.35</v>
      </c>
      <c r="FO141">
        <v>1226.48</v>
      </c>
      <c r="FP141">
        <v>867.71</v>
      </c>
      <c r="FQ141">
        <v>792.49</v>
      </c>
      <c r="FR141">
        <v>794.33</v>
      </c>
      <c r="FS141">
        <v>1057.47</v>
      </c>
      <c r="FT141">
        <v>1047.23</v>
      </c>
      <c r="FU141">
        <v>1073.79</v>
      </c>
      <c r="FV141">
        <v>1353.52</v>
      </c>
      <c r="FW141">
        <v>1475.42</v>
      </c>
      <c r="FX141">
        <v>1186.9100000000001</v>
      </c>
      <c r="FY141">
        <v>1035.73</v>
      </c>
      <c r="FZ141">
        <v>1200.18</v>
      </c>
      <c r="GA141">
        <v>1047.1600000000001</v>
      </c>
      <c r="GB141">
        <v>846.95</v>
      </c>
      <c r="GC141">
        <v>994.6</v>
      </c>
      <c r="GD141">
        <v>966.8</v>
      </c>
      <c r="GE141">
        <v>940.77</v>
      </c>
      <c r="GF141">
        <v>1041.53</v>
      </c>
      <c r="GG141">
        <v>1064.8800000000001</v>
      </c>
      <c r="GH141">
        <v>1022.44</v>
      </c>
      <c r="GI141">
        <v>880.34</v>
      </c>
      <c r="GJ141">
        <v>1014.49</v>
      </c>
      <c r="GK141">
        <v>936.63</v>
      </c>
      <c r="GL141">
        <v>1321.81</v>
      </c>
      <c r="GM141">
        <v>940.41</v>
      </c>
      <c r="GN141">
        <v>975.91</v>
      </c>
      <c r="GO141">
        <v>879</v>
      </c>
      <c r="GP141">
        <v>1019.42</v>
      </c>
      <c r="GQ141">
        <v>1077.03</v>
      </c>
      <c r="GR141">
        <v>839.1</v>
      </c>
      <c r="GS141">
        <v>1.21</v>
      </c>
      <c r="GT141">
        <v>1.28</v>
      </c>
      <c r="GU141">
        <v>2.09</v>
      </c>
      <c r="GV141">
        <v>1.54</v>
      </c>
      <c r="GW141">
        <v>1.34</v>
      </c>
      <c r="GX141">
        <v>0.32</v>
      </c>
      <c r="GY141">
        <v>1.21</v>
      </c>
      <c r="GZ141">
        <v>1.04</v>
      </c>
      <c r="HA141">
        <v>1.35</v>
      </c>
      <c r="HB141">
        <v>1.0900000000000001</v>
      </c>
      <c r="HC141">
        <v>0.59</v>
      </c>
      <c r="HD141">
        <v>1.34</v>
      </c>
      <c r="HE141">
        <v>0.32</v>
      </c>
      <c r="HF141">
        <v>3.64</v>
      </c>
      <c r="HG141">
        <v>4.57</v>
      </c>
      <c r="HH141">
        <v>1.38</v>
      </c>
      <c r="HI141">
        <v>0.32</v>
      </c>
      <c r="HJ141">
        <v>0.09</v>
      </c>
      <c r="HK141">
        <v>0.47</v>
      </c>
      <c r="HL141">
        <v>1.1299999999999999</v>
      </c>
      <c r="HM141">
        <v>1.69</v>
      </c>
      <c r="HN141">
        <v>1.22</v>
      </c>
      <c r="HO141">
        <v>0.53</v>
      </c>
      <c r="HP141">
        <v>1.06</v>
      </c>
      <c r="HQ141">
        <v>1.43</v>
      </c>
      <c r="HR141">
        <v>1.42</v>
      </c>
      <c r="HS141">
        <v>0.99</v>
      </c>
      <c r="HT141">
        <v>1.92</v>
      </c>
      <c r="HU141">
        <v>1.51</v>
      </c>
      <c r="HV141">
        <v>1.57</v>
      </c>
      <c r="HW141">
        <v>1.97</v>
      </c>
      <c r="HX141">
        <v>1.57</v>
      </c>
      <c r="HY141">
        <v>0.8</v>
      </c>
      <c r="HZ141">
        <v>3.52</v>
      </c>
      <c r="IA141">
        <v>4.29</v>
      </c>
      <c r="IB141">
        <v>4.12</v>
      </c>
      <c r="IC141">
        <v>3.72</v>
      </c>
      <c r="ID141">
        <v>4.84</v>
      </c>
      <c r="IE141">
        <v>1.73</v>
      </c>
      <c r="IF141">
        <v>3.48</v>
      </c>
      <c r="IG141">
        <v>7.61</v>
      </c>
      <c r="IH141">
        <v>6.59</v>
      </c>
      <c r="II141">
        <v>3.57</v>
      </c>
      <c r="IJ141">
        <v>2.8</v>
      </c>
      <c r="IK141">
        <v>5.1100000000000003</v>
      </c>
      <c r="IL141">
        <v>2.2799999999999998</v>
      </c>
      <c r="IM141">
        <v>8.08</v>
      </c>
      <c r="IN141">
        <v>6.6</v>
      </c>
      <c r="IO141">
        <v>2.83</v>
      </c>
      <c r="IP141">
        <v>5.49</v>
      </c>
      <c r="IQ141">
        <v>2.29</v>
      </c>
      <c r="IR141">
        <v>3.09</v>
      </c>
      <c r="IS141">
        <v>3.32</v>
      </c>
      <c r="IT141">
        <v>6.96</v>
      </c>
      <c r="IU141">
        <v>3.39</v>
      </c>
      <c r="IV141">
        <v>1.53</v>
      </c>
      <c r="IW141">
        <v>2.06</v>
      </c>
      <c r="IX141">
        <v>2.7</v>
      </c>
      <c r="IY141">
        <v>3.04</v>
      </c>
      <c r="IZ141">
        <v>2.19</v>
      </c>
      <c r="JA141">
        <v>2.66</v>
      </c>
      <c r="JB141">
        <v>4.58</v>
      </c>
      <c r="JC141">
        <v>3.45</v>
      </c>
      <c r="JD141">
        <v>7.29</v>
      </c>
      <c r="JE141">
        <v>4.03</v>
      </c>
      <c r="JF141">
        <v>2.7</v>
      </c>
      <c r="JG141">
        <v>15</v>
      </c>
      <c r="JH141">
        <v>16.22</v>
      </c>
      <c r="JI141">
        <v>14.67</v>
      </c>
      <c r="JJ141">
        <v>16.72</v>
      </c>
      <c r="JK141">
        <v>15.99</v>
      </c>
      <c r="JL141">
        <v>14.1</v>
      </c>
      <c r="JM141">
        <v>16.489999999999998</v>
      </c>
      <c r="JN141">
        <v>15.59</v>
      </c>
      <c r="JO141">
        <v>18.149999999999999</v>
      </c>
      <c r="JP141">
        <v>13.55</v>
      </c>
      <c r="JQ141">
        <v>11.51</v>
      </c>
      <c r="JR141">
        <v>13.13</v>
      </c>
      <c r="JS141">
        <v>12.64</v>
      </c>
      <c r="JT141">
        <v>17.420000000000002</v>
      </c>
      <c r="JU141">
        <v>15.2</v>
      </c>
      <c r="JV141">
        <v>14.41</v>
      </c>
      <c r="JW141">
        <v>14.4</v>
      </c>
      <c r="JX141">
        <v>13.65</v>
      </c>
      <c r="JY141">
        <v>13.44</v>
      </c>
      <c r="JZ141">
        <v>14.99</v>
      </c>
      <c r="KA141">
        <v>15.94</v>
      </c>
      <c r="KB141">
        <v>17.55</v>
      </c>
      <c r="KC141">
        <v>15.34</v>
      </c>
      <c r="KD141">
        <v>14.15</v>
      </c>
      <c r="KE141">
        <v>15.15</v>
      </c>
      <c r="KF141">
        <v>15.72</v>
      </c>
      <c r="KG141">
        <v>15.53</v>
      </c>
      <c r="KH141">
        <v>13.78</v>
      </c>
      <c r="KI141">
        <v>18.170000000000002</v>
      </c>
      <c r="KJ141">
        <v>22.81</v>
      </c>
      <c r="KK141">
        <v>18.77</v>
      </c>
      <c r="KL141">
        <v>16.25</v>
      </c>
      <c r="KM141">
        <v>17.100000000000001</v>
      </c>
    </row>
    <row r="142" spans="1:299" x14ac:dyDescent="0.25">
      <c r="A142">
        <v>140</v>
      </c>
      <c r="B142" s="1">
        <v>44682</v>
      </c>
      <c r="C142">
        <v>1601.76</v>
      </c>
      <c r="D142">
        <v>1590.14</v>
      </c>
      <c r="E142">
        <v>1589.76</v>
      </c>
      <c r="F142">
        <v>1736.81</v>
      </c>
      <c r="G142">
        <v>1545.58</v>
      </c>
      <c r="H142">
        <v>1615.66</v>
      </c>
      <c r="I142">
        <v>1587.91</v>
      </c>
      <c r="J142">
        <v>1543.96</v>
      </c>
      <c r="K142">
        <v>1639.34</v>
      </c>
      <c r="L142">
        <v>1489.5</v>
      </c>
      <c r="M142">
        <v>1521.72</v>
      </c>
      <c r="N142">
        <v>1473.2</v>
      </c>
      <c r="O142">
        <v>1440.5</v>
      </c>
      <c r="P142">
        <v>1445.48</v>
      </c>
      <c r="Q142">
        <v>1542.67</v>
      </c>
      <c r="R142">
        <v>1431.22</v>
      </c>
      <c r="S142">
        <v>1443.8</v>
      </c>
      <c r="T142">
        <v>1397.94</v>
      </c>
      <c r="U142">
        <v>1554.28</v>
      </c>
      <c r="V142">
        <v>1676.34</v>
      </c>
      <c r="W142">
        <v>1587</v>
      </c>
      <c r="X142">
        <v>1505</v>
      </c>
      <c r="Y142">
        <v>1762.39</v>
      </c>
      <c r="Z142">
        <v>1709.43</v>
      </c>
      <c r="AA142">
        <v>1649.32</v>
      </c>
      <c r="AB142">
        <v>1630.04</v>
      </c>
      <c r="AC142">
        <v>1765.6</v>
      </c>
      <c r="AD142">
        <v>1569.62</v>
      </c>
      <c r="AE142">
        <v>1623.17</v>
      </c>
      <c r="AF142">
        <v>1562.71</v>
      </c>
      <c r="AG142">
        <v>1609.66</v>
      </c>
      <c r="AH142">
        <v>1624.64</v>
      </c>
      <c r="AI142">
        <v>1680.66</v>
      </c>
      <c r="AJ142">
        <v>962.98</v>
      </c>
      <c r="AK142">
        <v>1004</v>
      </c>
      <c r="AL142">
        <v>998.73</v>
      </c>
      <c r="AM142">
        <v>1108.79</v>
      </c>
      <c r="AN142">
        <v>962.98</v>
      </c>
      <c r="AO142">
        <v>967.07</v>
      </c>
      <c r="AP142">
        <v>1016.96</v>
      </c>
      <c r="AQ142">
        <v>933.4</v>
      </c>
      <c r="AR142">
        <v>1056.5</v>
      </c>
      <c r="AS142">
        <v>927.6</v>
      </c>
      <c r="AT142">
        <v>927.34</v>
      </c>
      <c r="AU142">
        <v>915.72</v>
      </c>
      <c r="AV142">
        <v>916.39</v>
      </c>
      <c r="AW142">
        <v>888.82</v>
      </c>
      <c r="AX142">
        <v>928.04</v>
      </c>
      <c r="AY142">
        <v>907.92</v>
      </c>
      <c r="AZ142">
        <v>906.95</v>
      </c>
      <c r="BA142">
        <v>899.73</v>
      </c>
      <c r="BB142">
        <v>962.8</v>
      </c>
      <c r="BC142">
        <v>974.39</v>
      </c>
      <c r="BD142">
        <v>980.19</v>
      </c>
      <c r="BE142">
        <v>920.18</v>
      </c>
      <c r="BF142">
        <v>978.9</v>
      </c>
      <c r="BG142">
        <v>973.46</v>
      </c>
      <c r="BH142">
        <v>956.23</v>
      </c>
      <c r="BI142">
        <v>927.17</v>
      </c>
      <c r="BJ142">
        <v>982.69</v>
      </c>
      <c r="BK142">
        <v>979.52</v>
      </c>
      <c r="BL142">
        <v>1005.37</v>
      </c>
      <c r="BM142">
        <v>991.53</v>
      </c>
      <c r="BN142">
        <v>1014.96</v>
      </c>
      <c r="BO142">
        <v>973.84</v>
      </c>
      <c r="BP142">
        <v>1046.07</v>
      </c>
      <c r="BQ142">
        <v>638.78</v>
      </c>
      <c r="BR142">
        <v>586.14</v>
      </c>
      <c r="BS142">
        <v>591.03</v>
      </c>
      <c r="BT142">
        <v>628.02</v>
      </c>
      <c r="BU142">
        <v>582.6</v>
      </c>
      <c r="BV142">
        <v>648.59</v>
      </c>
      <c r="BW142">
        <v>570.95000000000005</v>
      </c>
      <c r="BX142">
        <v>610.55999999999995</v>
      </c>
      <c r="BY142">
        <v>582.84</v>
      </c>
      <c r="BZ142">
        <v>561.9</v>
      </c>
      <c r="CA142">
        <v>594.38</v>
      </c>
      <c r="CB142">
        <v>557.48</v>
      </c>
      <c r="CC142">
        <v>524.11</v>
      </c>
      <c r="CD142">
        <v>556.66</v>
      </c>
      <c r="CE142">
        <v>614.63</v>
      </c>
      <c r="CF142">
        <v>523.29999999999995</v>
      </c>
      <c r="CG142">
        <v>536.85</v>
      </c>
      <c r="CH142">
        <v>498.21</v>
      </c>
      <c r="CI142">
        <v>591.48</v>
      </c>
      <c r="CJ142">
        <v>701.95</v>
      </c>
      <c r="CK142">
        <v>606.80999999999995</v>
      </c>
      <c r="CL142">
        <v>584.82000000000005</v>
      </c>
      <c r="CM142">
        <v>783.49</v>
      </c>
      <c r="CN142">
        <v>735.97</v>
      </c>
      <c r="CO142">
        <v>693.09</v>
      </c>
      <c r="CP142">
        <v>702.87</v>
      </c>
      <c r="CQ142">
        <v>782.91</v>
      </c>
      <c r="CR142">
        <v>590.1</v>
      </c>
      <c r="CS142">
        <v>617.79999999999995</v>
      </c>
      <c r="CT142">
        <v>571.17999999999995</v>
      </c>
      <c r="CU142">
        <v>594.70000000000005</v>
      </c>
      <c r="CV142">
        <v>650.79999999999995</v>
      </c>
      <c r="CW142">
        <v>634.59</v>
      </c>
      <c r="CX142">
        <v>801.75</v>
      </c>
      <c r="CY142">
        <v>792.3</v>
      </c>
      <c r="CZ142">
        <v>886.5</v>
      </c>
      <c r="DA142">
        <v>921.74</v>
      </c>
      <c r="DB142">
        <v>756.63</v>
      </c>
      <c r="DC142">
        <v>671.02</v>
      </c>
      <c r="DD142">
        <v>761.38</v>
      </c>
      <c r="DE142">
        <v>749.87</v>
      </c>
      <c r="DF142">
        <v>861.86</v>
      </c>
      <c r="DG142">
        <v>804.49</v>
      </c>
      <c r="DH142">
        <v>801.76</v>
      </c>
      <c r="DI142">
        <v>978.96</v>
      </c>
      <c r="DJ142">
        <v>832.08</v>
      </c>
      <c r="DK142">
        <v>728.51</v>
      </c>
      <c r="DL142">
        <v>853.04</v>
      </c>
      <c r="DM142">
        <v>765.21</v>
      </c>
      <c r="DN142">
        <v>721.31</v>
      </c>
      <c r="DO142">
        <v>742.72</v>
      </c>
      <c r="DP142">
        <v>822.76</v>
      </c>
      <c r="DQ142">
        <v>802.58</v>
      </c>
      <c r="DR142">
        <v>873.34</v>
      </c>
      <c r="DS142">
        <v>834.86</v>
      </c>
      <c r="DT142">
        <v>803.29</v>
      </c>
      <c r="DU142">
        <v>772.09</v>
      </c>
      <c r="DV142">
        <v>788.77</v>
      </c>
      <c r="DW142">
        <v>779.5</v>
      </c>
      <c r="DX142">
        <v>956.14</v>
      </c>
      <c r="DY142">
        <v>712.46</v>
      </c>
      <c r="DZ142">
        <v>828.6</v>
      </c>
      <c r="EA142">
        <v>735.09</v>
      </c>
      <c r="EB142">
        <v>918.24</v>
      </c>
      <c r="EC142">
        <v>858.16</v>
      </c>
      <c r="ED142">
        <v>742.18</v>
      </c>
      <c r="EE142">
        <v>729.5</v>
      </c>
      <c r="EF142">
        <v>741.99</v>
      </c>
      <c r="EG142">
        <v>760.37</v>
      </c>
      <c r="EH142">
        <v>805.67</v>
      </c>
      <c r="EI142">
        <v>711.04</v>
      </c>
      <c r="EJ142">
        <v>636.45000000000005</v>
      </c>
      <c r="EK142">
        <v>756.81</v>
      </c>
      <c r="EL142">
        <v>642.52</v>
      </c>
      <c r="EM142">
        <v>826.79</v>
      </c>
      <c r="EN142">
        <v>715.75</v>
      </c>
      <c r="EO142">
        <v>638.1</v>
      </c>
      <c r="EP142">
        <v>829.37</v>
      </c>
      <c r="EQ142">
        <v>737.86</v>
      </c>
      <c r="ER142">
        <v>627.64</v>
      </c>
      <c r="ES142">
        <v>737.96</v>
      </c>
      <c r="ET142">
        <v>676.79</v>
      </c>
      <c r="EU142">
        <v>671.41</v>
      </c>
      <c r="EV142">
        <v>671.89</v>
      </c>
      <c r="EW142">
        <v>777.8</v>
      </c>
      <c r="EX142">
        <v>739.46</v>
      </c>
      <c r="EY142">
        <v>823.12</v>
      </c>
      <c r="EZ142">
        <v>732.47</v>
      </c>
      <c r="FA142">
        <v>690.03</v>
      </c>
      <c r="FB142">
        <v>716.19</v>
      </c>
      <c r="FC142">
        <v>709.77</v>
      </c>
      <c r="FD142">
        <v>725.34</v>
      </c>
      <c r="FE142">
        <v>815.78</v>
      </c>
      <c r="FF142">
        <v>632.65</v>
      </c>
      <c r="FG142">
        <v>766.06</v>
      </c>
      <c r="FH142">
        <v>686.28</v>
      </c>
      <c r="FI142">
        <v>887.73</v>
      </c>
      <c r="FJ142">
        <v>753.4</v>
      </c>
      <c r="FK142">
        <v>693.62</v>
      </c>
      <c r="FL142">
        <v>1008.02</v>
      </c>
      <c r="FM142">
        <v>944.66</v>
      </c>
      <c r="FN142">
        <v>1350.6</v>
      </c>
      <c r="FO142">
        <v>1293.33</v>
      </c>
      <c r="FP142">
        <v>878.73</v>
      </c>
      <c r="FQ142">
        <v>792.49</v>
      </c>
      <c r="FR142">
        <v>794.33</v>
      </c>
      <c r="FS142">
        <v>1057.47</v>
      </c>
      <c r="FT142">
        <v>1047.23</v>
      </c>
      <c r="FU142">
        <v>1086.78</v>
      </c>
      <c r="FV142">
        <v>1471.68</v>
      </c>
      <c r="FW142">
        <v>1468.49</v>
      </c>
      <c r="FX142">
        <v>1186.9100000000001</v>
      </c>
      <c r="FY142">
        <v>1035.73</v>
      </c>
      <c r="FZ142">
        <v>1200.18</v>
      </c>
      <c r="GA142">
        <v>1045.17</v>
      </c>
      <c r="GB142">
        <v>857.03</v>
      </c>
      <c r="GC142">
        <v>1002.36</v>
      </c>
      <c r="GD142">
        <v>966.9</v>
      </c>
      <c r="GE142">
        <v>979.81</v>
      </c>
      <c r="GF142">
        <v>1044.24</v>
      </c>
      <c r="GG142">
        <v>1127.5999999999999</v>
      </c>
      <c r="GH142">
        <v>1071.21</v>
      </c>
      <c r="GI142">
        <v>931.58</v>
      </c>
      <c r="GJ142">
        <v>1013.78</v>
      </c>
      <c r="GK142">
        <v>936.63</v>
      </c>
      <c r="GL142">
        <v>1302.51</v>
      </c>
      <c r="GM142">
        <v>955.46</v>
      </c>
      <c r="GN142">
        <v>1020.02</v>
      </c>
      <c r="GO142">
        <v>879</v>
      </c>
      <c r="GP142">
        <v>1019.42</v>
      </c>
      <c r="GQ142">
        <v>1182.26</v>
      </c>
      <c r="GR142">
        <v>891.2</v>
      </c>
      <c r="GS142">
        <v>2.17</v>
      </c>
      <c r="GT142">
        <v>1.22</v>
      </c>
      <c r="GU142">
        <v>1.91</v>
      </c>
      <c r="GV142">
        <v>3.78</v>
      </c>
      <c r="GW142">
        <v>1.1399999999999999</v>
      </c>
      <c r="GX142">
        <v>0.93</v>
      </c>
      <c r="GY142">
        <v>0.92</v>
      </c>
      <c r="GZ142">
        <v>0.51</v>
      </c>
      <c r="HA142">
        <v>0.92</v>
      </c>
      <c r="HB142">
        <v>1.4</v>
      </c>
      <c r="HC142">
        <v>3.22</v>
      </c>
      <c r="HD142">
        <v>1.21</v>
      </c>
      <c r="HE142">
        <v>0.93</v>
      </c>
      <c r="HF142">
        <v>1.37</v>
      </c>
      <c r="HG142">
        <v>0.88</v>
      </c>
      <c r="HH142">
        <v>0.69</v>
      </c>
      <c r="HI142">
        <v>0.66</v>
      </c>
      <c r="HJ142">
        <v>1.33</v>
      </c>
      <c r="HK142">
        <v>1.51</v>
      </c>
      <c r="HL142">
        <v>3.19</v>
      </c>
      <c r="HM142">
        <v>1.22</v>
      </c>
      <c r="HN142">
        <v>3.43</v>
      </c>
      <c r="HO142">
        <v>3.63</v>
      </c>
      <c r="HP142">
        <v>4.13</v>
      </c>
      <c r="HQ142">
        <v>0.7</v>
      </c>
      <c r="HR142">
        <v>0.56000000000000005</v>
      </c>
      <c r="HS142">
        <v>0.93</v>
      </c>
      <c r="HT142">
        <v>0.68</v>
      </c>
      <c r="HU142">
        <v>3.24</v>
      </c>
      <c r="HV142">
        <v>1.33</v>
      </c>
      <c r="HW142">
        <v>2.13</v>
      </c>
      <c r="HX142">
        <v>5.16</v>
      </c>
      <c r="HY142">
        <v>3.35</v>
      </c>
      <c r="HZ142">
        <v>5.77</v>
      </c>
      <c r="IA142">
        <v>5.56</v>
      </c>
      <c r="IB142">
        <v>6.11</v>
      </c>
      <c r="IC142">
        <v>7.64</v>
      </c>
      <c r="ID142">
        <v>6.03</v>
      </c>
      <c r="IE142">
        <v>2.68</v>
      </c>
      <c r="IF142">
        <v>4.4400000000000004</v>
      </c>
      <c r="IG142">
        <v>8.16</v>
      </c>
      <c r="IH142">
        <v>7.57</v>
      </c>
      <c r="II142">
        <v>5.0199999999999996</v>
      </c>
      <c r="IJ142">
        <v>6.11</v>
      </c>
      <c r="IK142">
        <v>6.38</v>
      </c>
      <c r="IL142">
        <v>3.23</v>
      </c>
      <c r="IM142">
        <v>9.57</v>
      </c>
      <c r="IN142">
        <v>7.54</v>
      </c>
      <c r="IO142">
        <v>3.53</v>
      </c>
      <c r="IP142">
        <v>6.19</v>
      </c>
      <c r="IQ142">
        <v>3.65</v>
      </c>
      <c r="IR142">
        <v>4.6500000000000004</v>
      </c>
      <c r="IS142">
        <v>6.61</v>
      </c>
      <c r="IT142">
        <v>8.27</v>
      </c>
      <c r="IU142">
        <v>6.94</v>
      </c>
      <c r="IV142">
        <v>5.21</v>
      </c>
      <c r="IW142">
        <v>6.28</v>
      </c>
      <c r="IX142">
        <v>3.42</v>
      </c>
      <c r="IY142">
        <v>3.62</v>
      </c>
      <c r="IZ142">
        <v>3.14</v>
      </c>
      <c r="JA142">
        <v>3.35</v>
      </c>
      <c r="JB142">
        <v>7.97</v>
      </c>
      <c r="JC142">
        <v>4.83</v>
      </c>
      <c r="JD142">
        <v>9.57</v>
      </c>
      <c r="JE142">
        <v>9.39</v>
      </c>
      <c r="JF142">
        <v>6.14</v>
      </c>
      <c r="JG142">
        <v>15.44</v>
      </c>
      <c r="JH142">
        <v>16.29</v>
      </c>
      <c r="JI142">
        <v>15.36</v>
      </c>
      <c r="JJ142">
        <v>20.100000000000001</v>
      </c>
      <c r="JK142">
        <v>16.32</v>
      </c>
      <c r="JL142">
        <v>14.23</v>
      </c>
      <c r="JM142">
        <v>15.96</v>
      </c>
      <c r="JN142">
        <v>15.83</v>
      </c>
      <c r="JO142">
        <v>17</v>
      </c>
      <c r="JP142">
        <v>13</v>
      </c>
      <c r="JQ142">
        <v>13.33</v>
      </c>
      <c r="JR142">
        <v>13.92</v>
      </c>
      <c r="JS142">
        <v>12.28</v>
      </c>
      <c r="JT142">
        <v>17.82</v>
      </c>
      <c r="JU142">
        <v>15.09</v>
      </c>
      <c r="JV142">
        <v>12.83</v>
      </c>
      <c r="JW142">
        <v>13.12</v>
      </c>
      <c r="JX142">
        <v>12.85</v>
      </c>
      <c r="JY142">
        <v>11.85</v>
      </c>
      <c r="JZ142">
        <v>16.25</v>
      </c>
      <c r="KA142">
        <v>15.32</v>
      </c>
      <c r="KB142">
        <v>18.54</v>
      </c>
      <c r="KC142">
        <v>15.23</v>
      </c>
      <c r="KD142">
        <v>17.07</v>
      </c>
      <c r="KE142">
        <v>14.65</v>
      </c>
      <c r="KF142">
        <v>14.63</v>
      </c>
      <c r="KG142">
        <v>16.010000000000002</v>
      </c>
      <c r="KH142">
        <v>13.23</v>
      </c>
      <c r="KI142">
        <v>19.97</v>
      </c>
      <c r="KJ142">
        <v>21.22</v>
      </c>
      <c r="KK142">
        <v>19.940000000000001</v>
      </c>
      <c r="KL142">
        <v>20.74</v>
      </c>
      <c r="KM142">
        <v>18.18</v>
      </c>
    </row>
    <row r="143" spans="1:299" x14ac:dyDescent="0.25">
      <c r="A143">
        <v>141</v>
      </c>
      <c r="B143" s="1">
        <v>44713</v>
      </c>
      <c r="C143">
        <v>1628.25</v>
      </c>
      <c r="D143">
        <v>1608.46</v>
      </c>
      <c r="E143">
        <v>1612.13</v>
      </c>
      <c r="F143">
        <v>1764.31</v>
      </c>
      <c r="G143">
        <v>1561.8</v>
      </c>
      <c r="H143">
        <v>1647.87</v>
      </c>
      <c r="I143">
        <v>1604.46</v>
      </c>
      <c r="J143">
        <v>1557.11</v>
      </c>
      <c r="K143">
        <v>1659.12</v>
      </c>
      <c r="L143">
        <v>1523.66</v>
      </c>
      <c r="M143">
        <v>1540.09</v>
      </c>
      <c r="N143">
        <v>1483.8</v>
      </c>
      <c r="O143">
        <v>1505.84</v>
      </c>
      <c r="P143">
        <v>1481.92</v>
      </c>
      <c r="Q143">
        <v>1552.41</v>
      </c>
      <c r="R143">
        <v>1513.9</v>
      </c>
      <c r="S143">
        <v>1447.85</v>
      </c>
      <c r="T143">
        <v>1420.81</v>
      </c>
      <c r="U143">
        <v>1564.5</v>
      </c>
      <c r="V143">
        <v>1705.96</v>
      </c>
      <c r="W143">
        <v>1604.88</v>
      </c>
      <c r="X143">
        <v>1537.17</v>
      </c>
      <c r="Y143">
        <v>1780.07</v>
      </c>
      <c r="Z143">
        <v>1750.6</v>
      </c>
      <c r="AA143">
        <v>1661.71</v>
      </c>
      <c r="AB143">
        <v>1633.61</v>
      </c>
      <c r="AC143">
        <v>1784.32</v>
      </c>
      <c r="AD143">
        <v>1590.71</v>
      </c>
      <c r="AE143">
        <v>1637.98</v>
      </c>
      <c r="AF143">
        <v>1580.5</v>
      </c>
      <c r="AG143">
        <v>1630.6</v>
      </c>
      <c r="AH143">
        <v>1634.3</v>
      </c>
      <c r="AI143">
        <v>1692.39</v>
      </c>
      <c r="AJ143">
        <v>974.47</v>
      </c>
      <c r="AK143">
        <v>1021</v>
      </c>
      <c r="AL143">
        <v>1020.9</v>
      </c>
      <c r="AM143">
        <v>1136.29</v>
      </c>
      <c r="AN143">
        <v>975.75</v>
      </c>
      <c r="AO143">
        <v>999.28</v>
      </c>
      <c r="AP143">
        <v>1033.51</v>
      </c>
      <c r="AQ143">
        <v>946.55</v>
      </c>
      <c r="AR143">
        <v>1069.8399999999999</v>
      </c>
      <c r="AS143">
        <v>942.55</v>
      </c>
      <c r="AT143">
        <v>947.89</v>
      </c>
      <c r="AU143">
        <v>926.32</v>
      </c>
      <c r="AV143">
        <v>937.03</v>
      </c>
      <c r="AW143">
        <v>915.51</v>
      </c>
      <c r="AX143">
        <v>937.78</v>
      </c>
      <c r="AY143">
        <v>925.88</v>
      </c>
      <c r="AZ143">
        <v>910.68</v>
      </c>
      <c r="BA143">
        <v>903.13</v>
      </c>
      <c r="BB143">
        <v>972.77</v>
      </c>
      <c r="BC143">
        <v>984.37</v>
      </c>
      <c r="BD143">
        <v>999.63</v>
      </c>
      <c r="BE143">
        <v>936.11</v>
      </c>
      <c r="BF143">
        <v>995.96</v>
      </c>
      <c r="BG143">
        <v>974.5</v>
      </c>
      <c r="BH143">
        <v>963.24</v>
      </c>
      <c r="BI143">
        <v>933.84</v>
      </c>
      <c r="BJ143">
        <v>975.69</v>
      </c>
      <c r="BK143">
        <v>1000.61</v>
      </c>
      <c r="BL143">
        <v>1012.22</v>
      </c>
      <c r="BM143">
        <v>1007.33</v>
      </c>
      <c r="BN143">
        <v>1035.9000000000001</v>
      </c>
      <c r="BO143">
        <v>958.91</v>
      </c>
      <c r="BP143">
        <v>1058.3499999999999</v>
      </c>
      <c r="BQ143">
        <v>653.78</v>
      </c>
      <c r="BR143">
        <v>587.46</v>
      </c>
      <c r="BS143">
        <v>591.23</v>
      </c>
      <c r="BT143">
        <v>628.02</v>
      </c>
      <c r="BU143">
        <v>586.04999999999995</v>
      </c>
      <c r="BV143">
        <v>648.59</v>
      </c>
      <c r="BW143">
        <v>570.95000000000005</v>
      </c>
      <c r="BX143">
        <v>610.55999999999995</v>
      </c>
      <c r="BY143">
        <v>589.28</v>
      </c>
      <c r="BZ143">
        <v>581.11</v>
      </c>
      <c r="CA143">
        <v>592.20000000000005</v>
      </c>
      <c r="CB143">
        <v>557.48</v>
      </c>
      <c r="CC143">
        <v>568.80999999999995</v>
      </c>
      <c r="CD143">
        <v>566.41</v>
      </c>
      <c r="CE143">
        <v>614.63</v>
      </c>
      <c r="CF143">
        <v>588.02</v>
      </c>
      <c r="CG143">
        <v>537.16999999999996</v>
      </c>
      <c r="CH143">
        <v>517.67999999999995</v>
      </c>
      <c r="CI143">
        <v>591.73</v>
      </c>
      <c r="CJ143">
        <v>721.59</v>
      </c>
      <c r="CK143">
        <v>605.25</v>
      </c>
      <c r="CL143">
        <v>601.05999999999995</v>
      </c>
      <c r="CM143">
        <v>784.11</v>
      </c>
      <c r="CN143">
        <v>776.1</v>
      </c>
      <c r="CO143">
        <v>698.47</v>
      </c>
      <c r="CP143">
        <v>699.77</v>
      </c>
      <c r="CQ143">
        <v>808.63</v>
      </c>
      <c r="CR143">
        <v>590.1</v>
      </c>
      <c r="CS143">
        <v>625.76</v>
      </c>
      <c r="CT143">
        <v>573.16999999999996</v>
      </c>
      <c r="CU143">
        <v>594.70000000000005</v>
      </c>
      <c r="CV143">
        <v>675.39</v>
      </c>
      <c r="CW143">
        <v>634.04</v>
      </c>
      <c r="CX143">
        <v>814.98</v>
      </c>
      <c r="CY143">
        <v>801.41</v>
      </c>
      <c r="CZ143">
        <v>899</v>
      </c>
      <c r="DA143">
        <v>936.31</v>
      </c>
      <c r="DB143">
        <v>764.58</v>
      </c>
      <c r="DC143">
        <v>684.37</v>
      </c>
      <c r="DD143">
        <v>769.3</v>
      </c>
      <c r="DE143">
        <v>756.24</v>
      </c>
      <c r="DF143">
        <v>872.28</v>
      </c>
      <c r="DG143">
        <v>822.92</v>
      </c>
      <c r="DH143">
        <v>811.46</v>
      </c>
      <c r="DI143">
        <v>986.01</v>
      </c>
      <c r="DJ143">
        <v>869.85</v>
      </c>
      <c r="DK143">
        <v>746.87</v>
      </c>
      <c r="DL143">
        <v>858.41</v>
      </c>
      <c r="DM143">
        <v>809.44</v>
      </c>
      <c r="DN143">
        <v>723.33</v>
      </c>
      <c r="DO143">
        <v>754.9</v>
      </c>
      <c r="DP143">
        <v>828.19</v>
      </c>
      <c r="DQ143">
        <v>816.79</v>
      </c>
      <c r="DR143">
        <v>883.21</v>
      </c>
      <c r="DS143">
        <v>852.72</v>
      </c>
      <c r="DT143">
        <v>811.32</v>
      </c>
      <c r="DU143">
        <v>790.7</v>
      </c>
      <c r="DV143">
        <v>794.68</v>
      </c>
      <c r="DW143">
        <v>781.21</v>
      </c>
      <c r="DX143">
        <v>966.27</v>
      </c>
      <c r="DY143">
        <v>722.01</v>
      </c>
      <c r="DZ143">
        <v>836.14</v>
      </c>
      <c r="EA143">
        <v>743.47</v>
      </c>
      <c r="EB143">
        <v>930.18</v>
      </c>
      <c r="EC143">
        <v>863.22</v>
      </c>
      <c r="ED143">
        <v>747.38</v>
      </c>
      <c r="EE143">
        <v>738.18</v>
      </c>
      <c r="EF143">
        <v>754.53</v>
      </c>
      <c r="EG143">
        <v>777.25</v>
      </c>
      <c r="EH143">
        <v>825.65</v>
      </c>
      <c r="EI143">
        <v>720.5</v>
      </c>
      <c r="EJ143">
        <v>657.65</v>
      </c>
      <c r="EK143">
        <v>769.14</v>
      </c>
      <c r="EL143">
        <v>651.58000000000004</v>
      </c>
      <c r="EM143">
        <v>837.21</v>
      </c>
      <c r="EN143">
        <v>727.28</v>
      </c>
      <c r="EO143">
        <v>652.26</v>
      </c>
      <c r="EP143">
        <v>838.99</v>
      </c>
      <c r="EQ143">
        <v>754.47</v>
      </c>
      <c r="ER143">
        <v>646.47</v>
      </c>
      <c r="ES143">
        <v>745.71</v>
      </c>
      <c r="ET143">
        <v>690.2</v>
      </c>
      <c r="EU143">
        <v>674.17</v>
      </c>
      <c r="EV143">
        <v>674.45</v>
      </c>
      <c r="EW143">
        <v>785.89</v>
      </c>
      <c r="EX143">
        <v>747</v>
      </c>
      <c r="EY143">
        <v>839.42</v>
      </c>
      <c r="EZ143">
        <v>745.14</v>
      </c>
      <c r="FA143">
        <v>702.04</v>
      </c>
      <c r="FB143">
        <v>716.98</v>
      </c>
      <c r="FC143">
        <v>714.95</v>
      </c>
      <c r="FD143">
        <v>730.57</v>
      </c>
      <c r="FE143">
        <v>809.99</v>
      </c>
      <c r="FF143">
        <v>646.25</v>
      </c>
      <c r="FG143">
        <v>771.27</v>
      </c>
      <c r="FH143">
        <v>697.2</v>
      </c>
      <c r="FI143">
        <v>906.02</v>
      </c>
      <c r="FJ143">
        <v>741.88</v>
      </c>
      <c r="FK143">
        <v>701.73</v>
      </c>
      <c r="FL143">
        <v>1031.71</v>
      </c>
      <c r="FM143">
        <v>946.83</v>
      </c>
      <c r="FN143">
        <v>1351.01</v>
      </c>
      <c r="FO143">
        <v>1293.33</v>
      </c>
      <c r="FP143">
        <v>883.91</v>
      </c>
      <c r="FQ143">
        <v>792.49</v>
      </c>
      <c r="FR143">
        <v>794.33</v>
      </c>
      <c r="FS143">
        <v>1057.47</v>
      </c>
      <c r="FT143">
        <v>1058.8499999999999</v>
      </c>
      <c r="FU143">
        <v>1123.95</v>
      </c>
      <c r="FV143">
        <v>1466.23</v>
      </c>
      <c r="FW143">
        <v>1468.49</v>
      </c>
      <c r="FX143">
        <v>1288.1600000000001</v>
      </c>
      <c r="FY143">
        <v>1053.8499999999999</v>
      </c>
      <c r="FZ143">
        <v>1200.18</v>
      </c>
      <c r="GA143">
        <v>1174.45</v>
      </c>
      <c r="GB143">
        <v>857.54</v>
      </c>
      <c r="GC143">
        <v>1041.55</v>
      </c>
      <c r="GD143">
        <v>967.28</v>
      </c>
      <c r="GE143">
        <v>1007.25</v>
      </c>
      <c r="GF143">
        <v>1041.52</v>
      </c>
      <c r="GG143">
        <v>1158.95</v>
      </c>
      <c r="GH143">
        <v>1072.07</v>
      </c>
      <c r="GI143">
        <v>982.35</v>
      </c>
      <c r="GJ143">
        <v>1021.68</v>
      </c>
      <c r="GK143">
        <v>932.51</v>
      </c>
      <c r="GL143">
        <v>1345.36</v>
      </c>
      <c r="GM143">
        <v>955.46</v>
      </c>
      <c r="GN143">
        <v>1033.18</v>
      </c>
      <c r="GO143">
        <v>882.08</v>
      </c>
      <c r="GP143">
        <v>1019.42</v>
      </c>
      <c r="GQ143">
        <v>1226.95</v>
      </c>
      <c r="GR143">
        <v>890.4</v>
      </c>
      <c r="GS143">
        <v>1.65</v>
      </c>
      <c r="GT143">
        <v>1.1499999999999999</v>
      </c>
      <c r="GU143">
        <v>1.41</v>
      </c>
      <c r="GV143">
        <v>1.58</v>
      </c>
      <c r="GW143">
        <v>1.05</v>
      </c>
      <c r="GX143">
        <v>1.99</v>
      </c>
      <c r="GY143">
        <v>1.04</v>
      </c>
      <c r="GZ143">
        <v>0.85</v>
      </c>
      <c r="HA143">
        <v>1.21</v>
      </c>
      <c r="HB143">
        <v>2.29</v>
      </c>
      <c r="HC143">
        <v>1.21</v>
      </c>
      <c r="HD143">
        <v>0.72</v>
      </c>
      <c r="HE143">
        <v>4.54</v>
      </c>
      <c r="HF143">
        <v>2.52</v>
      </c>
      <c r="HG143">
        <v>0.63</v>
      </c>
      <c r="HH143">
        <v>5.78</v>
      </c>
      <c r="HI143">
        <v>0.28000000000000003</v>
      </c>
      <c r="HJ143">
        <v>1.64</v>
      </c>
      <c r="HK143">
        <v>0.66</v>
      </c>
      <c r="HL143">
        <v>1.77</v>
      </c>
      <c r="HM143">
        <v>1.1299999999999999</v>
      </c>
      <c r="HN143">
        <v>2.14</v>
      </c>
      <c r="HO143">
        <v>1</v>
      </c>
      <c r="HP143">
        <v>2.41</v>
      </c>
      <c r="HQ143">
        <v>0.75</v>
      </c>
      <c r="HR143">
        <v>0.22</v>
      </c>
      <c r="HS143">
        <v>1.06</v>
      </c>
      <c r="HT143">
        <v>1.34</v>
      </c>
      <c r="HU143">
        <v>0.91</v>
      </c>
      <c r="HV143">
        <v>1.1399999999999999</v>
      </c>
      <c r="HW143">
        <v>1.3</v>
      </c>
      <c r="HX143">
        <v>0.59</v>
      </c>
      <c r="HY143">
        <v>0.7</v>
      </c>
      <c r="HZ143">
        <v>7.52</v>
      </c>
      <c r="IA143">
        <v>6.77</v>
      </c>
      <c r="IB143">
        <v>7.61</v>
      </c>
      <c r="IC143">
        <v>9.34</v>
      </c>
      <c r="ID143">
        <v>7.15</v>
      </c>
      <c r="IE143">
        <v>4.72</v>
      </c>
      <c r="IF143">
        <v>5.52</v>
      </c>
      <c r="IG143">
        <v>9.08</v>
      </c>
      <c r="IH143">
        <v>8.8699999999999992</v>
      </c>
      <c r="II143">
        <v>7.42</v>
      </c>
      <c r="IJ143">
        <v>7.39</v>
      </c>
      <c r="IK143">
        <v>7.15</v>
      </c>
      <c r="IL143">
        <v>7.92</v>
      </c>
      <c r="IM143">
        <v>12.33</v>
      </c>
      <c r="IN143">
        <v>8.2200000000000006</v>
      </c>
      <c r="IO143">
        <v>9.52</v>
      </c>
      <c r="IP143">
        <v>6.49</v>
      </c>
      <c r="IQ143">
        <v>5.35</v>
      </c>
      <c r="IR143">
        <v>5.34</v>
      </c>
      <c r="IS143">
        <v>8.5</v>
      </c>
      <c r="IT143">
        <v>9.49</v>
      </c>
      <c r="IU143">
        <v>9.2200000000000006</v>
      </c>
      <c r="IV143">
        <v>6.27</v>
      </c>
      <c r="IW143">
        <v>8.84</v>
      </c>
      <c r="IX143">
        <v>4.2</v>
      </c>
      <c r="IY143">
        <v>3.85</v>
      </c>
      <c r="IZ143">
        <v>4.2300000000000004</v>
      </c>
      <c r="JA143">
        <v>4.74</v>
      </c>
      <c r="JB143">
        <v>8.9499999999999993</v>
      </c>
      <c r="JC143">
        <v>6.02</v>
      </c>
      <c r="JD143">
        <v>11</v>
      </c>
      <c r="JE143">
        <v>10.039999999999999</v>
      </c>
      <c r="JF143">
        <v>6.88</v>
      </c>
      <c r="JG143">
        <v>14.53</v>
      </c>
      <c r="JH143">
        <v>16.3</v>
      </c>
      <c r="JI143">
        <v>12.83</v>
      </c>
      <c r="JJ143">
        <v>20.23</v>
      </c>
      <c r="JK143">
        <v>15.76</v>
      </c>
      <c r="JL143">
        <v>15.73</v>
      </c>
      <c r="JM143">
        <v>16.55</v>
      </c>
      <c r="JN143">
        <v>15.91</v>
      </c>
      <c r="JO143">
        <v>16.8</v>
      </c>
      <c r="JP143">
        <v>13.41</v>
      </c>
      <c r="JQ143">
        <v>13.56</v>
      </c>
      <c r="JR143">
        <v>13.96</v>
      </c>
      <c r="JS143">
        <v>16.07</v>
      </c>
      <c r="JT143">
        <v>17.489999999999998</v>
      </c>
      <c r="JU143">
        <v>13.94</v>
      </c>
      <c r="JV143">
        <v>14.52</v>
      </c>
      <c r="JW143">
        <v>12.39</v>
      </c>
      <c r="JX143">
        <v>14.04</v>
      </c>
      <c r="JY143">
        <v>10.47</v>
      </c>
      <c r="JZ143">
        <v>15.05</v>
      </c>
      <c r="KA143">
        <v>14.41</v>
      </c>
      <c r="KB143">
        <v>17.07</v>
      </c>
      <c r="KC143">
        <v>14.68</v>
      </c>
      <c r="KD143">
        <v>15.43</v>
      </c>
      <c r="KE143">
        <v>11.28</v>
      </c>
      <c r="KF143">
        <v>8.9700000000000006</v>
      </c>
      <c r="KG143">
        <v>13.16</v>
      </c>
      <c r="KH143">
        <v>13.36</v>
      </c>
      <c r="KI143">
        <v>18.739999999999998</v>
      </c>
      <c r="KJ143">
        <v>17.149999999999999</v>
      </c>
      <c r="KK143">
        <v>19.45</v>
      </c>
      <c r="KL143">
        <v>20.2</v>
      </c>
      <c r="KM143">
        <v>16.91</v>
      </c>
    </row>
    <row r="144" spans="1:299" x14ac:dyDescent="0.25">
      <c r="A144">
        <v>142</v>
      </c>
      <c r="B144" s="1">
        <v>44743</v>
      </c>
      <c r="C144">
        <v>1652.27</v>
      </c>
      <c r="D144">
        <v>1622.08</v>
      </c>
      <c r="E144">
        <v>1634.39</v>
      </c>
      <c r="F144">
        <v>1766.3</v>
      </c>
      <c r="G144">
        <v>1578.03</v>
      </c>
      <c r="H144">
        <v>1664.78</v>
      </c>
      <c r="I144">
        <v>1610.35</v>
      </c>
      <c r="J144">
        <v>1566.56</v>
      </c>
      <c r="K144">
        <v>1713.88</v>
      </c>
      <c r="L144">
        <v>1546.52</v>
      </c>
      <c r="M144">
        <v>1560.74</v>
      </c>
      <c r="N144">
        <v>1488.98</v>
      </c>
      <c r="O144">
        <v>1528.15</v>
      </c>
      <c r="P144">
        <v>1499.81</v>
      </c>
      <c r="Q144">
        <v>1562.7</v>
      </c>
      <c r="R144">
        <v>1532.78</v>
      </c>
      <c r="S144">
        <v>1455.45</v>
      </c>
      <c r="T144">
        <v>1446.76</v>
      </c>
      <c r="U144">
        <v>1601.12</v>
      </c>
      <c r="V144">
        <v>1723.94</v>
      </c>
      <c r="W144">
        <v>1607.87</v>
      </c>
      <c r="X144">
        <v>1542.92</v>
      </c>
      <c r="Y144">
        <v>1818.89</v>
      </c>
      <c r="Z144">
        <v>1770.29</v>
      </c>
      <c r="AA144">
        <v>1717.01</v>
      </c>
      <c r="AB144">
        <v>1718.29</v>
      </c>
      <c r="AC144">
        <v>1799.2</v>
      </c>
      <c r="AD144">
        <v>1635.64</v>
      </c>
      <c r="AE144">
        <v>1658.26</v>
      </c>
      <c r="AF144">
        <v>1603.12</v>
      </c>
      <c r="AG144">
        <v>1659.97</v>
      </c>
      <c r="AH144">
        <v>1654.29</v>
      </c>
      <c r="AI144">
        <v>1699.31</v>
      </c>
      <c r="AJ144">
        <v>987.88</v>
      </c>
      <c r="AK144">
        <v>1030.42</v>
      </c>
      <c r="AL144">
        <v>1035.58</v>
      </c>
      <c r="AM144">
        <v>1138.28</v>
      </c>
      <c r="AN144">
        <v>991.98</v>
      </c>
      <c r="AO144">
        <v>1015.84</v>
      </c>
      <c r="AP144">
        <v>1039.3900000000001</v>
      </c>
      <c r="AQ144">
        <v>956</v>
      </c>
      <c r="AR144">
        <v>1075.8399999999999</v>
      </c>
      <c r="AS144">
        <v>957.7</v>
      </c>
      <c r="AT144">
        <v>961.13</v>
      </c>
      <c r="AU144">
        <v>941.62</v>
      </c>
      <c r="AV144">
        <v>959.34</v>
      </c>
      <c r="AW144">
        <v>928.48</v>
      </c>
      <c r="AX144">
        <v>948.07</v>
      </c>
      <c r="AY144">
        <v>943.78</v>
      </c>
      <c r="AZ144">
        <v>918.28</v>
      </c>
      <c r="BA144">
        <v>910.02</v>
      </c>
      <c r="BB144">
        <v>986.76</v>
      </c>
      <c r="BC144">
        <v>995.95</v>
      </c>
      <c r="BD144">
        <v>1001.06</v>
      </c>
      <c r="BE144">
        <v>941.86</v>
      </c>
      <c r="BF144">
        <v>1012.06</v>
      </c>
      <c r="BG144">
        <v>990.84</v>
      </c>
      <c r="BH144">
        <v>975.46</v>
      </c>
      <c r="BI144">
        <v>950.59</v>
      </c>
      <c r="BJ144">
        <v>994.1</v>
      </c>
      <c r="BK144">
        <v>999.25</v>
      </c>
      <c r="BL144">
        <v>1032.55</v>
      </c>
      <c r="BM144">
        <v>1023.69</v>
      </c>
      <c r="BN144">
        <v>1069.05</v>
      </c>
      <c r="BO144">
        <v>978.9</v>
      </c>
      <c r="BP144">
        <v>1064.72</v>
      </c>
      <c r="BQ144">
        <v>664.39</v>
      </c>
      <c r="BR144">
        <v>591.66</v>
      </c>
      <c r="BS144">
        <v>598.80999999999995</v>
      </c>
      <c r="BT144">
        <v>628.02</v>
      </c>
      <c r="BU144">
        <v>586.04999999999995</v>
      </c>
      <c r="BV144">
        <v>648.94000000000005</v>
      </c>
      <c r="BW144">
        <v>570.96</v>
      </c>
      <c r="BX144">
        <v>610.55999999999995</v>
      </c>
      <c r="BY144">
        <v>638.04</v>
      </c>
      <c r="BZ144">
        <v>588.82000000000005</v>
      </c>
      <c r="CA144">
        <v>599.61</v>
      </c>
      <c r="CB144">
        <v>547.36</v>
      </c>
      <c r="CC144">
        <v>568.80999999999995</v>
      </c>
      <c r="CD144">
        <v>571.33000000000004</v>
      </c>
      <c r="CE144">
        <v>614.63</v>
      </c>
      <c r="CF144">
        <v>589</v>
      </c>
      <c r="CG144">
        <v>537.16999999999996</v>
      </c>
      <c r="CH144">
        <v>536.74</v>
      </c>
      <c r="CI144">
        <v>614.36</v>
      </c>
      <c r="CJ144">
        <v>727.99</v>
      </c>
      <c r="CK144">
        <v>606.80999999999995</v>
      </c>
      <c r="CL144">
        <v>601.05999999999995</v>
      </c>
      <c r="CM144">
        <v>806.83</v>
      </c>
      <c r="CN144">
        <v>779.45</v>
      </c>
      <c r="CO144">
        <v>741.55</v>
      </c>
      <c r="CP144">
        <v>767.7</v>
      </c>
      <c r="CQ144">
        <v>805.1</v>
      </c>
      <c r="CR144">
        <v>636.39</v>
      </c>
      <c r="CS144">
        <v>625.71</v>
      </c>
      <c r="CT144">
        <v>579.42999999999995</v>
      </c>
      <c r="CU144">
        <v>590.91999999999996</v>
      </c>
      <c r="CV144">
        <v>675.39</v>
      </c>
      <c r="CW144">
        <v>634.59</v>
      </c>
      <c r="CX144">
        <v>827.04</v>
      </c>
      <c r="CY144">
        <v>808.22</v>
      </c>
      <c r="CZ144">
        <v>911.41</v>
      </c>
      <c r="DA144">
        <v>937.34</v>
      </c>
      <c r="DB144">
        <v>772.53</v>
      </c>
      <c r="DC144">
        <v>691.42</v>
      </c>
      <c r="DD144">
        <v>772.14</v>
      </c>
      <c r="DE144">
        <v>760.86</v>
      </c>
      <c r="DF144">
        <v>901.07</v>
      </c>
      <c r="DG144">
        <v>835.26</v>
      </c>
      <c r="DH144">
        <v>822.33</v>
      </c>
      <c r="DI144">
        <v>989.46</v>
      </c>
      <c r="DJ144">
        <v>882.73</v>
      </c>
      <c r="DK144">
        <v>755.9</v>
      </c>
      <c r="DL144">
        <v>864.08</v>
      </c>
      <c r="DM144">
        <v>819.55</v>
      </c>
      <c r="DN144">
        <v>727.09</v>
      </c>
      <c r="DO144">
        <v>768.72</v>
      </c>
      <c r="DP144">
        <v>847.57</v>
      </c>
      <c r="DQ144">
        <v>825.37</v>
      </c>
      <c r="DR144">
        <v>884.89</v>
      </c>
      <c r="DS144">
        <v>855.88</v>
      </c>
      <c r="DT144">
        <v>829.01</v>
      </c>
      <c r="DU144">
        <v>799.55</v>
      </c>
      <c r="DV144">
        <v>821.15</v>
      </c>
      <c r="DW144">
        <v>821.68</v>
      </c>
      <c r="DX144">
        <v>974.29</v>
      </c>
      <c r="DY144">
        <v>742.37</v>
      </c>
      <c r="DZ144">
        <v>846.51</v>
      </c>
      <c r="EA144">
        <v>754.11</v>
      </c>
      <c r="EB144">
        <v>946.92</v>
      </c>
      <c r="EC144">
        <v>873.76</v>
      </c>
      <c r="ED144">
        <v>750.44</v>
      </c>
      <c r="EE144">
        <v>748.37</v>
      </c>
      <c r="EF144">
        <v>761.47</v>
      </c>
      <c r="EG144">
        <v>788.44</v>
      </c>
      <c r="EH144">
        <v>827.05</v>
      </c>
      <c r="EI144">
        <v>732.46</v>
      </c>
      <c r="EJ144">
        <v>668.56</v>
      </c>
      <c r="EK144">
        <v>773.53</v>
      </c>
      <c r="EL144">
        <v>658.09</v>
      </c>
      <c r="EM144">
        <v>841.9</v>
      </c>
      <c r="EN144">
        <v>738.99</v>
      </c>
      <c r="EO144">
        <v>661.39</v>
      </c>
      <c r="EP144">
        <v>852.83</v>
      </c>
      <c r="EQ144">
        <v>772.42</v>
      </c>
      <c r="ER144">
        <v>655.65</v>
      </c>
      <c r="ES144">
        <v>753.91</v>
      </c>
      <c r="ET144">
        <v>703.52</v>
      </c>
      <c r="EU144">
        <v>679.76</v>
      </c>
      <c r="EV144">
        <v>679.57</v>
      </c>
      <c r="EW144">
        <v>797.21</v>
      </c>
      <c r="EX144">
        <v>755.81</v>
      </c>
      <c r="EY144">
        <v>840.59</v>
      </c>
      <c r="EZ144">
        <v>749.68</v>
      </c>
      <c r="FA144">
        <v>713.41</v>
      </c>
      <c r="FB144">
        <v>729.02</v>
      </c>
      <c r="FC144">
        <v>724.03</v>
      </c>
      <c r="FD144">
        <v>743.64</v>
      </c>
      <c r="FE144">
        <v>825.3</v>
      </c>
      <c r="FF144">
        <v>645.35</v>
      </c>
      <c r="FG144">
        <v>786.77</v>
      </c>
      <c r="FH144">
        <v>708.49</v>
      </c>
      <c r="FI144">
        <v>935.01</v>
      </c>
      <c r="FJ144">
        <v>757.31</v>
      </c>
      <c r="FK144">
        <v>705.94</v>
      </c>
      <c r="FL144">
        <v>1048.43</v>
      </c>
      <c r="FM144">
        <v>953.55</v>
      </c>
      <c r="FN144">
        <v>1368.3</v>
      </c>
      <c r="FO144">
        <v>1293.33</v>
      </c>
      <c r="FP144">
        <v>883.91</v>
      </c>
      <c r="FQ144">
        <v>792.89</v>
      </c>
      <c r="FR144">
        <v>794.33</v>
      </c>
      <c r="FS144">
        <v>1057.47</v>
      </c>
      <c r="FT144">
        <v>1146.42</v>
      </c>
      <c r="FU144">
        <v>1138.9000000000001</v>
      </c>
      <c r="FV144">
        <v>1484.56</v>
      </c>
      <c r="FW144">
        <v>1441.91</v>
      </c>
      <c r="FX144">
        <v>1288.1600000000001</v>
      </c>
      <c r="FY144">
        <v>1063.02</v>
      </c>
      <c r="FZ144">
        <v>1200.18</v>
      </c>
      <c r="GA144">
        <v>1176.45</v>
      </c>
      <c r="GB144">
        <v>857.54</v>
      </c>
      <c r="GC144">
        <v>1079.8800000000001</v>
      </c>
      <c r="GD144">
        <v>1004.23</v>
      </c>
      <c r="GE144">
        <v>1016.21</v>
      </c>
      <c r="GF144">
        <v>1044.23</v>
      </c>
      <c r="GG144">
        <v>1158.95</v>
      </c>
      <c r="GH144">
        <v>1103.1600000000001</v>
      </c>
      <c r="GI144">
        <v>986.57</v>
      </c>
      <c r="GJ144">
        <v>1084.72</v>
      </c>
      <c r="GK144">
        <v>1023.06</v>
      </c>
      <c r="GL144">
        <v>1339.44</v>
      </c>
      <c r="GM144">
        <v>1030.3599999999999</v>
      </c>
      <c r="GN144">
        <v>1033.08</v>
      </c>
      <c r="GO144">
        <v>891.69</v>
      </c>
      <c r="GP144">
        <v>1012.9</v>
      </c>
      <c r="GQ144">
        <v>1226.95</v>
      </c>
      <c r="GR144">
        <v>891.2</v>
      </c>
      <c r="GS144">
        <v>1.48</v>
      </c>
      <c r="GT144">
        <v>0.85</v>
      </c>
      <c r="GU144">
        <v>1.38</v>
      </c>
      <c r="GV144">
        <v>0.11</v>
      </c>
      <c r="GW144">
        <v>1.04</v>
      </c>
      <c r="GX144">
        <v>1.03</v>
      </c>
      <c r="GY144">
        <v>0.37</v>
      </c>
      <c r="GZ144">
        <v>0.61</v>
      </c>
      <c r="HA144">
        <v>3.3</v>
      </c>
      <c r="HB144">
        <v>1.5</v>
      </c>
      <c r="HC144">
        <v>1.34</v>
      </c>
      <c r="HD144">
        <v>0.35</v>
      </c>
      <c r="HE144">
        <v>1.48</v>
      </c>
      <c r="HF144">
        <v>1.21</v>
      </c>
      <c r="HG144">
        <v>0.66</v>
      </c>
      <c r="HH144">
        <v>1.25</v>
      </c>
      <c r="HI144">
        <v>0.52</v>
      </c>
      <c r="HJ144">
        <v>1.83</v>
      </c>
      <c r="HK144">
        <v>2.34</v>
      </c>
      <c r="HL144">
        <v>1.05</v>
      </c>
      <c r="HM144">
        <v>0.19</v>
      </c>
      <c r="HN144">
        <v>0.37</v>
      </c>
      <c r="HO144">
        <v>2.1800000000000002</v>
      </c>
      <c r="HP144">
        <v>1.1200000000000001</v>
      </c>
      <c r="HQ144">
        <v>3.33</v>
      </c>
      <c r="HR144">
        <v>5.18</v>
      </c>
      <c r="HS144">
        <v>0.83</v>
      </c>
      <c r="HT144">
        <v>2.82</v>
      </c>
      <c r="HU144">
        <v>1.24</v>
      </c>
      <c r="HV144">
        <v>1.43</v>
      </c>
      <c r="HW144">
        <v>1.8</v>
      </c>
      <c r="HX144">
        <v>1.22</v>
      </c>
      <c r="HY144">
        <v>0.41</v>
      </c>
      <c r="HZ144">
        <v>9.11</v>
      </c>
      <c r="IA144">
        <v>7.68</v>
      </c>
      <c r="IB144">
        <v>9.09</v>
      </c>
      <c r="IC144">
        <v>9.4600000000000009</v>
      </c>
      <c r="ID144">
        <v>8.26</v>
      </c>
      <c r="IE144">
        <v>5.8</v>
      </c>
      <c r="IF144">
        <v>5.91</v>
      </c>
      <c r="IG144">
        <v>9.74</v>
      </c>
      <c r="IH144">
        <v>12.47</v>
      </c>
      <c r="II144">
        <v>9.0299999999999994</v>
      </c>
      <c r="IJ144">
        <v>8.83</v>
      </c>
      <c r="IK144">
        <v>7.53</v>
      </c>
      <c r="IL144">
        <v>9.52</v>
      </c>
      <c r="IM144">
        <v>13.69</v>
      </c>
      <c r="IN144">
        <v>8.93</v>
      </c>
      <c r="IO144">
        <v>10.89</v>
      </c>
      <c r="IP144">
        <v>7.04</v>
      </c>
      <c r="IQ144">
        <v>7.27</v>
      </c>
      <c r="IR144">
        <v>7.8</v>
      </c>
      <c r="IS144">
        <v>9.64</v>
      </c>
      <c r="IT144">
        <v>9.6999999999999993</v>
      </c>
      <c r="IU144">
        <v>9.6300000000000008</v>
      </c>
      <c r="IV144">
        <v>8.58</v>
      </c>
      <c r="IW144">
        <v>10.06</v>
      </c>
      <c r="IX144">
        <v>7.67</v>
      </c>
      <c r="IY144">
        <v>9.2200000000000006</v>
      </c>
      <c r="IZ144">
        <v>5.0999999999999996</v>
      </c>
      <c r="JA144">
        <v>7.69</v>
      </c>
      <c r="JB144">
        <v>10.3</v>
      </c>
      <c r="JC144">
        <v>7.54</v>
      </c>
      <c r="JD144">
        <v>13</v>
      </c>
      <c r="JE144">
        <v>11.38</v>
      </c>
      <c r="JF144">
        <v>7.32</v>
      </c>
      <c r="JG144">
        <v>14.07</v>
      </c>
      <c r="JH144">
        <v>15.8</v>
      </c>
      <c r="JI144">
        <v>12.98</v>
      </c>
      <c r="JJ144">
        <v>17.440000000000001</v>
      </c>
      <c r="JK144">
        <v>15.99</v>
      </c>
      <c r="JL144">
        <v>14.98</v>
      </c>
      <c r="JM144">
        <v>15.67</v>
      </c>
      <c r="JN144">
        <v>14.78</v>
      </c>
      <c r="JO144">
        <v>18.41</v>
      </c>
      <c r="JP144">
        <v>13.34</v>
      </c>
      <c r="JQ144">
        <v>13.51</v>
      </c>
      <c r="JR144">
        <v>13.02</v>
      </c>
      <c r="JS144">
        <v>14.05</v>
      </c>
      <c r="JT144">
        <v>17.670000000000002</v>
      </c>
      <c r="JU144">
        <v>13.6</v>
      </c>
      <c r="JV144">
        <v>15.21</v>
      </c>
      <c r="JW144">
        <v>12.17</v>
      </c>
      <c r="JX144">
        <v>13.07</v>
      </c>
      <c r="JY144">
        <v>11.28</v>
      </c>
      <c r="JZ144">
        <v>13.7</v>
      </c>
      <c r="KA144">
        <v>12.35</v>
      </c>
      <c r="KB144">
        <v>14.33</v>
      </c>
      <c r="KC144">
        <v>14.7</v>
      </c>
      <c r="KD144">
        <v>14.03</v>
      </c>
      <c r="KE144">
        <v>12.84</v>
      </c>
      <c r="KF144">
        <v>13.11</v>
      </c>
      <c r="KG144">
        <v>11.87</v>
      </c>
      <c r="KH144">
        <v>13.35</v>
      </c>
      <c r="KI144">
        <v>17.88</v>
      </c>
      <c r="KJ144">
        <v>14.72</v>
      </c>
      <c r="KK144">
        <v>18.61</v>
      </c>
      <c r="KL144">
        <v>19.98</v>
      </c>
      <c r="KM144">
        <v>16.18</v>
      </c>
    </row>
    <row r="145" spans="1:299" x14ac:dyDescent="0.25">
      <c r="A145">
        <v>143</v>
      </c>
      <c r="B145" s="1">
        <v>44774</v>
      </c>
      <c r="C145">
        <v>1661.85</v>
      </c>
      <c r="D145">
        <v>1645.35</v>
      </c>
      <c r="E145">
        <v>1727.07</v>
      </c>
      <c r="F145">
        <v>1777.3</v>
      </c>
      <c r="G145">
        <v>1628.37</v>
      </c>
      <c r="H145">
        <v>1690.63</v>
      </c>
      <c r="I145">
        <v>1612.85</v>
      </c>
      <c r="J145">
        <v>1583.67</v>
      </c>
      <c r="K145">
        <v>1722.09</v>
      </c>
      <c r="L145">
        <v>1549.97</v>
      </c>
      <c r="M145">
        <v>1562.02</v>
      </c>
      <c r="N145">
        <v>1498.33</v>
      </c>
      <c r="O145">
        <v>1529.03</v>
      </c>
      <c r="P145">
        <v>1520.76</v>
      </c>
      <c r="Q145">
        <v>1564.03</v>
      </c>
      <c r="R145">
        <v>1532.94</v>
      </c>
      <c r="S145">
        <v>1459.96</v>
      </c>
      <c r="T145">
        <v>1453.95</v>
      </c>
      <c r="U145">
        <v>1604.68</v>
      </c>
      <c r="V145">
        <v>1732.44</v>
      </c>
      <c r="W145">
        <v>1613.9</v>
      </c>
      <c r="X145">
        <v>1549.66</v>
      </c>
      <c r="Y145">
        <v>1834.96</v>
      </c>
      <c r="Z145">
        <v>1777.39</v>
      </c>
      <c r="AA145">
        <v>1729.3</v>
      </c>
      <c r="AB145">
        <v>1721.7</v>
      </c>
      <c r="AC145">
        <v>1829.62</v>
      </c>
      <c r="AD145">
        <v>1645.39</v>
      </c>
      <c r="AE145">
        <v>1676.13</v>
      </c>
      <c r="AF145">
        <v>1662.59</v>
      </c>
      <c r="AG145">
        <v>1672.43</v>
      </c>
      <c r="AH145">
        <v>1666.09</v>
      </c>
      <c r="AI145">
        <v>1704.38</v>
      </c>
      <c r="AJ145">
        <v>994.67</v>
      </c>
      <c r="AK145">
        <v>1036.1300000000001</v>
      </c>
      <c r="AL145">
        <v>1064.68</v>
      </c>
      <c r="AM145">
        <v>1136.76</v>
      </c>
      <c r="AN145">
        <v>993.24</v>
      </c>
      <c r="AO145">
        <v>1028.8599999999999</v>
      </c>
      <c r="AP145">
        <v>1041.8900000000001</v>
      </c>
      <c r="AQ145">
        <v>973.11</v>
      </c>
      <c r="AR145">
        <v>1084.05</v>
      </c>
      <c r="AS145">
        <v>960.93</v>
      </c>
      <c r="AT145">
        <v>962.27</v>
      </c>
      <c r="AU145">
        <v>950.97</v>
      </c>
      <c r="AV145">
        <v>960.22</v>
      </c>
      <c r="AW145">
        <v>942.19</v>
      </c>
      <c r="AX145">
        <v>949.4</v>
      </c>
      <c r="AY145">
        <v>945.05</v>
      </c>
      <c r="AZ145">
        <v>922.68</v>
      </c>
      <c r="BA145">
        <v>917.21</v>
      </c>
      <c r="BB145">
        <v>990.32</v>
      </c>
      <c r="BC145">
        <v>1004.55</v>
      </c>
      <c r="BD145">
        <v>1007.09</v>
      </c>
      <c r="BE145">
        <v>948.6</v>
      </c>
      <c r="BF145">
        <v>1028.6500000000001</v>
      </c>
      <c r="BG145">
        <v>997.94</v>
      </c>
      <c r="BH145">
        <v>979.59</v>
      </c>
      <c r="BI145">
        <v>950.57</v>
      </c>
      <c r="BJ145">
        <v>1003.53</v>
      </c>
      <c r="BK145">
        <v>1005.25</v>
      </c>
      <c r="BL145">
        <v>1048.57</v>
      </c>
      <c r="BM145">
        <v>1027.19</v>
      </c>
      <c r="BN145">
        <v>1078.4000000000001</v>
      </c>
      <c r="BO145">
        <v>1015.29</v>
      </c>
      <c r="BP145">
        <v>1069.79</v>
      </c>
      <c r="BQ145">
        <v>667.18</v>
      </c>
      <c r="BR145">
        <v>609.22</v>
      </c>
      <c r="BS145">
        <v>662.39</v>
      </c>
      <c r="BT145">
        <v>640.54</v>
      </c>
      <c r="BU145">
        <v>635.13</v>
      </c>
      <c r="BV145">
        <v>661.77</v>
      </c>
      <c r="BW145">
        <v>570.96</v>
      </c>
      <c r="BX145">
        <v>610.55999999999995</v>
      </c>
      <c r="BY145">
        <v>638.04</v>
      </c>
      <c r="BZ145">
        <v>589.04</v>
      </c>
      <c r="CA145">
        <v>599.75</v>
      </c>
      <c r="CB145">
        <v>547.36</v>
      </c>
      <c r="CC145">
        <v>568.80999999999995</v>
      </c>
      <c r="CD145">
        <v>578.57000000000005</v>
      </c>
      <c r="CE145">
        <v>614.63</v>
      </c>
      <c r="CF145">
        <v>587.89</v>
      </c>
      <c r="CG145">
        <v>537.28</v>
      </c>
      <c r="CH145">
        <v>536.74</v>
      </c>
      <c r="CI145">
        <v>614.36</v>
      </c>
      <c r="CJ145">
        <v>727.89</v>
      </c>
      <c r="CK145">
        <v>606.80999999999995</v>
      </c>
      <c r="CL145">
        <v>601.05999999999995</v>
      </c>
      <c r="CM145">
        <v>806.31</v>
      </c>
      <c r="CN145">
        <v>779.45</v>
      </c>
      <c r="CO145">
        <v>749.71</v>
      </c>
      <c r="CP145">
        <v>771.13</v>
      </c>
      <c r="CQ145">
        <v>826.09</v>
      </c>
      <c r="CR145">
        <v>640.14</v>
      </c>
      <c r="CS145">
        <v>627.55999999999995</v>
      </c>
      <c r="CT145">
        <v>635.4</v>
      </c>
      <c r="CU145">
        <v>594.03</v>
      </c>
      <c r="CV145">
        <v>650.79999999999995</v>
      </c>
      <c r="CW145">
        <v>634.59</v>
      </c>
      <c r="CX145">
        <v>831.84</v>
      </c>
      <c r="CY145">
        <v>819.78</v>
      </c>
      <c r="CZ145">
        <v>963.09</v>
      </c>
      <c r="DA145">
        <v>943.15</v>
      </c>
      <c r="DB145">
        <v>797.17</v>
      </c>
      <c r="DC145">
        <v>702.13</v>
      </c>
      <c r="DD145">
        <v>773.38</v>
      </c>
      <c r="DE145">
        <v>769.15</v>
      </c>
      <c r="DF145">
        <v>905.39</v>
      </c>
      <c r="DG145">
        <v>837.1</v>
      </c>
      <c r="DH145">
        <v>822.99</v>
      </c>
      <c r="DI145">
        <v>995.69</v>
      </c>
      <c r="DJ145">
        <v>883.26</v>
      </c>
      <c r="DK145">
        <v>766.49</v>
      </c>
      <c r="DL145">
        <v>864.85</v>
      </c>
      <c r="DM145">
        <v>819.64</v>
      </c>
      <c r="DN145">
        <v>729.34</v>
      </c>
      <c r="DO145">
        <v>772.56</v>
      </c>
      <c r="DP145">
        <v>849.43</v>
      </c>
      <c r="DQ145">
        <v>829.41</v>
      </c>
      <c r="DR145">
        <v>888.25</v>
      </c>
      <c r="DS145">
        <v>859.64</v>
      </c>
      <c r="DT145">
        <v>836.3</v>
      </c>
      <c r="DU145">
        <v>802.75</v>
      </c>
      <c r="DV145">
        <v>827.06</v>
      </c>
      <c r="DW145">
        <v>823.32</v>
      </c>
      <c r="DX145">
        <v>990.76</v>
      </c>
      <c r="DY145">
        <v>746.82</v>
      </c>
      <c r="DZ145">
        <v>855.65</v>
      </c>
      <c r="EA145">
        <v>782.08</v>
      </c>
      <c r="EB145">
        <v>954.03</v>
      </c>
      <c r="EC145">
        <v>879.96</v>
      </c>
      <c r="ED145">
        <v>752.69</v>
      </c>
      <c r="EE145">
        <v>753.53</v>
      </c>
      <c r="EF145">
        <v>765.66</v>
      </c>
      <c r="EG145">
        <v>810.59</v>
      </c>
      <c r="EH145">
        <v>825.98</v>
      </c>
      <c r="EI145">
        <v>733.41</v>
      </c>
      <c r="EJ145">
        <v>677.12</v>
      </c>
      <c r="EK145">
        <v>775.38</v>
      </c>
      <c r="EL145">
        <v>669.87</v>
      </c>
      <c r="EM145">
        <v>848.3</v>
      </c>
      <c r="EN145">
        <v>741.5</v>
      </c>
      <c r="EO145">
        <v>662.19</v>
      </c>
      <c r="EP145">
        <v>861.27</v>
      </c>
      <c r="EQ145">
        <v>773.12</v>
      </c>
      <c r="ER145">
        <v>665.35</v>
      </c>
      <c r="ES145">
        <v>754.97</v>
      </c>
      <c r="ET145">
        <v>704.43</v>
      </c>
      <c r="EU145">
        <v>683.02</v>
      </c>
      <c r="EV145">
        <v>684.94</v>
      </c>
      <c r="EW145">
        <v>800.08</v>
      </c>
      <c r="EX145">
        <v>762.31</v>
      </c>
      <c r="EY145">
        <v>845.63</v>
      </c>
      <c r="EZ145">
        <v>755.08</v>
      </c>
      <c r="FA145">
        <v>725.11</v>
      </c>
      <c r="FB145">
        <v>734.27</v>
      </c>
      <c r="FC145">
        <v>727.07</v>
      </c>
      <c r="FD145">
        <v>743.64</v>
      </c>
      <c r="FE145">
        <v>833.14</v>
      </c>
      <c r="FF145">
        <v>649.22</v>
      </c>
      <c r="FG145">
        <v>798.97</v>
      </c>
      <c r="FH145">
        <v>710.9</v>
      </c>
      <c r="FI145">
        <v>943.15</v>
      </c>
      <c r="FJ145">
        <v>785.48</v>
      </c>
      <c r="FK145">
        <v>709.33</v>
      </c>
      <c r="FL145">
        <v>1052.83</v>
      </c>
      <c r="FM145">
        <v>981.87</v>
      </c>
      <c r="FN145">
        <v>1513.61</v>
      </c>
      <c r="FO145">
        <v>1319.06</v>
      </c>
      <c r="FP145">
        <v>957.98</v>
      </c>
      <c r="FQ145">
        <v>808.59</v>
      </c>
      <c r="FR145">
        <v>794.33</v>
      </c>
      <c r="FS145">
        <v>1057.47</v>
      </c>
      <c r="FT145">
        <v>1146.42</v>
      </c>
      <c r="FU145">
        <v>1139.3499999999999</v>
      </c>
      <c r="FV145">
        <v>1484.86</v>
      </c>
      <c r="FW145">
        <v>1441.91</v>
      </c>
      <c r="FX145">
        <v>1288.1600000000001</v>
      </c>
      <c r="FY145">
        <v>1076.52</v>
      </c>
      <c r="FZ145">
        <v>1200.18</v>
      </c>
      <c r="GA145">
        <v>1174.21</v>
      </c>
      <c r="GB145">
        <v>857.71</v>
      </c>
      <c r="GC145">
        <v>1079.8800000000001</v>
      </c>
      <c r="GD145">
        <v>1004.23</v>
      </c>
      <c r="GE145">
        <v>1016.11</v>
      </c>
      <c r="GF145">
        <v>1044.23</v>
      </c>
      <c r="GG145">
        <v>1158.95</v>
      </c>
      <c r="GH145">
        <v>1102.5</v>
      </c>
      <c r="GI145">
        <v>986.57</v>
      </c>
      <c r="GJ145">
        <v>1096.6500000000001</v>
      </c>
      <c r="GK145">
        <v>1027.6600000000001</v>
      </c>
      <c r="GL145">
        <v>1374.4</v>
      </c>
      <c r="GM145">
        <v>1036.44</v>
      </c>
      <c r="GN145">
        <v>1036.18</v>
      </c>
      <c r="GO145">
        <v>977.83</v>
      </c>
      <c r="GP145">
        <v>1018.27</v>
      </c>
      <c r="GQ145">
        <v>1182.29</v>
      </c>
      <c r="GR145">
        <v>891.2</v>
      </c>
      <c r="GS145">
        <v>0.57999999999999996</v>
      </c>
      <c r="GT145">
        <v>1.43</v>
      </c>
      <c r="GU145">
        <v>5.67</v>
      </c>
      <c r="GV145">
        <v>0.62</v>
      </c>
      <c r="GW145">
        <v>3.19</v>
      </c>
      <c r="GX145">
        <v>1.55</v>
      </c>
      <c r="GY145">
        <v>0.16</v>
      </c>
      <c r="GZ145">
        <v>1.0900000000000001</v>
      </c>
      <c r="HA145">
        <v>0.48</v>
      </c>
      <c r="HB145">
        <v>0.22</v>
      </c>
      <c r="HC145">
        <v>0.08</v>
      </c>
      <c r="HD145">
        <v>0.63</v>
      </c>
      <c r="HE145">
        <v>0.06</v>
      </c>
      <c r="HF145">
        <v>1.4</v>
      </c>
      <c r="HG145">
        <v>0.09</v>
      </c>
      <c r="HH145">
        <v>0.01</v>
      </c>
      <c r="HI145">
        <v>0.31</v>
      </c>
      <c r="HJ145">
        <v>0.5</v>
      </c>
      <c r="HK145">
        <v>0.22</v>
      </c>
      <c r="HL145">
        <v>0.49</v>
      </c>
      <c r="HM145">
        <v>0.38</v>
      </c>
      <c r="HN145">
        <v>0.44</v>
      </c>
      <c r="HO145">
        <v>0.88</v>
      </c>
      <c r="HP145">
        <v>0.4</v>
      </c>
      <c r="HQ145">
        <v>0.72</v>
      </c>
      <c r="HR145">
        <v>0.2</v>
      </c>
      <c r="HS145">
        <v>1.69</v>
      </c>
      <c r="HT145">
        <v>0.6</v>
      </c>
      <c r="HU145">
        <v>1.08</v>
      </c>
      <c r="HV145">
        <v>3.71</v>
      </c>
      <c r="HW145">
        <v>0.75</v>
      </c>
      <c r="HX145">
        <v>0.71</v>
      </c>
      <c r="HY145">
        <v>0.3</v>
      </c>
      <c r="HZ145">
        <v>9.74</v>
      </c>
      <c r="IA145">
        <v>9.2200000000000006</v>
      </c>
      <c r="IB145">
        <v>15.28</v>
      </c>
      <c r="IC145">
        <v>10.14</v>
      </c>
      <c r="ID145">
        <v>11.71</v>
      </c>
      <c r="IE145">
        <v>7.44</v>
      </c>
      <c r="IF145">
        <v>6.08</v>
      </c>
      <c r="IG145">
        <v>10.94</v>
      </c>
      <c r="IH145">
        <v>13.01</v>
      </c>
      <c r="II145">
        <v>9.27</v>
      </c>
      <c r="IJ145">
        <v>8.92</v>
      </c>
      <c r="IK145">
        <v>8.1999999999999993</v>
      </c>
      <c r="IL145">
        <v>9.58</v>
      </c>
      <c r="IM145">
        <v>15.28</v>
      </c>
      <c r="IN145">
        <v>9.0299999999999994</v>
      </c>
      <c r="IO145">
        <v>10.9</v>
      </c>
      <c r="IP145">
        <v>7.37</v>
      </c>
      <c r="IQ145">
        <v>7.81</v>
      </c>
      <c r="IR145">
        <v>8.0399999999999991</v>
      </c>
      <c r="IS145">
        <v>10.18</v>
      </c>
      <c r="IT145">
        <v>10.11</v>
      </c>
      <c r="IU145">
        <v>10.11</v>
      </c>
      <c r="IV145">
        <v>9.5399999999999991</v>
      </c>
      <c r="IW145">
        <v>10.5</v>
      </c>
      <c r="IX145">
        <v>8.44</v>
      </c>
      <c r="IY145">
        <v>9.44</v>
      </c>
      <c r="IZ145">
        <v>6.87</v>
      </c>
      <c r="JA145">
        <v>8.34</v>
      </c>
      <c r="JB145">
        <v>11.5</v>
      </c>
      <c r="JC145">
        <v>11.53</v>
      </c>
      <c r="JD145">
        <v>13.84</v>
      </c>
      <c r="JE145">
        <v>12.17</v>
      </c>
      <c r="JF145">
        <v>7.64</v>
      </c>
      <c r="JG145">
        <v>13.61</v>
      </c>
      <c r="JH145">
        <v>16.399999999999999</v>
      </c>
      <c r="JI145">
        <v>17.89</v>
      </c>
      <c r="JJ145">
        <v>17.07</v>
      </c>
      <c r="JK145">
        <v>18.41</v>
      </c>
      <c r="JL145">
        <v>16.149999999999999</v>
      </c>
      <c r="JM145">
        <v>14.87</v>
      </c>
      <c r="JN145">
        <v>15.5</v>
      </c>
      <c r="JO145">
        <v>17.920000000000002</v>
      </c>
      <c r="JP145">
        <v>12.43</v>
      </c>
      <c r="JQ145">
        <v>12.53</v>
      </c>
      <c r="JR145">
        <v>12.75</v>
      </c>
      <c r="JS145">
        <v>11.82</v>
      </c>
      <c r="JT145">
        <v>18.27</v>
      </c>
      <c r="JU145">
        <v>12.77</v>
      </c>
      <c r="JV145">
        <v>14.15</v>
      </c>
      <c r="JW145">
        <v>10.97</v>
      </c>
      <c r="JX145">
        <v>12.11</v>
      </c>
      <c r="JY145">
        <v>10.92</v>
      </c>
      <c r="JZ145">
        <v>13.48</v>
      </c>
      <c r="KA145">
        <v>11.66</v>
      </c>
      <c r="KB145">
        <v>14.47</v>
      </c>
      <c r="KC145">
        <v>13.88</v>
      </c>
      <c r="KD145">
        <v>14.3</v>
      </c>
      <c r="KE145">
        <v>11.74</v>
      </c>
      <c r="KF145">
        <v>12.43</v>
      </c>
      <c r="KG145">
        <v>9.75</v>
      </c>
      <c r="KH145">
        <v>12.66</v>
      </c>
      <c r="KI145">
        <v>17.7</v>
      </c>
      <c r="KJ145">
        <v>17.25</v>
      </c>
      <c r="KK145">
        <v>18.2</v>
      </c>
      <c r="KL145">
        <v>19.690000000000001</v>
      </c>
      <c r="KM145">
        <v>14.7</v>
      </c>
    </row>
    <row r="146" spans="1:299" x14ac:dyDescent="0.25">
      <c r="A146">
        <v>144</v>
      </c>
      <c r="B146" s="1">
        <v>44805</v>
      </c>
      <c r="C146">
        <v>1669.19</v>
      </c>
      <c r="D146">
        <v>1653.98</v>
      </c>
      <c r="E146">
        <v>1738.73</v>
      </c>
      <c r="F146">
        <v>1796.91</v>
      </c>
      <c r="G146">
        <v>1639.92</v>
      </c>
      <c r="H146">
        <v>1703.45</v>
      </c>
      <c r="I146">
        <v>1616.98</v>
      </c>
      <c r="J146">
        <v>1589.49</v>
      </c>
      <c r="K146">
        <v>1734.52</v>
      </c>
      <c r="L146">
        <v>1556.52</v>
      </c>
      <c r="M146">
        <v>1572.93</v>
      </c>
      <c r="N146">
        <v>1504.45</v>
      </c>
      <c r="O146">
        <v>1542.54</v>
      </c>
      <c r="P146">
        <v>1533.42</v>
      </c>
      <c r="Q146">
        <v>1571.88</v>
      </c>
      <c r="R146">
        <v>1536.01</v>
      </c>
      <c r="S146">
        <v>1471.2</v>
      </c>
      <c r="T146">
        <v>1463.49</v>
      </c>
      <c r="U146">
        <v>1604.45</v>
      </c>
      <c r="V146">
        <v>1737.19</v>
      </c>
      <c r="W146">
        <v>1619.95</v>
      </c>
      <c r="X146">
        <v>1548.01</v>
      </c>
      <c r="Y146">
        <v>1839.08</v>
      </c>
      <c r="Z146">
        <v>1782.14</v>
      </c>
      <c r="AA146">
        <v>1745.74</v>
      </c>
      <c r="AB146">
        <v>1723.58</v>
      </c>
      <c r="AC146">
        <v>1880.86</v>
      </c>
      <c r="AD146">
        <v>1652.71</v>
      </c>
      <c r="AE146">
        <v>1683.1</v>
      </c>
      <c r="AF146">
        <v>1668.47</v>
      </c>
      <c r="AG146">
        <v>1686.99</v>
      </c>
      <c r="AH146">
        <v>1667.86</v>
      </c>
      <c r="AI146">
        <v>1709.22</v>
      </c>
      <c r="AJ146">
        <v>999.96</v>
      </c>
      <c r="AK146">
        <v>1047.1500000000001</v>
      </c>
      <c r="AL146">
        <v>1078.45</v>
      </c>
      <c r="AM146">
        <v>1168.8900000000001</v>
      </c>
      <c r="AN146">
        <v>1010.5</v>
      </c>
      <c r="AO146">
        <v>1049.73</v>
      </c>
      <c r="AP146">
        <v>1045.55</v>
      </c>
      <c r="AQ146">
        <v>978.99</v>
      </c>
      <c r="AR146">
        <v>1094.8699999999999</v>
      </c>
      <c r="AS146">
        <v>967.58</v>
      </c>
      <c r="AT146">
        <v>973.32</v>
      </c>
      <c r="AU146">
        <v>957.09</v>
      </c>
      <c r="AV146">
        <v>973.73</v>
      </c>
      <c r="AW146">
        <v>954.78</v>
      </c>
      <c r="AX146">
        <v>960.67</v>
      </c>
      <c r="AY146">
        <v>948.12</v>
      </c>
      <c r="AZ146">
        <v>931.09</v>
      </c>
      <c r="BA146">
        <v>926.81</v>
      </c>
      <c r="BB146">
        <v>990.09</v>
      </c>
      <c r="BC146">
        <v>1005.26</v>
      </c>
      <c r="BD146">
        <v>1013.14</v>
      </c>
      <c r="BE146">
        <v>946.95</v>
      </c>
      <c r="BF146">
        <v>1034.82</v>
      </c>
      <c r="BG146">
        <v>993.49</v>
      </c>
      <c r="BH146">
        <v>986.13</v>
      </c>
      <c r="BI146">
        <v>952.45</v>
      </c>
      <c r="BJ146">
        <v>1019.75</v>
      </c>
      <c r="BK146">
        <v>1010.28</v>
      </c>
      <c r="BL146">
        <v>1060.6300000000001</v>
      </c>
      <c r="BM146">
        <v>1032.94</v>
      </c>
      <c r="BN146">
        <v>1098.7</v>
      </c>
      <c r="BO146">
        <v>1029.6099999999999</v>
      </c>
      <c r="BP146">
        <v>1071.99</v>
      </c>
      <c r="BQ146">
        <v>669.23</v>
      </c>
      <c r="BR146">
        <v>606.83000000000004</v>
      </c>
      <c r="BS146">
        <v>660.28</v>
      </c>
      <c r="BT146">
        <v>628.02</v>
      </c>
      <c r="BU146">
        <v>629.41999999999996</v>
      </c>
      <c r="BV146">
        <v>653.72</v>
      </c>
      <c r="BW146">
        <v>571.42999999999995</v>
      </c>
      <c r="BX146">
        <v>610.5</v>
      </c>
      <c r="BY146">
        <v>639.65</v>
      </c>
      <c r="BZ146">
        <v>588.94000000000005</v>
      </c>
      <c r="CA146">
        <v>599.61</v>
      </c>
      <c r="CB146">
        <v>547.36</v>
      </c>
      <c r="CC146">
        <v>568.80999999999995</v>
      </c>
      <c r="CD146">
        <v>578.64</v>
      </c>
      <c r="CE146">
        <v>611.21</v>
      </c>
      <c r="CF146">
        <v>587.89</v>
      </c>
      <c r="CG146">
        <v>540.11</v>
      </c>
      <c r="CH146">
        <v>536.67999999999995</v>
      </c>
      <c r="CI146">
        <v>614.36</v>
      </c>
      <c r="CJ146">
        <v>731.93</v>
      </c>
      <c r="CK146">
        <v>606.80999999999995</v>
      </c>
      <c r="CL146">
        <v>601.05999999999995</v>
      </c>
      <c r="CM146">
        <v>804.26</v>
      </c>
      <c r="CN146">
        <v>788.65</v>
      </c>
      <c r="CO146">
        <v>759.61</v>
      </c>
      <c r="CP146">
        <v>771.13</v>
      </c>
      <c r="CQ146">
        <v>861.11</v>
      </c>
      <c r="CR146">
        <v>642.42999999999995</v>
      </c>
      <c r="CS146">
        <v>622.47</v>
      </c>
      <c r="CT146">
        <v>635.53</v>
      </c>
      <c r="CU146">
        <v>588.29</v>
      </c>
      <c r="CV146">
        <v>638.25</v>
      </c>
      <c r="CW146">
        <v>637.23</v>
      </c>
      <c r="CX146">
        <v>835.5</v>
      </c>
      <c r="CY146">
        <v>824.04</v>
      </c>
      <c r="CZ146">
        <v>969.64</v>
      </c>
      <c r="DA146">
        <v>953.52</v>
      </c>
      <c r="DB146">
        <v>802.83</v>
      </c>
      <c r="DC146">
        <v>707.47</v>
      </c>
      <c r="DD146">
        <v>775.39</v>
      </c>
      <c r="DE146">
        <v>772</v>
      </c>
      <c r="DF146">
        <v>911.91</v>
      </c>
      <c r="DG146">
        <v>840.61</v>
      </c>
      <c r="DH146">
        <v>828.75</v>
      </c>
      <c r="DI146">
        <v>999.78</v>
      </c>
      <c r="DJ146">
        <v>891.03</v>
      </c>
      <c r="DK146">
        <v>772.85</v>
      </c>
      <c r="DL146">
        <v>869.18</v>
      </c>
      <c r="DM146">
        <v>821.27</v>
      </c>
      <c r="DN146">
        <v>734.96</v>
      </c>
      <c r="DO146">
        <v>777.66</v>
      </c>
      <c r="DP146">
        <v>849.34</v>
      </c>
      <c r="DQ146">
        <v>831.65</v>
      </c>
      <c r="DR146">
        <v>891.54</v>
      </c>
      <c r="DS146">
        <v>858.7</v>
      </c>
      <c r="DT146">
        <v>838.14</v>
      </c>
      <c r="DU146">
        <v>804.92</v>
      </c>
      <c r="DV146">
        <v>834.92</v>
      </c>
      <c r="DW146">
        <v>824.23</v>
      </c>
      <c r="DX146">
        <v>1018.5</v>
      </c>
      <c r="DY146">
        <v>750.11</v>
      </c>
      <c r="DZ146">
        <v>859.24</v>
      </c>
      <c r="EA146">
        <v>784.82</v>
      </c>
      <c r="EB146">
        <v>962.33</v>
      </c>
      <c r="EC146">
        <v>880.93</v>
      </c>
      <c r="ED146">
        <v>754.8</v>
      </c>
      <c r="EE146">
        <v>757.53</v>
      </c>
      <c r="EF146">
        <v>773.78</v>
      </c>
      <c r="EG146">
        <v>821.05</v>
      </c>
      <c r="EH146">
        <v>849.35</v>
      </c>
      <c r="EI146">
        <v>746.17</v>
      </c>
      <c r="EJ146">
        <v>690.87</v>
      </c>
      <c r="EK146">
        <v>778.1</v>
      </c>
      <c r="EL146">
        <v>673.89</v>
      </c>
      <c r="EM146">
        <v>856.78</v>
      </c>
      <c r="EN146">
        <v>746.62</v>
      </c>
      <c r="EO146">
        <v>669.8</v>
      </c>
      <c r="EP146">
        <v>866.78</v>
      </c>
      <c r="EQ146">
        <v>784.02</v>
      </c>
      <c r="ER146">
        <v>674.27</v>
      </c>
      <c r="ES146">
        <v>763.95</v>
      </c>
      <c r="ET146">
        <v>706.76</v>
      </c>
      <c r="EU146">
        <v>689.24</v>
      </c>
      <c r="EV146">
        <v>692.13</v>
      </c>
      <c r="EW146">
        <v>799.92</v>
      </c>
      <c r="EX146">
        <v>762.85</v>
      </c>
      <c r="EY146">
        <v>850.71</v>
      </c>
      <c r="EZ146">
        <v>753.8</v>
      </c>
      <c r="FA146">
        <v>729.46</v>
      </c>
      <c r="FB146">
        <v>730.97</v>
      </c>
      <c r="FC146">
        <v>731.94</v>
      </c>
      <c r="FD146">
        <v>745.13</v>
      </c>
      <c r="FE146">
        <v>846.63</v>
      </c>
      <c r="FF146">
        <v>652.46</v>
      </c>
      <c r="FG146">
        <v>808.16</v>
      </c>
      <c r="FH146">
        <v>714.88</v>
      </c>
      <c r="FI146">
        <v>960.88</v>
      </c>
      <c r="FJ146">
        <v>796.56</v>
      </c>
      <c r="FK146">
        <v>710.82</v>
      </c>
      <c r="FL146">
        <v>1056.0899999999999</v>
      </c>
      <c r="FM146">
        <v>978.04</v>
      </c>
      <c r="FN146">
        <v>1508.77</v>
      </c>
      <c r="FO146">
        <v>1293.3399999999999</v>
      </c>
      <c r="FP146">
        <v>949.36</v>
      </c>
      <c r="FQ146">
        <v>798.73</v>
      </c>
      <c r="FR146">
        <v>794.96</v>
      </c>
      <c r="FS146">
        <v>1057.3699999999999</v>
      </c>
      <c r="FT146">
        <v>1149.28</v>
      </c>
      <c r="FU146">
        <v>1139.1199999999999</v>
      </c>
      <c r="FV146">
        <v>1484.56</v>
      </c>
      <c r="FW146">
        <v>1441.91</v>
      </c>
      <c r="FX146">
        <v>1288.1600000000001</v>
      </c>
      <c r="FY146">
        <v>1076.6300000000001</v>
      </c>
      <c r="FZ146">
        <v>1193.46</v>
      </c>
      <c r="GA146">
        <v>1174.21</v>
      </c>
      <c r="GB146">
        <v>862.26</v>
      </c>
      <c r="GC146">
        <v>1079.78</v>
      </c>
      <c r="GD146">
        <v>1004.23</v>
      </c>
      <c r="GE146">
        <v>1021.8</v>
      </c>
      <c r="GF146">
        <v>1044.23</v>
      </c>
      <c r="GG146">
        <v>1158.95</v>
      </c>
      <c r="GH146">
        <v>1099.74</v>
      </c>
      <c r="GI146">
        <v>998.21</v>
      </c>
      <c r="GJ146">
        <v>1111.1300000000001</v>
      </c>
      <c r="GK146">
        <v>1027.6600000000001</v>
      </c>
      <c r="GL146">
        <v>1432.67</v>
      </c>
      <c r="GM146">
        <v>1040.17</v>
      </c>
      <c r="GN146">
        <v>1027.79</v>
      </c>
      <c r="GO146">
        <v>978.03</v>
      </c>
      <c r="GP146">
        <v>1008.39</v>
      </c>
      <c r="GQ146">
        <v>1159.47</v>
      </c>
      <c r="GR146">
        <v>894.95</v>
      </c>
      <c r="GS146">
        <v>0.44</v>
      </c>
      <c r="GT146">
        <v>0.52</v>
      </c>
      <c r="GU146">
        <v>0.68</v>
      </c>
      <c r="GV146">
        <v>1.1000000000000001</v>
      </c>
      <c r="GW146">
        <v>0.71</v>
      </c>
      <c r="GX146">
        <v>0.76</v>
      </c>
      <c r="GY146">
        <v>0.26</v>
      </c>
      <c r="GZ146">
        <v>0.37</v>
      </c>
      <c r="HA146">
        <v>0.72</v>
      </c>
      <c r="HB146">
        <v>0.42</v>
      </c>
      <c r="HC146">
        <v>0.7</v>
      </c>
      <c r="HD146">
        <v>0.41</v>
      </c>
      <c r="HE146">
        <v>0.88</v>
      </c>
      <c r="HF146">
        <v>0.83</v>
      </c>
      <c r="HG146">
        <v>0.5</v>
      </c>
      <c r="HH146">
        <v>0.2</v>
      </c>
      <c r="HI146">
        <v>0.77</v>
      </c>
      <c r="HJ146">
        <v>0.66</v>
      </c>
      <c r="HK146">
        <v>-0.01</v>
      </c>
      <c r="HL146">
        <v>0.27</v>
      </c>
      <c r="HM146">
        <v>0.37</v>
      </c>
      <c r="HN146">
        <v>-0.11</v>
      </c>
      <c r="HO146">
        <v>0.22</v>
      </c>
      <c r="HP146">
        <v>0.27</v>
      </c>
      <c r="HQ146">
        <v>0.95</v>
      </c>
      <c r="HR146">
        <v>0.11</v>
      </c>
      <c r="HS146">
        <v>2.8</v>
      </c>
      <c r="HT146">
        <v>0.44</v>
      </c>
      <c r="HU146">
        <v>0.42</v>
      </c>
      <c r="HV146">
        <v>0.35</v>
      </c>
      <c r="HW146">
        <v>0.87</v>
      </c>
      <c r="HX146">
        <v>0.11</v>
      </c>
      <c r="HY146">
        <v>0.28000000000000003</v>
      </c>
      <c r="HZ146">
        <v>10.220000000000001</v>
      </c>
      <c r="IA146">
        <v>9.7899999999999991</v>
      </c>
      <c r="IB146">
        <v>16.059999999999999</v>
      </c>
      <c r="IC146">
        <v>11.35</v>
      </c>
      <c r="ID146">
        <v>12.51</v>
      </c>
      <c r="IE146">
        <v>8.26</v>
      </c>
      <c r="IF146">
        <v>6.36</v>
      </c>
      <c r="IG146">
        <v>11.35</v>
      </c>
      <c r="IH146">
        <v>13.82</v>
      </c>
      <c r="II146">
        <v>9.73</v>
      </c>
      <c r="IJ146">
        <v>9.68</v>
      </c>
      <c r="IK146">
        <v>8.65</v>
      </c>
      <c r="IL146">
        <v>10.55</v>
      </c>
      <c r="IM146">
        <v>16.23</v>
      </c>
      <c r="IN146">
        <v>9.57</v>
      </c>
      <c r="IO146">
        <v>11.12</v>
      </c>
      <c r="IP146">
        <v>8.1999999999999993</v>
      </c>
      <c r="IQ146">
        <v>8.52</v>
      </c>
      <c r="IR146">
        <v>8.0299999999999994</v>
      </c>
      <c r="IS146">
        <v>10.48</v>
      </c>
      <c r="IT146">
        <v>10.52</v>
      </c>
      <c r="IU146">
        <v>9.99</v>
      </c>
      <c r="IV146">
        <v>9.7799999999999994</v>
      </c>
      <c r="IW146">
        <v>10.8</v>
      </c>
      <c r="IX146">
        <v>9.4700000000000006</v>
      </c>
      <c r="IY146">
        <v>9.56</v>
      </c>
      <c r="IZ146">
        <v>9.86</v>
      </c>
      <c r="JA146">
        <v>8.81</v>
      </c>
      <c r="JB146">
        <v>11.96</v>
      </c>
      <c r="JC146">
        <v>11.92</v>
      </c>
      <c r="JD146">
        <v>14.83</v>
      </c>
      <c r="JE146">
        <v>12.29</v>
      </c>
      <c r="JF146">
        <v>7.94</v>
      </c>
      <c r="JG146">
        <v>13.11</v>
      </c>
      <c r="JH146">
        <v>14.99</v>
      </c>
      <c r="JI146">
        <v>18.5</v>
      </c>
      <c r="JJ146">
        <v>16.3</v>
      </c>
      <c r="JK146">
        <v>15.65</v>
      </c>
      <c r="JL146">
        <v>15.71</v>
      </c>
      <c r="JM146">
        <v>13.26</v>
      </c>
      <c r="JN146">
        <v>14.53</v>
      </c>
      <c r="JO146">
        <v>18.28</v>
      </c>
      <c r="JP146">
        <v>12.28</v>
      </c>
      <c r="JQ146">
        <v>13.12</v>
      </c>
      <c r="JR146">
        <v>12.17</v>
      </c>
      <c r="JS146">
        <v>12.47</v>
      </c>
      <c r="JT146">
        <v>18.899999999999999</v>
      </c>
      <c r="JU146">
        <v>12.06</v>
      </c>
      <c r="JV146">
        <v>13.88</v>
      </c>
      <c r="JW146">
        <v>11.17</v>
      </c>
      <c r="JX146">
        <v>11.57</v>
      </c>
      <c r="JY146">
        <v>10.130000000000001</v>
      </c>
      <c r="JZ146">
        <v>13.14</v>
      </c>
      <c r="KA146">
        <v>11.9</v>
      </c>
      <c r="KB146">
        <v>13.98</v>
      </c>
      <c r="KC146">
        <v>13.24</v>
      </c>
      <c r="KD146">
        <v>13.76</v>
      </c>
      <c r="KE146">
        <v>11.52</v>
      </c>
      <c r="KF146">
        <v>11.69</v>
      </c>
      <c r="KG146">
        <v>11.54</v>
      </c>
      <c r="KH146">
        <v>11.15</v>
      </c>
      <c r="KI146">
        <v>15.85</v>
      </c>
      <c r="KJ146">
        <v>15.55</v>
      </c>
      <c r="KK146">
        <v>17.489999999999998</v>
      </c>
      <c r="KL146">
        <v>16.190000000000001</v>
      </c>
      <c r="KM146">
        <v>13.43</v>
      </c>
    </row>
    <row r="147" spans="1:299" x14ac:dyDescent="0.25">
      <c r="A147">
        <v>145</v>
      </c>
      <c r="B147" s="1">
        <v>44835</v>
      </c>
      <c r="C147">
        <v>1675.46</v>
      </c>
      <c r="D147">
        <v>1678.09</v>
      </c>
      <c r="E147">
        <v>1743.26</v>
      </c>
      <c r="F147">
        <v>1800.13</v>
      </c>
      <c r="G147">
        <v>1650.43</v>
      </c>
      <c r="H147">
        <v>1765.39</v>
      </c>
      <c r="I147">
        <v>1658.27</v>
      </c>
      <c r="J147">
        <v>1594.38</v>
      </c>
      <c r="K147">
        <v>1736.08</v>
      </c>
      <c r="L147">
        <v>1560.37</v>
      </c>
      <c r="M147">
        <v>1572.39</v>
      </c>
      <c r="N147">
        <v>1511.46</v>
      </c>
      <c r="O147">
        <v>1541.34</v>
      </c>
      <c r="P147">
        <v>1534.28</v>
      </c>
      <c r="Q147">
        <v>1583.73</v>
      </c>
      <c r="R147">
        <v>1542.67</v>
      </c>
      <c r="S147">
        <v>1510.03</v>
      </c>
      <c r="T147">
        <v>1471.81</v>
      </c>
      <c r="U147">
        <v>1602.82</v>
      </c>
      <c r="V147">
        <v>1736.74</v>
      </c>
      <c r="W147">
        <v>1618.41</v>
      </c>
      <c r="X147">
        <v>1548.48</v>
      </c>
      <c r="Y147">
        <v>1840.63</v>
      </c>
      <c r="Z147">
        <v>1781.46</v>
      </c>
      <c r="AA147">
        <v>1750.43</v>
      </c>
      <c r="AB147">
        <v>1725.34</v>
      </c>
      <c r="AC147">
        <v>1888.26</v>
      </c>
      <c r="AD147">
        <v>1659.72</v>
      </c>
      <c r="AE147">
        <v>1709.83</v>
      </c>
      <c r="AF147">
        <v>1668.21</v>
      </c>
      <c r="AG147">
        <v>1769.51</v>
      </c>
      <c r="AH147">
        <v>1669.41</v>
      </c>
      <c r="AI147">
        <v>1714.93</v>
      </c>
      <c r="AJ147">
        <v>1000.36</v>
      </c>
      <c r="AK147">
        <v>1041.01</v>
      </c>
      <c r="AL147">
        <v>1077.24</v>
      </c>
      <c r="AM147">
        <v>1172.1099999999999</v>
      </c>
      <c r="AN147">
        <v>1010.34</v>
      </c>
      <c r="AO147">
        <v>1052.67</v>
      </c>
      <c r="AP147">
        <v>1029.82</v>
      </c>
      <c r="AQ147">
        <v>983.88</v>
      </c>
      <c r="AR147">
        <v>1096.43</v>
      </c>
      <c r="AS147">
        <v>969.33</v>
      </c>
      <c r="AT147">
        <v>972.78</v>
      </c>
      <c r="AU147">
        <v>961.45</v>
      </c>
      <c r="AV147">
        <v>972.53</v>
      </c>
      <c r="AW147">
        <v>957.23</v>
      </c>
      <c r="AX147">
        <v>972.52</v>
      </c>
      <c r="AY147">
        <v>954.65</v>
      </c>
      <c r="AZ147">
        <v>930.02</v>
      </c>
      <c r="BA147">
        <v>935.07</v>
      </c>
      <c r="BB147">
        <v>988.46</v>
      </c>
      <c r="BC147">
        <v>1004.05</v>
      </c>
      <c r="BD147">
        <v>1011.6</v>
      </c>
      <c r="BE147">
        <v>947.42</v>
      </c>
      <c r="BF147">
        <v>1035.8699999999999</v>
      </c>
      <c r="BG147">
        <v>991.43</v>
      </c>
      <c r="BH147">
        <v>988.44</v>
      </c>
      <c r="BI147">
        <v>957.8</v>
      </c>
      <c r="BJ147">
        <v>1024.78</v>
      </c>
      <c r="BK147">
        <v>1004.86</v>
      </c>
      <c r="BL147">
        <v>1066.6600000000001</v>
      </c>
      <c r="BM147">
        <v>1036.0999999999999</v>
      </c>
      <c r="BN147">
        <v>1111.24</v>
      </c>
      <c r="BO147">
        <v>1031.1600000000001</v>
      </c>
      <c r="BP147">
        <v>1077.53</v>
      </c>
      <c r="BQ147">
        <v>675.1</v>
      </c>
      <c r="BR147">
        <v>637.08000000000004</v>
      </c>
      <c r="BS147">
        <v>666.02</v>
      </c>
      <c r="BT147">
        <v>628.02</v>
      </c>
      <c r="BU147">
        <v>640.09</v>
      </c>
      <c r="BV147">
        <v>712.72</v>
      </c>
      <c r="BW147">
        <v>628.45000000000005</v>
      </c>
      <c r="BX147">
        <v>610.5</v>
      </c>
      <c r="BY147">
        <v>639.65</v>
      </c>
      <c r="BZ147">
        <v>591.04</v>
      </c>
      <c r="CA147">
        <v>599.61</v>
      </c>
      <c r="CB147">
        <v>550.01</v>
      </c>
      <c r="CC147">
        <v>568.80999999999995</v>
      </c>
      <c r="CD147">
        <v>577.04999999999995</v>
      </c>
      <c r="CE147">
        <v>611.21</v>
      </c>
      <c r="CF147">
        <v>588.02</v>
      </c>
      <c r="CG147">
        <v>580.01</v>
      </c>
      <c r="CH147">
        <v>536.74</v>
      </c>
      <c r="CI147">
        <v>614.36</v>
      </c>
      <c r="CJ147">
        <v>732.69</v>
      </c>
      <c r="CK147">
        <v>606.80999999999995</v>
      </c>
      <c r="CL147">
        <v>601.05999999999995</v>
      </c>
      <c r="CM147">
        <v>804.76</v>
      </c>
      <c r="CN147">
        <v>790.03</v>
      </c>
      <c r="CO147">
        <v>761.99</v>
      </c>
      <c r="CP147">
        <v>767.54</v>
      </c>
      <c r="CQ147">
        <v>863.48</v>
      </c>
      <c r="CR147">
        <v>654.86</v>
      </c>
      <c r="CS147">
        <v>643.16999999999996</v>
      </c>
      <c r="CT147">
        <v>632.11</v>
      </c>
      <c r="CU147">
        <v>658.27</v>
      </c>
      <c r="CV147">
        <v>638.25</v>
      </c>
      <c r="CW147">
        <v>637.4</v>
      </c>
      <c r="CX147">
        <v>838.67</v>
      </c>
      <c r="CY147">
        <v>836.07</v>
      </c>
      <c r="CZ147">
        <v>972.16</v>
      </c>
      <c r="DA147">
        <v>955.24</v>
      </c>
      <c r="DB147">
        <v>807.97</v>
      </c>
      <c r="DC147">
        <v>733.22</v>
      </c>
      <c r="DD147">
        <v>795.16</v>
      </c>
      <c r="DE147">
        <v>774.39</v>
      </c>
      <c r="DF147">
        <v>912.73</v>
      </c>
      <c r="DG147">
        <v>842.71</v>
      </c>
      <c r="DH147">
        <v>828.5</v>
      </c>
      <c r="DI147">
        <v>1004.48</v>
      </c>
      <c r="DJ147">
        <v>890.32</v>
      </c>
      <c r="DK147">
        <v>773.31</v>
      </c>
      <c r="DL147">
        <v>875.7</v>
      </c>
      <c r="DM147">
        <v>824.81</v>
      </c>
      <c r="DN147">
        <v>754.36</v>
      </c>
      <c r="DO147">
        <v>782.09</v>
      </c>
      <c r="DP147">
        <v>848.5</v>
      </c>
      <c r="DQ147">
        <v>831.4</v>
      </c>
      <c r="DR147">
        <v>890.65</v>
      </c>
      <c r="DS147">
        <v>858.96</v>
      </c>
      <c r="DT147">
        <v>838.81</v>
      </c>
      <c r="DU147">
        <v>804.6</v>
      </c>
      <c r="DV147">
        <v>837.17</v>
      </c>
      <c r="DW147">
        <v>825.05</v>
      </c>
      <c r="DX147">
        <v>1022.47</v>
      </c>
      <c r="DY147">
        <v>753.26</v>
      </c>
      <c r="DZ147">
        <v>872.9</v>
      </c>
      <c r="EA147">
        <v>784.66</v>
      </c>
      <c r="EB147">
        <v>1009.38</v>
      </c>
      <c r="EC147">
        <v>881.72</v>
      </c>
      <c r="ED147">
        <v>757.29</v>
      </c>
      <c r="EE147">
        <v>757.83</v>
      </c>
      <c r="EF147">
        <v>769.21</v>
      </c>
      <c r="EG147">
        <v>820.15</v>
      </c>
      <c r="EH147">
        <v>851.73</v>
      </c>
      <c r="EI147">
        <v>746.02</v>
      </c>
      <c r="EJ147">
        <v>692.8</v>
      </c>
      <c r="EK147">
        <v>766.42</v>
      </c>
      <c r="EL147">
        <v>677.26</v>
      </c>
      <c r="EM147">
        <v>857.98</v>
      </c>
      <c r="EN147">
        <v>747.96</v>
      </c>
      <c r="EO147">
        <v>669.4</v>
      </c>
      <c r="EP147">
        <v>870.77</v>
      </c>
      <c r="EQ147">
        <v>783.08</v>
      </c>
      <c r="ER147">
        <v>676.02</v>
      </c>
      <c r="ES147">
        <v>773.35</v>
      </c>
      <c r="ET147">
        <v>711.63</v>
      </c>
      <c r="EU147">
        <v>688.48</v>
      </c>
      <c r="EV147">
        <v>698.29</v>
      </c>
      <c r="EW147">
        <v>798.56</v>
      </c>
      <c r="EX147">
        <v>761.93</v>
      </c>
      <c r="EY147">
        <v>849.43</v>
      </c>
      <c r="EZ147">
        <v>754.18</v>
      </c>
      <c r="FA147">
        <v>730.19</v>
      </c>
      <c r="FB147">
        <v>729.43</v>
      </c>
      <c r="FC147">
        <v>733.63</v>
      </c>
      <c r="FD147">
        <v>749.3</v>
      </c>
      <c r="FE147">
        <v>850.78</v>
      </c>
      <c r="FF147">
        <v>648.94000000000005</v>
      </c>
      <c r="FG147">
        <v>812.76</v>
      </c>
      <c r="FH147">
        <v>717.1</v>
      </c>
      <c r="FI147">
        <v>971.83</v>
      </c>
      <c r="FJ147">
        <v>797.75</v>
      </c>
      <c r="FK147">
        <v>714.52</v>
      </c>
      <c r="FL147">
        <v>1065.3900000000001</v>
      </c>
      <c r="FM147">
        <v>1026.75</v>
      </c>
      <c r="FN147">
        <v>1521.89</v>
      </c>
      <c r="FO147">
        <v>1293.3399999999999</v>
      </c>
      <c r="FP147">
        <v>965.4</v>
      </c>
      <c r="FQ147">
        <v>870.77</v>
      </c>
      <c r="FR147">
        <v>874.3</v>
      </c>
      <c r="FS147">
        <v>1057.3699999999999</v>
      </c>
      <c r="FT147">
        <v>1149.28</v>
      </c>
      <c r="FU147">
        <v>1143.23</v>
      </c>
      <c r="FV147">
        <v>1484.56</v>
      </c>
      <c r="FW147">
        <v>1448.83</v>
      </c>
      <c r="FX147">
        <v>1288.1600000000001</v>
      </c>
      <c r="FY147">
        <v>1073.6199999999999</v>
      </c>
      <c r="FZ147">
        <v>1193.46</v>
      </c>
      <c r="GA147">
        <v>1174.45</v>
      </c>
      <c r="GB147">
        <v>925.98</v>
      </c>
      <c r="GC147">
        <v>1079.8800000000001</v>
      </c>
      <c r="GD147">
        <v>1004.23</v>
      </c>
      <c r="GE147">
        <v>1022.82</v>
      </c>
      <c r="GF147">
        <v>1044.23</v>
      </c>
      <c r="GG147">
        <v>1158.95</v>
      </c>
      <c r="GH147">
        <v>1100.4000000000001</v>
      </c>
      <c r="GI147">
        <v>999.91</v>
      </c>
      <c r="GJ147">
        <v>1114.57</v>
      </c>
      <c r="GK147">
        <v>1022.83</v>
      </c>
      <c r="GL147">
        <v>1436.68</v>
      </c>
      <c r="GM147">
        <v>1060.3499999999999</v>
      </c>
      <c r="GN147">
        <v>1062.01</v>
      </c>
      <c r="GO147">
        <v>972.74</v>
      </c>
      <c r="GP147">
        <v>1128.3900000000001</v>
      </c>
      <c r="GQ147">
        <v>1159.47</v>
      </c>
      <c r="GR147">
        <v>895.21</v>
      </c>
      <c r="GS147">
        <v>0.38</v>
      </c>
      <c r="GT147">
        <v>1.46</v>
      </c>
      <c r="GU147">
        <v>0.26</v>
      </c>
      <c r="GV147">
        <v>0.18</v>
      </c>
      <c r="GW147">
        <v>0.64</v>
      </c>
      <c r="GX147">
        <v>3.64</v>
      </c>
      <c r="GY147">
        <v>2.5499999999999998</v>
      </c>
      <c r="GZ147">
        <v>0.31</v>
      </c>
      <c r="HA147">
        <v>0.09</v>
      </c>
      <c r="HB147">
        <v>0.25</v>
      </c>
      <c r="HC147">
        <v>-0.03</v>
      </c>
      <c r="HD147">
        <v>0.47</v>
      </c>
      <c r="HE147">
        <v>-0.08</v>
      </c>
      <c r="HF147">
        <v>0.06</v>
      </c>
      <c r="HG147">
        <v>0.75</v>
      </c>
      <c r="HH147">
        <v>0.43</v>
      </c>
      <c r="HI147">
        <v>2.64</v>
      </c>
      <c r="HJ147">
        <v>0.56999999999999995</v>
      </c>
      <c r="HK147">
        <v>-0.1</v>
      </c>
      <c r="HL147">
        <v>-0.03</v>
      </c>
      <c r="HM147">
        <v>-0.1</v>
      </c>
      <c r="HN147">
        <v>0.03</v>
      </c>
      <c r="HO147">
        <v>0.08</v>
      </c>
      <c r="HP147">
        <v>-0.04</v>
      </c>
      <c r="HQ147">
        <v>0.27</v>
      </c>
      <c r="HR147">
        <v>0.1</v>
      </c>
      <c r="HS147">
        <v>0.39</v>
      </c>
      <c r="HT147">
        <v>0.42</v>
      </c>
      <c r="HU147">
        <v>1.59</v>
      </c>
      <c r="HV147">
        <v>-0.02</v>
      </c>
      <c r="HW147">
        <v>4.8899999999999997</v>
      </c>
      <c r="HX147">
        <v>0.09</v>
      </c>
      <c r="HY147">
        <v>0.33</v>
      </c>
      <c r="HZ147">
        <v>10.64</v>
      </c>
      <c r="IA147">
        <v>11.39</v>
      </c>
      <c r="IB147">
        <v>16.36</v>
      </c>
      <c r="IC147">
        <v>11.55</v>
      </c>
      <c r="ID147">
        <v>13.23</v>
      </c>
      <c r="IE147">
        <v>12.2</v>
      </c>
      <c r="IF147">
        <v>9.07</v>
      </c>
      <c r="IG147">
        <v>11.69</v>
      </c>
      <c r="IH147">
        <v>13.92</v>
      </c>
      <c r="II147">
        <v>10.01</v>
      </c>
      <c r="IJ147">
        <v>9.65</v>
      </c>
      <c r="IK147">
        <v>9.16</v>
      </c>
      <c r="IL147">
        <v>10.46</v>
      </c>
      <c r="IM147">
        <v>16.3</v>
      </c>
      <c r="IN147">
        <v>10.4</v>
      </c>
      <c r="IO147">
        <v>11.6</v>
      </c>
      <c r="IP147">
        <v>11.06</v>
      </c>
      <c r="IQ147">
        <v>9.14</v>
      </c>
      <c r="IR147">
        <v>7.92</v>
      </c>
      <c r="IS147">
        <v>10.44</v>
      </c>
      <c r="IT147">
        <v>10.41</v>
      </c>
      <c r="IU147">
        <v>10.02</v>
      </c>
      <c r="IV147">
        <v>9.8699999999999992</v>
      </c>
      <c r="IW147">
        <v>10.75</v>
      </c>
      <c r="IX147">
        <v>9.77</v>
      </c>
      <c r="IY147">
        <v>9.67</v>
      </c>
      <c r="IZ147">
        <v>10.29</v>
      </c>
      <c r="JA147">
        <v>9.27</v>
      </c>
      <c r="JB147">
        <v>13.74</v>
      </c>
      <c r="JC147">
        <v>11.89</v>
      </c>
      <c r="JD147">
        <v>20.45</v>
      </c>
      <c r="JE147">
        <v>12.4</v>
      </c>
      <c r="JF147">
        <v>8.3000000000000007</v>
      </c>
      <c r="JG147">
        <v>12.41</v>
      </c>
      <c r="JH147">
        <v>13.74</v>
      </c>
      <c r="JI147">
        <v>17.77</v>
      </c>
      <c r="JJ147">
        <v>14.59</v>
      </c>
      <c r="JK147">
        <v>15.54</v>
      </c>
      <c r="JL147">
        <v>18.13</v>
      </c>
      <c r="JM147">
        <v>11.03</v>
      </c>
      <c r="JN147">
        <v>13.38</v>
      </c>
      <c r="JO147">
        <v>17.399999999999999</v>
      </c>
      <c r="JP147">
        <v>11.82</v>
      </c>
      <c r="JQ147">
        <v>12.64</v>
      </c>
      <c r="JR147">
        <v>11.65</v>
      </c>
      <c r="JS147">
        <v>11.75</v>
      </c>
      <c r="JT147">
        <v>17.7</v>
      </c>
      <c r="JU147">
        <v>11.85</v>
      </c>
      <c r="JV147">
        <v>13.6</v>
      </c>
      <c r="JW147">
        <v>12.58</v>
      </c>
      <c r="JX147">
        <v>11.44</v>
      </c>
      <c r="JY147">
        <v>9.3800000000000008</v>
      </c>
      <c r="JZ147">
        <v>11.91</v>
      </c>
      <c r="KA147">
        <v>10.8</v>
      </c>
      <c r="KB147">
        <v>13.33</v>
      </c>
      <c r="KC147">
        <v>11.99</v>
      </c>
      <c r="KD147">
        <v>12.44</v>
      </c>
      <c r="KE147">
        <v>11.32</v>
      </c>
      <c r="KF147">
        <v>11.2</v>
      </c>
      <c r="KG147">
        <v>11.33</v>
      </c>
      <c r="KH147">
        <v>11.46</v>
      </c>
      <c r="KI147">
        <v>16.27</v>
      </c>
      <c r="KJ147">
        <v>14.02</v>
      </c>
      <c r="KK147">
        <v>22.13</v>
      </c>
      <c r="KL147">
        <v>14.59</v>
      </c>
      <c r="KM147">
        <v>12.47</v>
      </c>
    </row>
    <row r="148" spans="1:299" x14ac:dyDescent="0.25">
      <c r="A148">
        <v>146</v>
      </c>
      <c r="B148" s="1">
        <v>44866</v>
      </c>
      <c r="C148">
        <v>1677.96</v>
      </c>
      <c r="D148">
        <v>1686.47</v>
      </c>
      <c r="E148">
        <v>1745.38</v>
      </c>
      <c r="F148">
        <v>1803.24</v>
      </c>
      <c r="G148">
        <v>1660.85</v>
      </c>
      <c r="H148">
        <v>1776.8</v>
      </c>
      <c r="I148">
        <v>1669.74</v>
      </c>
      <c r="J148">
        <v>1598.48</v>
      </c>
      <c r="K148">
        <v>1733.05</v>
      </c>
      <c r="L148">
        <v>1561.13</v>
      </c>
      <c r="M148">
        <v>1574.11</v>
      </c>
      <c r="N148">
        <v>1508.12</v>
      </c>
      <c r="O148">
        <v>1547.46</v>
      </c>
      <c r="P148">
        <v>1533.35</v>
      </c>
      <c r="Q148">
        <v>1584.17</v>
      </c>
      <c r="R148">
        <v>1547.03</v>
      </c>
      <c r="S148">
        <v>1506.59</v>
      </c>
      <c r="T148">
        <v>1472.26</v>
      </c>
      <c r="U148">
        <v>1599.67</v>
      </c>
      <c r="V148">
        <v>1736.53</v>
      </c>
      <c r="W148">
        <v>1616.97</v>
      </c>
      <c r="X148">
        <v>1548.49</v>
      </c>
      <c r="Y148">
        <v>1838.57</v>
      </c>
      <c r="Z148">
        <v>1782.7</v>
      </c>
      <c r="AA148">
        <v>1756.2</v>
      </c>
      <c r="AB148">
        <v>1729.59</v>
      </c>
      <c r="AC148">
        <v>1896.05</v>
      </c>
      <c r="AD148">
        <v>1666.1</v>
      </c>
      <c r="AE148">
        <v>1719.1</v>
      </c>
      <c r="AF148">
        <v>1669.63</v>
      </c>
      <c r="AG148">
        <v>1771.16</v>
      </c>
      <c r="AH148">
        <v>1672.27</v>
      </c>
      <c r="AI148">
        <v>1748.75</v>
      </c>
      <c r="AJ148">
        <v>1000.47</v>
      </c>
      <c r="AK148">
        <v>1052.19</v>
      </c>
      <c r="AL148">
        <v>1079.3399999999999</v>
      </c>
      <c r="AM148">
        <v>1181.3499999999999</v>
      </c>
      <c r="AN148">
        <v>1031.43</v>
      </c>
      <c r="AO148">
        <v>1060.32</v>
      </c>
      <c r="AP148">
        <v>1041</v>
      </c>
      <c r="AQ148">
        <v>989.76</v>
      </c>
      <c r="AR148">
        <v>1093.4000000000001</v>
      </c>
      <c r="AS148">
        <v>970.2</v>
      </c>
      <c r="AT148">
        <v>974.35</v>
      </c>
      <c r="AU148">
        <v>960.76</v>
      </c>
      <c r="AV148">
        <v>978.65</v>
      </c>
      <c r="AW148">
        <v>956.3</v>
      </c>
      <c r="AX148">
        <v>972.96</v>
      </c>
      <c r="AY148">
        <v>959.01</v>
      </c>
      <c r="AZ148">
        <v>926.58</v>
      </c>
      <c r="BA148">
        <v>935.58</v>
      </c>
      <c r="BB148">
        <v>985.31</v>
      </c>
      <c r="BC148">
        <v>1003.19</v>
      </c>
      <c r="BD148">
        <v>1010.16</v>
      </c>
      <c r="BE148">
        <v>947.43</v>
      </c>
      <c r="BF148">
        <v>1033.81</v>
      </c>
      <c r="BG148">
        <v>991.33</v>
      </c>
      <c r="BH148">
        <v>984.15</v>
      </c>
      <c r="BI148">
        <v>947.97</v>
      </c>
      <c r="BJ148">
        <v>1032.57</v>
      </c>
      <c r="BK148">
        <v>998.24</v>
      </c>
      <c r="BL148">
        <v>1063.58</v>
      </c>
      <c r="BM148">
        <v>1034.0999999999999</v>
      </c>
      <c r="BN148">
        <v>1112.8900000000001</v>
      </c>
      <c r="BO148">
        <v>1021.47</v>
      </c>
      <c r="BP148">
        <v>1076.6300000000001</v>
      </c>
      <c r="BQ148">
        <v>677.49</v>
      </c>
      <c r="BR148">
        <v>634.28</v>
      </c>
      <c r="BS148">
        <v>666.04</v>
      </c>
      <c r="BT148">
        <v>621.89</v>
      </c>
      <c r="BU148">
        <v>629.41999999999996</v>
      </c>
      <c r="BV148">
        <v>716.48</v>
      </c>
      <c r="BW148">
        <v>628.74</v>
      </c>
      <c r="BX148">
        <v>608.72</v>
      </c>
      <c r="BY148">
        <v>639.65</v>
      </c>
      <c r="BZ148">
        <v>590.92999999999995</v>
      </c>
      <c r="CA148">
        <v>599.76</v>
      </c>
      <c r="CB148">
        <v>547.36</v>
      </c>
      <c r="CC148">
        <v>568.80999999999995</v>
      </c>
      <c r="CD148">
        <v>577.04999999999995</v>
      </c>
      <c r="CE148">
        <v>611.21</v>
      </c>
      <c r="CF148">
        <v>588.02</v>
      </c>
      <c r="CG148">
        <v>580.01</v>
      </c>
      <c r="CH148">
        <v>536.67999999999995</v>
      </c>
      <c r="CI148">
        <v>614.36</v>
      </c>
      <c r="CJ148">
        <v>733.34</v>
      </c>
      <c r="CK148">
        <v>606.80999999999995</v>
      </c>
      <c r="CL148">
        <v>601.05999999999995</v>
      </c>
      <c r="CM148">
        <v>804.76</v>
      </c>
      <c r="CN148">
        <v>791.37</v>
      </c>
      <c r="CO148">
        <v>772.05</v>
      </c>
      <c r="CP148">
        <v>781.62</v>
      </c>
      <c r="CQ148">
        <v>863.48</v>
      </c>
      <c r="CR148">
        <v>667.86</v>
      </c>
      <c r="CS148">
        <v>655.52</v>
      </c>
      <c r="CT148">
        <v>635.53</v>
      </c>
      <c r="CU148">
        <v>658.27</v>
      </c>
      <c r="CV148">
        <v>650.79999999999995</v>
      </c>
      <c r="CW148">
        <v>672.12</v>
      </c>
      <c r="CX148">
        <v>839.93</v>
      </c>
      <c r="CY148">
        <v>840.25</v>
      </c>
      <c r="CZ148">
        <v>973.32</v>
      </c>
      <c r="DA148">
        <v>956.86</v>
      </c>
      <c r="DB148">
        <v>813.06</v>
      </c>
      <c r="DC148">
        <v>737.99</v>
      </c>
      <c r="DD148">
        <v>800.65</v>
      </c>
      <c r="DE148">
        <v>776.4</v>
      </c>
      <c r="DF148">
        <v>911.18</v>
      </c>
      <c r="DG148">
        <v>843.14</v>
      </c>
      <c r="DH148">
        <v>829.41</v>
      </c>
      <c r="DI148">
        <v>1002.27</v>
      </c>
      <c r="DJ148">
        <v>893.88</v>
      </c>
      <c r="DK148">
        <v>772.85</v>
      </c>
      <c r="DL148">
        <v>875.96</v>
      </c>
      <c r="DM148">
        <v>827.12</v>
      </c>
      <c r="DN148">
        <v>752.63</v>
      </c>
      <c r="DO148">
        <v>782.33</v>
      </c>
      <c r="DP148">
        <v>846.8</v>
      </c>
      <c r="DQ148">
        <v>831.32</v>
      </c>
      <c r="DR148">
        <v>889.85</v>
      </c>
      <c r="DS148">
        <v>858.96</v>
      </c>
      <c r="DT148">
        <v>837.89</v>
      </c>
      <c r="DU148">
        <v>805.16</v>
      </c>
      <c r="DV148">
        <v>839.93</v>
      </c>
      <c r="DW148">
        <v>827.12</v>
      </c>
      <c r="DX148">
        <v>1026.6600000000001</v>
      </c>
      <c r="DY148">
        <v>756.12</v>
      </c>
      <c r="DZ148">
        <v>877.62</v>
      </c>
      <c r="EA148">
        <v>785.37</v>
      </c>
      <c r="EB148">
        <v>1010.29</v>
      </c>
      <c r="EC148">
        <v>883.22</v>
      </c>
      <c r="ED148">
        <v>772.21</v>
      </c>
      <c r="EE148">
        <v>757.9</v>
      </c>
      <c r="EF148">
        <v>777.44</v>
      </c>
      <c r="EG148">
        <v>821.79</v>
      </c>
      <c r="EH148">
        <v>858.46</v>
      </c>
      <c r="EI148">
        <v>761.61</v>
      </c>
      <c r="EJ148">
        <v>697.86</v>
      </c>
      <c r="EK148">
        <v>774.78</v>
      </c>
      <c r="EL148">
        <v>681.33</v>
      </c>
      <c r="EM148">
        <v>855.58</v>
      </c>
      <c r="EN148">
        <v>748.63</v>
      </c>
      <c r="EO148">
        <v>670.47</v>
      </c>
      <c r="EP148">
        <v>870.16</v>
      </c>
      <c r="EQ148">
        <v>788.01</v>
      </c>
      <c r="ER148">
        <v>675.34</v>
      </c>
      <c r="ES148">
        <v>773.73</v>
      </c>
      <c r="ET148">
        <v>714.91</v>
      </c>
      <c r="EU148">
        <v>685.93</v>
      </c>
      <c r="EV148">
        <v>698.71</v>
      </c>
      <c r="EW148">
        <v>796</v>
      </c>
      <c r="EX148">
        <v>761.25</v>
      </c>
      <c r="EY148">
        <v>848.24</v>
      </c>
      <c r="EZ148">
        <v>754.18</v>
      </c>
      <c r="FA148">
        <v>728.73</v>
      </c>
      <c r="FB148">
        <v>729.36</v>
      </c>
      <c r="FC148">
        <v>730.47</v>
      </c>
      <c r="FD148">
        <v>741.59</v>
      </c>
      <c r="FE148">
        <v>857.25</v>
      </c>
      <c r="FF148">
        <v>644.66</v>
      </c>
      <c r="FG148">
        <v>810.41</v>
      </c>
      <c r="FH148">
        <v>715.73</v>
      </c>
      <c r="FI148">
        <v>973.29</v>
      </c>
      <c r="FJ148">
        <v>790.25</v>
      </c>
      <c r="FK148">
        <v>713.94</v>
      </c>
      <c r="FL148">
        <v>1069.1099999999999</v>
      </c>
      <c r="FM148">
        <v>1022.23</v>
      </c>
      <c r="FN148">
        <v>1521.89</v>
      </c>
      <c r="FO148">
        <v>1280.67</v>
      </c>
      <c r="FP148">
        <v>949.28</v>
      </c>
      <c r="FQ148">
        <v>875.39</v>
      </c>
      <c r="FR148">
        <v>874.74</v>
      </c>
      <c r="FS148">
        <v>1054.3</v>
      </c>
      <c r="FT148">
        <v>1149.28</v>
      </c>
      <c r="FU148">
        <v>1143</v>
      </c>
      <c r="FV148">
        <v>1485.01</v>
      </c>
      <c r="FW148">
        <v>1441.88</v>
      </c>
      <c r="FX148">
        <v>1288.1600000000001</v>
      </c>
      <c r="FY148">
        <v>1073.6199999999999</v>
      </c>
      <c r="FZ148">
        <v>1193.46</v>
      </c>
      <c r="GA148">
        <v>1174.45</v>
      </c>
      <c r="GB148">
        <v>925.98</v>
      </c>
      <c r="GC148">
        <v>1079.78</v>
      </c>
      <c r="GD148">
        <v>1004.23</v>
      </c>
      <c r="GE148">
        <v>1023.74</v>
      </c>
      <c r="GF148">
        <v>1044.23</v>
      </c>
      <c r="GG148">
        <v>1158.95</v>
      </c>
      <c r="GH148">
        <v>1100.4000000000001</v>
      </c>
      <c r="GI148">
        <v>1001.61</v>
      </c>
      <c r="GJ148">
        <v>1129.29</v>
      </c>
      <c r="GK148">
        <v>1041.55</v>
      </c>
      <c r="GL148">
        <v>1436.68</v>
      </c>
      <c r="GM148">
        <v>1081.3499999999999</v>
      </c>
      <c r="GN148">
        <v>1082.4000000000001</v>
      </c>
      <c r="GO148">
        <v>978</v>
      </c>
      <c r="GP148">
        <v>1128.3900000000001</v>
      </c>
      <c r="GQ148">
        <v>1182.31</v>
      </c>
      <c r="GR148">
        <v>944</v>
      </c>
      <c r="GS148">
        <v>0.15</v>
      </c>
      <c r="GT148">
        <v>0.5</v>
      </c>
      <c r="GU148">
        <v>0.12</v>
      </c>
      <c r="GV148">
        <v>0.17</v>
      </c>
      <c r="GW148">
        <v>0.63</v>
      </c>
      <c r="GX148">
        <v>0.65</v>
      </c>
      <c r="GY148">
        <v>0.69</v>
      </c>
      <c r="GZ148">
        <v>0.26</v>
      </c>
      <c r="HA148">
        <v>-0.17</v>
      </c>
      <c r="HB148">
        <v>0.05</v>
      </c>
      <c r="HC148">
        <v>0.11</v>
      </c>
      <c r="HD148">
        <v>-0.22</v>
      </c>
      <c r="HE148">
        <v>0.4</v>
      </c>
      <c r="HF148">
        <v>-0.06</v>
      </c>
      <c r="HG148">
        <v>0.03</v>
      </c>
      <c r="HH148">
        <v>0.28000000000000003</v>
      </c>
      <c r="HI148">
        <v>-0.23</v>
      </c>
      <c r="HJ148">
        <v>0.03</v>
      </c>
      <c r="HK148">
        <v>-0.2</v>
      </c>
      <c r="HL148">
        <v>-0.01</v>
      </c>
      <c r="HM148">
        <v>-0.09</v>
      </c>
      <c r="HN148">
        <v>0</v>
      </c>
      <c r="HO148">
        <v>-0.11</v>
      </c>
      <c r="HP148">
        <v>7.0000000000000007E-2</v>
      </c>
      <c r="HQ148">
        <v>0.33</v>
      </c>
      <c r="HR148">
        <v>0.25</v>
      </c>
      <c r="HS148">
        <v>0.41</v>
      </c>
      <c r="HT148">
        <v>0.38</v>
      </c>
      <c r="HU148">
        <v>0.54</v>
      </c>
      <c r="HV148">
        <v>0.09</v>
      </c>
      <c r="HW148">
        <v>0.09</v>
      </c>
      <c r="HX148">
        <v>0.17</v>
      </c>
      <c r="HY148">
        <v>1.97</v>
      </c>
      <c r="HZ148">
        <v>10.81</v>
      </c>
      <c r="IA148">
        <v>11.95</v>
      </c>
      <c r="IB148">
        <v>16.5</v>
      </c>
      <c r="IC148">
        <v>11.74</v>
      </c>
      <c r="ID148">
        <v>13.94</v>
      </c>
      <c r="IE148">
        <v>12.93</v>
      </c>
      <c r="IF148">
        <v>9.82</v>
      </c>
      <c r="IG148">
        <v>11.98</v>
      </c>
      <c r="IH148">
        <v>13.73</v>
      </c>
      <c r="II148">
        <v>10.06</v>
      </c>
      <c r="IJ148">
        <v>9.77</v>
      </c>
      <c r="IK148">
        <v>8.92</v>
      </c>
      <c r="IL148">
        <v>10.9</v>
      </c>
      <c r="IM148">
        <v>16.23</v>
      </c>
      <c r="IN148">
        <v>10.43</v>
      </c>
      <c r="IO148">
        <v>11.91</v>
      </c>
      <c r="IP148">
        <v>10.8</v>
      </c>
      <c r="IQ148">
        <v>9.17</v>
      </c>
      <c r="IR148">
        <v>7.7</v>
      </c>
      <c r="IS148">
        <v>10.43</v>
      </c>
      <c r="IT148">
        <v>10.31</v>
      </c>
      <c r="IU148">
        <v>10.02</v>
      </c>
      <c r="IV148">
        <v>9.75</v>
      </c>
      <c r="IW148">
        <v>10.83</v>
      </c>
      <c r="IX148">
        <v>10.130000000000001</v>
      </c>
      <c r="IY148">
        <v>9.9499999999999993</v>
      </c>
      <c r="IZ148">
        <v>10.74</v>
      </c>
      <c r="JA148">
        <v>9.69</v>
      </c>
      <c r="JB148">
        <v>14.36</v>
      </c>
      <c r="JC148">
        <v>12</v>
      </c>
      <c r="JD148">
        <v>20.56</v>
      </c>
      <c r="JE148">
        <v>12.59</v>
      </c>
      <c r="JF148">
        <v>10.43</v>
      </c>
      <c r="JG148">
        <v>11.38</v>
      </c>
      <c r="JH148">
        <v>12.85</v>
      </c>
      <c r="JI148">
        <v>16.73</v>
      </c>
      <c r="JJ148">
        <v>12.97</v>
      </c>
      <c r="JK148">
        <v>15.19</v>
      </c>
      <c r="JL148">
        <v>13.63</v>
      </c>
      <c r="JM148">
        <v>10.41</v>
      </c>
      <c r="JN148">
        <v>13.23</v>
      </c>
      <c r="JO148">
        <v>15.56</v>
      </c>
      <c r="JP148">
        <v>10.79</v>
      </c>
      <c r="JQ148">
        <v>11.25</v>
      </c>
      <c r="JR148">
        <v>9.64</v>
      </c>
      <c r="JS148">
        <v>11.26</v>
      </c>
      <c r="JT148">
        <v>16.68</v>
      </c>
      <c r="JU148">
        <v>10.94</v>
      </c>
      <c r="JV148">
        <v>12.52</v>
      </c>
      <c r="JW148">
        <v>11.53</v>
      </c>
      <c r="JX148">
        <v>9.7799999999999994</v>
      </c>
      <c r="JY148">
        <v>8.44</v>
      </c>
      <c r="JZ148">
        <v>10.78</v>
      </c>
      <c r="KA148">
        <v>10.37</v>
      </c>
      <c r="KB148">
        <v>11.48</v>
      </c>
      <c r="KC148">
        <v>10.210000000000001</v>
      </c>
      <c r="KD148">
        <v>11.23</v>
      </c>
      <c r="KE148">
        <v>10.71</v>
      </c>
      <c r="KF148">
        <v>10.65</v>
      </c>
      <c r="KG148">
        <v>10.88</v>
      </c>
      <c r="KH148">
        <v>10.56</v>
      </c>
      <c r="KI148">
        <v>15.06</v>
      </c>
      <c r="KJ148">
        <v>12.77</v>
      </c>
      <c r="KK148">
        <v>21.02</v>
      </c>
      <c r="KL148">
        <v>13.25</v>
      </c>
      <c r="KM148">
        <v>11.39</v>
      </c>
    </row>
    <row r="149" spans="1:299" x14ac:dyDescent="0.25">
      <c r="A149">
        <v>147</v>
      </c>
      <c r="B149" s="1">
        <v>44896</v>
      </c>
      <c r="C149">
        <v>1679.25</v>
      </c>
      <c r="D149">
        <v>1697.69</v>
      </c>
      <c r="E149">
        <v>1752.13</v>
      </c>
      <c r="F149">
        <v>1800.14</v>
      </c>
      <c r="G149">
        <v>1678.77</v>
      </c>
      <c r="H149">
        <v>1779.49</v>
      </c>
      <c r="I149">
        <v>1681.38</v>
      </c>
      <c r="J149">
        <v>1614.56</v>
      </c>
      <c r="K149">
        <v>1738.08</v>
      </c>
      <c r="L149">
        <v>1560.52</v>
      </c>
      <c r="M149">
        <v>1574.63</v>
      </c>
      <c r="N149">
        <v>1547.88</v>
      </c>
      <c r="O149">
        <v>1543.57</v>
      </c>
      <c r="P149">
        <v>1542.57</v>
      </c>
      <c r="Q149">
        <v>1591.4</v>
      </c>
      <c r="R149">
        <v>1550.94</v>
      </c>
      <c r="S149">
        <v>1505.81</v>
      </c>
      <c r="T149">
        <v>1475.66</v>
      </c>
      <c r="U149">
        <v>1586.05</v>
      </c>
      <c r="V149">
        <v>1735.03</v>
      </c>
      <c r="W149">
        <v>1609.26</v>
      </c>
      <c r="X149">
        <v>1544.28</v>
      </c>
      <c r="Y149">
        <v>1838.04</v>
      </c>
      <c r="Z149">
        <v>1784.75</v>
      </c>
      <c r="AA149">
        <v>1761.89</v>
      </c>
      <c r="AB149">
        <v>1734.83</v>
      </c>
      <c r="AC149">
        <v>1906.77</v>
      </c>
      <c r="AD149">
        <v>1667.7</v>
      </c>
      <c r="AE149">
        <v>1722.72</v>
      </c>
      <c r="AF149">
        <v>1673.61</v>
      </c>
      <c r="AG149">
        <v>1770.55</v>
      </c>
      <c r="AH149">
        <v>1673.66</v>
      </c>
      <c r="AI149">
        <v>1760.89</v>
      </c>
      <c r="AJ149">
        <v>1001.2</v>
      </c>
      <c r="AK149">
        <v>1064.49</v>
      </c>
      <c r="AL149">
        <v>1086.0899999999999</v>
      </c>
      <c r="AM149">
        <v>1178.25</v>
      </c>
      <c r="AN149">
        <v>1053.22</v>
      </c>
      <c r="AO149">
        <v>1066.77</v>
      </c>
      <c r="AP149">
        <v>1052.6400000000001</v>
      </c>
      <c r="AQ149">
        <v>1005.84</v>
      </c>
      <c r="AR149">
        <v>1098.43</v>
      </c>
      <c r="AS149">
        <v>967.51</v>
      </c>
      <c r="AT149">
        <v>972.62</v>
      </c>
      <c r="AU149">
        <v>968.33</v>
      </c>
      <c r="AV149">
        <v>974.76</v>
      </c>
      <c r="AW149">
        <v>963.62</v>
      </c>
      <c r="AX149">
        <v>980.19</v>
      </c>
      <c r="AY149">
        <v>962.92</v>
      </c>
      <c r="AZ149">
        <v>924.76</v>
      </c>
      <c r="BA149">
        <v>938.78</v>
      </c>
      <c r="BB149">
        <v>971.69</v>
      </c>
      <c r="BC149">
        <v>1001.44</v>
      </c>
      <c r="BD149">
        <v>1001.48</v>
      </c>
      <c r="BE149">
        <v>943.22</v>
      </c>
      <c r="BF149">
        <v>1033.45</v>
      </c>
      <c r="BG149">
        <v>993.38</v>
      </c>
      <c r="BH149">
        <v>990.2</v>
      </c>
      <c r="BI149">
        <v>953.21</v>
      </c>
      <c r="BJ149">
        <v>1043.29</v>
      </c>
      <c r="BK149">
        <v>1001.14</v>
      </c>
      <c r="BL149">
        <v>1067.6400000000001</v>
      </c>
      <c r="BM149">
        <v>1041.5</v>
      </c>
      <c r="BN149">
        <v>1112.28</v>
      </c>
      <c r="BO149">
        <v>1022.86</v>
      </c>
      <c r="BP149">
        <v>1088.3599999999999</v>
      </c>
      <c r="BQ149">
        <v>678.05</v>
      </c>
      <c r="BR149">
        <v>633.20000000000005</v>
      </c>
      <c r="BS149">
        <v>666.04</v>
      </c>
      <c r="BT149">
        <v>621.89</v>
      </c>
      <c r="BU149">
        <v>625.54999999999995</v>
      </c>
      <c r="BV149">
        <v>712.72</v>
      </c>
      <c r="BW149">
        <v>628.74</v>
      </c>
      <c r="BX149">
        <v>608.72</v>
      </c>
      <c r="BY149">
        <v>639.65</v>
      </c>
      <c r="BZ149">
        <v>593.01</v>
      </c>
      <c r="CA149">
        <v>602.01</v>
      </c>
      <c r="CB149">
        <v>579.54999999999995</v>
      </c>
      <c r="CC149">
        <v>568.80999999999995</v>
      </c>
      <c r="CD149">
        <v>578.95000000000005</v>
      </c>
      <c r="CE149">
        <v>611.21</v>
      </c>
      <c r="CF149">
        <v>588.02</v>
      </c>
      <c r="CG149">
        <v>581.04999999999995</v>
      </c>
      <c r="CH149">
        <v>536.88</v>
      </c>
      <c r="CI149">
        <v>614.36</v>
      </c>
      <c r="CJ149">
        <v>733.59</v>
      </c>
      <c r="CK149">
        <v>607.78</v>
      </c>
      <c r="CL149">
        <v>601.05999999999995</v>
      </c>
      <c r="CM149">
        <v>804.59</v>
      </c>
      <c r="CN149">
        <v>791.37</v>
      </c>
      <c r="CO149">
        <v>771.69</v>
      </c>
      <c r="CP149">
        <v>781.62</v>
      </c>
      <c r="CQ149">
        <v>863.48</v>
      </c>
      <c r="CR149">
        <v>666.56</v>
      </c>
      <c r="CS149">
        <v>655.08000000000004</v>
      </c>
      <c r="CT149">
        <v>632.11</v>
      </c>
      <c r="CU149">
        <v>658.27</v>
      </c>
      <c r="CV149">
        <v>650.79999999999995</v>
      </c>
      <c r="CW149">
        <v>672.53</v>
      </c>
      <c r="CX149">
        <v>840.6</v>
      </c>
      <c r="CY149">
        <v>845.88</v>
      </c>
      <c r="CZ149">
        <v>977.12</v>
      </c>
      <c r="DA149">
        <v>955.24</v>
      </c>
      <c r="DB149">
        <v>821.84</v>
      </c>
      <c r="DC149">
        <v>739.1</v>
      </c>
      <c r="DD149">
        <v>806.25</v>
      </c>
      <c r="DE149">
        <v>784.24</v>
      </c>
      <c r="DF149">
        <v>913.82</v>
      </c>
      <c r="DG149">
        <v>842.8</v>
      </c>
      <c r="DH149">
        <v>829.66</v>
      </c>
      <c r="DI149">
        <v>1028.73</v>
      </c>
      <c r="DJ149">
        <v>891.64</v>
      </c>
      <c r="DK149">
        <v>777.48</v>
      </c>
      <c r="DL149">
        <v>879.99</v>
      </c>
      <c r="DM149">
        <v>829.18</v>
      </c>
      <c r="DN149">
        <v>752.25</v>
      </c>
      <c r="DO149">
        <v>784.13</v>
      </c>
      <c r="DP149">
        <v>839.6</v>
      </c>
      <c r="DQ149">
        <v>830.57</v>
      </c>
      <c r="DR149">
        <v>885.57</v>
      </c>
      <c r="DS149">
        <v>856.64</v>
      </c>
      <c r="DT149">
        <v>837.64</v>
      </c>
      <c r="DU149">
        <v>806.04</v>
      </c>
      <c r="DV149">
        <v>842.62</v>
      </c>
      <c r="DW149">
        <v>829.6</v>
      </c>
      <c r="DX149">
        <v>1032.51</v>
      </c>
      <c r="DY149">
        <v>756.88</v>
      </c>
      <c r="DZ149">
        <v>879.46</v>
      </c>
      <c r="EA149">
        <v>787.25</v>
      </c>
      <c r="EB149">
        <v>1009.99</v>
      </c>
      <c r="EC149">
        <v>883.93</v>
      </c>
      <c r="ED149">
        <v>777.54</v>
      </c>
      <c r="EE149">
        <v>758.43</v>
      </c>
      <c r="EF149">
        <v>786.54</v>
      </c>
      <c r="EG149">
        <v>826.97</v>
      </c>
      <c r="EH149">
        <v>856.23</v>
      </c>
      <c r="EI149">
        <v>777.68</v>
      </c>
      <c r="EJ149">
        <v>702.12</v>
      </c>
      <c r="EK149">
        <v>783.46</v>
      </c>
      <c r="EL149">
        <v>692.43</v>
      </c>
      <c r="EM149">
        <v>859.52</v>
      </c>
      <c r="EN149">
        <v>746.54</v>
      </c>
      <c r="EO149">
        <v>669.26</v>
      </c>
      <c r="EP149">
        <v>877.04</v>
      </c>
      <c r="EQ149">
        <v>784.86</v>
      </c>
      <c r="ER149">
        <v>680.54</v>
      </c>
      <c r="ES149">
        <v>779.46</v>
      </c>
      <c r="ET149">
        <v>717.84</v>
      </c>
      <c r="EU149">
        <v>684.56</v>
      </c>
      <c r="EV149">
        <v>701.09</v>
      </c>
      <c r="EW149">
        <v>785.02</v>
      </c>
      <c r="EX149">
        <v>759.95</v>
      </c>
      <c r="EY149">
        <v>840.95</v>
      </c>
      <c r="EZ149">
        <v>750.86</v>
      </c>
      <c r="FA149">
        <v>728.44</v>
      </c>
      <c r="FB149">
        <v>730.89</v>
      </c>
      <c r="FC149">
        <v>734.93</v>
      </c>
      <c r="FD149">
        <v>745.66</v>
      </c>
      <c r="FE149">
        <v>866.16</v>
      </c>
      <c r="FF149">
        <v>646.53</v>
      </c>
      <c r="FG149">
        <v>813.49</v>
      </c>
      <c r="FH149">
        <v>720.89</v>
      </c>
      <c r="FI149">
        <v>972.8</v>
      </c>
      <c r="FJ149">
        <v>791.36</v>
      </c>
      <c r="FK149">
        <v>721.73</v>
      </c>
      <c r="FL149">
        <v>1069.97</v>
      </c>
      <c r="FM149">
        <v>1020.5</v>
      </c>
      <c r="FN149">
        <v>1521.89</v>
      </c>
      <c r="FO149">
        <v>1280.67</v>
      </c>
      <c r="FP149">
        <v>943.4</v>
      </c>
      <c r="FQ149">
        <v>870.75</v>
      </c>
      <c r="FR149">
        <v>874.74</v>
      </c>
      <c r="FS149">
        <v>1054.3</v>
      </c>
      <c r="FT149">
        <v>1149.28</v>
      </c>
      <c r="FU149">
        <v>1147</v>
      </c>
      <c r="FV149">
        <v>1490.5</v>
      </c>
      <c r="FW149">
        <v>1526.66</v>
      </c>
      <c r="FX149">
        <v>1288.1600000000001</v>
      </c>
      <c r="FY149">
        <v>1077.1600000000001</v>
      </c>
      <c r="FZ149">
        <v>1193.46</v>
      </c>
      <c r="GA149">
        <v>1174.45</v>
      </c>
      <c r="GB149">
        <v>927.64</v>
      </c>
      <c r="GC149">
        <v>1080.21</v>
      </c>
      <c r="GD149">
        <v>1004.23</v>
      </c>
      <c r="GE149">
        <v>1024.05</v>
      </c>
      <c r="GF149">
        <v>1045.9000000000001</v>
      </c>
      <c r="GG149">
        <v>1158.95</v>
      </c>
      <c r="GH149">
        <v>1100.18</v>
      </c>
      <c r="GI149">
        <v>1001.61</v>
      </c>
      <c r="GJ149">
        <v>1128.72</v>
      </c>
      <c r="GK149">
        <v>1041.55</v>
      </c>
      <c r="GL149">
        <v>1436.68</v>
      </c>
      <c r="GM149">
        <v>1079.29</v>
      </c>
      <c r="GN149">
        <v>1081.6400000000001</v>
      </c>
      <c r="GO149">
        <v>972.72</v>
      </c>
      <c r="GP149">
        <v>1128.3900000000001</v>
      </c>
      <c r="GQ149">
        <v>1182.31</v>
      </c>
      <c r="GR149">
        <v>944.57</v>
      </c>
      <c r="GS149">
        <v>0.08</v>
      </c>
      <c r="GT149">
        <v>0.67</v>
      </c>
      <c r="GU149">
        <v>0.39</v>
      </c>
      <c r="GV149">
        <v>-0.17</v>
      </c>
      <c r="GW149">
        <v>1.08</v>
      </c>
      <c r="GX149">
        <v>0.15</v>
      </c>
      <c r="GY149">
        <v>0.7</v>
      </c>
      <c r="GZ149">
        <v>1.01</v>
      </c>
      <c r="HA149">
        <v>0.28999999999999998</v>
      </c>
      <c r="HB149">
        <v>-0.04</v>
      </c>
      <c r="HC149">
        <v>0.03</v>
      </c>
      <c r="HD149">
        <v>2.64</v>
      </c>
      <c r="HE149">
        <v>-0.25</v>
      </c>
      <c r="HF149">
        <v>0.6</v>
      </c>
      <c r="HG149">
        <v>0.46</v>
      </c>
      <c r="HH149">
        <v>0.25</v>
      </c>
      <c r="HI149">
        <v>-0.05</v>
      </c>
      <c r="HJ149">
        <v>0.23</v>
      </c>
      <c r="HK149">
        <v>-0.85</v>
      </c>
      <c r="HL149">
        <v>-0.09</v>
      </c>
      <c r="HM149">
        <v>-0.48</v>
      </c>
      <c r="HN149">
        <v>-0.27</v>
      </c>
      <c r="HO149">
        <v>-0.03</v>
      </c>
      <c r="HP149">
        <v>0.11</v>
      </c>
      <c r="HQ149">
        <v>0.32</v>
      </c>
      <c r="HR149">
        <v>0.3</v>
      </c>
      <c r="HS149">
        <v>0.56999999999999995</v>
      </c>
      <c r="HT149">
        <v>0.1</v>
      </c>
      <c r="HU149">
        <v>0.21</v>
      </c>
      <c r="HV149">
        <v>0.24</v>
      </c>
      <c r="HW149">
        <v>-0.03</v>
      </c>
      <c r="HX149">
        <v>0.08</v>
      </c>
      <c r="HY149">
        <v>0.69</v>
      </c>
      <c r="HZ149">
        <v>10.9</v>
      </c>
      <c r="IA149">
        <v>12.7</v>
      </c>
      <c r="IB149">
        <v>16.96</v>
      </c>
      <c r="IC149">
        <v>11.55</v>
      </c>
      <c r="ID149">
        <v>15.17</v>
      </c>
      <c r="IE149">
        <v>13.09</v>
      </c>
      <c r="IF149">
        <v>10.59</v>
      </c>
      <c r="IG149">
        <v>13.11</v>
      </c>
      <c r="IH149">
        <v>14.06</v>
      </c>
      <c r="II149">
        <v>10.02</v>
      </c>
      <c r="IJ149">
        <v>9.8000000000000007</v>
      </c>
      <c r="IK149">
        <v>11.79</v>
      </c>
      <c r="IL149">
        <v>10.62</v>
      </c>
      <c r="IM149">
        <v>16.93</v>
      </c>
      <c r="IN149">
        <v>10.94</v>
      </c>
      <c r="IO149">
        <v>12.19</v>
      </c>
      <c r="IP149">
        <v>10.74</v>
      </c>
      <c r="IQ149">
        <v>9.42</v>
      </c>
      <c r="IR149">
        <v>6.79</v>
      </c>
      <c r="IS149">
        <v>10.33</v>
      </c>
      <c r="IT149">
        <v>9.7799999999999994</v>
      </c>
      <c r="IU149">
        <v>9.73</v>
      </c>
      <c r="IV149">
        <v>9.7100000000000009</v>
      </c>
      <c r="IW149">
        <v>10.95</v>
      </c>
      <c r="IX149">
        <v>10.48</v>
      </c>
      <c r="IY149">
        <v>10.28</v>
      </c>
      <c r="IZ149">
        <v>11.38</v>
      </c>
      <c r="JA149">
        <v>9.8000000000000007</v>
      </c>
      <c r="JB149">
        <v>14.6</v>
      </c>
      <c r="JC149">
        <v>12.26</v>
      </c>
      <c r="JD149">
        <v>20.52</v>
      </c>
      <c r="JE149">
        <v>12.68</v>
      </c>
      <c r="JF149">
        <v>11.19</v>
      </c>
      <c r="JG149">
        <v>10.9</v>
      </c>
      <c r="JH149">
        <v>12.7</v>
      </c>
      <c r="JI149">
        <v>16.96</v>
      </c>
      <c r="JJ149">
        <v>11.55</v>
      </c>
      <c r="JK149">
        <v>15.17</v>
      </c>
      <c r="JL149">
        <v>13.09</v>
      </c>
      <c r="JM149">
        <v>10.59</v>
      </c>
      <c r="JN149">
        <v>13.11</v>
      </c>
      <c r="JO149">
        <v>14.06</v>
      </c>
      <c r="JP149">
        <v>10.02</v>
      </c>
      <c r="JQ149">
        <v>9.8000000000000007</v>
      </c>
      <c r="JR149">
        <v>11.79</v>
      </c>
      <c r="JS149">
        <v>10.62</v>
      </c>
      <c r="JT149">
        <v>16.93</v>
      </c>
      <c r="JU149">
        <v>10.94</v>
      </c>
      <c r="JV149">
        <v>12.19</v>
      </c>
      <c r="JW149">
        <v>10.74</v>
      </c>
      <c r="JX149">
        <v>9.42</v>
      </c>
      <c r="JY149">
        <v>6.79</v>
      </c>
      <c r="JZ149">
        <v>10.33</v>
      </c>
      <c r="KA149">
        <v>9.7799999999999994</v>
      </c>
      <c r="KB149">
        <v>9.73</v>
      </c>
      <c r="KC149">
        <v>9.7100000000000009</v>
      </c>
      <c r="KD149">
        <v>10.95</v>
      </c>
      <c r="KE149">
        <v>10.48</v>
      </c>
      <c r="KF149">
        <v>10.28</v>
      </c>
      <c r="KG149">
        <v>11.38</v>
      </c>
      <c r="KH149">
        <v>9.8000000000000007</v>
      </c>
      <c r="KI149">
        <v>14.6</v>
      </c>
      <c r="KJ149">
        <v>12.26</v>
      </c>
      <c r="KK149">
        <v>20.52</v>
      </c>
      <c r="KL149">
        <v>12.68</v>
      </c>
      <c r="KM149">
        <v>11.19</v>
      </c>
    </row>
    <row r="150" spans="1:299" x14ac:dyDescent="0.25">
      <c r="A150">
        <v>148</v>
      </c>
      <c r="B150" s="1">
        <v>44927</v>
      </c>
      <c r="C150">
        <v>1684.45</v>
      </c>
      <c r="D150">
        <v>1709.77</v>
      </c>
      <c r="E150">
        <v>1754.44</v>
      </c>
      <c r="F150">
        <v>1802.17</v>
      </c>
      <c r="G150">
        <v>1696.73</v>
      </c>
      <c r="H150">
        <v>1774.1</v>
      </c>
      <c r="I150">
        <v>1696.38</v>
      </c>
      <c r="J150">
        <v>1613</v>
      </c>
      <c r="K150">
        <v>1756.15</v>
      </c>
      <c r="L150">
        <v>1561.05</v>
      </c>
      <c r="M150">
        <v>1584.41</v>
      </c>
      <c r="N150">
        <v>1548.32</v>
      </c>
      <c r="O150">
        <v>1543.51</v>
      </c>
      <c r="P150">
        <v>1548.15</v>
      </c>
      <c r="Q150">
        <v>1590.33</v>
      </c>
      <c r="R150">
        <v>1549.6</v>
      </c>
      <c r="S150">
        <v>1509.33</v>
      </c>
      <c r="T150">
        <v>1484.27</v>
      </c>
      <c r="U150">
        <v>1581.54</v>
      </c>
      <c r="V150">
        <v>1744.44</v>
      </c>
      <c r="W150">
        <v>1641.33</v>
      </c>
      <c r="X150">
        <v>1534.67</v>
      </c>
      <c r="Y150">
        <v>1839.93</v>
      </c>
      <c r="Z150">
        <v>1785.1</v>
      </c>
      <c r="AA150">
        <v>1761.86</v>
      </c>
      <c r="AB150">
        <v>1736.43</v>
      </c>
      <c r="AC150">
        <v>1905.86</v>
      </c>
      <c r="AD150">
        <v>1665.77</v>
      </c>
      <c r="AE150">
        <v>1727.02</v>
      </c>
      <c r="AF150">
        <v>1678.87</v>
      </c>
      <c r="AG150">
        <v>1770.23</v>
      </c>
      <c r="AH150">
        <v>1688.83</v>
      </c>
      <c r="AI150">
        <v>1755.54</v>
      </c>
      <c r="AJ150">
        <v>1000.94</v>
      </c>
      <c r="AK150">
        <v>1075.8900000000001</v>
      </c>
      <c r="AL150">
        <v>1092.1099999999999</v>
      </c>
      <c r="AM150">
        <v>1172.8399999999999</v>
      </c>
      <c r="AN150">
        <v>1073.3599999999999</v>
      </c>
      <c r="AO150">
        <v>1061.3800000000001</v>
      </c>
      <c r="AP150">
        <v>1067.6500000000001</v>
      </c>
      <c r="AQ150">
        <v>1002.5</v>
      </c>
      <c r="AR150">
        <v>1105.3499999999999</v>
      </c>
      <c r="AS150">
        <v>963.82</v>
      </c>
      <c r="AT150">
        <v>982.24</v>
      </c>
      <c r="AU150">
        <v>960.03</v>
      </c>
      <c r="AV150">
        <v>967.75</v>
      </c>
      <c r="AW150">
        <v>965.56</v>
      </c>
      <c r="AX150">
        <v>978.81</v>
      </c>
      <c r="AY150">
        <v>961.58</v>
      </c>
      <c r="AZ150">
        <v>919.87</v>
      </c>
      <c r="BA150">
        <v>936.49</v>
      </c>
      <c r="BB150">
        <v>961.1</v>
      </c>
      <c r="BC150">
        <v>1001.14</v>
      </c>
      <c r="BD150">
        <v>995.03</v>
      </c>
      <c r="BE150">
        <v>933.61</v>
      </c>
      <c r="BF150">
        <v>1033.93</v>
      </c>
      <c r="BG150">
        <v>997.2</v>
      </c>
      <c r="BH150">
        <v>989.81</v>
      </c>
      <c r="BI150">
        <v>954.81</v>
      </c>
      <c r="BJ150">
        <v>1042.3800000000001</v>
      </c>
      <c r="BK150">
        <v>997.91</v>
      </c>
      <c r="BL150">
        <v>1068.1600000000001</v>
      </c>
      <c r="BM150">
        <v>1046.6199999999999</v>
      </c>
      <c r="BN150">
        <v>1107.7</v>
      </c>
      <c r="BO150">
        <v>1030.3399999999999</v>
      </c>
      <c r="BP150">
        <v>1082.83</v>
      </c>
      <c r="BQ150">
        <v>683.51</v>
      </c>
      <c r="BR150">
        <v>633.88</v>
      </c>
      <c r="BS150">
        <v>662.33</v>
      </c>
      <c r="BT150">
        <v>629.33000000000004</v>
      </c>
      <c r="BU150">
        <v>623.37</v>
      </c>
      <c r="BV150">
        <v>712.72</v>
      </c>
      <c r="BW150">
        <v>628.73</v>
      </c>
      <c r="BX150">
        <v>610.5</v>
      </c>
      <c r="BY150">
        <v>650.79999999999995</v>
      </c>
      <c r="BZ150">
        <v>597.23</v>
      </c>
      <c r="CA150">
        <v>602.16999999999996</v>
      </c>
      <c r="CB150">
        <v>588.29</v>
      </c>
      <c r="CC150">
        <v>575.76</v>
      </c>
      <c r="CD150">
        <v>582.59</v>
      </c>
      <c r="CE150">
        <v>611.52</v>
      </c>
      <c r="CF150">
        <v>588.02</v>
      </c>
      <c r="CG150">
        <v>589.46</v>
      </c>
      <c r="CH150">
        <v>547.78</v>
      </c>
      <c r="CI150">
        <v>620.44000000000005</v>
      </c>
      <c r="CJ150">
        <v>743.3</v>
      </c>
      <c r="CK150">
        <v>646.29999999999995</v>
      </c>
      <c r="CL150">
        <v>601.05999999999995</v>
      </c>
      <c r="CM150">
        <v>806</v>
      </c>
      <c r="CN150">
        <v>787.9</v>
      </c>
      <c r="CO150">
        <v>772.05</v>
      </c>
      <c r="CP150">
        <v>781.62</v>
      </c>
      <c r="CQ150">
        <v>863.48</v>
      </c>
      <c r="CR150">
        <v>667.86</v>
      </c>
      <c r="CS150">
        <v>658.86</v>
      </c>
      <c r="CT150">
        <v>632.25</v>
      </c>
      <c r="CU150">
        <v>662.53</v>
      </c>
      <c r="CV150">
        <v>658.49</v>
      </c>
      <c r="CW150">
        <v>672.71</v>
      </c>
      <c r="CX150">
        <v>843.21</v>
      </c>
      <c r="CY150">
        <v>851.89</v>
      </c>
      <c r="CZ150">
        <v>978.39</v>
      </c>
      <c r="DA150">
        <v>956.29</v>
      </c>
      <c r="DB150">
        <v>830.64</v>
      </c>
      <c r="DC150">
        <v>736.88</v>
      </c>
      <c r="DD150">
        <v>813.43</v>
      </c>
      <c r="DE150">
        <v>783.46</v>
      </c>
      <c r="DF150">
        <v>923.33</v>
      </c>
      <c r="DG150">
        <v>843.05</v>
      </c>
      <c r="DH150">
        <v>834.8</v>
      </c>
      <c r="DI150">
        <v>1029.03</v>
      </c>
      <c r="DJ150">
        <v>891.64</v>
      </c>
      <c r="DK150">
        <v>780.28</v>
      </c>
      <c r="DL150">
        <v>879.37</v>
      </c>
      <c r="DM150">
        <v>828.44</v>
      </c>
      <c r="DN150">
        <v>753.98</v>
      </c>
      <c r="DO150">
        <v>788.67</v>
      </c>
      <c r="DP150">
        <v>837.25</v>
      </c>
      <c r="DQ150">
        <v>835.05</v>
      </c>
      <c r="DR150">
        <v>903.2</v>
      </c>
      <c r="DS150">
        <v>851.33</v>
      </c>
      <c r="DT150">
        <v>838.48</v>
      </c>
      <c r="DU150">
        <v>806.21</v>
      </c>
      <c r="DV150">
        <v>842.62</v>
      </c>
      <c r="DW150">
        <v>830.34</v>
      </c>
      <c r="DX150">
        <v>1032</v>
      </c>
      <c r="DY150">
        <v>755.97</v>
      </c>
      <c r="DZ150">
        <v>881.66</v>
      </c>
      <c r="EA150">
        <v>789.69</v>
      </c>
      <c r="EB150">
        <v>1009.79</v>
      </c>
      <c r="EC150">
        <v>891.97</v>
      </c>
      <c r="ED150">
        <v>775.21</v>
      </c>
      <c r="EE150">
        <v>758.21</v>
      </c>
      <c r="EF150">
        <v>794.95</v>
      </c>
      <c r="EG150">
        <v>831.51</v>
      </c>
      <c r="EH150">
        <v>852.29</v>
      </c>
      <c r="EI150">
        <v>792.54</v>
      </c>
      <c r="EJ150">
        <v>698.54</v>
      </c>
      <c r="EK150">
        <v>794.66</v>
      </c>
      <c r="EL150">
        <v>690.15</v>
      </c>
      <c r="EM150">
        <v>864.93</v>
      </c>
      <c r="EN150">
        <v>743.7</v>
      </c>
      <c r="EO150">
        <v>675.89</v>
      </c>
      <c r="EP150">
        <v>869.49</v>
      </c>
      <c r="EQ150">
        <v>779.21</v>
      </c>
      <c r="ER150">
        <v>681.9</v>
      </c>
      <c r="ES150">
        <v>778.37</v>
      </c>
      <c r="ET150">
        <v>716.83</v>
      </c>
      <c r="EU150">
        <v>680.93</v>
      </c>
      <c r="EV150">
        <v>699.41</v>
      </c>
      <c r="EW150">
        <v>776.46</v>
      </c>
      <c r="EX150">
        <v>759.72</v>
      </c>
      <c r="EY150">
        <v>835.57</v>
      </c>
      <c r="EZ150">
        <v>743.2</v>
      </c>
      <c r="FA150">
        <v>728.8</v>
      </c>
      <c r="FB150">
        <v>733.67</v>
      </c>
      <c r="FC150">
        <v>734.64</v>
      </c>
      <c r="FD150">
        <v>746.93</v>
      </c>
      <c r="FE150">
        <v>865.38</v>
      </c>
      <c r="FF150">
        <v>644.46</v>
      </c>
      <c r="FG150">
        <v>813.89</v>
      </c>
      <c r="FH150">
        <v>724.42</v>
      </c>
      <c r="FI150">
        <v>968.81</v>
      </c>
      <c r="FJ150">
        <v>797.13</v>
      </c>
      <c r="FK150">
        <v>718.05</v>
      </c>
      <c r="FL150">
        <v>1078.6400000000001</v>
      </c>
      <c r="FM150">
        <v>1021.62</v>
      </c>
      <c r="FN150">
        <v>1513.37</v>
      </c>
      <c r="FO150">
        <v>1296.03</v>
      </c>
      <c r="FP150">
        <v>940.09</v>
      </c>
      <c r="FQ150">
        <v>870.75</v>
      </c>
      <c r="FR150">
        <v>874.74</v>
      </c>
      <c r="FS150">
        <v>1057.3599999999999</v>
      </c>
      <c r="FT150">
        <v>1169.28</v>
      </c>
      <c r="FU150">
        <v>1155.1400000000001</v>
      </c>
      <c r="FV150">
        <v>1490.95</v>
      </c>
      <c r="FW150">
        <v>1549.71</v>
      </c>
      <c r="FX150">
        <v>1303.8699999999999</v>
      </c>
      <c r="FY150">
        <v>1083.95</v>
      </c>
      <c r="FZ150">
        <v>1194.05</v>
      </c>
      <c r="GA150">
        <v>1174.45</v>
      </c>
      <c r="GB150">
        <v>941.1</v>
      </c>
      <c r="GC150">
        <v>1102.1400000000001</v>
      </c>
      <c r="GD150">
        <v>1014.17</v>
      </c>
      <c r="GE150">
        <v>1037.57</v>
      </c>
      <c r="GF150">
        <v>1112.21</v>
      </c>
      <c r="GG150">
        <v>1158.95</v>
      </c>
      <c r="GH150">
        <v>1102.05</v>
      </c>
      <c r="GI150">
        <v>997.2</v>
      </c>
      <c r="GJ150">
        <v>1129.28</v>
      </c>
      <c r="GK150">
        <v>1041.55</v>
      </c>
      <c r="GL150">
        <v>1436.68</v>
      </c>
      <c r="GM150">
        <v>1081.3399999999999</v>
      </c>
      <c r="GN150">
        <v>1087.92</v>
      </c>
      <c r="GO150">
        <v>972.91</v>
      </c>
      <c r="GP150">
        <v>1135.72</v>
      </c>
      <c r="GQ150">
        <v>1196.26</v>
      </c>
      <c r="GR150">
        <v>944.85</v>
      </c>
      <c r="GS150">
        <v>0.31</v>
      </c>
      <c r="GT150">
        <v>0.71</v>
      </c>
      <c r="GU150">
        <v>0.13</v>
      </c>
      <c r="GV150">
        <v>0.11</v>
      </c>
      <c r="GW150">
        <v>1.07</v>
      </c>
      <c r="GX150">
        <v>-0.3</v>
      </c>
      <c r="GY150">
        <v>0.89</v>
      </c>
      <c r="GZ150">
        <v>-0.1</v>
      </c>
      <c r="HA150">
        <v>1.04</v>
      </c>
      <c r="HB150">
        <v>0.03</v>
      </c>
      <c r="HC150">
        <v>0.62</v>
      </c>
      <c r="HD150">
        <v>0.03</v>
      </c>
      <c r="HE150">
        <v>0</v>
      </c>
      <c r="HF150">
        <v>0.36</v>
      </c>
      <c r="HG150">
        <v>-7.0000000000000007E-2</v>
      </c>
      <c r="HH150">
        <v>-0.09</v>
      </c>
      <c r="HI150">
        <v>0.23</v>
      </c>
      <c r="HJ150">
        <v>0.57999999999999996</v>
      </c>
      <c r="HK150">
        <v>-0.28000000000000003</v>
      </c>
      <c r="HL150">
        <v>0.54</v>
      </c>
      <c r="HM150">
        <v>1.99</v>
      </c>
      <c r="HN150">
        <v>-0.62</v>
      </c>
      <c r="HO150">
        <v>0.1</v>
      </c>
      <c r="HP150">
        <v>0.02</v>
      </c>
      <c r="HQ150">
        <v>0</v>
      </c>
      <c r="HR150">
        <v>0.09</v>
      </c>
      <c r="HS150">
        <v>-0.05</v>
      </c>
      <c r="HT150">
        <v>-0.12</v>
      </c>
      <c r="HU150">
        <v>0.25</v>
      </c>
      <c r="HV150">
        <v>0.31</v>
      </c>
      <c r="HW150">
        <v>-0.02</v>
      </c>
      <c r="HX150">
        <v>0.91</v>
      </c>
      <c r="HY150">
        <v>-0.3</v>
      </c>
      <c r="HZ150">
        <v>0.31</v>
      </c>
      <c r="IA150">
        <v>0.71</v>
      </c>
      <c r="IB150">
        <v>0.13</v>
      </c>
      <c r="IC150">
        <v>0.11</v>
      </c>
      <c r="ID150">
        <v>1.07</v>
      </c>
      <c r="IE150">
        <v>-0.3</v>
      </c>
      <c r="IF150">
        <v>0.89</v>
      </c>
      <c r="IG150">
        <v>-0.1</v>
      </c>
      <c r="IH150">
        <v>1.04</v>
      </c>
      <c r="II150">
        <v>0.03</v>
      </c>
      <c r="IJ150">
        <v>0.62</v>
      </c>
      <c r="IK150">
        <v>0.03</v>
      </c>
      <c r="IL150">
        <v>0</v>
      </c>
      <c r="IM150">
        <v>0.36</v>
      </c>
      <c r="IN150">
        <v>-7.0000000000000007E-2</v>
      </c>
      <c r="IO150">
        <v>-0.09</v>
      </c>
      <c r="IP150">
        <v>0.23</v>
      </c>
      <c r="IQ150">
        <v>0.57999999999999996</v>
      </c>
      <c r="IR150">
        <v>-0.28000000000000003</v>
      </c>
      <c r="IS150">
        <v>0.54</v>
      </c>
      <c r="IT150">
        <v>1.99</v>
      </c>
      <c r="IU150">
        <v>-0.62</v>
      </c>
      <c r="IV150">
        <v>0.1</v>
      </c>
      <c r="IW150">
        <v>0.02</v>
      </c>
      <c r="IX150">
        <v>0</v>
      </c>
      <c r="IY150">
        <v>0.09</v>
      </c>
      <c r="IZ150">
        <v>-0.05</v>
      </c>
      <c r="JA150">
        <v>-0.12</v>
      </c>
      <c r="JB150">
        <v>0.25</v>
      </c>
      <c r="JC150">
        <v>0.31</v>
      </c>
      <c r="JD150">
        <v>-0.02</v>
      </c>
      <c r="JE150">
        <v>0.91</v>
      </c>
      <c r="JF150">
        <v>-0.3</v>
      </c>
      <c r="JG150">
        <v>10.45</v>
      </c>
      <c r="JH150">
        <v>12.11</v>
      </c>
      <c r="JI150">
        <v>15.88</v>
      </c>
      <c r="JJ150">
        <v>10.58</v>
      </c>
      <c r="JK150">
        <v>15</v>
      </c>
      <c r="JL150">
        <v>12.26</v>
      </c>
      <c r="JM150">
        <v>10.47</v>
      </c>
      <c r="JN150">
        <v>12.23</v>
      </c>
      <c r="JO150">
        <v>10.66</v>
      </c>
      <c r="JP150">
        <v>8.91</v>
      </c>
      <c r="JQ150">
        <v>9.75</v>
      </c>
      <c r="JR150">
        <v>8.2100000000000009</v>
      </c>
      <c r="JS150">
        <v>8.9</v>
      </c>
      <c r="JT150">
        <v>15.72</v>
      </c>
      <c r="JU150">
        <v>9.98</v>
      </c>
      <c r="JV150">
        <v>11.84</v>
      </c>
      <c r="JW150">
        <v>6.42</v>
      </c>
      <c r="JX150">
        <v>9.69</v>
      </c>
      <c r="JY150">
        <v>5.92</v>
      </c>
      <c r="JZ150">
        <v>10.4</v>
      </c>
      <c r="KA150">
        <v>11.43</v>
      </c>
      <c r="KB150">
        <v>7.9</v>
      </c>
      <c r="KC150">
        <v>9.24</v>
      </c>
      <c r="KD150">
        <v>10.51</v>
      </c>
      <c r="KE150">
        <v>10.130000000000001</v>
      </c>
      <c r="KF150">
        <v>10.16</v>
      </c>
      <c r="KG150">
        <v>10.84</v>
      </c>
      <c r="KH150">
        <v>9.23</v>
      </c>
      <c r="KI150">
        <v>13.98</v>
      </c>
      <c r="KJ150">
        <v>11.8</v>
      </c>
      <c r="KK150">
        <v>19.690000000000001</v>
      </c>
      <c r="KL150">
        <v>12.27</v>
      </c>
      <c r="KM150">
        <v>10.48</v>
      </c>
    </row>
    <row r="151" spans="1:299" x14ac:dyDescent="0.25">
      <c r="A151">
        <v>149</v>
      </c>
      <c r="B151" s="1">
        <v>44958</v>
      </c>
      <c r="C151">
        <v>1685.74</v>
      </c>
      <c r="D151">
        <v>1725.71</v>
      </c>
      <c r="E151">
        <v>1760.74</v>
      </c>
      <c r="F151">
        <v>1816.23</v>
      </c>
      <c r="G151">
        <v>1721.54</v>
      </c>
      <c r="H151">
        <v>1775.36</v>
      </c>
      <c r="I151">
        <v>1709.48</v>
      </c>
      <c r="J151">
        <v>1645.98</v>
      </c>
      <c r="K151">
        <v>1763.52</v>
      </c>
      <c r="L151">
        <v>1561.97</v>
      </c>
      <c r="M151">
        <v>1590.83</v>
      </c>
      <c r="N151">
        <v>1552.36</v>
      </c>
      <c r="O151">
        <v>1549.39</v>
      </c>
      <c r="P151">
        <v>1547.96</v>
      </c>
      <c r="Q151">
        <v>1590.51</v>
      </c>
      <c r="R151">
        <v>1540.73</v>
      </c>
      <c r="S151">
        <v>1513.87</v>
      </c>
      <c r="T151">
        <v>1485.95</v>
      </c>
      <c r="U151">
        <v>1581.92</v>
      </c>
      <c r="V151">
        <v>1742.11</v>
      </c>
      <c r="W151">
        <v>1638.08</v>
      </c>
      <c r="X151">
        <v>1539.2</v>
      </c>
      <c r="Y151">
        <v>1840.63</v>
      </c>
      <c r="Z151">
        <v>1781.56</v>
      </c>
      <c r="AA151">
        <v>1764.72</v>
      </c>
      <c r="AB151">
        <v>1740.96</v>
      </c>
      <c r="AC151">
        <v>1906.26</v>
      </c>
      <c r="AD151">
        <v>1668.21</v>
      </c>
      <c r="AE151">
        <v>1728.23</v>
      </c>
      <c r="AF151">
        <v>1672.87</v>
      </c>
      <c r="AG151">
        <v>1774.26</v>
      </c>
      <c r="AH151">
        <v>1690.5</v>
      </c>
      <c r="AI151">
        <v>1757.31</v>
      </c>
      <c r="AJ151">
        <v>1001.94</v>
      </c>
      <c r="AK151">
        <v>1089.6400000000001</v>
      </c>
      <c r="AL151">
        <v>1098.4100000000001</v>
      </c>
      <c r="AM151">
        <v>1186.9000000000001</v>
      </c>
      <c r="AN151">
        <v>1098.17</v>
      </c>
      <c r="AO151">
        <v>1062.6400000000001</v>
      </c>
      <c r="AP151">
        <v>1080.75</v>
      </c>
      <c r="AQ151">
        <v>1004.55</v>
      </c>
      <c r="AR151">
        <v>1112.72</v>
      </c>
      <c r="AS151">
        <v>964.31</v>
      </c>
      <c r="AT151">
        <v>985.52</v>
      </c>
      <c r="AU151">
        <v>963.26</v>
      </c>
      <c r="AV151">
        <v>973.63</v>
      </c>
      <c r="AW151">
        <v>965.37</v>
      </c>
      <c r="AX151">
        <v>978.86</v>
      </c>
      <c r="AY151">
        <v>952.71</v>
      </c>
      <c r="AZ151">
        <v>925.44</v>
      </c>
      <c r="BA151">
        <v>938.17</v>
      </c>
      <c r="BB151">
        <v>961.48</v>
      </c>
      <c r="BC151">
        <v>998.81</v>
      </c>
      <c r="BD151">
        <v>991.78</v>
      </c>
      <c r="BE151">
        <v>938.14</v>
      </c>
      <c r="BF151">
        <v>1034.6300000000001</v>
      </c>
      <c r="BG151">
        <v>993.66</v>
      </c>
      <c r="BH151">
        <v>993.35</v>
      </c>
      <c r="BI151">
        <v>959.34</v>
      </c>
      <c r="BJ151">
        <v>1042.78</v>
      </c>
      <c r="BK151">
        <v>1002.81</v>
      </c>
      <c r="BL151">
        <v>1068.82</v>
      </c>
      <c r="BM151">
        <v>1040.5899999999999</v>
      </c>
      <c r="BN151">
        <v>1111.73</v>
      </c>
      <c r="BO151">
        <v>1032.01</v>
      </c>
      <c r="BP151">
        <v>1082.19</v>
      </c>
      <c r="BQ151">
        <v>683.8</v>
      </c>
      <c r="BR151">
        <v>636.07000000000005</v>
      </c>
      <c r="BS151">
        <v>662.33</v>
      </c>
      <c r="BT151">
        <v>629.33000000000004</v>
      </c>
      <c r="BU151">
        <v>623.37</v>
      </c>
      <c r="BV151">
        <v>712.72</v>
      </c>
      <c r="BW151">
        <v>628.73</v>
      </c>
      <c r="BX151">
        <v>641.42999999999995</v>
      </c>
      <c r="BY151">
        <v>650.79999999999995</v>
      </c>
      <c r="BZ151">
        <v>597.66</v>
      </c>
      <c r="CA151">
        <v>605.30999999999995</v>
      </c>
      <c r="CB151">
        <v>589.1</v>
      </c>
      <c r="CC151">
        <v>575.76</v>
      </c>
      <c r="CD151">
        <v>582.59</v>
      </c>
      <c r="CE151">
        <v>611.65</v>
      </c>
      <c r="CF151">
        <v>588.02</v>
      </c>
      <c r="CG151">
        <v>588.42999999999995</v>
      </c>
      <c r="CH151">
        <v>547.78</v>
      </c>
      <c r="CI151">
        <v>620.44000000000005</v>
      </c>
      <c r="CJ151">
        <v>743.3</v>
      </c>
      <c r="CK151">
        <v>646.29999999999995</v>
      </c>
      <c r="CL151">
        <v>601.05999999999995</v>
      </c>
      <c r="CM151">
        <v>806</v>
      </c>
      <c r="CN151">
        <v>787.9</v>
      </c>
      <c r="CO151">
        <v>771.37</v>
      </c>
      <c r="CP151">
        <v>781.62</v>
      </c>
      <c r="CQ151">
        <v>863.48</v>
      </c>
      <c r="CR151">
        <v>665.4</v>
      </c>
      <c r="CS151">
        <v>659.41</v>
      </c>
      <c r="CT151">
        <v>632.28</v>
      </c>
      <c r="CU151">
        <v>662.53</v>
      </c>
      <c r="CV151">
        <v>658.49</v>
      </c>
      <c r="CW151">
        <v>675.12</v>
      </c>
      <c r="CX151">
        <v>843.88</v>
      </c>
      <c r="CY151">
        <v>859.81</v>
      </c>
      <c r="CZ151">
        <v>981.91</v>
      </c>
      <c r="DA151">
        <v>963.75</v>
      </c>
      <c r="DB151">
        <v>842.76</v>
      </c>
      <c r="DC151">
        <v>737.39</v>
      </c>
      <c r="DD151">
        <v>819.69</v>
      </c>
      <c r="DE151">
        <v>799.44</v>
      </c>
      <c r="DF151">
        <v>927.21</v>
      </c>
      <c r="DG151">
        <v>843.56</v>
      </c>
      <c r="DH151">
        <v>838.23</v>
      </c>
      <c r="DI151">
        <v>1031.71</v>
      </c>
      <c r="DJ151">
        <v>895.03</v>
      </c>
      <c r="DK151">
        <v>780.21</v>
      </c>
      <c r="DL151">
        <v>879.46</v>
      </c>
      <c r="DM151">
        <v>823.72</v>
      </c>
      <c r="DN151">
        <v>756.24</v>
      </c>
      <c r="DO151">
        <v>789.54</v>
      </c>
      <c r="DP151">
        <v>837.42</v>
      </c>
      <c r="DQ151">
        <v>833.97</v>
      </c>
      <c r="DR151">
        <v>901.39</v>
      </c>
      <c r="DS151">
        <v>853.88</v>
      </c>
      <c r="DT151">
        <v>838.81</v>
      </c>
      <c r="DU151">
        <v>804.59</v>
      </c>
      <c r="DV151">
        <v>843.97</v>
      </c>
      <c r="DW151">
        <v>832.5</v>
      </c>
      <c r="DX151">
        <v>1032.2</v>
      </c>
      <c r="DY151">
        <v>757.1</v>
      </c>
      <c r="DZ151">
        <v>882.28</v>
      </c>
      <c r="EA151">
        <v>786.85</v>
      </c>
      <c r="EB151">
        <v>1012.11</v>
      </c>
      <c r="EC151">
        <v>892.86</v>
      </c>
      <c r="ED151">
        <v>775.98</v>
      </c>
      <c r="EE151">
        <v>758.97</v>
      </c>
      <c r="EF151">
        <v>805.13</v>
      </c>
      <c r="EG151">
        <v>836.34</v>
      </c>
      <c r="EH151">
        <v>862.52</v>
      </c>
      <c r="EI151">
        <v>810.84</v>
      </c>
      <c r="EJ151">
        <v>699.37</v>
      </c>
      <c r="EK151">
        <v>804.43</v>
      </c>
      <c r="EL151">
        <v>691.53</v>
      </c>
      <c r="EM151">
        <v>870.73</v>
      </c>
      <c r="EN151">
        <v>744.07</v>
      </c>
      <c r="EO151">
        <v>678.12</v>
      </c>
      <c r="EP151">
        <v>872.45</v>
      </c>
      <c r="EQ151">
        <v>783.96</v>
      </c>
      <c r="ER151">
        <v>681.77</v>
      </c>
      <c r="ES151">
        <v>778.37</v>
      </c>
      <c r="ET151">
        <v>710.24</v>
      </c>
      <c r="EU151">
        <v>685.09</v>
      </c>
      <c r="EV151">
        <v>700.66</v>
      </c>
      <c r="EW151">
        <v>776.77</v>
      </c>
      <c r="EX151">
        <v>757.98</v>
      </c>
      <c r="EY151">
        <v>832.81</v>
      </c>
      <c r="EZ151">
        <v>746.77</v>
      </c>
      <c r="FA151">
        <v>729.31</v>
      </c>
      <c r="FB151">
        <v>731.1</v>
      </c>
      <c r="FC151">
        <v>737.28</v>
      </c>
      <c r="FD151">
        <v>750.44</v>
      </c>
      <c r="FE151">
        <v>865.73</v>
      </c>
      <c r="FF151">
        <v>647.62</v>
      </c>
      <c r="FG151">
        <v>814.38</v>
      </c>
      <c r="FH151">
        <v>720.22</v>
      </c>
      <c r="FI151">
        <v>972.3</v>
      </c>
      <c r="FJ151">
        <v>798.41</v>
      </c>
      <c r="FK151">
        <v>717.61</v>
      </c>
      <c r="FL151">
        <v>1079.07</v>
      </c>
      <c r="FM151">
        <v>1025.19</v>
      </c>
      <c r="FN151">
        <v>1513.37</v>
      </c>
      <c r="FO151">
        <v>1296.03</v>
      </c>
      <c r="FP151">
        <v>940.09</v>
      </c>
      <c r="FQ151">
        <v>870.75</v>
      </c>
      <c r="FR151">
        <v>874.74</v>
      </c>
      <c r="FS151">
        <v>1110.97</v>
      </c>
      <c r="FT151">
        <v>1169.28</v>
      </c>
      <c r="FU151">
        <v>1155.95</v>
      </c>
      <c r="FV151">
        <v>1498.7</v>
      </c>
      <c r="FW151">
        <v>1551.88</v>
      </c>
      <c r="FX151">
        <v>1303.8699999999999</v>
      </c>
      <c r="FY151">
        <v>1083.95</v>
      </c>
      <c r="FZ151">
        <v>1194.29</v>
      </c>
      <c r="GA151">
        <v>1174.45</v>
      </c>
      <c r="GB151">
        <v>939.4</v>
      </c>
      <c r="GC151">
        <v>1102.1400000000001</v>
      </c>
      <c r="GD151">
        <v>1014.17</v>
      </c>
      <c r="GE151">
        <v>1037.57</v>
      </c>
      <c r="GF151">
        <v>1112.21</v>
      </c>
      <c r="GG151">
        <v>1158.95</v>
      </c>
      <c r="GH151">
        <v>1102.05</v>
      </c>
      <c r="GI151">
        <v>997.2</v>
      </c>
      <c r="GJ151">
        <v>1128.27</v>
      </c>
      <c r="GK151">
        <v>1041.55</v>
      </c>
      <c r="GL151">
        <v>1436.68</v>
      </c>
      <c r="GM151">
        <v>1077.3399999999999</v>
      </c>
      <c r="GN151">
        <v>1088.79</v>
      </c>
      <c r="GO151">
        <v>972.91</v>
      </c>
      <c r="GP151">
        <v>1135.72</v>
      </c>
      <c r="GQ151">
        <v>1196.26</v>
      </c>
      <c r="GR151">
        <v>948.25</v>
      </c>
      <c r="GS151">
        <v>0.08</v>
      </c>
      <c r="GT151">
        <v>0.93</v>
      </c>
      <c r="GU151">
        <v>0.36</v>
      </c>
      <c r="GV151">
        <v>0.78</v>
      </c>
      <c r="GW151">
        <v>1.46</v>
      </c>
      <c r="GX151">
        <v>7.0000000000000007E-2</v>
      </c>
      <c r="GY151">
        <v>0.77</v>
      </c>
      <c r="GZ151">
        <v>2.04</v>
      </c>
      <c r="HA151">
        <v>0.42</v>
      </c>
      <c r="HB151">
        <v>0.06</v>
      </c>
      <c r="HC151">
        <v>0.41</v>
      </c>
      <c r="HD151">
        <v>0.26</v>
      </c>
      <c r="HE151">
        <v>0.38</v>
      </c>
      <c r="HF151">
        <v>-0.01</v>
      </c>
      <c r="HG151">
        <v>0.01</v>
      </c>
      <c r="HH151">
        <v>-0.56999999999999995</v>
      </c>
      <c r="HI151">
        <v>0.3</v>
      </c>
      <c r="HJ151">
        <v>0.11</v>
      </c>
      <c r="HK151">
        <v>0.02</v>
      </c>
      <c r="HL151">
        <v>-0.13</v>
      </c>
      <c r="HM151">
        <v>-0.2</v>
      </c>
      <c r="HN151">
        <v>0.3</v>
      </c>
      <c r="HO151">
        <v>0.04</v>
      </c>
      <c r="HP151">
        <v>-0.2</v>
      </c>
      <c r="HQ151">
        <v>0.16</v>
      </c>
      <c r="HR151">
        <v>0.26</v>
      </c>
      <c r="HS151">
        <v>0.02</v>
      </c>
      <c r="HT151">
        <v>0.15</v>
      </c>
      <c r="HU151">
        <v>7.0000000000000007E-2</v>
      </c>
      <c r="HV151">
        <v>-0.36</v>
      </c>
      <c r="HW151">
        <v>0.23</v>
      </c>
      <c r="HX151">
        <v>0.1</v>
      </c>
      <c r="HY151">
        <v>0.1</v>
      </c>
      <c r="HZ151">
        <v>0.39</v>
      </c>
      <c r="IA151">
        <v>1.65</v>
      </c>
      <c r="IB151">
        <v>0.49</v>
      </c>
      <c r="IC151">
        <v>0.89</v>
      </c>
      <c r="ID151">
        <v>2.5499999999999998</v>
      </c>
      <c r="IE151">
        <v>-0.23</v>
      </c>
      <c r="IF151">
        <v>1.67</v>
      </c>
      <c r="IG151">
        <v>1.94</v>
      </c>
      <c r="IH151">
        <v>1.46</v>
      </c>
      <c r="II151">
        <v>0.09</v>
      </c>
      <c r="IJ151">
        <v>1.03</v>
      </c>
      <c r="IK151">
        <v>0.28999999999999998</v>
      </c>
      <c r="IL151">
        <v>0.38</v>
      </c>
      <c r="IM151">
        <v>0.35</v>
      </c>
      <c r="IN151">
        <v>-0.06</v>
      </c>
      <c r="IO151">
        <v>-0.66</v>
      </c>
      <c r="IP151">
        <v>0.53</v>
      </c>
      <c r="IQ151">
        <v>0.69</v>
      </c>
      <c r="IR151">
        <v>-0.26</v>
      </c>
      <c r="IS151">
        <v>0.41</v>
      </c>
      <c r="IT151">
        <v>1.79</v>
      </c>
      <c r="IU151">
        <v>-0.32</v>
      </c>
      <c r="IV151">
        <v>0.14000000000000001</v>
      </c>
      <c r="IW151">
        <v>-0.18</v>
      </c>
      <c r="IX151">
        <v>0.16</v>
      </c>
      <c r="IY151">
        <v>0.35</v>
      </c>
      <c r="IZ151">
        <v>-0.03</v>
      </c>
      <c r="JA151">
        <v>0.03</v>
      </c>
      <c r="JB151">
        <v>0.32</v>
      </c>
      <c r="JC151">
        <v>-0.05</v>
      </c>
      <c r="JD151">
        <v>0.21</v>
      </c>
      <c r="JE151">
        <v>1.01</v>
      </c>
      <c r="JF151">
        <v>-0.2</v>
      </c>
      <c r="JG151">
        <v>9.92</v>
      </c>
      <c r="JH151">
        <v>12.32</v>
      </c>
      <c r="JI151">
        <v>15.62</v>
      </c>
      <c r="JJ151">
        <v>11.22</v>
      </c>
      <c r="JK151">
        <v>16.37</v>
      </c>
      <c r="JL151">
        <v>11.84</v>
      </c>
      <c r="JM151">
        <v>10.82</v>
      </c>
      <c r="JN151">
        <v>9.16</v>
      </c>
      <c r="JO151">
        <v>10.09</v>
      </c>
      <c r="JP151">
        <v>8.36</v>
      </c>
      <c r="JQ151">
        <v>8.91</v>
      </c>
      <c r="JR151">
        <v>8.36</v>
      </c>
      <c r="JS151">
        <v>8.98</v>
      </c>
      <c r="JT151">
        <v>14.51</v>
      </c>
      <c r="JU151">
        <v>9.64</v>
      </c>
      <c r="JV151">
        <v>10.31</v>
      </c>
      <c r="JW151">
        <v>6.44</v>
      </c>
      <c r="JX151">
        <v>8.39</v>
      </c>
      <c r="JY151">
        <v>5.63</v>
      </c>
      <c r="JZ151">
        <v>9.67</v>
      </c>
      <c r="KA151">
        <v>10.32</v>
      </c>
      <c r="KB151">
        <v>7.93</v>
      </c>
      <c r="KC151">
        <v>8.93</v>
      </c>
      <c r="KD151">
        <v>9.77</v>
      </c>
      <c r="KE151">
        <v>9.73</v>
      </c>
      <c r="KF151">
        <v>9.5</v>
      </c>
      <c r="KG151">
        <v>10.45</v>
      </c>
      <c r="KH151">
        <v>9.27</v>
      </c>
      <c r="KI151">
        <v>13.47</v>
      </c>
      <c r="KJ151">
        <v>10.89</v>
      </c>
      <c r="KK151">
        <v>19.54</v>
      </c>
      <c r="KL151">
        <v>11.95</v>
      </c>
      <c r="KM151">
        <v>9.5399999999999991</v>
      </c>
    </row>
    <row r="152" spans="1:299" x14ac:dyDescent="0.25">
      <c r="A152">
        <v>150</v>
      </c>
      <c r="B152" s="1">
        <v>44986</v>
      </c>
      <c r="C152">
        <v>1689.13</v>
      </c>
      <c r="D152">
        <v>1726.36</v>
      </c>
      <c r="E152">
        <v>1771.99</v>
      </c>
      <c r="F152">
        <v>1814.78</v>
      </c>
      <c r="G152">
        <v>1726.21</v>
      </c>
      <c r="H152">
        <v>1776.7</v>
      </c>
      <c r="I152">
        <v>1706.51</v>
      </c>
      <c r="J152">
        <v>1646.97</v>
      </c>
      <c r="K152">
        <v>1763.67</v>
      </c>
      <c r="L152">
        <v>1569.86</v>
      </c>
      <c r="M152">
        <v>1593.94</v>
      </c>
      <c r="N152">
        <v>1551.59</v>
      </c>
      <c r="O152">
        <v>1547.19</v>
      </c>
      <c r="P152">
        <v>1553.68</v>
      </c>
      <c r="Q152">
        <v>1601.47</v>
      </c>
      <c r="R152">
        <v>1535.79</v>
      </c>
      <c r="S152">
        <v>1518.63</v>
      </c>
      <c r="T152">
        <v>1488.23</v>
      </c>
      <c r="U152">
        <v>1608.47</v>
      </c>
      <c r="V152">
        <v>1741.96</v>
      </c>
      <c r="W152">
        <v>1637.79</v>
      </c>
      <c r="X152">
        <v>1541.37</v>
      </c>
      <c r="Y152">
        <v>1836.58</v>
      </c>
      <c r="Z152">
        <v>1782.86</v>
      </c>
      <c r="AA152">
        <v>1772.25</v>
      </c>
      <c r="AB152">
        <v>1754.7</v>
      </c>
      <c r="AC152">
        <v>1906.27</v>
      </c>
      <c r="AD152">
        <v>1672.52</v>
      </c>
      <c r="AE152">
        <v>1727.96</v>
      </c>
      <c r="AF152">
        <v>1670.96</v>
      </c>
      <c r="AG152">
        <v>1772.09</v>
      </c>
      <c r="AH152">
        <v>1687.75</v>
      </c>
      <c r="AI152">
        <v>1764.12</v>
      </c>
      <c r="AJ152">
        <v>1002.6</v>
      </c>
      <c r="AK152">
        <v>1090.28</v>
      </c>
      <c r="AL152">
        <v>1109.6600000000001</v>
      </c>
      <c r="AM152">
        <v>1185.45</v>
      </c>
      <c r="AN152">
        <v>1102.8399999999999</v>
      </c>
      <c r="AO152">
        <v>1063.98</v>
      </c>
      <c r="AP152">
        <v>1077.78</v>
      </c>
      <c r="AQ152">
        <v>1005.56</v>
      </c>
      <c r="AR152">
        <v>1112.72</v>
      </c>
      <c r="AS152">
        <v>961.99</v>
      </c>
      <c r="AT152">
        <v>975.72</v>
      </c>
      <c r="AU152">
        <v>962.49</v>
      </c>
      <c r="AV152">
        <v>971.43</v>
      </c>
      <c r="AW152">
        <v>970.23</v>
      </c>
      <c r="AX152">
        <v>1000.81</v>
      </c>
      <c r="AY152">
        <v>947.77</v>
      </c>
      <c r="AZ152">
        <v>928</v>
      </c>
      <c r="BA152">
        <v>930.33</v>
      </c>
      <c r="BB152">
        <v>956.26</v>
      </c>
      <c r="BC152">
        <v>998.02</v>
      </c>
      <c r="BD152">
        <v>991.49</v>
      </c>
      <c r="BE152">
        <v>938.96</v>
      </c>
      <c r="BF152">
        <v>1027.51</v>
      </c>
      <c r="BG152">
        <v>994.96</v>
      </c>
      <c r="BH152">
        <v>1006.97</v>
      </c>
      <c r="BI152">
        <v>987</v>
      </c>
      <c r="BJ152">
        <v>1042.79</v>
      </c>
      <c r="BK152">
        <v>1005.96</v>
      </c>
      <c r="BL152">
        <v>1068.02</v>
      </c>
      <c r="BM152">
        <v>1035.26</v>
      </c>
      <c r="BN152">
        <v>1109.56</v>
      </c>
      <c r="BO152">
        <v>1029.26</v>
      </c>
      <c r="BP152">
        <v>1089</v>
      </c>
      <c r="BQ152">
        <v>686.53</v>
      </c>
      <c r="BR152">
        <v>636.08000000000004</v>
      </c>
      <c r="BS152">
        <v>662.33</v>
      </c>
      <c r="BT152">
        <v>629.33000000000004</v>
      </c>
      <c r="BU152">
        <v>623.37</v>
      </c>
      <c r="BV152">
        <v>712.72</v>
      </c>
      <c r="BW152">
        <v>628.73</v>
      </c>
      <c r="BX152">
        <v>641.41</v>
      </c>
      <c r="BY152">
        <v>650.95000000000005</v>
      </c>
      <c r="BZ152">
        <v>607.87</v>
      </c>
      <c r="CA152">
        <v>618.22</v>
      </c>
      <c r="CB152">
        <v>589.1</v>
      </c>
      <c r="CC152">
        <v>575.76</v>
      </c>
      <c r="CD152">
        <v>583.45000000000005</v>
      </c>
      <c r="CE152">
        <v>600.66</v>
      </c>
      <c r="CF152">
        <v>588.02</v>
      </c>
      <c r="CG152">
        <v>590.63</v>
      </c>
      <c r="CH152">
        <v>557.9</v>
      </c>
      <c r="CI152">
        <v>652.21</v>
      </c>
      <c r="CJ152">
        <v>743.94</v>
      </c>
      <c r="CK152">
        <v>646.29999999999995</v>
      </c>
      <c r="CL152">
        <v>602.41</v>
      </c>
      <c r="CM152">
        <v>809.07</v>
      </c>
      <c r="CN152">
        <v>787.9</v>
      </c>
      <c r="CO152">
        <v>765.28</v>
      </c>
      <c r="CP152">
        <v>767.7</v>
      </c>
      <c r="CQ152">
        <v>863.48</v>
      </c>
      <c r="CR152">
        <v>666.56</v>
      </c>
      <c r="CS152">
        <v>659.94</v>
      </c>
      <c r="CT152">
        <v>635.70000000000005</v>
      </c>
      <c r="CU152">
        <v>662.53</v>
      </c>
      <c r="CV152">
        <v>658.49</v>
      </c>
      <c r="CW152">
        <v>675.12</v>
      </c>
      <c r="CX152">
        <v>845.57</v>
      </c>
      <c r="CY152">
        <v>860.15</v>
      </c>
      <c r="CZ152">
        <v>988.2</v>
      </c>
      <c r="DA152">
        <v>962.98</v>
      </c>
      <c r="DB152">
        <v>845.04</v>
      </c>
      <c r="DC152">
        <v>737.98</v>
      </c>
      <c r="DD152">
        <v>818.3</v>
      </c>
      <c r="DE152">
        <v>799.92</v>
      </c>
      <c r="DF152">
        <v>927.3</v>
      </c>
      <c r="DG152">
        <v>847.86</v>
      </c>
      <c r="DH152">
        <v>839.9</v>
      </c>
      <c r="DI152">
        <v>1031.19</v>
      </c>
      <c r="DJ152">
        <v>893.78</v>
      </c>
      <c r="DK152">
        <v>783.09</v>
      </c>
      <c r="DL152">
        <v>885.53</v>
      </c>
      <c r="DM152">
        <v>821.08</v>
      </c>
      <c r="DN152">
        <v>758.59</v>
      </c>
      <c r="DO152">
        <v>790.73</v>
      </c>
      <c r="DP152">
        <v>851.49</v>
      </c>
      <c r="DQ152">
        <v>833.89</v>
      </c>
      <c r="DR152">
        <v>901.21</v>
      </c>
      <c r="DS152">
        <v>855.08</v>
      </c>
      <c r="DT152">
        <v>836.97</v>
      </c>
      <c r="DU152">
        <v>805.16</v>
      </c>
      <c r="DV152">
        <v>847.6</v>
      </c>
      <c r="DW152">
        <v>839.08</v>
      </c>
      <c r="DX152">
        <v>1032.2</v>
      </c>
      <c r="DY152">
        <v>759.07</v>
      </c>
      <c r="DZ152">
        <v>882.1</v>
      </c>
      <c r="EA152">
        <v>785.99</v>
      </c>
      <c r="EB152">
        <v>1010.89</v>
      </c>
      <c r="EC152">
        <v>891.43</v>
      </c>
      <c r="ED152">
        <v>779.01</v>
      </c>
      <c r="EE152">
        <v>759.5</v>
      </c>
      <c r="EF152">
        <v>805.61</v>
      </c>
      <c r="EG152">
        <v>844.87</v>
      </c>
      <c r="EH152">
        <v>861.48</v>
      </c>
      <c r="EI152">
        <v>814.33</v>
      </c>
      <c r="EJ152">
        <v>700.28</v>
      </c>
      <c r="EK152">
        <v>802.18</v>
      </c>
      <c r="EL152">
        <v>692.22</v>
      </c>
      <c r="EM152">
        <v>870.73</v>
      </c>
      <c r="EN152">
        <v>742.29</v>
      </c>
      <c r="EO152">
        <v>671.41</v>
      </c>
      <c r="EP152">
        <v>871.75</v>
      </c>
      <c r="EQ152">
        <v>782.16</v>
      </c>
      <c r="ER152">
        <v>685.18</v>
      </c>
      <c r="ES152">
        <v>795.8</v>
      </c>
      <c r="ET152">
        <v>706.54</v>
      </c>
      <c r="EU152">
        <v>687.01</v>
      </c>
      <c r="EV152">
        <v>694.78</v>
      </c>
      <c r="EW152">
        <v>772.57</v>
      </c>
      <c r="EX152">
        <v>757.37</v>
      </c>
      <c r="EY152">
        <v>832.56</v>
      </c>
      <c r="EZ152">
        <v>747.44</v>
      </c>
      <c r="FA152">
        <v>724.28</v>
      </c>
      <c r="FB152">
        <v>732.05</v>
      </c>
      <c r="FC152">
        <v>747.38</v>
      </c>
      <c r="FD152">
        <v>772.06</v>
      </c>
      <c r="FE152">
        <v>865.73</v>
      </c>
      <c r="FF152">
        <v>649.62</v>
      </c>
      <c r="FG152">
        <v>813.81</v>
      </c>
      <c r="FH152">
        <v>716.55</v>
      </c>
      <c r="FI152">
        <v>970.36</v>
      </c>
      <c r="FJ152">
        <v>796.25</v>
      </c>
      <c r="FK152">
        <v>722.14</v>
      </c>
      <c r="FL152">
        <v>1083.3800000000001</v>
      </c>
      <c r="FM152">
        <v>1025.19</v>
      </c>
      <c r="FN152">
        <v>1513.37</v>
      </c>
      <c r="FO152">
        <v>1296.03</v>
      </c>
      <c r="FP152">
        <v>940.09</v>
      </c>
      <c r="FQ152">
        <v>870.75</v>
      </c>
      <c r="FR152">
        <v>874.74</v>
      </c>
      <c r="FS152">
        <v>1110.97</v>
      </c>
      <c r="FT152">
        <v>1169.51</v>
      </c>
      <c r="FU152">
        <v>1175.72</v>
      </c>
      <c r="FV152">
        <v>1530.63</v>
      </c>
      <c r="FW152">
        <v>1551.88</v>
      </c>
      <c r="FX152">
        <v>1303.8699999999999</v>
      </c>
      <c r="FY152">
        <v>1085.57</v>
      </c>
      <c r="FZ152">
        <v>1172.8</v>
      </c>
      <c r="GA152">
        <v>1174.45</v>
      </c>
      <c r="GB152">
        <v>942.88</v>
      </c>
      <c r="GC152">
        <v>1122.53</v>
      </c>
      <c r="GD152">
        <v>1066.0999999999999</v>
      </c>
      <c r="GE152">
        <v>1038.5</v>
      </c>
      <c r="GF152">
        <v>1112.21</v>
      </c>
      <c r="GG152">
        <v>1161.6199999999999</v>
      </c>
      <c r="GH152">
        <v>1106.24</v>
      </c>
      <c r="GI152">
        <v>997.2</v>
      </c>
      <c r="GJ152">
        <v>1119.3599999999999</v>
      </c>
      <c r="GK152">
        <v>1023.01</v>
      </c>
      <c r="GL152">
        <v>1436.68</v>
      </c>
      <c r="GM152">
        <v>1079.28</v>
      </c>
      <c r="GN152">
        <v>1089.6600000000001</v>
      </c>
      <c r="GO152">
        <v>978.16</v>
      </c>
      <c r="GP152">
        <v>1135.72</v>
      </c>
      <c r="GQ152">
        <v>1196.26</v>
      </c>
      <c r="GR152">
        <v>948.25</v>
      </c>
      <c r="GS152">
        <v>0.2</v>
      </c>
      <c r="GT152">
        <v>0.04</v>
      </c>
      <c r="GU152">
        <v>0.64</v>
      </c>
      <c r="GV152">
        <v>-0.08</v>
      </c>
      <c r="GW152">
        <v>0.27</v>
      </c>
      <c r="GX152">
        <v>0.08</v>
      </c>
      <c r="GY152">
        <v>-0.17</v>
      </c>
      <c r="GZ152">
        <v>0.06</v>
      </c>
      <c r="HA152">
        <v>0.01</v>
      </c>
      <c r="HB152">
        <v>0.51</v>
      </c>
      <c r="HC152">
        <v>0.2</v>
      </c>
      <c r="HD152">
        <v>-0.05</v>
      </c>
      <c r="HE152">
        <v>-0.14000000000000001</v>
      </c>
      <c r="HF152">
        <v>0.37</v>
      </c>
      <c r="HG152">
        <v>0.69</v>
      </c>
      <c r="HH152">
        <v>-0.32</v>
      </c>
      <c r="HI152">
        <v>0.31</v>
      </c>
      <c r="HJ152">
        <v>0.15</v>
      </c>
      <c r="HK152">
        <v>1.68</v>
      </c>
      <c r="HL152">
        <v>-0.01</v>
      </c>
      <c r="HM152">
        <v>-0.02</v>
      </c>
      <c r="HN152">
        <v>0.14000000000000001</v>
      </c>
      <c r="HO152">
        <v>-0.22</v>
      </c>
      <c r="HP152">
        <v>7.0000000000000007E-2</v>
      </c>
      <c r="HQ152">
        <v>0.43</v>
      </c>
      <c r="HR152">
        <v>0.79</v>
      </c>
      <c r="HS152">
        <v>0</v>
      </c>
      <c r="HT152">
        <v>0.26</v>
      </c>
      <c r="HU152">
        <v>-0.02</v>
      </c>
      <c r="HV152">
        <v>-0.11</v>
      </c>
      <c r="HW152">
        <v>-0.12</v>
      </c>
      <c r="HX152">
        <v>-0.16</v>
      </c>
      <c r="HY152">
        <v>0.39</v>
      </c>
      <c r="HZ152">
        <v>0.59</v>
      </c>
      <c r="IA152">
        <v>1.69</v>
      </c>
      <c r="IB152">
        <v>1.1299999999999999</v>
      </c>
      <c r="IC152">
        <v>0.81</v>
      </c>
      <c r="ID152">
        <v>2.82</v>
      </c>
      <c r="IE152">
        <v>-0.15</v>
      </c>
      <c r="IF152">
        <v>1.49</v>
      </c>
      <c r="IG152">
        <v>2</v>
      </c>
      <c r="IH152">
        <v>1.47</v>
      </c>
      <c r="II152">
        <v>0.6</v>
      </c>
      <c r="IJ152">
        <v>1.23</v>
      </c>
      <c r="IK152">
        <v>0.24</v>
      </c>
      <c r="IL152">
        <v>0.24</v>
      </c>
      <c r="IM152">
        <v>0.72</v>
      </c>
      <c r="IN152">
        <v>0.63</v>
      </c>
      <c r="IO152">
        <v>-0.98</v>
      </c>
      <c r="IP152">
        <v>0.84</v>
      </c>
      <c r="IQ152">
        <v>0.84</v>
      </c>
      <c r="IR152">
        <v>1.42</v>
      </c>
      <c r="IS152">
        <v>0.4</v>
      </c>
      <c r="IT152">
        <v>1.77</v>
      </c>
      <c r="IU152">
        <v>-0.18</v>
      </c>
      <c r="IV152">
        <v>-0.08</v>
      </c>
      <c r="IW152">
        <v>-0.11</v>
      </c>
      <c r="IX152">
        <v>0.59</v>
      </c>
      <c r="IY152">
        <v>1.1399999999999999</v>
      </c>
      <c r="IZ152">
        <v>-0.03</v>
      </c>
      <c r="JA152">
        <v>0.28999999999999998</v>
      </c>
      <c r="JB152">
        <v>0.3</v>
      </c>
      <c r="JC152">
        <v>-0.16</v>
      </c>
      <c r="JD152">
        <v>0.09</v>
      </c>
      <c r="JE152">
        <v>0.85</v>
      </c>
      <c r="JF152">
        <v>0.19</v>
      </c>
      <c r="JG152">
        <v>9.06</v>
      </c>
      <c r="JH152">
        <v>11.3</v>
      </c>
      <c r="JI152">
        <v>15.97</v>
      </c>
      <c r="JJ152">
        <v>10.09</v>
      </c>
      <c r="JK152">
        <v>14.47</v>
      </c>
      <c r="JL152">
        <v>11.36</v>
      </c>
      <c r="JM152">
        <v>9.7799999999999994</v>
      </c>
      <c r="JN152">
        <v>8.33</v>
      </c>
      <c r="JO152">
        <v>10.050000000000001</v>
      </c>
      <c r="JP152">
        <v>8.0299999999999994</v>
      </c>
      <c r="JQ152">
        <v>8.77</v>
      </c>
      <c r="JR152">
        <v>8.0399999999999991</v>
      </c>
      <c r="JS152">
        <v>8.76</v>
      </c>
      <c r="JT152">
        <v>12.93</v>
      </c>
      <c r="JU152">
        <v>9.51</v>
      </c>
      <c r="JV152">
        <v>9.5299999999999994</v>
      </c>
      <c r="JW152">
        <v>6.2</v>
      </c>
      <c r="JX152">
        <v>7.98</v>
      </c>
      <c r="JY152">
        <v>5.55</v>
      </c>
      <c r="JZ152">
        <v>8.43</v>
      </c>
      <c r="KA152">
        <v>6.22</v>
      </c>
      <c r="KB152">
        <v>7.23</v>
      </c>
      <c r="KC152">
        <v>8.5500000000000007</v>
      </c>
      <c r="KD152">
        <v>9.74</v>
      </c>
      <c r="KE152">
        <v>9.76</v>
      </c>
      <c r="KF152">
        <v>9.7799999999999994</v>
      </c>
      <c r="KG152">
        <v>10.039999999999999</v>
      </c>
      <c r="KH152">
        <v>9.33</v>
      </c>
      <c r="KI152">
        <v>11.57</v>
      </c>
      <c r="KJ152">
        <v>10.050000000000001</v>
      </c>
      <c r="KK152">
        <v>14.65</v>
      </c>
      <c r="KL152">
        <v>10.95</v>
      </c>
      <c r="KM152">
        <v>9.35</v>
      </c>
    </row>
    <row r="153" spans="1:299" x14ac:dyDescent="0.25">
      <c r="A153">
        <v>151</v>
      </c>
      <c r="B153" s="1">
        <v>45017</v>
      </c>
      <c r="C153">
        <v>1693.67</v>
      </c>
      <c r="D153">
        <v>1727.61</v>
      </c>
      <c r="E153">
        <v>1770.63</v>
      </c>
      <c r="F153">
        <v>1817.24</v>
      </c>
      <c r="G153">
        <v>1728.42</v>
      </c>
      <c r="H153">
        <v>1789.77</v>
      </c>
      <c r="I153">
        <v>1704.59</v>
      </c>
      <c r="J153">
        <v>1649.04</v>
      </c>
      <c r="K153">
        <v>1773.84</v>
      </c>
      <c r="L153">
        <v>1577.97</v>
      </c>
      <c r="M153">
        <v>1592.6</v>
      </c>
      <c r="N153">
        <v>1555.31</v>
      </c>
      <c r="O153">
        <v>1551.96</v>
      </c>
      <c r="P153">
        <v>1559.21</v>
      </c>
      <c r="Q153">
        <v>1603.79</v>
      </c>
      <c r="R153">
        <v>1550.21</v>
      </c>
      <c r="S153">
        <v>1528.62</v>
      </c>
      <c r="T153">
        <v>1522.93</v>
      </c>
      <c r="U153">
        <v>1619.16</v>
      </c>
      <c r="V153">
        <v>1744</v>
      </c>
      <c r="W153">
        <v>1636.29</v>
      </c>
      <c r="X153">
        <v>1545.09</v>
      </c>
      <c r="Y153">
        <v>1841.4</v>
      </c>
      <c r="Z153">
        <v>1785.8</v>
      </c>
      <c r="AA153">
        <v>1780.65</v>
      </c>
      <c r="AB153">
        <v>1763.41</v>
      </c>
      <c r="AC153">
        <v>1916.43</v>
      </c>
      <c r="AD153">
        <v>1678.7</v>
      </c>
      <c r="AE153">
        <v>1728.52</v>
      </c>
      <c r="AF153">
        <v>1669.84</v>
      </c>
      <c r="AG153">
        <v>1775.16</v>
      </c>
      <c r="AH153">
        <v>1686.9</v>
      </c>
      <c r="AI153">
        <v>1764.5</v>
      </c>
      <c r="AJ153">
        <v>1006.82</v>
      </c>
      <c r="AK153">
        <v>1091.53</v>
      </c>
      <c r="AL153">
        <v>1108.3</v>
      </c>
      <c r="AM153">
        <v>1187.9100000000001</v>
      </c>
      <c r="AN153">
        <v>1105.05</v>
      </c>
      <c r="AO153">
        <v>1077.05</v>
      </c>
      <c r="AP153">
        <v>1075.8599999999999</v>
      </c>
      <c r="AQ153">
        <v>1007.63</v>
      </c>
      <c r="AR153">
        <v>1122.8900000000001</v>
      </c>
      <c r="AS153">
        <v>968.92</v>
      </c>
      <c r="AT153">
        <v>974.23</v>
      </c>
      <c r="AU153">
        <v>966.21</v>
      </c>
      <c r="AV153">
        <v>976.2</v>
      </c>
      <c r="AW153">
        <v>973.24</v>
      </c>
      <c r="AX153">
        <v>1003.13</v>
      </c>
      <c r="AY153">
        <v>962.19</v>
      </c>
      <c r="AZ153">
        <v>937.99</v>
      </c>
      <c r="BA153">
        <v>927.43</v>
      </c>
      <c r="BB153">
        <v>966.95</v>
      </c>
      <c r="BC153">
        <v>1000.65</v>
      </c>
      <c r="BD153">
        <v>989.99</v>
      </c>
      <c r="BE153">
        <v>942.68</v>
      </c>
      <c r="BF153">
        <v>1035.4000000000001</v>
      </c>
      <c r="BG153">
        <v>997.9</v>
      </c>
      <c r="BH153">
        <v>1015.37</v>
      </c>
      <c r="BI153">
        <v>995.71</v>
      </c>
      <c r="BJ153">
        <v>1052.95</v>
      </c>
      <c r="BK153">
        <v>1012.14</v>
      </c>
      <c r="BL153">
        <v>1066.76</v>
      </c>
      <c r="BM153">
        <v>1034.1400000000001</v>
      </c>
      <c r="BN153">
        <v>1106.17</v>
      </c>
      <c r="BO153">
        <v>1028.4100000000001</v>
      </c>
      <c r="BP153">
        <v>1089.96</v>
      </c>
      <c r="BQ153">
        <v>686.85</v>
      </c>
      <c r="BR153">
        <v>636.08000000000004</v>
      </c>
      <c r="BS153">
        <v>662.33</v>
      </c>
      <c r="BT153">
        <v>629.33000000000004</v>
      </c>
      <c r="BU153">
        <v>623.37</v>
      </c>
      <c r="BV153">
        <v>712.72</v>
      </c>
      <c r="BW153">
        <v>628.73</v>
      </c>
      <c r="BX153">
        <v>641.41</v>
      </c>
      <c r="BY153">
        <v>650.95000000000005</v>
      </c>
      <c r="BZ153">
        <v>609.04999999999995</v>
      </c>
      <c r="CA153">
        <v>618.37</v>
      </c>
      <c r="CB153">
        <v>589.1</v>
      </c>
      <c r="CC153">
        <v>575.76</v>
      </c>
      <c r="CD153">
        <v>585.97</v>
      </c>
      <c r="CE153">
        <v>600.66</v>
      </c>
      <c r="CF153">
        <v>588.02</v>
      </c>
      <c r="CG153">
        <v>590.63</v>
      </c>
      <c r="CH153">
        <v>595.5</v>
      </c>
      <c r="CI153">
        <v>652.21</v>
      </c>
      <c r="CJ153">
        <v>743.35</v>
      </c>
      <c r="CK153">
        <v>646.29999999999995</v>
      </c>
      <c r="CL153">
        <v>602.41</v>
      </c>
      <c r="CM153">
        <v>806</v>
      </c>
      <c r="CN153">
        <v>787.9</v>
      </c>
      <c r="CO153">
        <v>765.28</v>
      </c>
      <c r="CP153">
        <v>767.7</v>
      </c>
      <c r="CQ153">
        <v>863.48</v>
      </c>
      <c r="CR153">
        <v>666.56</v>
      </c>
      <c r="CS153">
        <v>661.76</v>
      </c>
      <c r="CT153">
        <v>635.70000000000005</v>
      </c>
      <c r="CU153">
        <v>668.99</v>
      </c>
      <c r="CV153">
        <v>658.49</v>
      </c>
      <c r="CW153">
        <v>674.54</v>
      </c>
      <c r="CX153">
        <v>847.85</v>
      </c>
      <c r="CY153">
        <v>860.75</v>
      </c>
      <c r="CZ153">
        <v>987.4</v>
      </c>
      <c r="DA153">
        <v>964.32</v>
      </c>
      <c r="DB153">
        <v>846.14</v>
      </c>
      <c r="DC153">
        <v>743.45</v>
      </c>
      <c r="DD153">
        <v>817.4</v>
      </c>
      <c r="DE153">
        <v>800.96</v>
      </c>
      <c r="DF153">
        <v>932.68</v>
      </c>
      <c r="DG153">
        <v>852.27</v>
      </c>
      <c r="DH153">
        <v>839.23</v>
      </c>
      <c r="DI153">
        <v>1033.67</v>
      </c>
      <c r="DJ153">
        <v>896.55</v>
      </c>
      <c r="DK153">
        <v>785.91</v>
      </c>
      <c r="DL153">
        <v>886.77</v>
      </c>
      <c r="DM153">
        <v>828.8</v>
      </c>
      <c r="DN153">
        <v>763.59</v>
      </c>
      <c r="DO153">
        <v>809.15</v>
      </c>
      <c r="DP153">
        <v>857.11</v>
      </c>
      <c r="DQ153">
        <v>834.89</v>
      </c>
      <c r="DR153">
        <v>900.4</v>
      </c>
      <c r="DS153">
        <v>857.13</v>
      </c>
      <c r="DT153">
        <v>839.14</v>
      </c>
      <c r="DU153">
        <v>806.44</v>
      </c>
      <c r="DV153">
        <v>851.58</v>
      </c>
      <c r="DW153">
        <v>843.27</v>
      </c>
      <c r="DX153">
        <v>1037.67</v>
      </c>
      <c r="DY153">
        <v>761.88</v>
      </c>
      <c r="DZ153">
        <v>882.36</v>
      </c>
      <c r="EA153">
        <v>785.44</v>
      </c>
      <c r="EB153">
        <v>1012.61</v>
      </c>
      <c r="EC153">
        <v>890.99</v>
      </c>
      <c r="ED153">
        <v>779.16</v>
      </c>
      <c r="EE153">
        <v>762.69</v>
      </c>
      <c r="EF153">
        <v>806.5</v>
      </c>
      <c r="EG153">
        <v>843.85</v>
      </c>
      <c r="EH153">
        <v>863.29</v>
      </c>
      <c r="EI153">
        <v>815.96</v>
      </c>
      <c r="EJ153">
        <v>708.9</v>
      </c>
      <c r="EK153">
        <v>800.74</v>
      </c>
      <c r="EL153">
        <v>693.67</v>
      </c>
      <c r="EM153">
        <v>878.65</v>
      </c>
      <c r="EN153">
        <v>747.63</v>
      </c>
      <c r="EO153">
        <v>670.4</v>
      </c>
      <c r="EP153">
        <v>875.15</v>
      </c>
      <c r="EQ153">
        <v>785.99</v>
      </c>
      <c r="ER153">
        <v>687.3</v>
      </c>
      <c r="ES153">
        <v>797.63</v>
      </c>
      <c r="ET153">
        <v>717.28</v>
      </c>
      <c r="EU153">
        <v>694.43</v>
      </c>
      <c r="EV153">
        <v>692.63</v>
      </c>
      <c r="EW153">
        <v>781.23</v>
      </c>
      <c r="EX153">
        <v>759.34</v>
      </c>
      <c r="EY153">
        <v>831.31</v>
      </c>
      <c r="EZ153">
        <v>750.43</v>
      </c>
      <c r="FA153">
        <v>729.86</v>
      </c>
      <c r="FB153">
        <v>734.25</v>
      </c>
      <c r="FC153">
        <v>753.58</v>
      </c>
      <c r="FD153">
        <v>778.85</v>
      </c>
      <c r="FE153">
        <v>874.13</v>
      </c>
      <c r="FF153">
        <v>653.59</v>
      </c>
      <c r="FG153">
        <v>812.84</v>
      </c>
      <c r="FH153">
        <v>715.76</v>
      </c>
      <c r="FI153">
        <v>967.35</v>
      </c>
      <c r="FJ153">
        <v>795.62</v>
      </c>
      <c r="FK153">
        <v>722.79</v>
      </c>
      <c r="FL153">
        <v>1083.93</v>
      </c>
      <c r="FM153">
        <v>1025.19</v>
      </c>
      <c r="FN153">
        <v>1513.37</v>
      </c>
      <c r="FO153">
        <v>1296.03</v>
      </c>
      <c r="FP153">
        <v>940.09</v>
      </c>
      <c r="FQ153">
        <v>870.75</v>
      </c>
      <c r="FR153">
        <v>874.74</v>
      </c>
      <c r="FS153">
        <v>1110.97</v>
      </c>
      <c r="FT153">
        <v>1169.51</v>
      </c>
      <c r="FU153">
        <v>1177.95</v>
      </c>
      <c r="FV153">
        <v>1530.93</v>
      </c>
      <c r="FW153">
        <v>1551.88</v>
      </c>
      <c r="FX153">
        <v>1303.8699999999999</v>
      </c>
      <c r="FY153">
        <v>1090.24</v>
      </c>
      <c r="FZ153">
        <v>1172.8</v>
      </c>
      <c r="GA153">
        <v>1174.45</v>
      </c>
      <c r="GB153">
        <v>942.88</v>
      </c>
      <c r="GC153">
        <v>1198.18</v>
      </c>
      <c r="GD153">
        <v>1066.0999999999999</v>
      </c>
      <c r="GE153">
        <v>1037.67</v>
      </c>
      <c r="GF153">
        <v>1112.21</v>
      </c>
      <c r="GG153">
        <v>1161.6199999999999</v>
      </c>
      <c r="GH153">
        <v>1102.04</v>
      </c>
      <c r="GI153">
        <v>997.2</v>
      </c>
      <c r="GJ153">
        <v>1119.3599999999999</v>
      </c>
      <c r="GK153">
        <v>1023.01</v>
      </c>
      <c r="GL153">
        <v>1436.68</v>
      </c>
      <c r="GM153">
        <v>1079.28</v>
      </c>
      <c r="GN153">
        <v>1092.71</v>
      </c>
      <c r="GO153">
        <v>978.16</v>
      </c>
      <c r="GP153">
        <v>1146.8499999999999</v>
      </c>
      <c r="GQ153">
        <v>1196.26</v>
      </c>
      <c r="GR153">
        <v>947.4</v>
      </c>
      <c r="GS153">
        <v>0.27</v>
      </c>
      <c r="GT153">
        <v>7.0000000000000007E-2</v>
      </c>
      <c r="GU153">
        <v>-0.08</v>
      </c>
      <c r="GV153">
        <v>0.14000000000000001</v>
      </c>
      <c r="GW153">
        <v>0.13</v>
      </c>
      <c r="GX153">
        <v>0.74</v>
      </c>
      <c r="GY153">
        <v>-0.11</v>
      </c>
      <c r="GZ153">
        <v>0.13</v>
      </c>
      <c r="HA153">
        <v>0.57999999999999996</v>
      </c>
      <c r="HB153">
        <v>0.52</v>
      </c>
      <c r="HC153">
        <v>-0.08</v>
      </c>
      <c r="HD153">
        <v>0.24</v>
      </c>
      <c r="HE153">
        <v>0.31</v>
      </c>
      <c r="HF153">
        <v>0.36</v>
      </c>
      <c r="HG153">
        <v>0.14000000000000001</v>
      </c>
      <c r="HH153">
        <v>0.94</v>
      </c>
      <c r="HI153">
        <v>0.66</v>
      </c>
      <c r="HJ153">
        <v>2.33</v>
      </c>
      <c r="HK153">
        <v>0.66</v>
      </c>
      <c r="HL153">
        <v>0.12</v>
      </c>
      <c r="HM153">
        <v>-0.09</v>
      </c>
      <c r="HN153">
        <v>0.24</v>
      </c>
      <c r="HO153">
        <v>0.26</v>
      </c>
      <c r="HP153">
        <v>0.16</v>
      </c>
      <c r="HQ153">
        <v>0.47</v>
      </c>
      <c r="HR153">
        <v>0.5</v>
      </c>
      <c r="HS153">
        <v>0.53</v>
      </c>
      <c r="HT153">
        <v>0.37</v>
      </c>
      <c r="HU153">
        <v>0.03</v>
      </c>
      <c r="HV153">
        <v>-7.0000000000000007E-2</v>
      </c>
      <c r="HW153">
        <v>0.17</v>
      </c>
      <c r="HX153">
        <v>-0.05</v>
      </c>
      <c r="HY153">
        <v>0.02</v>
      </c>
      <c r="HZ153">
        <v>0.86</v>
      </c>
      <c r="IA153">
        <v>1.76</v>
      </c>
      <c r="IB153">
        <v>1.05</v>
      </c>
      <c r="IC153">
        <v>0.95</v>
      </c>
      <c r="ID153">
        <v>2.96</v>
      </c>
      <c r="IE153">
        <v>0.59</v>
      </c>
      <c r="IF153">
        <v>1.38</v>
      </c>
      <c r="IG153">
        <v>2.13</v>
      </c>
      <c r="IH153">
        <v>2.06</v>
      </c>
      <c r="II153">
        <v>1.1200000000000001</v>
      </c>
      <c r="IJ153">
        <v>1.1499999999999999</v>
      </c>
      <c r="IK153">
        <v>0.48</v>
      </c>
      <c r="IL153">
        <v>0.55000000000000004</v>
      </c>
      <c r="IM153">
        <v>1.08</v>
      </c>
      <c r="IN153">
        <v>0.77</v>
      </c>
      <c r="IO153">
        <v>-0.05</v>
      </c>
      <c r="IP153">
        <v>1.51</v>
      </c>
      <c r="IQ153">
        <v>3.19</v>
      </c>
      <c r="IR153">
        <v>2.08</v>
      </c>
      <c r="IS153">
        <v>0.52</v>
      </c>
      <c r="IT153">
        <v>1.67</v>
      </c>
      <c r="IU153">
        <v>0.06</v>
      </c>
      <c r="IV153">
        <v>0.18</v>
      </c>
      <c r="IW153">
        <v>0.05</v>
      </c>
      <c r="IX153">
        <v>1.06</v>
      </c>
      <c r="IY153">
        <v>1.65</v>
      </c>
      <c r="IZ153">
        <v>0.5</v>
      </c>
      <c r="JA153">
        <v>0.66</v>
      </c>
      <c r="JB153">
        <v>0.33</v>
      </c>
      <c r="JC153">
        <v>-0.23</v>
      </c>
      <c r="JD153">
        <v>0.26</v>
      </c>
      <c r="JE153">
        <v>0.8</v>
      </c>
      <c r="JF153">
        <v>0.21</v>
      </c>
      <c r="JG153">
        <v>8.0500000000000007</v>
      </c>
      <c r="JH153">
        <v>9.9700000000000006</v>
      </c>
      <c r="JI153">
        <v>13.51</v>
      </c>
      <c r="JJ153">
        <v>8.57</v>
      </c>
      <c r="JK153">
        <v>13.1</v>
      </c>
      <c r="JL153">
        <v>11.82</v>
      </c>
      <c r="JM153">
        <v>8.35</v>
      </c>
      <c r="JN153">
        <v>7.36</v>
      </c>
      <c r="JO153">
        <v>9.2100000000000009</v>
      </c>
      <c r="JP153">
        <v>7.42</v>
      </c>
      <c r="JQ153">
        <v>8.0399999999999991</v>
      </c>
      <c r="JR153">
        <v>6.87</v>
      </c>
      <c r="JS153">
        <v>8.75</v>
      </c>
      <c r="JT153">
        <v>9.36</v>
      </c>
      <c r="JU153">
        <v>4.87</v>
      </c>
      <c r="JV153">
        <v>9.06</v>
      </c>
      <c r="JW153">
        <v>6.56</v>
      </c>
      <c r="JX153">
        <v>10.39</v>
      </c>
      <c r="JY153">
        <v>5.75</v>
      </c>
      <c r="JZ153">
        <v>7.34</v>
      </c>
      <c r="KA153">
        <v>4.3600000000000003</v>
      </c>
      <c r="KB153">
        <v>6.19</v>
      </c>
      <c r="KC153">
        <v>8.26</v>
      </c>
      <c r="KD153">
        <v>8.76</v>
      </c>
      <c r="KE153">
        <v>8.7200000000000006</v>
      </c>
      <c r="KF153">
        <v>8.7899999999999991</v>
      </c>
      <c r="KG153">
        <v>9.5399999999999991</v>
      </c>
      <c r="KH153">
        <v>7.66</v>
      </c>
      <c r="KI153">
        <v>9.94</v>
      </c>
      <c r="KJ153">
        <v>8.27</v>
      </c>
      <c r="KK153">
        <v>12.63</v>
      </c>
      <c r="KL153">
        <v>9.18</v>
      </c>
      <c r="KM153">
        <v>8.5</v>
      </c>
    </row>
    <row r="154" spans="1:299" x14ac:dyDescent="0.25">
      <c r="A154">
        <v>152</v>
      </c>
      <c r="B154" s="1">
        <v>45047</v>
      </c>
      <c r="C154">
        <v>1699.79</v>
      </c>
      <c r="D154">
        <v>1731.85</v>
      </c>
      <c r="E154">
        <v>1783.76</v>
      </c>
      <c r="F154">
        <v>1829.92</v>
      </c>
      <c r="G154">
        <v>1739.91</v>
      </c>
      <c r="H154">
        <v>1791.07</v>
      </c>
      <c r="I154">
        <v>1703.75</v>
      </c>
      <c r="J154">
        <v>1650.77</v>
      </c>
      <c r="K154">
        <v>1772.56</v>
      </c>
      <c r="L154">
        <v>1581.22</v>
      </c>
      <c r="M154">
        <v>1623.22</v>
      </c>
      <c r="N154">
        <v>1557.8</v>
      </c>
      <c r="O154">
        <v>1560.61</v>
      </c>
      <c r="P154">
        <v>1557.37</v>
      </c>
      <c r="Q154">
        <v>1612.62</v>
      </c>
      <c r="R154">
        <v>1544.13</v>
      </c>
      <c r="S154">
        <v>1529.66</v>
      </c>
      <c r="T154">
        <v>1530.73</v>
      </c>
      <c r="U154">
        <v>1611.04</v>
      </c>
      <c r="V154">
        <v>1754.28</v>
      </c>
      <c r="W154">
        <v>1632.23</v>
      </c>
      <c r="X154">
        <v>1545.47</v>
      </c>
      <c r="Y154">
        <v>1843.15</v>
      </c>
      <c r="Z154">
        <v>1808.83</v>
      </c>
      <c r="AA154">
        <v>1785.67</v>
      </c>
      <c r="AB154">
        <v>1764.72</v>
      </c>
      <c r="AC154">
        <v>1927.39</v>
      </c>
      <c r="AD154">
        <v>1684.29</v>
      </c>
      <c r="AE154">
        <v>1730.74</v>
      </c>
      <c r="AF154">
        <v>1669.13</v>
      </c>
      <c r="AG154">
        <v>1765.74</v>
      </c>
      <c r="AH154">
        <v>1682.68</v>
      </c>
      <c r="AI154">
        <v>1793.3</v>
      </c>
      <c r="AJ154">
        <v>1004.4</v>
      </c>
      <c r="AK154">
        <v>1091.26</v>
      </c>
      <c r="AL154">
        <v>1121.43</v>
      </c>
      <c r="AM154">
        <v>1182.18</v>
      </c>
      <c r="AN154">
        <v>1105.8800000000001</v>
      </c>
      <c r="AO154">
        <v>1066.8900000000001</v>
      </c>
      <c r="AP154">
        <v>1075.02</v>
      </c>
      <c r="AQ154">
        <v>1009.38</v>
      </c>
      <c r="AR154">
        <v>1118.9100000000001</v>
      </c>
      <c r="AS154">
        <v>967.7</v>
      </c>
      <c r="AT154">
        <v>979.3</v>
      </c>
      <c r="AU154">
        <v>966.93</v>
      </c>
      <c r="AV154">
        <v>981.44</v>
      </c>
      <c r="AW154">
        <v>969.7</v>
      </c>
      <c r="AX154">
        <v>1011.96</v>
      </c>
      <c r="AY154">
        <v>956.11</v>
      </c>
      <c r="AZ154">
        <v>936.73</v>
      </c>
      <c r="BA154">
        <v>931.5</v>
      </c>
      <c r="BB154">
        <v>958.83</v>
      </c>
      <c r="BC154">
        <v>995.17</v>
      </c>
      <c r="BD154">
        <v>987.58</v>
      </c>
      <c r="BE154">
        <v>943.06</v>
      </c>
      <c r="BF154">
        <v>1037.1500000000001</v>
      </c>
      <c r="BG154">
        <v>987.23</v>
      </c>
      <c r="BH154">
        <v>1019.99</v>
      </c>
      <c r="BI154">
        <v>997.18</v>
      </c>
      <c r="BJ154">
        <v>1063.9100000000001</v>
      </c>
      <c r="BK154">
        <v>1015.97</v>
      </c>
      <c r="BL154">
        <v>1061.22</v>
      </c>
      <c r="BM154">
        <v>1029.9100000000001</v>
      </c>
      <c r="BN154">
        <v>1096.75</v>
      </c>
      <c r="BO154">
        <v>1022.14</v>
      </c>
      <c r="BP154">
        <v>1089.75</v>
      </c>
      <c r="BQ154">
        <v>695.39</v>
      </c>
      <c r="BR154">
        <v>640.59</v>
      </c>
      <c r="BS154">
        <v>662.33</v>
      </c>
      <c r="BT154">
        <v>647.74</v>
      </c>
      <c r="BU154">
        <v>634.03</v>
      </c>
      <c r="BV154">
        <v>724.18</v>
      </c>
      <c r="BW154">
        <v>628.73</v>
      </c>
      <c r="BX154">
        <v>641.39</v>
      </c>
      <c r="BY154">
        <v>653.65</v>
      </c>
      <c r="BZ154">
        <v>613.52</v>
      </c>
      <c r="CA154">
        <v>643.91999999999996</v>
      </c>
      <c r="CB154">
        <v>590.87</v>
      </c>
      <c r="CC154">
        <v>579.16999999999996</v>
      </c>
      <c r="CD154">
        <v>587.66999999999996</v>
      </c>
      <c r="CE154">
        <v>600.66</v>
      </c>
      <c r="CF154">
        <v>588.02</v>
      </c>
      <c r="CG154">
        <v>592.92999999999995</v>
      </c>
      <c r="CH154">
        <v>599.23</v>
      </c>
      <c r="CI154">
        <v>652.21</v>
      </c>
      <c r="CJ154">
        <v>759.11</v>
      </c>
      <c r="CK154">
        <v>644.65</v>
      </c>
      <c r="CL154">
        <v>602.41</v>
      </c>
      <c r="CM154">
        <v>806</v>
      </c>
      <c r="CN154">
        <v>821.6</v>
      </c>
      <c r="CO154">
        <v>765.68</v>
      </c>
      <c r="CP154">
        <v>767.54</v>
      </c>
      <c r="CQ154">
        <v>863.48</v>
      </c>
      <c r="CR154">
        <v>668.32</v>
      </c>
      <c r="CS154">
        <v>669.52</v>
      </c>
      <c r="CT154">
        <v>639.22</v>
      </c>
      <c r="CU154">
        <v>668.99</v>
      </c>
      <c r="CV154">
        <v>660.54</v>
      </c>
      <c r="CW154">
        <v>703.55</v>
      </c>
      <c r="CX154">
        <v>850.9</v>
      </c>
      <c r="CY154">
        <v>862.91</v>
      </c>
      <c r="CZ154">
        <v>994.71</v>
      </c>
      <c r="DA154">
        <v>971.07</v>
      </c>
      <c r="DB154">
        <v>851.72</v>
      </c>
      <c r="DC154">
        <v>743.97</v>
      </c>
      <c r="DD154">
        <v>816.99</v>
      </c>
      <c r="DE154">
        <v>801.76</v>
      </c>
      <c r="DF154">
        <v>932.02</v>
      </c>
      <c r="DG154">
        <v>854.06</v>
      </c>
      <c r="DH154">
        <v>855.34</v>
      </c>
      <c r="DI154">
        <v>1035.32</v>
      </c>
      <c r="DJ154">
        <v>901.57</v>
      </c>
      <c r="DK154">
        <v>784.97</v>
      </c>
      <c r="DL154">
        <v>891.65</v>
      </c>
      <c r="DM154">
        <v>825.56</v>
      </c>
      <c r="DN154">
        <v>764.13</v>
      </c>
      <c r="DO154">
        <v>813.28</v>
      </c>
      <c r="DP154">
        <v>852.82</v>
      </c>
      <c r="DQ154">
        <v>839.81</v>
      </c>
      <c r="DR154">
        <v>898.15</v>
      </c>
      <c r="DS154">
        <v>857.3</v>
      </c>
      <c r="DT154">
        <v>839.98</v>
      </c>
      <c r="DU154">
        <v>816.85</v>
      </c>
      <c r="DV154">
        <v>853.97</v>
      </c>
      <c r="DW154">
        <v>843.87</v>
      </c>
      <c r="DX154">
        <v>1043.5899999999999</v>
      </c>
      <c r="DY154">
        <v>764.39</v>
      </c>
      <c r="DZ154">
        <v>883.51</v>
      </c>
      <c r="EA154">
        <v>785.12</v>
      </c>
      <c r="EB154">
        <v>1007.25</v>
      </c>
      <c r="EC154">
        <v>888.76</v>
      </c>
      <c r="ED154">
        <v>791.86</v>
      </c>
      <c r="EE154">
        <v>760.86</v>
      </c>
      <c r="EF154">
        <v>806.34</v>
      </c>
      <c r="EG154">
        <v>853.81</v>
      </c>
      <c r="EH154">
        <v>859.15</v>
      </c>
      <c r="EI154">
        <v>816.53</v>
      </c>
      <c r="EJ154">
        <v>702.23</v>
      </c>
      <c r="EK154">
        <v>800.1</v>
      </c>
      <c r="EL154">
        <v>694.85</v>
      </c>
      <c r="EM154">
        <v>875.57</v>
      </c>
      <c r="EN154">
        <v>746.66</v>
      </c>
      <c r="EO154">
        <v>673.89</v>
      </c>
      <c r="EP154">
        <v>875.76</v>
      </c>
      <c r="EQ154">
        <v>790.23</v>
      </c>
      <c r="ER154">
        <v>684.83</v>
      </c>
      <c r="ES154">
        <v>804.65</v>
      </c>
      <c r="ET154">
        <v>712.76</v>
      </c>
      <c r="EU154">
        <v>693.52</v>
      </c>
      <c r="EV154">
        <v>695.67</v>
      </c>
      <c r="EW154">
        <v>774.67</v>
      </c>
      <c r="EX154">
        <v>755.16</v>
      </c>
      <c r="EY154">
        <v>829.31</v>
      </c>
      <c r="EZ154">
        <v>750.73</v>
      </c>
      <c r="FA154">
        <v>731.1</v>
      </c>
      <c r="FB154">
        <v>726.39</v>
      </c>
      <c r="FC154">
        <v>757.05</v>
      </c>
      <c r="FD154">
        <v>780.02</v>
      </c>
      <c r="FE154">
        <v>883.22</v>
      </c>
      <c r="FF154">
        <v>656.07</v>
      </c>
      <c r="FG154">
        <v>808.61</v>
      </c>
      <c r="FH154">
        <v>712.82</v>
      </c>
      <c r="FI154">
        <v>959.13</v>
      </c>
      <c r="FJ154">
        <v>790.76</v>
      </c>
      <c r="FK154">
        <v>722.64</v>
      </c>
      <c r="FL154">
        <v>1097.3699999999999</v>
      </c>
      <c r="FM154">
        <v>1032.47</v>
      </c>
      <c r="FN154">
        <v>1513.37</v>
      </c>
      <c r="FO154">
        <v>1334.01</v>
      </c>
      <c r="FP154">
        <v>956.17</v>
      </c>
      <c r="FQ154">
        <v>884.77</v>
      </c>
      <c r="FR154">
        <v>874.74</v>
      </c>
      <c r="FS154">
        <v>1110.97</v>
      </c>
      <c r="FT154">
        <v>1174.43</v>
      </c>
      <c r="FU154">
        <v>1186.55</v>
      </c>
      <c r="FV154">
        <v>1594.16</v>
      </c>
      <c r="FW154">
        <v>1556.54</v>
      </c>
      <c r="FX154">
        <v>1311.57</v>
      </c>
      <c r="FY154">
        <v>1093.4000000000001</v>
      </c>
      <c r="FZ154">
        <v>1172.8</v>
      </c>
      <c r="GA154">
        <v>1174.45</v>
      </c>
      <c r="GB154">
        <v>946.55</v>
      </c>
      <c r="GC154">
        <v>1205.73</v>
      </c>
      <c r="GD154">
        <v>1066.0999999999999</v>
      </c>
      <c r="GE154">
        <v>1059.67</v>
      </c>
      <c r="GF154">
        <v>1109.32</v>
      </c>
      <c r="GG154">
        <v>1161.6199999999999</v>
      </c>
      <c r="GH154">
        <v>1102.04</v>
      </c>
      <c r="GI154">
        <v>1039.8800000000001</v>
      </c>
      <c r="GJ154">
        <v>1119.9100000000001</v>
      </c>
      <c r="GK154">
        <v>1022.81</v>
      </c>
      <c r="GL154">
        <v>1436.68</v>
      </c>
      <c r="GM154">
        <v>1082.0899999999999</v>
      </c>
      <c r="GN154">
        <v>1105.49</v>
      </c>
      <c r="GO154">
        <v>983.54</v>
      </c>
      <c r="GP154">
        <v>1146.8499999999999</v>
      </c>
      <c r="GQ154">
        <v>1199.97</v>
      </c>
      <c r="GR154">
        <v>988.14</v>
      </c>
      <c r="GS154">
        <v>0.36</v>
      </c>
      <c r="GT154">
        <v>0.25</v>
      </c>
      <c r="GU154">
        <v>0.74</v>
      </c>
      <c r="GV154">
        <v>0.7</v>
      </c>
      <c r="GW154">
        <v>0.66</v>
      </c>
      <c r="GX154">
        <v>7.0000000000000007E-2</v>
      </c>
      <c r="GY154">
        <v>-0.05</v>
      </c>
      <c r="GZ154">
        <v>0.1</v>
      </c>
      <c r="HA154">
        <v>-7.0000000000000007E-2</v>
      </c>
      <c r="HB154">
        <v>0.21</v>
      </c>
      <c r="HC154">
        <v>1.92</v>
      </c>
      <c r="HD154">
        <v>0.16</v>
      </c>
      <c r="HE154">
        <v>0.56000000000000005</v>
      </c>
      <c r="HF154">
        <v>-0.12</v>
      </c>
      <c r="HG154">
        <v>0.55000000000000004</v>
      </c>
      <c r="HH154">
        <v>-0.39</v>
      </c>
      <c r="HI154">
        <v>7.0000000000000007E-2</v>
      </c>
      <c r="HJ154">
        <v>0.51</v>
      </c>
      <c r="HK154">
        <v>-0.5</v>
      </c>
      <c r="HL154">
        <v>0.59</v>
      </c>
      <c r="HM154">
        <v>-0.25</v>
      </c>
      <c r="HN154">
        <v>0.02</v>
      </c>
      <c r="HO154">
        <v>0.1</v>
      </c>
      <c r="HP154">
        <v>1.29</v>
      </c>
      <c r="HQ154">
        <v>0.28000000000000003</v>
      </c>
      <c r="HR154">
        <v>7.0000000000000007E-2</v>
      </c>
      <c r="HS154">
        <v>0.56999999999999995</v>
      </c>
      <c r="HT154">
        <v>0.33</v>
      </c>
      <c r="HU154">
        <v>0.13</v>
      </c>
      <c r="HV154">
        <v>-0.04</v>
      </c>
      <c r="HW154">
        <v>-0.53</v>
      </c>
      <c r="HX154">
        <v>-0.25</v>
      </c>
      <c r="HY154">
        <v>1.63</v>
      </c>
      <c r="HZ154">
        <v>1.23</v>
      </c>
      <c r="IA154">
        <v>2.0099999999999998</v>
      </c>
      <c r="IB154">
        <v>1.8</v>
      </c>
      <c r="IC154">
        <v>1.66</v>
      </c>
      <c r="ID154">
        <v>3.64</v>
      </c>
      <c r="IE154">
        <v>0.66</v>
      </c>
      <c r="IF154">
        <v>1.33</v>
      </c>
      <c r="IG154">
        <v>2.23</v>
      </c>
      <c r="IH154">
        <v>1.99</v>
      </c>
      <c r="II154">
        <v>1.34</v>
      </c>
      <c r="IJ154">
        <v>3.1</v>
      </c>
      <c r="IK154">
        <v>0.64</v>
      </c>
      <c r="IL154">
        <v>1.1100000000000001</v>
      </c>
      <c r="IM154">
        <v>0.96</v>
      </c>
      <c r="IN154">
        <v>1.32</v>
      </c>
      <c r="IO154">
        <v>-0.44</v>
      </c>
      <c r="IP154">
        <v>1.58</v>
      </c>
      <c r="IQ154">
        <v>3.72</v>
      </c>
      <c r="IR154">
        <v>1.57</v>
      </c>
      <c r="IS154">
        <v>1.1100000000000001</v>
      </c>
      <c r="IT154">
        <v>1.42</v>
      </c>
      <c r="IU154">
        <v>0.08</v>
      </c>
      <c r="IV154">
        <v>0.28000000000000003</v>
      </c>
      <c r="IW154">
        <v>1.34</v>
      </c>
      <c r="IX154">
        <v>1.35</v>
      </c>
      <c r="IY154">
        <v>1.72</v>
      </c>
      <c r="IZ154">
        <v>1.07</v>
      </c>
      <c r="JA154">
        <v>0.99</v>
      </c>
      <c r="JB154">
        <v>0.46</v>
      </c>
      <c r="JC154">
        <v>-0.27</v>
      </c>
      <c r="JD154">
        <v>-0.27</v>
      </c>
      <c r="JE154">
        <v>0.55000000000000004</v>
      </c>
      <c r="JF154">
        <v>1.84</v>
      </c>
      <c r="JG154">
        <v>6.13</v>
      </c>
      <c r="JH154">
        <v>8.91</v>
      </c>
      <c r="JI154">
        <v>12.21</v>
      </c>
      <c r="JJ154">
        <v>5.35</v>
      </c>
      <c r="JK154">
        <v>12.57</v>
      </c>
      <c r="JL154">
        <v>10.87</v>
      </c>
      <c r="JM154">
        <v>7.3</v>
      </c>
      <c r="JN154">
        <v>6.92</v>
      </c>
      <c r="JO154">
        <v>8.14</v>
      </c>
      <c r="JP154">
        <v>6.16</v>
      </c>
      <c r="JQ154">
        <v>6.68</v>
      </c>
      <c r="JR154">
        <v>5.76</v>
      </c>
      <c r="JS154">
        <v>8.35</v>
      </c>
      <c r="JT154">
        <v>7.75</v>
      </c>
      <c r="JU154">
        <v>4.53</v>
      </c>
      <c r="JV154">
        <v>7.89</v>
      </c>
      <c r="JW154">
        <v>5.94</v>
      </c>
      <c r="JX154">
        <v>9.5</v>
      </c>
      <c r="JY154">
        <v>3.65</v>
      </c>
      <c r="JZ154">
        <v>4.6399999999999997</v>
      </c>
      <c r="KA154">
        <v>2.84</v>
      </c>
      <c r="KB154">
        <v>2.69</v>
      </c>
      <c r="KC154">
        <v>4.57</v>
      </c>
      <c r="KD154">
        <v>5.8</v>
      </c>
      <c r="KE154">
        <v>8.27</v>
      </c>
      <c r="KF154">
        <v>8.26</v>
      </c>
      <c r="KG154">
        <v>9.15</v>
      </c>
      <c r="KH154">
        <v>7.29</v>
      </c>
      <c r="KI154">
        <v>6.63</v>
      </c>
      <c r="KJ154">
        <v>6.81</v>
      </c>
      <c r="KK154">
        <v>9.69</v>
      </c>
      <c r="KL154">
        <v>3.57</v>
      </c>
      <c r="KM154">
        <v>6.69</v>
      </c>
    </row>
    <row r="155" spans="1:299" x14ac:dyDescent="0.25">
      <c r="A155">
        <v>153</v>
      </c>
      <c r="B155" s="1">
        <v>45078</v>
      </c>
      <c r="C155">
        <v>1706.5</v>
      </c>
      <c r="D155">
        <v>1739.4</v>
      </c>
      <c r="E155">
        <v>1812.38</v>
      </c>
      <c r="F155">
        <v>1861.64</v>
      </c>
      <c r="G155">
        <v>1750.62</v>
      </c>
      <c r="H155">
        <v>1797.43</v>
      </c>
      <c r="I155">
        <v>1704.22</v>
      </c>
      <c r="J155">
        <v>1656.64</v>
      </c>
      <c r="K155">
        <v>1771.4</v>
      </c>
      <c r="L155">
        <v>1591.72</v>
      </c>
      <c r="M155">
        <v>1624.28</v>
      </c>
      <c r="N155">
        <v>1558.49</v>
      </c>
      <c r="O155">
        <v>1582.88</v>
      </c>
      <c r="P155">
        <v>1564.58</v>
      </c>
      <c r="Q155">
        <v>1644.52</v>
      </c>
      <c r="R155">
        <v>1577.86</v>
      </c>
      <c r="S155">
        <v>1528.83</v>
      </c>
      <c r="T155">
        <v>1528.82</v>
      </c>
      <c r="U155">
        <v>1605.18</v>
      </c>
      <c r="V155">
        <v>1753.66</v>
      </c>
      <c r="W155">
        <v>1624.08</v>
      </c>
      <c r="X155">
        <v>1584.76</v>
      </c>
      <c r="Y155">
        <v>1840.77</v>
      </c>
      <c r="Z155">
        <v>1810.23</v>
      </c>
      <c r="AA155">
        <v>1803.11</v>
      </c>
      <c r="AB155">
        <v>1768.61</v>
      </c>
      <c r="AC155">
        <v>1973.18</v>
      </c>
      <c r="AD155">
        <v>1697.13</v>
      </c>
      <c r="AE155">
        <v>1739.19</v>
      </c>
      <c r="AF155">
        <v>1662.22</v>
      </c>
      <c r="AG155">
        <v>1765.77</v>
      </c>
      <c r="AH155">
        <v>1710.73</v>
      </c>
      <c r="AI155">
        <v>1796.19</v>
      </c>
      <c r="AJ155">
        <v>1001.63</v>
      </c>
      <c r="AK155">
        <v>1094.28</v>
      </c>
      <c r="AL155">
        <v>1117.06</v>
      </c>
      <c r="AM155">
        <v>1181.56</v>
      </c>
      <c r="AN155">
        <v>1116.5899999999999</v>
      </c>
      <c r="AO155">
        <v>1073.25</v>
      </c>
      <c r="AP155">
        <v>1075.49</v>
      </c>
      <c r="AQ155">
        <v>1015.25</v>
      </c>
      <c r="AR155">
        <v>1117.75</v>
      </c>
      <c r="AS155">
        <v>965.49</v>
      </c>
      <c r="AT155">
        <v>980.36</v>
      </c>
      <c r="AU155">
        <v>967.62</v>
      </c>
      <c r="AV155">
        <v>977.51</v>
      </c>
      <c r="AW155">
        <v>980.57</v>
      </c>
      <c r="AX155">
        <v>1005.11</v>
      </c>
      <c r="AY155">
        <v>955.21</v>
      </c>
      <c r="AZ155">
        <v>935.9</v>
      </c>
      <c r="BA155">
        <v>928</v>
      </c>
      <c r="BB155">
        <v>953.13</v>
      </c>
      <c r="BC155">
        <v>987.17</v>
      </c>
      <c r="BD155">
        <v>977.64</v>
      </c>
      <c r="BE155">
        <v>951.34</v>
      </c>
      <c r="BF155">
        <v>1034.77</v>
      </c>
      <c r="BG155">
        <v>976.87</v>
      </c>
      <c r="BH155">
        <v>1028.43</v>
      </c>
      <c r="BI155">
        <v>998.56</v>
      </c>
      <c r="BJ155">
        <v>1079.58</v>
      </c>
      <c r="BK155">
        <v>1029.27</v>
      </c>
      <c r="BL155">
        <v>1057.26</v>
      </c>
      <c r="BM155">
        <v>1023</v>
      </c>
      <c r="BN155">
        <v>1096.78</v>
      </c>
      <c r="BO155">
        <v>1010.46</v>
      </c>
      <c r="BP155">
        <v>1093.25</v>
      </c>
      <c r="BQ155">
        <v>704.87</v>
      </c>
      <c r="BR155">
        <v>645.12</v>
      </c>
      <c r="BS155">
        <v>695.32</v>
      </c>
      <c r="BT155">
        <v>680.08</v>
      </c>
      <c r="BU155">
        <v>634.03</v>
      </c>
      <c r="BV155">
        <v>724.18</v>
      </c>
      <c r="BW155">
        <v>628.73</v>
      </c>
      <c r="BX155">
        <v>641.39</v>
      </c>
      <c r="BY155">
        <v>653.65</v>
      </c>
      <c r="BZ155">
        <v>626.23</v>
      </c>
      <c r="CA155">
        <v>643.91999999999996</v>
      </c>
      <c r="CB155">
        <v>590.87</v>
      </c>
      <c r="CC155">
        <v>605.37</v>
      </c>
      <c r="CD155">
        <v>584.01</v>
      </c>
      <c r="CE155">
        <v>639.41</v>
      </c>
      <c r="CF155">
        <v>622.65</v>
      </c>
      <c r="CG155">
        <v>592.92999999999995</v>
      </c>
      <c r="CH155">
        <v>600.82000000000005</v>
      </c>
      <c r="CI155">
        <v>652.04999999999995</v>
      </c>
      <c r="CJ155">
        <v>766.49</v>
      </c>
      <c r="CK155">
        <v>646.44000000000005</v>
      </c>
      <c r="CL155">
        <v>633.41999999999996</v>
      </c>
      <c r="CM155">
        <v>806</v>
      </c>
      <c r="CN155">
        <v>833.36</v>
      </c>
      <c r="CO155">
        <v>774.68</v>
      </c>
      <c r="CP155">
        <v>770.05</v>
      </c>
      <c r="CQ155">
        <v>893.6</v>
      </c>
      <c r="CR155">
        <v>667.86</v>
      </c>
      <c r="CS155">
        <v>681.93</v>
      </c>
      <c r="CT155">
        <v>639.22</v>
      </c>
      <c r="CU155">
        <v>668.99</v>
      </c>
      <c r="CV155">
        <v>700.27</v>
      </c>
      <c r="CW155">
        <v>702.94</v>
      </c>
      <c r="CX155">
        <v>854.22</v>
      </c>
      <c r="CY155">
        <v>866.7</v>
      </c>
      <c r="CZ155">
        <v>1010.63</v>
      </c>
      <c r="DA155">
        <v>987.87</v>
      </c>
      <c r="DB155">
        <v>857</v>
      </c>
      <c r="DC155">
        <v>746.64</v>
      </c>
      <c r="DD155">
        <v>817.23</v>
      </c>
      <c r="DE155">
        <v>804.65</v>
      </c>
      <c r="DF155">
        <v>931.37</v>
      </c>
      <c r="DG155">
        <v>859.69</v>
      </c>
      <c r="DH155">
        <v>855.94</v>
      </c>
      <c r="DI155">
        <v>1035.74</v>
      </c>
      <c r="DJ155">
        <v>914.46</v>
      </c>
      <c r="DK155">
        <v>788.58</v>
      </c>
      <c r="DL155">
        <v>909.3</v>
      </c>
      <c r="DM155">
        <v>843.56</v>
      </c>
      <c r="DN155">
        <v>763.75</v>
      </c>
      <c r="DO155">
        <v>812.3</v>
      </c>
      <c r="DP155">
        <v>849.75</v>
      </c>
      <c r="DQ155">
        <v>839.48</v>
      </c>
      <c r="DR155">
        <v>893.66</v>
      </c>
      <c r="DS155">
        <v>879.07</v>
      </c>
      <c r="DT155">
        <v>838.89</v>
      </c>
      <c r="DU155">
        <v>817.5</v>
      </c>
      <c r="DV155">
        <v>862.33</v>
      </c>
      <c r="DW155">
        <v>845.72</v>
      </c>
      <c r="DX155">
        <v>1068.43</v>
      </c>
      <c r="DY155">
        <v>770.2</v>
      </c>
      <c r="DZ155">
        <v>887.84</v>
      </c>
      <c r="EA155">
        <v>781.9</v>
      </c>
      <c r="EB155">
        <v>1007.25</v>
      </c>
      <c r="EC155">
        <v>903.6</v>
      </c>
      <c r="ED155">
        <v>793.13</v>
      </c>
      <c r="EE155">
        <v>758.73</v>
      </c>
      <c r="EF155">
        <v>808.6</v>
      </c>
      <c r="EG155">
        <v>850.48</v>
      </c>
      <c r="EH155">
        <v>858.72</v>
      </c>
      <c r="EI155">
        <v>824.45</v>
      </c>
      <c r="EJ155">
        <v>706.45</v>
      </c>
      <c r="EK155">
        <v>800.42</v>
      </c>
      <c r="EL155">
        <v>698.88</v>
      </c>
      <c r="EM155">
        <v>874.7</v>
      </c>
      <c r="EN155">
        <v>744.94</v>
      </c>
      <c r="EO155">
        <v>674.63</v>
      </c>
      <c r="EP155">
        <v>876.38</v>
      </c>
      <c r="EQ155">
        <v>787.07</v>
      </c>
      <c r="ER155">
        <v>692.5</v>
      </c>
      <c r="ES155">
        <v>799.18</v>
      </c>
      <c r="ET155">
        <v>712.12</v>
      </c>
      <c r="EU155">
        <v>692.9</v>
      </c>
      <c r="EV155">
        <v>693.03</v>
      </c>
      <c r="EW155">
        <v>770.09</v>
      </c>
      <c r="EX155">
        <v>749.12</v>
      </c>
      <c r="EY155">
        <v>820.94</v>
      </c>
      <c r="EZ155">
        <v>757.33</v>
      </c>
      <c r="FA155">
        <v>729.41</v>
      </c>
      <c r="FB155">
        <v>718.76</v>
      </c>
      <c r="FC155">
        <v>763.33</v>
      </c>
      <c r="FD155">
        <v>781.11</v>
      </c>
      <c r="FE155">
        <v>896.2</v>
      </c>
      <c r="FF155">
        <v>664.67</v>
      </c>
      <c r="FG155">
        <v>805.62</v>
      </c>
      <c r="FH155">
        <v>708.05</v>
      </c>
      <c r="FI155">
        <v>959.13</v>
      </c>
      <c r="FJ155">
        <v>781.75</v>
      </c>
      <c r="FK155">
        <v>724.95</v>
      </c>
      <c r="FL155">
        <v>1112.29</v>
      </c>
      <c r="FM155">
        <v>1039.8</v>
      </c>
      <c r="FN155">
        <v>1588.74</v>
      </c>
      <c r="FO155">
        <v>1400.57</v>
      </c>
      <c r="FP155">
        <v>956.17</v>
      </c>
      <c r="FQ155">
        <v>884.77</v>
      </c>
      <c r="FR155">
        <v>874.74</v>
      </c>
      <c r="FS155">
        <v>1110.97</v>
      </c>
      <c r="FT155">
        <v>1174.43</v>
      </c>
      <c r="FU155">
        <v>1211.1099999999999</v>
      </c>
      <c r="FV155">
        <v>1594.16</v>
      </c>
      <c r="FW155">
        <v>1556.54</v>
      </c>
      <c r="FX155">
        <v>1370.85</v>
      </c>
      <c r="FY155">
        <v>1086.6199999999999</v>
      </c>
      <c r="FZ155">
        <v>1248.44</v>
      </c>
      <c r="GA155">
        <v>1243.6199999999999</v>
      </c>
      <c r="GB155">
        <v>946.55</v>
      </c>
      <c r="GC155">
        <v>1208.8699999999999</v>
      </c>
      <c r="GD155">
        <v>1065.8900000000001</v>
      </c>
      <c r="GE155">
        <v>1069.95</v>
      </c>
      <c r="GF155">
        <v>1112.42</v>
      </c>
      <c r="GG155">
        <v>1221.44</v>
      </c>
      <c r="GH155">
        <v>1102.04</v>
      </c>
      <c r="GI155">
        <v>1054.75</v>
      </c>
      <c r="GJ155">
        <v>1133.1300000000001</v>
      </c>
      <c r="GK155">
        <v>1026.18</v>
      </c>
      <c r="GL155">
        <v>1486.83</v>
      </c>
      <c r="GM155">
        <v>1081.33</v>
      </c>
      <c r="GN155">
        <v>1125.95</v>
      </c>
      <c r="GO155">
        <v>983.54</v>
      </c>
      <c r="GP155">
        <v>1146.8499999999999</v>
      </c>
      <c r="GQ155">
        <v>1272.0899999999999</v>
      </c>
      <c r="GR155">
        <v>987.25</v>
      </c>
      <c r="GS155">
        <v>0.39</v>
      </c>
      <c r="GT155">
        <v>0.44</v>
      </c>
      <c r="GU155">
        <v>1.6</v>
      </c>
      <c r="GV155">
        <v>1.73</v>
      </c>
      <c r="GW155">
        <v>0.62</v>
      </c>
      <c r="GX155">
        <v>0.36</v>
      </c>
      <c r="GY155">
        <v>0.03</v>
      </c>
      <c r="GZ155">
        <v>0.36</v>
      </c>
      <c r="HA155">
        <v>-7.0000000000000007E-2</v>
      </c>
      <c r="HB155">
        <v>0.66</v>
      </c>
      <c r="HC155">
        <v>7.0000000000000007E-2</v>
      </c>
      <c r="HD155">
        <v>0.04</v>
      </c>
      <c r="HE155">
        <v>1.43</v>
      </c>
      <c r="HF155">
        <v>0.46</v>
      </c>
      <c r="HG155">
        <v>1.98</v>
      </c>
      <c r="HH155">
        <v>2.1800000000000002</v>
      </c>
      <c r="HI155">
        <v>-0.05</v>
      </c>
      <c r="HJ155">
        <v>-0.12</v>
      </c>
      <c r="HK155">
        <v>-0.36</v>
      </c>
      <c r="HL155">
        <v>-0.04</v>
      </c>
      <c r="HM155">
        <v>-0.5</v>
      </c>
      <c r="HN155">
        <v>2.54</v>
      </c>
      <c r="HO155">
        <v>-0.13</v>
      </c>
      <c r="HP155">
        <v>0.08</v>
      </c>
      <c r="HQ155">
        <v>0.98</v>
      </c>
      <c r="HR155">
        <v>0.22</v>
      </c>
      <c r="HS155">
        <v>2.38</v>
      </c>
      <c r="HT155">
        <v>0.76</v>
      </c>
      <c r="HU155">
        <v>0.49</v>
      </c>
      <c r="HV155">
        <v>-0.41</v>
      </c>
      <c r="HW155">
        <v>0</v>
      </c>
      <c r="HX155">
        <v>1.67</v>
      </c>
      <c r="HY155">
        <v>0.16</v>
      </c>
      <c r="HZ155">
        <v>1.62</v>
      </c>
      <c r="IA155">
        <v>2.46</v>
      </c>
      <c r="IB155">
        <v>3.43</v>
      </c>
      <c r="IC155">
        <v>3.42</v>
      </c>
      <c r="ID155">
        <v>4.28</v>
      </c>
      <c r="IE155">
        <v>1.02</v>
      </c>
      <c r="IF155">
        <v>1.36</v>
      </c>
      <c r="IG155">
        <v>2.6</v>
      </c>
      <c r="IH155">
        <v>1.92</v>
      </c>
      <c r="II155">
        <v>2</v>
      </c>
      <c r="IJ155">
        <v>3.17</v>
      </c>
      <c r="IK155">
        <v>0.68</v>
      </c>
      <c r="IL155">
        <v>2.56</v>
      </c>
      <c r="IM155">
        <v>1.43</v>
      </c>
      <c r="IN155">
        <v>3.33</v>
      </c>
      <c r="IO155">
        <v>1.73</v>
      </c>
      <c r="IP155">
        <v>1.53</v>
      </c>
      <c r="IQ155">
        <v>3.59</v>
      </c>
      <c r="IR155">
        <v>1.21</v>
      </c>
      <c r="IS155">
        <v>1.07</v>
      </c>
      <c r="IT155">
        <v>0.91</v>
      </c>
      <c r="IU155">
        <v>2.62</v>
      </c>
      <c r="IV155">
        <v>0.15</v>
      </c>
      <c r="IW155">
        <v>1.42</v>
      </c>
      <c r="IX155">
        <v>2.34</v>
      </c>
      <c r="IY155">
        <v>1.94</v>
      </c>
      <c r="IZ155">
        <v>3.48</v>
      </c>
      <c r="JA155">
        <v>1.76</v>
      </c>
      <c r="JB155">
        <v>0.95</v>
      </c>
      <c r="JC155">
        <v>-0.68</v>
      </c>
      <c r="JD155">
        <v>-0.27</v>
      </c>
      <c r="JE155">
        <v>2.23</v>
      </c>
      <c r="JF155">
        <v>2.0099999999999998</v>
      </c>
      <c r="JG155">
        <v>4.82</v>
      </c>
      <c r="JH155">
        <v>8.15</v>
      </c>
      <c r="JI155">
        <v>12.42</v>
      </c>
      <c r="JJ155">
        <v>5.51</v>
      </c>
      <c r="JK155">
        <v>12.09</v>
      </c>
      <c r="JL155">
        <v>9.1</v>
      </c>
      <c r="JM155">
        <v>6.23</v>
      </c>
      <c r="JN155">
        <v>6.4</v>
      </c>
      <c r="JO155">
        <v>6.77</v>
      </c>
      <c r="JP155">
        <v>4.47</v>
      </c>
      <c r="JQ155">
        <v>5.48</v>
      </c>
      <c r="JR155">
        <v>5.04</v>
      </c>
      <c r="JS155">
        <v>5.13</v>
      </c>
      <c r="JT155">
        <v>5.59</v>
      </c>
      <c r="JU155">
        <v>5.93</v>
      </c>
      <c r="JV155">
        <v>4.22</v>
      </c>
      <c r="JW155">
        <v>5.59</v>
      </c>
      <c r="JX155">
        <v>7.6</v>
      </c>
      <c r="JY155">
        <v>2.6</v>
      </c>
      <c r="JZ155">
        <v>2.78</v>
      </c>
      <c r="KA155">
        <v>1.18</v>
      </c>
      <c r="KB155">
        <v>3.09</v>
      </c>
      <c r="KC155">
        <v>3.4</v>
      </c>
      <c r="KD155">
        <v>3.39</v>
      </c>
      <c r="KE155">
        <v>8.51</v>
      </c>
      <c r="KF155">
        <v>8.26</v>
      </c>
      <c r="KG155">
        <v>10.57</v>
      </c>
      <c r="KH155">
        <v>6.68</v>
      </c>
      <c r="KI155">
        <v>6.18</v>
      </c>
      <c r="KJ155">
        <v>5.17</v>
      </c>
      <c r="KK155">
        <v>8.2899999999999991</v>
      </c>
      <c r="KL155">
        <v>4.68</v>
      </c>
      <c r="KM155">
        <v>6.12</v>
      </c>
    </row>
    <row r="156" spans="1:299" x14ac:dyDescent="0.25">
      <c r="A156">
        <v>154</v>
      </c>
      <c r="B156" s="1">
        <v>45108</v>
      </c>
      <c r="C156">
        <v>1710.37</v>
      </c>
      <c r="D156">
        <v>1740.81</v>
      </c>
      <c r="E156">
        <v>1808.67</v>
      </c>
      <c r="F156">
        <v>1866.25</v>
      </c>
      <c r="G156">
        <v>1754.01</v>
      </c>
      <c r="H156">
        <v>1802.61</v>
      </c>
      <c r="I156">
        <v>1701.02</v>
      </c>
      <c r="J156">
        <v>1664.91</v>
      </c>
      <c r="K156">
        <v>1786.34</v>
      </c>
      <c r="L156">
        <v>1593.03</v>
      </c>
      <c r="M156">
        <v>1624.28</v>
      </c>
      <c r="N156">
        <v>1558.6</v>
      </c>
      <c r="O156">
        <v>1589.42</v>
      </c>
      <c r="P156">
        <v>1583.6</v>
      </c>
      <c r="Q156">
        <v>1646.2</v>
      </c>
      <c r="R156">
        <v>1585.88</v>
      </c>
      <c r="S156">
        <v>1530.28</v>
      </c>
      <c r="T156">
        <v>1529.3</v>
      </c>
      <c r="U156">
        <v>1596.61</v>
      </c>
      <c r="V156">
        <v>1761.77</v>
      </c>
      <c r="W156">
        <v>1618.56</v>
      </c>
      <c r="X156">
        <v>1582.65</v>
      </c>
      <c r="Y156">
        <v>1890.37</v>
      </c>
      <c r="Z156">
        <v>1810.86</v>
      </c>
      <c r="AA156">
        <v>1806.36</v>
      </c>
      <c r="AB156">
        <v>1772.59</v>
      </c>
      <c r="AC156">
        <v>1971.92</v>
      </c>
      <c r="AD156">
        <v>1703.47</v>
      </c>
      <c r="AE156">
        <v>1737.71</v>
      </c>
      <c r="AF156">
        <v>1662.38</v>
      </c>
      <c r="AG156">
        <v>1762.57</v>
      </c>
      <c r="AH156">
        <v>1712.24</v>
      </c>
      <c r="AI156">
        <v>1791.68</v>
      </c>
      <c r="AJ156">
        <v>1001.78</v>
      </c>
      <c r="AK156">
        <v>1093.6600000000001</v>
      </c>
      <c r="AL156">
        <v>1113.3499999999999</v>
      </c>
      <c r="AM156">
        <v>1186.17</v>
      </c>
      <c r="AN156">
        <v>1119.98</v>
      </c>
      <c r="AO156">
        <v>1075.75</v>
      </c>
      <c r="AP156">
        <v>1072.28</v>
      </c>
      <c r="AQ156">
        <v>1023.52</v>
      </c>
      <c r="AR156">
        <v>1107.17</v>
      </c>
      <c r="AS156">
        <v>965.18</v>
      </c>
      <c r="AT156">
        <v>980.36</v>
      </c>
      <c r="AU156">
        <v>967.73</v>
      </c>
      <c r="AV156">
        <v>984.05</v>
      </c>
      <c r="AW156">
        <v>976.86</v>
      </c>
      <c r="AX156">
        <v>998.9</v>
      </c>
      <c r="AY156">
        <v>963.23</v>
      </c>
      <c r="AZ156">
        <v>939.54</v>
      </c>
      <c r="BA156">
        <v>930.07</v>
      </c>
      <c r="BB156">
        <v>944.56</v>
      </c>
      <c r="BC156">
        <v>987.43</v>
      </c>
      <c r="BD156">
        <v>972.12</v>
      </c>
      <c r="BE156">
        <v>947.66</v>
      </c>
      <c r="BF156">
        <v>1043.6099999999999</v>
      </c>
      <c r="BG156">
        <v>977.5</v>
      </c>
      <c r="BH156">
        <v>1031.25</v>
      </c>
      <c r="BI156">
        <v>1001.62</v>
      </c>
      <c r="BJ156">
        <v>1078.32</v>
      </c>
      <c r="BK156">
        <v>1035.6099999999999</v>
      </c>
      <c r="BL156">
        <v>1055.6400000000001</v>
      </c>
      <c r="BM156">
        <v>1023.16</v>
      </c>
      <c r="BN156">
        <v>1093.58</v>
      </c>
      <c r="BO156">
        <v>1011.97</v>
      </c>
      <c r="BP156">
        <v>1088.1300000000001</v>
      </c>
      <c r="BQ156">
        <v>708.59</v>
      </c>
      <c r="BR156">
        <v>647.15</v>
      </c>
      <c r="BS156">
        <v>695.32</v>
      </c>
      <c r="BT156">
        <v>680.08</v>
      </c>
      <c r="BU156">
        <v>634.03</v>
      </c>
      <c r="BV156">
        <v>726.86</v>
      </c>
      <c r="BW156">
        <v>628.74</v>
      </c>
      <c r="BX156">
        <v>641.39</v>
      </c>
      <c r="BY156">
        <v>679.17</v>
      </c>
      <c r="BZ156">
        <v>627.85</v>
      </c>
      <c r="CA156">
        <v>643.91999999999996</v>
      </c>
      <c r="CB156">
        <v>590.87</v>
      </c>
      <c r="CC156">
        <v>605.37</v>
      </c>
      <c r="CD156">
        <v>606.74</v>
      </c>
      <c r="CE156">
        <v>647.29999999999995</v>
      </c>
      <c r="CF156">
        <v>622.65</v>
      </c>
      <c r="CG156">
        <v>590.74</v>
      </c>
      <c r="CH156">
        <v>599.23</v>
      </c>
      <c r="CI156">
        <v>652.04999999999995</v>
      </c>
      <c r="CJ156">
        <v>774.34</v>
      </c>
      <c r="CK156">
        <v>646.44000000000005</v>
      </c>
      <c r="CL156">
        <v>634.99</v>
      </c>
      <c r="CM156">
        <v>846.76</v>
      </c>
      <c r="CN156">
        <v>833.36</v>
      </c>
      <c r="CO156">
        <v>775.11</v>
      </c>
      <c r="CP156">
        <v>770.97</v>
      </c>
      <c r="CQ156">
        <v>893.6</v>
      </c>
      <c r="CR156">
        <v>667.86</v>
      </c>
      <c r="CS156">
        <v>682.07</v>
      </c>
      <c r="CT156">
        <v>639.22</v>
      </c>
      <c r="CU156">
        <v>668.99</v>
      </c>
      <c r="CV156">
        <v>700.27</v>
      </c>
      <c r="CW156">
        <v>703.55</v>
      </c>
      <c r="CX156">
        <v>856.19</v>
      </c>
      <c r="CY156">
        <v>867.4</v>
      </c>
      <c r="CZ156">
        <v>1008.61</v>
      </c>
      <c r="DA156">
        <v>990.34</v>
      </c>
      <c r="DB156">
        <v>858.63</v>
      </c>
      <c r="DC156">
        <v>748.81</v>
      </c>
      <c r="DD156">
        <v>815.68</v>
      </c>
      <c r="DE156">
        <v>808.67</v>
      </c>
      <c r="DF156">
        <v>939.2</v>
      </c>
      <c r="DG156">
        <v>860.38</v>
      </c>
      <c r="DH156">
        <v>855.94</v>
      </c>
      <c r="DI156">
        <v>1035.8399999999999</v>
      </c>
      <c r="DJ156">
        <v>918.21</v>
      </c>
      <c r="DK156">
        <v>798.2</v>
      </c>
      <c r="DL156">
        <v>910.21</v>
      </c>
      <c r="DM156">
        <v>847.86</v>
      </c>
      <c r="DN156">
        <v>764.43</v>
      </c>
      <c r="DO156">
        <v>812.54</v>
      </c>
      <c r="DP156">
        <v>845.25</v>
      </c>
      <c r="DQ156">
        <v>843.34</v>
      </c>
      <c r="DR156">
        <v>890.62</v>
      </c>
      <c r="DS156">
        <v>877.93</v>
      </c>
      <c r="DT156">
        <v>861.46</v>
      </c>
      <c r="DU156">
        <v>817.75</v>
      </c>
      <c r="DV156">
        <v>863.89</v>
      </c>
      <c r="DW156">
        <v>847.67</v>
      </c>
      <c r="DX156">
        <v>1067.79</v>
      </c>
      <c r="DY156">
        <v>773.05</v>
      </c>
      <c r="DZ156">
        <v>887.04</v>
      </c>
      <c r="EA156">
        <v>781.98</v>
      </c>
      <c r="EB156">
        <v>1005.43</v>
      </c>
      <c r="EC156">
        <v>904.41</v>
      </c>
      <c r="ED156">
        <v>791.15</v>
      </c>
      <c r="EE156">
        <v>758.8</v>
      </c>
      <c r="EF156">
        <v>808.11</v>
      </c>
      <c r="EG156">
        <v>847.67</v>
      </c>
      <c r="EH156">
        <v>862.07</v>
      </c>
      <c r="EI156">
        <v>826.92</v>
      </c>
      <c r="EJ156">
        <v>708.07</v>
      </c>
      <c r="EK156">
        <v>798.02</v>
      </c>
      <c r="EL156">
        <v>704.54</v>
      </c>
      <c r="EM156">
        <v>866.39</v>
      </c>
      <c r="EN156">
        <v>744.72</v>
      </c>
      <c r="EO156">
        <v>674.63</v>
      </c>
      <c r="EP156">
        <v>876.46</v>
      </c>
      <c r="EQ156">
        <v>792.35</v>
      </c>
      <c r="ER156">
        <v>689.87</v>
      </c>
      <c r="ES156">
        <v>794.23</v>
      </c>
      <c r="ET156">
        <v>718.1</v>
      </c>
      <c r="EU156">
        <v>695.6</v>
      </c>
      <c r="EV156">
        <v>694.55</v>
      </c>
      <c r="EW156">
        <v>763.16</v>
      </c>
      <c r="EX156">
        <v>749.35</v>
      </c>
      <c r="EY156">
        <v>816.34</v>
      </c>
      <c r="EZ156">
        <v>754.38</v>
      </c>
      <c r="FA156">
        <v>735.61</v>
      </c>
      <c r="FB156">
        <v>719.19</v>
      </c>
      <c r="FC156">
        <v>765.39</v>
      </c>
      <c r="FD156">
        <v>783.53</v>
      </c>
      <c r="FE156">
        <v>895.13</v>
      </c>
      <c r="FF156">
        <v>668.79</v>
      </c>
      <c r="FG156">
        <v>804.41</v>
      </c>
      <c r="FH156">
        <v>708.19</v>
      </c>
      <c r="FI156">
        <v>956.35</v>
      </c>
      <c r="FJ156">
        <v>782.92</v>
      </c>
      <c r="FK156">
        <v>721.55</v>
      </c>
      <c r="FL156">
        <v>1118.19</v>
      </c>
      <c r="FM156">
        <v>1043.03</v>
      </c>
      <c r="FN156">
        <v>1588.74</v>
      </c>
      <c r="FO156">
        <v>1400.57</v>
      </c>
      <c r="FP156">
        <v>956.17</v>
      </c>
      <c r="FQ156">
        <v>888.04</v>
      </c>
      <c r="FR156">
        <v>874.74</v>
      </c>
      <c r="FS156">
        <v>1110.97</v>
      </c>
      <c r="FT156">
        <v>1220.23</v>
      </c>
      <c r="FU156">
        <v>1214.26</v>
      </c>
      <c r="FV156">
        <v>1594.16</v>
      </c>
      <c r="FW156">
        <v>1556.54</v>
      </c>
      <c r="FX156">
        <v>1370.85</v>
      </c>
      <c r="FY156">
        <v>1128.8900000000001</v>
      </c>
      <c r="FZ156">
        <v>1263.8</v>
      </c>
      <c r="GA156">
        <v>1243.6199999999999</v>
      </c>
      <c r="GB156">
        <v>943.05</v>
      </c>
      <c r="GC156">
        <v>1205.72</v>
      </c>
      <c r="GD156">
        <v>1065.8900000000001</v>
      </c>
      <c r="GE156">
        <v>1080.8599999999999</v>
      </c>
      <c r="GF156">
        <v>1112.42</v>
      </c>
      <c r="GG156">
        <v>1224.49</v>
      </c>
      <c r="GH156">
        <v>1157.8</v>
      </c>
      <c r="GI156">
        <v>1054.75</v>
      </c>
      <c r="GJ156">
        <v>1133.81</v>
      </c>
      <c r="GK156">
        <v>1027.4100000000001</v>
      </c>
      <c r="GL156">
        <v>1486.83</v>
      </c>
      <c r="GM156">
        <v>1081.33</v>
      </c>
      <c r="GN156">
        <v>1126.17</v>
      </c>
      <c r="GO156">
        <v>983.54</v>
      </c>
      <c r="GP156">
        <v>1146.8499999999999</v>
      </c>
      <c r="GQ156">
        <v>1272.0899999999999</v>
      </c>
      <c r="GR156">
        <v>988.14</v>
      </c>
      <c r="GS156">
        <v>0.23</v>
      </c>
      <c r="GT156">
        <v>0.08</v>
      </c>
      <c r="GU156">
        <v>-0.2</v>
      </c>
      <c r="GV156">
        <v>0.25</v>
      </c>
      <c r="GW156">
        <v>0.19</v>
      </c>
      <c r="GX156">
        <v>0.28999999999999998</v>
      </c>
      <c r="GY156">
        <v>-0.19</v>
      </c>
      <c r="GZ156">
        <v>0.5</v>
      </c>
      <c r="HA156">
        <v>0.84</v>
      </c>
      <c r="HB156">
        <v>0.08</v>
      </c>
      <c r="HC156">
        <v>0</v>
      </c>
      <c r="HD156">
        <v>0.01</v>
      </c>
      <c r="HE156">
        <v>0.41</v>
      </c>
      <c r="HF156">
        <v>1.22</v>
      </c>
      <c r="HG156">
        <v>0.1</v>
      </c>
      <c r="HH156">
        <v>0.51</v>
      </c>
      <c r="HI156">
        <v>0.09</v>
      </c>
      <c r="HJ156">
        <v>0.03</v>
      </c>
      <c r="HK156">
        <v>-0.53</v>
      </c>
      <c r="HL156">
        <v>0.46</v>
      </c>
      <c r="HM156">
        <v>-0.34</v>
      </c>
      <c r="HN156">
        <v>-0.13</v>
      </c>
      <c r="HO156">
        <v>2.69</v>
      </c>
      <c r="HP156">
        <v>0.03</v>
      </c>
      <c r="HQ156">
        <v>0.18</v>
      </c>
      <c r="HR156">
        <v>0.23</v>
      </c>
      <c r="HS156">
        <v>-0.06</v>
      </c>
      <c r="HT156">
        <v>0.37</v>
      </c>
      <c r="HU156">
        <v>-0.09</v>
      </c>
      <c r="HV156">
        <v>0.01</v>
      </c>
      <c r="HW156">
        <v>-0.18</v>
      </c>
      <c r="HX156">
        <v>0.09</v>
      </c>
      <c r="HY156">
        <v>-0.25</v>
      </c>
      <c r="HZ156">
        <v>1.85</v>
      </c>
      <c r="IA156">
        <v>2.54</v>
      </c>
      <c r="IB156">
        <v>3.22</v>
      </c>
      <c r="IC156">
        <v>3.68</v>
      </c>
      <c r="ID156">
        <v>4.4800000000000004</v>
      </c>
      <c r="IE156">
        <v>1.31</v>
      </c>
      <c r="IF156">
        <v>1.17</v>
      </c>
      <c r="IG156">
        <v>3.11</v>
      </c>
      <c r="IH156">
        <v>2.78</v>
      </c>
      <c r="II156">
        <v>2.09</v>
      </c>
      <c r="IJ156">
        <v>3.17</v>
      </c>
      <c r="IK156">
        <v>0.69</v>
      </c>
      <c r="IL156">
        <v>2.98</v>
      </c>
      <c r="IM156">
        <v>2.66</v>
      </c>
      <c r="IN156">
        <v>3.43</v>
      </c>
      <c r="IO156">
        <v>2.25</v>
      </c>
      <c r="IP156">
        <v>1.62</v>
      </c>
      <c r="IQ156">
        <v>3.62</v>
      </c>
      <c r="IR156">
        <v>0.67</v>
      </c>
      <c r="IS156">
        <v>1.54</v>
      </c>
      <c r="IT156">
        <v>0.56999999999999995</v>
      </c>
      <c r="IU156">
        <v>2.4900000000000002</v>
      </c>
      <c r="IV156">
        <v>2.84</v>
      </c>
      <c r="IW156">
        <v>1.45</v>
      </c>
      <c r="IX156">
        <v>2.52</v>
      </c>
      <c r="IY156">
        <v>2.1800000000000002</v>
      </c>
      <c r="IZ156">
        <v>3.42</v>
      </c>
      <c r="JA156">
        <v>2.14</v>
      </c>
      <c r="JB156">
        <v>0.86</v>
      </c>
      <c r="JC156">
        <v>-0.67</v>
      </c>
      <c r="JD156">
        <v>-0.45</v>
      </c>
      <c r="JE156">
        <v>2.3199999999999998</v>
      </c>
      <c r="JF156">
        <v>1.75</v>
      </c>
      <c r="JG156">
        <v>3.52</v>
      </c>
      <c r="JH156">
        <v>7.32</v>
      </c>
      <c r="JI156">
        <v>10.66</v>
      </c>
      <c r="JJ156">
        <v>5.65</v>
      </c>
      <c r="JK156">
        <v>11.15</v>
      </c>
      <c r="JL156">
        <v>8.3000000000000007</v>
      </c>
      <c r="JM156">
        <v>5.64</v>
      </c>
      <c r="JN156">
        <v>6.28</v>
      </c>
      <c r="JO156">
        <v>4.2300000000000004</v>
      </c>
      <c r="JP156">
        <v>3.01</v>
      </c>
      <c r="JQ156">
        <v>4.09</v>
      </c>
      <c r="JR156">
        <v>4.6900000000000004</v>
      </c>
      <c r="JS156">
        <v>4.0199999999999996</v>
      </c>
      <c r="JT156">
        <v>5.6</v>
      </c>
      <c r="JU156">
        <v>5.34</v>
      </c>
      <c r="JV156">
        <v>3.45</v>
      </c>
      <c r="JW156">
        <v>5.14</v>
      </c>
      <c r="JX156">
        <v>5.7</v>
      </c>
      <c r="JY156">
        <v>-0.27</v>
      </c>
      <c r="JZ156">
        <v>2.1800000000000002</v>
      </c>
      <c r="KA156">
        <v>0.65</v>
      </c>
      <c r="KB156">
        <v>2.58</v>
      </c>
      <c r="KC156">
        <v>3.91</v>
      </c>
      <c r="KD156">
        <v>2.2799999999999998</v>
      </c>
      <c r="KE156">
        <v>5.2</v>
      </c>
      <c r="KF156">
        <v>3.16</v>
      </c>
      <c r="KG156">
        <v>9.6</v>
      </c>
      <c r="KH156">
        <v>4.13</v>
      </c>
      <c r="KI156">
        <v>4.79</v>
      </c>
      <c r="KJ156">
        <v>3.7</v>
      </c>
      <c r="KK156">
        <v>6.18</v>
      </c>
      <c r="KL156">
        <v>3.51</v>
      </c>
      <c r="KM156">
        <v>5.42</v>
      </c>
    </row>
    <row r="157" spans="1:299" x14ac:dyDescent="0.25">
      <c r="A157">
        <v>155</v>
      </c>
      <c r="B157" s="1">
        <v>45139</v>
      </c>
      <c r="C157">
        <v>1713.52</v>
      </c>
      <c r="D157">
        <v>1741.51</v>
      </c>
      <c r="E157">
        <v>1804.89</v>
      </c>
      <c r="F157">
        <v>1866.94</v>
      </c>
      <c r="G157">
        <v>1750.57</v>
      </c>
      <c r="H157">
        <v>1808.26</v>
      </c>
      <c r="I157">
        <v>1702.77</v>
      </c>
      <c r="J157">
        <v>1672.22</v>
      </c>
      <c r="K157">
        <v>1789.36</v>
      </c>
      <c r="L157">
        <v>1592.25</v>
      </c>
      <c r="M157">
        <v>1635.03</v>
      </c>
      <c r="N157">
        <v>1565.79</v>
      </c>
      <c r="O157">
        <v>1581.77</v>
      </c>
      <c r="P157">
        <v>1579.43</v>
      </c>
      <c r="Q157">
        <v>1649.97</v>
      </c>
      <c r="R157">
        <v>1588.4</v>
      </c>
      <c r="S157">
        <v>1530</v>
      </c>
      <c r="T157">
        <v>1526.81</v>
      </c>
      <c r="U157">
        <v>1590.26</v>
      </c>
      <c r="V157">
        <v>1760.79</v>
      </c>
      <c r="W157">
        <v>1616.28</v>
      </c>
      <c r="X157">
        <v>1580.42</v>
      </c>
      <c r="Y157">
        <v>1889.12</v>
      </c>
      <c r="Z157">
        <v>1810.87</v>
      </c>
      <c r="AA157">
        <v>1832.8</v>
      </c>
      <c r="AB157">
        <v>1813.3</v>
      </c>
      <c r="AC157">
        <v>1975.52</v>
      </c>
      <c r="AD157">
        <v>1727.96</v>
      </c>
      <c r="AE157">
        <v>1741.72</v>
      </c>
      <c r="AF157">
        <v>1701.79</v>
      </c>
      <c r="AG157">
        <v>1764.24</v>
      </c>
      <c r="AH157">
        <v>1709.67</v>
      </c>
      <c r="AI157">
        <v>1783.74</v>
      </c>
      <c r="AJ157">
        <v>1000.42</v>
      </c>
      <c r="AK157">
        <v>1095.25</v>
      </c>
      <c r="AL157">
        <v>1121.73</v>
      </c>
      <c r="AM157">
        <v>1186.8599999999999</v>
      </c>
      <c r="AN157">
        <v>1114.3599999999999</v>
      </c>
      <c r="AO157">
        <v>1093.98</v>
      </c>
      <c r="AP157">
        <v>1074.04</v>
      </c>
      <c r="AQ157">
        <v>1030.83</v>
      </c>
      <c r="AR157">
        <v>1110.19</v>
      </c>
      <c r="AS157">
        <v>964.56</v>
      </c>
      <c r="AT157">
        <v>991.11</v>
      </c>
      <c r="AU157">
        <v>974.92</v>
      </c>
      <c r="AV157">
        <v>976.4</v>
      </c>
      <c r="AW157">
        <v>972.28</v>
      </c>
      <c r="AX157">
        <v>1005.31</v>
      </c>
      <c r="AY157">
        <v>965.75</v>
      </c>
      <c r="AZ157">
        <v>939.26</v>
      </c>
      <c r="BA157">
        <v>927.58</v>
      </c>
      <c r="BB157">
        <v>938.21</v>
      </c>
      <c r="BC157">
        <v>985.1</v>
      </c>
      <c r="BD157">
        <v>969.84</v>
      </c>
      <c r="BE157">
        <v>945.68</v>
      </c>
      <c r="BF157">
        <v>1035.3499999999999</v>
      </c>
      <c r="BG157">
        <v>977.47</v>
      </c>
      <c r="BH157">
        <v>1028.93</v>
      </c>
      <c r="BI157">
        <v>995.74</v>
      </c>
      <c r="BJ157">
        <v>1080.32</v>
      </c>
      <c r="BK157">
        <v>1035.1099999999999</v>
      </c>
      <c r="BL157">
        <v>1054.21</v>
      </c>
      <c r="BM157">
        <v>1026.6300000000001</v>
      </c>
      <c r="BN157">
        <v>1095.25</v>
      </c>
      <c r="BO157">
        <v>1009.4</v>
      </c>
      <c r="BP157">
        <v>1080.8</v>
      </c>
      <c r="BQ157">
        <v>713.1</v>
      </c>
      <c r="BR157">
        <v>646.26</v>
      </c>
      <c r="BS157">
        <v>683.16</v>
      </c>
      <c r="BT157">
        <v>680.08</v>
      </c>
      <c r="BU157">
        <v>636.21</v>
      </c>
      <c r="BV157">
        <v>714.28</v>
      </c>
      <c r="BW157">
        <v>628.73</v>
      </c>
      <c r="BX157">
        <v>641.39</v>
      </c>
      <c r="BY157">
        <v>679.17</v>
      </c>
      <c r="BZ157">
        <v>627.69000000000005</v>
      </c>
      <c r="CA157">
        <v>643.91999999999996</v>
      </c>
      <c r="CB157">
        <v>590.87</v>
      </c>
      <c r="CC157">
        <v>605.37</v>
      </c>
      <c r="CD157">
        <v>607.15</v>
      </c>
      <c r="CE157">
        <v>644.66</v>
      </c>
      <c r="CF157">
        <v>622.65</v>
      </c>
      <c r="CG157">
        <v>590.74</v>
      </c>
      <c r="CH157">
        <v>599.23</v>
      </c>
      <c r="CI157">
        <v>652.04999999999995</v>
      </c>
      <c r="CJ157">
        <v>775.69</v>
      </c>
      <c r="CK157">
        <v>646.44000000000005</v>
      </c>
      <c r="CL157">
        <v>634.74</v>
      </c>
      <c r="CM157">
        <v>853.77</v>
      </c>
      <c r="CN157">
        <v>833.4</v>
      </c>
      <c r="CO157">
        <v>803.87</v>
      </c>
      <c r="CP157">
        <v>817.56</v>
      </c>
      <c r="CQ157">
        <v>895.2</v>
      </c>
      <c r="CR157">
        <v>692.85</v>
      </c>
      <c r="CS157">
        <v>687.51</v>
      </c>
      <c r="CT157">
        <v>675.16</v>
      </c>
      <c r="CU157">
        <v>668.99</v>
      </c>
      <c r="CV157">
        <v>700.27</v>
      </c>
      <c r="CW157">
        <v>702.94</v>
      </c>
      <c r="CX157">
        <v>857.73</v>
      </c>
      <c r="CY157">
        <v>867.74</v>
      </c>
      <c r="CZ157">
        <v>1006.49</v>
      </c>
      <c r="DA157">
        <v>990.74</v>
      </c>
      <c r="DB157">
        <v>856.91</v>
      </c>
      <c r="DC157">
        <v>751.13</v>
      </c>
      <c r="DD157">
        <v>816.5</v>
      </c>
      <c r="DE157">
        <v>812.23</v>
      </c>
      <c r="DF157">
        <v>940.79</v>
      </c>
      <c r="DG157">
        <v>859.95</v>
      </c>
      <c r="DH157">
        <v>861.59</v>
      </c>
      <c r="DI157">
        <v>1040.5999999999999</v>
      </c>
      <c r="DJ157">
        <v>913.8</v>
      </c>
      <c r="DK157">
        <v>796.12</v>
      </c>
      <c r="DL157">
        <v>912.3</v>
      </c>
      <c r="DM157">
        <v>849.22</v>
      </c>
      <c r="DN157">
        <v>764.28</v>
      </c>
      <c r="DO157">
        <v>811.24</v>
      </c>
      <c r="DP157">
        <v>841.87</v>
      </c>
      <c r="DQ157">
        <v>842.83</v>
      </c>
      <c r="DR157">
        <v>889.37</v>
      </c>
      <c r="DS157">
        <v>876.7</v>
      </c>
      <c r="DT157">
        <v>860.85</v>
      </c>
      <c r="DU157">
        <v>817.75</v>
      </c>
      <c r="DV157">
        <v>876.5</v>
      </c>
      <c r="DW157">
        <v>867.16</v>
      </c>
      <c r="DX157">
        <v>1069.71</v>
      </c>
      <c r="DY157">
        <v>784.19</v>
      </c>
      <c r="DZ157">
        <v>889.08</v>
      </c>
      <c r="EA157">
        <v>800.51</v>
      </c>
      <c r="EB157">
        <v>1006.34</v>
      </c>
      <c r="EC157">
        <v>903.06</v>
      </c>
      <c r="ED157">
        <v>787.67</v>
      </c>
      <c r="EE157">
        <v>757.74</v>
      </c>
      <c r="EF157">
        <v>809.32</v>
      </c>
      <c r="EG157">
        <v>854.03</v>
      </c>
      <c r="EH157">
        <v>862.58</v>
      </c>
      <c r="EI157">
        <v>822.79</v>
      </c>
      <c r="EJ157">
        <v>720.04</v>
      </c>
      <c r="EK157">
        <v>799.29</v>
      </c>
      <c r="EL157">
        <v>709.54</v>
      </c>
      <c r="EM157">
        <v>868.73</v>
      </c>
      <c r="EN157">
        <v>744.27</v>
      </c>
      <c r="EO157">
        <v>682.05</v>
      </c>
      <c r="EP157">
        <v>882.95</v>
      </c>
      <c r="EQ157">
        <v>786.17</v>
      </c>
      <c r="ER157">
        <v>686.62</v>
      </c>
      <c r="ES157">
        <v>799.31</v>
      </c>
      <c r="ET157">
        <v>719.97</v>
      </c>
      <c r="EU157">
        <v>695.39</v>
      </c>
      <c r="EV157">
        <v>692.68</v>
      </c>
      <c r="EW157">
        <v>758.05</v>
      </c>
      <c r="EX157">
        <v>747.55</v>
      </c>
      <c r="EY157">
        <v>814.46</v>
      </c>
      <c r="EZ157">
        <v>752.8</v>
      </c>
      <c r="FA157">
        <v>729.8</v>
      </c>
      <c r="FB157">
        <v>719.19</v>
      </c>
      <c r="FC157">
        <v>763.71</v>
      </c>
      <c r="FD157">
        <v>778.91</v>
      </c>
      <c r="FE157">
        <v>896.83</v>
      </c>
      <c r="FF157">
        <v>668.45</v>
      </c>
      <c r="FG157">
        <v>803.28</v>
      </c>
      <c r="FH157">
        <v>710.6</v>
      </c>
      <c r="FI157">
        <v>957.78</v>
      </c>
      <c r="FJ157">
        <v>780.96</v>
      </c>
      <c r="FK157">
        <v>716.71</v>
      </c>
      <c r="FL157">
        <v>1125.3399999999999</v>
      </c>
      <c r="FM157">
        <v>1041.57</v>
      </c>
      <c r="FN157">
        <v>1560.93</v>
      </c>
      <c r="FO157">
        <v>1400.57</v>
      </c>
      <c r="FP157">
        <v>959.42</v>
      </c>
      <c r="FQ157">
        <v>872.68</v>
      </c>
      <c r="FR157">
        <v>874.74</v>
      </c>
      <c r="FS157">
        <v>1110.97</v>
      </c>
      <c r="FT157">
        <v>1220.23</v>
      </c>
      <c r="FU157">
        <v>1213.8900000000001</v>
      </c>
      <c r="FV157">
        <v>1594.16</v>
      </c>
      <c r="FW157">
        <v>1556.54</v>
      </c>
      <c r="FX157">
        <v>1370.85</v>
      </c>
      <c r="FY157">
        <v>1129.68</v>
      </c>
      <c r="FZ157">
        <v>1258.6199999999999</v>
      </c>
      <c r="GA157">
        <v>1243.6199999999999</v>
      </c>
      <c r="GB157">
        <v>943.05</v>
      </c>
      <c r="GC157">
        <v>1205.72</v>
      </c>
      <c r="GD157">
        <v>1065.8900000000001</v>
      </c>
      <c r="GE157">
        <v>1082.7</v>
      </c>
      <c r="GF157">
        <v>1112.42</v>
      </c>
      <c r="GG157">
        <v>1224</v>
      </c>
      <c r="GH157">
        <v>1167.4100000000001</v>
      </c>
      <c r="GI157">
        <v>1054.75</v>
      </c>
      <c r="GJ157">
        <v>1175.8699999999999</v>
      </c>
      <c r="GK157">
        <v>1089.47</v>
      </c>
      <c r="GL157">
        <v>1489.5</v>
      </c>
      <c r="GM157">
        <v>1121.77</v>
      </c>
      <c r="GN157">
        <v>1135.18</v>
      </c>
      <c r="GO157">
        <v>1038.82</v>
      </c>
      <c r="GP157">
        <v>1146.8499999999999</v>
      </c>
      <c r="GQ157">
        <v>1272.0899999999999</v>
      </c>
      <c r="GR157">
        <v>987.25</v>
      </c>
      <c r="GS157">
        <v>0.18</v>
      </c>
      <c r="GT157">
        <v>0.04</v>
      </c>
      <c r="GU157">
        <v>-0.21</v>
      </c>
      <c r="GV157">
        <v>0.04</v>
      </c>
      <c r="GW157">
        <v>-0.2</v>
      </c>
      <c r="GX157">
        <v>0.31</v>
      </c>
      <c r="GY157">
        <v>0.1</v>
      </c>
      <c r="GZ157">
        <v>0.44</v>
      </c>
      <c r="HA157">
        <v>0.17</v>
      </c>
      <c r="HB157">
        <v>-0.05</v>
      </c>
      <c r="HC157">
        <v>0.66</v>
      </c>
      <c r="HD157">
        <v>0.46</v>
      </c>
      <c r="HE157">
        <v>-0.48</v>
      </c>
      <c r="HF157">
        <v>-0.26</v>
      </c>
      <c r="HG157">
        <v>0.23</v>
      </c>
      <c r="HH157">
        <v>0.16</v>
      </c>
      <c r="HI157">
        <v>-0.02</v>
      </c>
      <c r="HJ157">
        <v>-0.16</v>
      </c>
      <c r="HK157">
        <v>-0.4</v>
      </c>
      <c r="HL157">
        <v>-0.06</v>
      </c>
      <c r="HM157">
        <v>-0.14000000000000001</v>
      </c>
      <c r="HN157">
        <v>-0.14000000000000001</v>
      </c>
      <c r="HO157">
        <v>-7.0000000000000007E-2</v>
      </c>
      <c r="HP157">
        <v>0</v>
      </c>
      <c r="HQ157">
        <v>1.46</v>
      </c>
      <c r="HR157">
        <v>2.2999999999999998</v>
      </c>
      <c r="HS157">
        <v>0.18</v>
      </c>
      <c r="HT157">
        <v>1.44</v>
      </c>
      <c r="HU157">
        <v>0.23</v>
      </c>
      <c r="HV157">
        <v>2.37</v>
      </c>
      <c r="HW157">
        <v>0.09</v>
      </c>
      <c r="HX157">
        <v>-0.15</v>
      </c>
      <c r="HY157">
        <v>-0.44</v>
      </c>
      <c r="HZ157">
        <v>2.04</v>
      </c>
      <c r="IA157">
        <v>2.58</v>
      </c>
      <c r="IB157">
        <v>3.01</v>
      </c>
      <c r="IC157">
        <v>3.72</v>
      </c>
      <c r="ID157">
        <v>4.2699999999999996</v>
      </c>
      <c r="IE157">
        <v>1.63</v>
      </c>
      <c r="IF157">
        <v>1.27</v>
      </c>
      <c r="IG157">
        <v>3.57</v>
      </c>
      <c r="IH157">
        <v>2.95</v>
      </c>
      <c r="II157">
        <v>2.04</v>
      </c>
      <c r="IJ157">
        <v>3.85</v>
      </c>
      <c r="IK157">
        <v>1.1499999999999999</v>
      </c>
      <c r="IL157">
        <v>2.4900000000000002</v>
      </c>
      <c r="IM157">
        <v>2.4</v>
      </c>
      <c r="IN157">
        <v>3.67</v>
      </c>
      <c r="IO157">
        <v>2.42</v>
      </c>
      <c r="IP157">
        <v>1.6</v>
      </c>
      <c r="IQ157">
        <v>3.46</v>
      </c>
      <c r="IR157">
        <v>0.27</v>
      </c>
      <c r="IS157">
        <v>1.48</v>
      </c>
      <c r="IT157">
        <v>0.43</v>
      </c>
      <c r="IU157">
        <v>2.34</v>
      </c>
      <c r="IV157">
        <v>2.77</v>
      </c>
      <c r="IW157">
        <v>1.45</v>
      </c>
      <c r="IX157">
        <v>4.0199999999999996</v>
      </c>
      <c r="IY157">
        <v>4.53</v>
      </c>
      <c r="IZ157">
        <v>3.6</v>
      </c>
      <c r="JA157">
        <v>3.61</v>
      </c>
      <c r="JB157">
        <v>1.0900000000000001</v>
      </c>
      <c r="JC157">
        <v>1.68</v>
      </c>
      <c r="JD157">
        <v>-0.36</v>
      </c>
      <c r="JE157">
        <v>2.16</v>
      </c>
      <c r="JF157">
        <v>1.3</v>
      </c>
      <c r="JG157">
        <v>3.11</v>
      </c>
      <c r="JH157">
        <v>5.85</v>
      </c>
      <c r="JI157">
        <v>4.51</v>
      </c>
      <c r="JJ157">
        <v>5.05</v>
      </c>
      <c r="JK157">
        <v>7.49</v>
      </c>
      <c r="JL157">
        <v>6.98</v>
      </c>
      <c r="JM157">
        <v>5.58</v>
      </c>
      <c r="JN157">
        <v>5.6</v>
      </c>
      <c r="JO157">
        <v>3.91</v>
      </c>
      <c r="JP157">
        <v>2.73</v>
      </c>
      <c r="JQ157">
        <v>4.6900000000000004</v>
      </c>
      <c r="JR157">
        <v>4.51</v>
      </c>
      <c r="JS157">
        <v>3.46</v>
      </c>
      <c r="JT157">
        <v>3.87</v>
      </c>
      <c r="JU157">
        <v>5.49</v>
      </c>
      <c r="JV157">
        <v>3.61</v>
      </c>
      <c r="JW157">
        <v>4.79</v>
      </c>
      <c r="JX157">
        <v>5.01</v>
      </c>
      <c r="JY157">
        <v>-0.89</v>
      </c>
      <c r="JZ157">
        <v>1.62</v>
      </c>
      <c r="KA157">
        <v>0.13</v>
      </c>
      <c r="KB157">
        <v>1.98</v>
      </c>
      <c r="KC157">
        <v>2.94</v>
      </c>
      <c r="KD157">
        <v>1.87</v>
      </c>
      <c r="KE157">
        <v>5.98</v>
      </c>
      <c r="KF157">
        <v>5.32</v>
      </c>
      <c r="KG157">
        <v>7.97</v>
      </c>
      <c r="KH157">
        <v>5</v>
      </c>
      <c r="KI157">
        <v>3.91</v>
      </c>
      <c r="KJ157">
        <v>2.36</v>
      </c>
      <c r="KK157">
        <v>5.48</v>
      </c>
      <c r="KL157">
        <v>2.63</v>
      </c>
      <c r="KM157">
        <v>4.6500000000000004</v>
      </c>
    </row>
    <row r="158" spans="1:299" x14ac:dyDescent="0.25">
      <c r="A158">
        <v>156</v>
      </c>
      <c r="B158" s="1">
        <v>45170</v>
      </c>
      <c r="C158">
        <v>1713.87</v>
      </c>
      <c r="D158">
        <v>1750.02</v>
      </c>
      <c r="E158">
        <v>1813.7</v>
      </c>
      <c r="F158">
        <v>1872.14</v>
      </c>
      <c r="G158">
        <v>1779.03</v>
      </c>
      <c r="H158">
        <v>1823.16</v>
      </c>
      <c r="I158">
        <v>1701.83</v>
      </c>
      <c r="J158">
        <v>1675.58</v>
      </c>
      <c r="K158">
        <v>1792.84</v>
      </c>
      <c r="L158">
        <v>1590.83</v>
      </c>
      <c r="M158">
        <v>1633.79</v>
      </c>
      <c r="N158">
        <v>1567.78</v>
      </c>
      <c r="O158">
        <v>1579.77</v>
      </c>
      <c r="P158">
        <v>1580.87</v>
      </c>
      <c r="Q158">
        <v>1651.48</v>
      </c>
      <c r="R158">
        <v>1578.75</v>
      </c>
      <c r="S158">
        <v>1557.17</v>
      </c>
      <c r="T158">
        <v>1522.85</v>
      </c>
      <c r="U158">
        <v>1587.21</v>
      </c>
      <c r="V158">
        <v>1760.23</v>
      </c>
      <c r="W158">
        <v>1612.18</v>
      </c>
      <c r="X158">
        <v>1578.2</v>
      </c>
      <c r="Y158">
        <v>1892.67</v>
      </c>
      <c r="Z158">
        <v>1810.91</v>
      </c>
      <c r="AA158">
        <v>1833.64</v>
      </c>
      <c r="AB158">
        <v>1813.88</v>
      </c>
      <c r="AC158">
        <v>1976.94</v>
      </c>
      <c r="AD158">
        <v>1728.72</v>
      </c>
      <c r="AE158">
        <v>1743.37</v>
      </c>
      <c r="AF158">
        <v>1704.73</v>
      </c>
      <c r="AG158">
        <v>1767.3</v>
      </c>
      <c r="AH158">
        <v>1708.5</v>
      </c>
      <c r="AI158">
        <v>1786.57</v>
      </c>
      <c r="AJ158">
        <v>998.17</v>
      </c>
      <c r="AK158">
        <v>1092.17</v>
      </c>
      <c r="AL158">
        <v>1130.5899999999999</v>
      </c>
      <c r="AM158">
        <v>1192.06</v>
      </c>
      <c r="AN158">
        <v>1096.2</v>
      </c>
      <c r="AO158">
        <v>1096.3499999999999</v>
      </c>
      <c r="AP158">
        <v>1073.0999999999999</v>
      </c>
      <c r="AQ158">
        <v>1034.19</v>
      </c>
      <c r="AR158">
        <v>1114.57</v>
      </c>
      <c r="AS158">
        <v>962.32</v>
      </c>
      <c r="AT158">
        <v>989.87</v>
      </c>
      <c r="AU158">
        <v>976.91</v>
      </c>
      <c r="AV158">
        <v>974.4</v>
      </c>
      <c r="AW158">
        <v>973.72</v>
      </c>
      <c r="AX158">
        <v>1006.82</v>
      </c>
      <c r="AY158">
        <v>956.1</v>
      </c>
      <c r="AZ158">
        <v>946.24</v>
      </c>
      <c r="BA158">
        <v>933.02</v>
      </c>
      <c r="BB158">
        <v>935</v>
      </c>
      <c r="BC158">
        <v>980.94</v>
      </c>
      <c r="BD158">
        <v>965.74</v>
      </c>
      <c r="BE158">
        <v>943.46</v>
      </c>
      <c r="BF158">
        <v>1020.09</v>
      </c>
      <c r="BG158">
        <v>977.51</v>
      </c>
      <c r="BH158">
        <v>1029.81</v>
      </c>
      <c r="BI158">
        <v>996.32</v>
      </c>
      <c r="BJ158">
        <v>1081.74</v>
      </c>
      <c r="BK158">
        <v>1036.01</v>
      </c>
      <c r="BL158">
        <v>1056.24</v>
      </c>
      <c r="BM158">
        <v>1032.02</v>
      </c>
      <c r="BN158">
        <v>1098.31</v>
      </c>
      <c r="BO158">
        <v>1008.23</v>
      </c>
      <c r="BP158">
        <v>1083.6300000000001</v>
      </c>
      <c r="BQ158">
        <v>715.7</v>
      </c>
      <c r="BR158">
        <v>657.85</v>
      </c>
      <c r="BS158">
        <v>683.11</v>
      </c>
      <c r="BT158">
        <v>680.08</v>
      </c>
      <c r="BU158">
        <v>682.83</v>
      </c>
      <c r="BV158">
        <v>726.81</v>
      </c>
      <c r="BW158">
        <v>628.73</v>
      </c>
      <c r="BX158">
        <v>641.39</v>
      </c>
      <c r="BY158">
        <v>678.27</v>
      </c>
      <c r="BZ158">
        <v>628.51</v>
      </c>
      <c r="CA158">
        <v>643.91999999999996</v>
      </c>
      <c r="CB158">
        <v>590.87</v>
      </c>
      <c r="CC158">
        <v>605.37</v>
      </c>
      <c r="CD158">
        <v>607.15</v>
      </c>
      <c r="CE158">
        <v>644.66</v>
      </c>
      <c r="CF158">
        <v>622.65</v>
      </c>
      <c r="CG158">
        <v>610.92999999999995</v>
      </c>
      <c r="CH158">
        <v>589.83000000000004</v>
      </c>
      <c r="CI158">
        <v>652.21</v>
      </c>
      <c r="CJ158">
        <v>779.29</v>
      </c>
      <c r="CK158">
        <v>646.44000000000005</v>
      </c>
      <c r="CL158">
        <v>634.74</v>
      </c>
      <c r="CM158">
        <v>872.58</v>
      </c>
      <c r="CN158">
        <v>833.4</v>
      </c>
      <c r="CO158">
        <v>803.83</v>
      </c>
      <c r="CP158">
        <v>817.56</v>
      </c>
      <c r="CQ158">
        <v>895.2</v>
      </c>
      <c r="CR158">
        <v>692.71</v>
      </c>
      <c r="CS158">
        <v>687.13</v>
      </c>
      <c r="CT158">
        <v>672.71</v>
      </c>
      <c r="CU158">
        <v>668.99</v>
      </c>
      <c r="CV158">
        <v>700.27</v>
      </c>
      <c r="CW158">
        <v>702.94</v>
      </c>
      <c r="CX158">
        <v>857.9</v>
      </c>
      <c r="CY158">
        <v>872</v>
      </c>
      <c r="CZ158">
        <v>1011.42</v>
      </c>
      <c r="DA158">
        <v>993.51</v>
      </c>
      <c r="DB158">
        <v>870.88</v>
      </c>
      <c r="DC158">
        <v>757.29</v>
      </c>
      <c r="DD158">
        <v>816.01</v>
      </c>
      <c r="DE158">
        <v>813.85</v>
      </c>
      <c r="DF158">
        <v>942.58</v>
      </c>
      <c r="DG158">
        <v>859.18</v>
      </c>
      <c r="DH158">
        <v>860.9</v>
      </c>
      <c r="DI158">
        <v>1041.96</v>
      </c>
      <c r="DJ158">
        <v>912.62</v>
      </c>
      <c r="DK158">
        <v>796.84</v>
      </c>
      <c r="DL158">
        <v>913.13</v>
      </c>
      <c r="DM158">
        <v>844.04</v>
      </c>
      <c r="DN158">
        <v>777.89</v>
      </c>
      <c r="DO158">
        <v>809.13</v>
      </c>
      <c r="DP158">
        <v>840.27</v>
      </c>
      <c r="DQ158">
        <v>842.58</v>
      </c>
      <c r="DR158">
        <v>887.15</v>
      </c>
      <c r="DS158">
        <v>875.48</v>
      </c>
      <c r="DT158">
        <v>862.49</v>
      </c>
      <c r="DU158">
        <v>817.75</v>
      </c>
      <c r="DV158">
        <v>876.94</v>
      </c>
      <c r="DW158">
        <v>867.42</v>
      </c>
      <c r="DX158">
        <v>1070.46</v>
      </c>
      <c r="DY158">
        <v>784.5</v>
      </c>
      <c r="DZ158">
        <v>889.88</v>
      </c>
      <c r="EA158">
        <v>801.87</v>
      </c>
      <c r="EB158">
        <v>1008.05</v>
      </c>
      <c r="EC158">
        <v>902.43</v>
      </c>
      <c r="ED158">
        <v>788.93</v>
      </c>
      <c r="EE158">
        <v>756.07</v>
      </c>
      <c r="EF158">
        <v>807.06</v>
      </c>
      <c r="EG158">
        <v>860.78</v>
      </c>
      <c r="EH158">
        <v>866.38</v>
      </c>
      <c r="EI158">
        <v>809.38</v>
      </c>
      <c r="EJ158">
        <v>721.62</v>
      </c>
      <c r="EK158">
        <v>798.57</v>
      </c>
      <c r="EL158">
        <v>711.89</v>
      </c>
      <c r="EM158">
        <v>872.12</v>
      </c>
      <c r="EN158">
        <v>742.56</v>
      </c>
      <c r="EO158">
        <v>681.23</v>
      </c>
      <c r="EP158">
        <v>884.72</v>
      </c>
      <c r="EQ158">
        <v>784.52</v>
      </c>
      <c r="ER158">
        <v>687.65</v>
      </c>
      <c r="ES158">
        <v>800.51</v>
      </c>
      <c r="ET158">
        <v>712.77</v>
      </c>
      <c r="EU158">
        <v>700.54</v>
      </c>
      <c r="EV158">
        <v>696.77</v>
      </c>
      <c r="EW158">
        <v>755.47</v>
      </c>
      <c r="EX158">
        <v>744.41</v>
      </c>
      <c r="EY158">
        <v>811.04</v>
      </c>
      <c r="EZ158">
        <v>751.07</v>
      </c>
      <c r="FA158">
        <v>719.08</v>
      </c>
      <c r="FB158">
        <v>719.19</v>
      </c>
      <c r="FC158">
        <v>764.4</v>
      </c>
      <c r="FD158">
        <v>779.38</v>
      </c>
      <c r="FE158">
        <v>897.99</v>
      </c>
      <c r="FF158">
        <v>669.05</v>
      </c>
      <c r="FG158">
        <v>804.81</v>
      </c>
      <c r="FH158">
        <v>714.29</v>
      </c>
      <c r="FI158">
        <v>960.46</v>
      </c>
      <c r="FJ158">
        <v>780.03</v>
      </c>
      <c r="FK158">
        <v>718.58</v>
      </c>
      <c r="FL158">
        <v>1129.3900000000001</v>
      </c>
      <c r="FM158">
        <v>1060.21</v>
      </c>
      <c r="FN158">
        <v>1560.78</v>
      </c>
      <c r="FO158">
        <v>1400.57</v>
      </c>
      <c r="FP158">
        <v>1029.75</v>
      </c>
      <c r="FQ158">
        <v>887.95</v>
      </c>
      <c r="FR158">
        <v>874.74</v>
      </c>
      <c r="FS158">
        <v>1110.97</v>
      </c>
      <c r="FT158">
        <v>1218.6400000000001</v>
      </c>
      <c r="FU158">
        <v>1215.47</v>
      </c>
      <c r="FV158">
        <v>1594.16</v>
      </c>
      <c r="FW158">
        <v>1556.54</v>
      </c>
      <c r="FX158">
        <v>1370.85</v>
      </c>
      <c r="FY158">
        <v>1129.68</v>
      </c>
      <c r="FZ158">
        <v>1258.6199999999999</v>
      </c>
      <c r="GA158">
        <v>1243.6199999999999</v>
      </c>
      <c r="GB158">
        <v>975.3</v>
      </c>
      <c r="GC158">
        <v>1186.79</v>
      </c>
      <c r="GD158">
        <v>1066.0999999999999</v>
      </c>
      <c r="GE158">
        <v>1087.68</v>
      </c>
      <c r="GF158">
        <v>1112.42</v>
      </c>
      <c r="GG158">
        <v>1224</v>
      </c>
      <c r="GH158">
        <v>1193.0899999999999</v>
      </c>
      <c r="GI158">
        <v>1054.75</v>
      </c>
      <c r="GJ158">
        <v>1175.8699999999999</v>
      </c>
      <c r="GK158">
        <v>1089.47</v>
      </c>
      <c r="GL158">
        <v>1489.5</v>
      </c>
      <c r="GM158">
        <v>1121.55</v>
      </c>
      <c r="GN158">
        <v>1134.5</v>
      </c>
      <c r="GO158">
        <v>1035.08</v>
      </c>
      <c r="GP158">
        <v>1146.8499999999999</v>
      </c>
      <c r="GQ158">
        <v>1272.0899999999999</v>
      </c>
      <c r="GR158">
        <v>987.25</v>
      </c>
      <c r="GS158">
        <v>0.02</v>
      </c>
      <c r="GT158">
        <v>0.49</v>
      </c>
      <c r="GU158">
        <v>0.49</v>
      </c>
      <c r="GV158">
        <v>0.28000000000000003</v>
      </c>
      <c r="GW158">
        <v>1.63</v>
      </c>
      <c r="GX158">
        <v>0.82</v>
      </c>
      <c r="GY158">
        <v>-0.06</v>
      </c>
      <c r="GZ158">
        <v>0.2</v>
      </c>
      <c r="HA158">
        <v>0.19</v>
      </c>
      <c r="HB158">
        <v>-0.09</v>
      </c>
      <c r="HC158">
        <v>-0.08</v>
      </c>
      <c r="HD158">
        <v>0.13</v>
      </c>
      <c r="HE158">
        <v>-0.13</v>
      </c>
      <c r="HF158">
        <v>0.09</v>
      </c>
      <c r="HG158">
        <v>0.09</v>
      </c>
      <c r="HH158">
        <v>-0.61</v>
      </c>
      <c r="HI158">
        <v>1.78</v>
      </c>
      <c r="HJ158">
        <v>-0.26</v>
      </c>
      <c r="HK158">
        <v>-0.19</v>
      </c>
      <c r="HL158">
        <v>-0.03</v>
      </c>
      <c r="HM158">
        <v>-0.25</v>
      </c>
      <c r="HN158">
        <v>-0.14000000000000001</v>
      </c>
      <c r="HO158">
        <v>0.19</v>
      </c>
      <c r="HP158">
        <v>0</v>
      </c>
      <c r="HQ158">
        <v>0.05</v>
      </c>
      <c r="HR158">
        <v>0.03</v>
      </c>
      <c r="HS158">
        <v>7.0000000000000007E-2</v>
      </c>
      <c r="HT158">
        <v>0.04</v>
      </c>
      <c r="HU158">
        <v>0.09</v>
      </c>
      <c r="HV158">
        <v>0.17</v>
      </c>
      <c r="HW158">
        <v>0.17</v>
      </c>
      <c r="HX158">
        <v>-7.0000000000000007E-2</v>
      </c>
      <c r="HY158">
        <v>0.16</v>
      </c>
      <c r="HZ158">
        <v>2.06</v>
      </c>
      <c r="IA158">
        <v>3.09</v>
      </c>
      <c r="IB158">
        <v>3.51</v>
      </c>
      <c r="IC158">
        <v>4.01</v>
      </c>
      <c r="ID158">
        <v>5.97</v>
      </c>
      <c r="IE158">
        <v>2.46</v>
      </c>
      <c r="IF158">
        <v>1.21</v>
      </c>
      <c r="IG158">
        <v>3.78</v>
      </c>
      <c r="IH158">
        <v>3.15</v>
      </c>
      <c r="II158">
        <v>1.94</v>
      </c>
      <c r="IJ158">
        <v>3.77</v>
      </c>
      <c r="IK158">
        <v>1.29</v>
      </c>
      <c r="IL158">
        <v>2.35</v>
      </c>
      <c r="IM158">
        <v>2.4900000000000002</v>
      </c>
      <c r="IN158">
        <v>3.77</v>
      </c>
      <c r="IO158">
        <v>1.79</v>
      </c>
      <c r="IP158">
        <v>3.41</v>
      </c>
      <c r="IQ158">
        <v>3.19</v>
      </c>
      <c r="IR158">
        <v>0.08</v>
      </c>
      <c r="IS158">
        <v>1.45</v>
      </c>
      <c r="IT158">
        <v>0.18</v>
      </c>
      <c r="IU158">
        <v>2.2000000000000002</v>
      </c>
      <c r="IV158">
        <v>2.97</v>
      </c>
      <c r="IW158">
        <v>1.45</v>
      </c>
      <c r="IX158">
        <v>4.07</v>
      </c>
      <c r="IY158">
        <v>4.5599999999999996</v>
      </c>
      <c r="IZ158">
        <v>3.67</v>
      </c>
      <c r="JA158">
        <v>3.65</v>
      </c>
      <c r="JB158">
        <v>1.18</v>
      </c>
      <c r="JC158">
        <v>1.86</v>
      </c>
      <c r="JD158">
        <v>-0.19</v>
      </c>
      <c r="JE158">
        <v>2.09</v>
      </c>
      <c r="JF158">
        <v>1.46</v>
      </c>
      <c r="JG158">
        <v>2.68</v>
      </c>
      <c r="JH158">
        <v>5.82</v>
      </c>
      <c r="JI158">
        <v>4.3099999999999996</v>
      </c>
      <c r="JJ158">
        <v>4.1900000000000004</v>
      </c>
      <c r="JK158">
        <v>8.48</v>
      </c>
      <c r="JL158">
        <v>7.04</v>
      </c>
      <c r="JM158">
        <v>5.24</v>
      </c>
      <c r="JN158">
        <v>5.42</v>
      </c>
      <c r="JO158">
        <v>3.36</v>
      </c>
      <c r="JP158">
        <v>2.21</v>
      </c>
      <c r="JQ158">
        <v>3.88</v>
      </c>
      <c r="JR158">
        <v>4.22</v>
      </c>
      <c r="JS158">
        <v>2.42</v>
      </c>
      <c r="JT158">
        <v>3.1</v>
      </c>
      <c r="JU158">
        <v>5.0599999999999996</v>
      </c>
      <c r="JV158">
        <v>2.77</v>
      </c>
      <c r="JW158">
        <v>5.84</v>
      </c>
      <c r="JX158">
        <v>4.05</v>
      </c>
      <c r="JY158">
        <v>-1.07</v>
      </c>
      <c r="JZ158">
        <v>1.31</v>
      </c>
      <c r="KA158">
        <v>-0.49</v>
      </c>
      <c r="KB158">
        <v>1.95</v>
      </c>
      <c r="KC158">
        <v>2.9</v>
      </c>
      <c r="KD158">
        <v>1.59</v>
      </c>
      <c r="KE158">
        <v>5.03</v>
      </c>
      <c r="KF158">
        <v>5.24</v>
      </c>
      <c r="KG158">
        <v>5.0999999999999996</v>
      </c>
      <c r="KH158">
        <v>4.58</v>
      </c>
      <c r="KI158">
        <v>3.57</v>
      </c>
      <c r="KJ158">
        <v>2.17</v>
      </c>
      <c r="KK158">
        <v>4.75</v>
      </c>
      <c r="KL158">
        <v>2.44</v>
      </c>
      <c r="KM158">
        <v>4.5199999999999996</v>
      </c>
    </row>
    <row r="159" spans="1:299" x14ac:dyDescent="0.25">
      <c r="A159">
        <v>157</v>
      </c>
      <c r="B159" s="1">
        <v>45200</v>
      </c>
      <c r="C159">
        <v>1716.3</v>
      </c>
      <c r="D159">
        <v>1763.67</v>
      </c>
      <c r="E159">
        <v>1817.01</v>
      </c>
      <c r="F159">
        <v>1874.01</v>
      </c>
      <c r="G159">
        <v>1780.89</v>
      </c>
      <c r="H159">
        <v>1844.61</v>
      </c>
      <c r="I159">
        <v>1725.03</v>
      </c>
      <c r="J159">
        <v>1689.87</v>
      </c>
      <c r="K159">
        <v>1803.98</v>
      </c>
      <c r="L159">
        <v>1593.63</v>
      </c>
      <c r="M159">
        <v>1636.27</v>
      </c>
      <c r="N159">
        <v>1570.41</v>
      </c>
      <c r="O159">
        <v>1578.86</v>
      </c>
      <c r="P159">
        <v>1606.23</v>
      </c>
      <c r="Q159">
        <v>1649.44</v>
      </c>
      <c r="R159">
        <v>1576.12</v>
      </c>
      <c r="S159">
        <v>1562.13</v>
      </c>
      <c r="T159">
        <v>1520.65</v>
      </c>
      <c r="U159">
        <v>1592.69</v>
      </c>
      <c r="V159">
        <v>1760.7</v>
      </c>
      <c r="W159">
        <v>1606.01</v>
      </c>
      <c r="X159">
        <v>1580.35</v>
      </c>
      <c r="Y159">
        <v>1896.88</v>
      </c>
      <c r="Z159">
        <v>1813.74</v>
      </c>
      <c r="AA159">
        <v>1835.7</v>
      </c>
      <c r="AB159">
        <v>1816.19</v>
      </c>
      <c r="AC159">
        <v>1979.06</v>
      </c>
      <c r="AD159">
        <v>1730.29</v>
      </c>
      <c r="AE159">
        <v>1742.32</v>
      </c>
      <c r="AF159">
        <v>1700.68</v>
      </c>
      <c r="AG159">
        <v>1766.05</v>
      </c>
      <c r="AH159">
        <v>1707.39</v>
      </c>
      <c r="AI159">
        <v>1787.93</v>
      </c>
      <c r="AJ159">
        <v>998.35</v>
      </c>
      <c r="AK159">
        <v>1093.1600000000001</v>
      </c>
      <c r="AL159">
        <v>1130.01</v>
      </c>
      <c r="AM159">
        <v>1193.93</v>
      </c>
      <c r="AN159">
        <v>1094.78</v>
      </c>
      <c r="AO159">
        <v>1097.57</v>
      </c>
      <c r="AP159">
        <v>1071.58</v>
      </c>
      <c r="AQ159">
        <v>1048.48</v>
      </c>
      <c r="AR159">
        <v>1125.71</v>
      </c>
      <c r="AS159">
        <v>963.46</v>
      </c>
      <c r="AT159">
        <v>992.34</v>
      </c>
      <c r="AU159">
        <v>979.53</v>
      </c>
      <c r="AV159">
        <v>973.46</v>
      </c>
      <c r="AW159">
        <v>976.83</v>
      </c>
      <c r="AX159">
        <v>1004.78</v>
      </c>
      <c r="AY159">
        <v>953.42</v>
      </c>
      <c r="AZ159">
        <v>951.31</v>
      </c>
      <c r="BA159">
        <v>932.37</v>
      </c>
      <c r="BB159">
        <v>938.69</v>
      </c>
      <c r="BC159">
        <v>979.99</v>
      </c>
      <c r="BD159">
        <v>959.53</v>
      </c>
      <c r="BE159">
        <v>945.61</v>
      </c>
      <c r="BF159">
        <v>1017.72</v>
      </c>
      <c r="BG159">
        <v>980.02</v>
      </c>
      <c r="BH159">
        <v>1031.83</v>
      </c>
      <c r="BI159">
        <v>998.6</v>
      </c>
      <c r="BJ159">
        <v>1083.81</v>
      </c>
      <c r="BK159">
        <v>1037.51</v>
      </c>
      <c r="BL159">
        <v>1054.52</v>
      </c>
      <c r="BM159">
        <v>1027.96</v>
      </c>
      <c r="BN159">
        <v>1097.06</v>
      </c>
      <c r="BO159">
        <v>1007.09</v>
      </c>
      <c r="BP159">
        <v>1082.07</v>
      </c>
      <c r="BQ159">
        <v>717.95</v>
      </c>
      <c r="BR159">
        <v>670.51</v>
      </c>
      <c r="BS159">
        <v>687</v>
      </c>
      <c r="BT159">
        <v>680.08</v>
      </c>
      <c r="BU159">
        <v>686.11</v>
      </c>
      <c r="BV159">
        <v>747.04</v>
      </c>
      <c r="BW159">
        <v>653.45000000000005</v>
      </c>
      <c r="BX159">
        <v>641.39</v>
      </c>
      <c r="BY159">
        <v>678.27</v>
      </c>
      <c r="BZ159">
        <v>630.16999999999996</v>
      </c>
      <c r="CA159">
        <v>643.92999999999995</v>
      </c>
      <c r="CB159">
        <v>590.88</v>
      </c>
      <c r="CC159">
        <v>605.4</v>
      </c>
      <c r="CD159">
        <v>629.4</v>
      </c>
      <c r="CE159">
        <v>644.66</v>
      </c>
      <c r="CF159">
        <v>622.70000000000005</v>
      </c>
      <c r="CG159">
        <v>610.82000000000005</v>
      </c>
      <c r="CH159">
        <v>588.28</v>
      </c>
      <c r="CI159">
        <v>654</v>
      </c>
      <c r="CJ159">
        <v>780.71</v>
      </c>
      <c r="CK159">
        <v>646.48</v>
      </c>
      <c r="CL159">
        <v>634.74</v>
      </c>
      <c r="CM159">
        <v>879.16</v>
      </c>
      <c r="CN159">
        <v>833.72</v>
      </c>
      <c r="CO159">
        <v>803.87</v>
      </c>
      <c r="CP159">
        <v>817.59</v>
      </c>
      <c r="CQ159">
        <v>895.25</v>
      </c>
      <c r="CR159">
        <v>692.78</v>
      </c>
      <c r="CS159">
        <v>687.8</v>
      </c>
      <c r="CT159">
        <v>672.72</v>
      </c>
      <c r="CU159">
        <v>668.99</v>
      </c>
      <c r="CV159">
        <v>700.3</v>
      </c>
      <c r="CW159">
        <v>705.86</v>
      </c>
      <c r="CX159">
        <v>859.1</v>
      </c>
      <c r="CY159">
        <v>878.8</v>
      </c>
      <c r="CZ159">
        <v>1013.24</v>
      </c>
      <c r="DA159">
        <v>994.51</v>
      </c>
      <c r="DB159">
        <v>871.75</v>
      </c>
      <c r="DC159">
        <v>766.23</v>
      </c>
      <c r="DD159">
        <v>827.1</v>
      </c>
      <c r="DE159">
        <v>820.77</v>
      </c>
      <c r="DF159">
        <v>948.42</v>
      </c>
      <c r="DG159">
        <v>860.72</v>
      </c>
      <c r="DH159">
        <v>862.19</v>
      </c>
      <c r="DI159">
        <v>1043.73</v>
      </c>
      <c r="DJ159">
        <v>912.07</v>
      </c>
      <c r="DK159">
        <v>809.59</v>
      </c>
      <c r="DL159">
        <v>912.03</v>
      </c>
      <c r="DM159">
        <v>842.61</v>
      </c>
      <c r="DN159">
        <v>780.37</v>
      </c>
      <c r="DO159">
        <v>808</v>
      </c>
      <c r="DP159">
        <v>843.21</v>
      </c>
      <c r="DQ159">
        <v>842.83</v>
      </c>
      <c r="DR159">
        <v>883.78</v>
      </c>
      <c r="DS159">
        <v>876.7</v>
      </c>
      <c r="DT159">
        <v>864.39</v>
      </c>
      <c r="DU159">
        <v>819.06</v>
      </c>
      <c r="DV159">
        <v>877.9</v>
      </c>
      <c r="DW159">
        <v>868.55</v>
      </c>
      <c r="DX159">
        <v>1071.6300000000001</v>
      </c>
      <c r="DY159">
        <v>785.21</v>
      </c>
      <c r="DZ159">
        <v>889.35</v>
      </c>
      <c r="EA159">
        <v>799.95</v>
      </c>
      <c r="EB159">
        <v>1007.34</v>
      </c>
      <c r="EC159">
        <v>901.88</v>
      </c>
      <c r="ED159">
        <v>789.56</v>
      </c>
      <c r="EE159">
        <v>756.22</v>
      </c>
      <c r="EF159">
        <v>807.78</v>
      </c>
      <c r="EG159">
        <v>860.35</v>
      </c>
      <c r="EH159">
        <v>867.77</v>
      </c>
      <c r="EI159">
        <v>808.32</v>
      </c>
      <c r="EJ159">
        <v>722.42</v>
      </c>
      <c r="EK159">
        <v>797.46</v>
      </c>
      <c r="EL159">
        <v>721.71</v>
      </c>
      <c r="EM159">
        <v>880.84</v>
      </c>
      <c r="EN159">
        <v>743.45</v>
      </c>
      <c r="EO159">
        <v>682.93</v>
      </c>
      <c r="EP159">
        <v>887.11</v>
      </c>
      <c r="EQ159">
        <v>783.73</v>
      </c>
      <c r="ER159">
        <v>689.85</v>
      </c>
      <c r="ES159">
        <v>798.91</v>
      </c>
      <c r="ET159">
        <v>710.78</v>
      </c>
      <c r="EU159">
        <v>704.32</v>
      </c>
      <c r="EV159">
        <v>696.28</v>
      </c>
      <c r="EW159">
        <v>758.42</v>
      </c>
      <c r="EX159">
        <v>743.66</v>
      </c>
      <c r="EY159">
        <v>805.85</v>
      </c>
      <c r="EZ159">
        <v>752.79</v>
      </c>
      <c r="FA159">
        <v>717.42</v>
      </c>
      <c r="FB159">
        <v>721.06</v>
      </c>
      <c r="FC159">
        <v>765.93</v>
      </c>
      <c r="FD159">
        <v>781.17</v>
      </c>
      <c r="FE159">
        <v>899.7</v>
      </c>
      <c r="FF159">
        <v>670.06</v>
      </c>
      <c r="FG159">
        <v>803.52</v>
      </c>
      <c r="FH159">
        <v>711.51</v>
      </c>
      <c r="FI159">
        <v>959.41</v>
      </c>
      <c r="FJ159">
        <v>779.17</v>
      </c>
      <c r="FK159">
        <v>717.57</v>
      </c>
      <c r="FL159">
        <v>1132.9000000000001</v>
      </c>
      <c r="FM159">
        <v>1080.57</v>
      </c>
      <c r="FN159">
        <v>1569.67</v>
      </c>
      <c r="FO159">
        <v>1400.57</v>
      </c>
      <c r="FP159">
        <v>1034.69</v>
      </c>
      <c r="FQ159">
        <v>912.63</v>
      </c>
      <c r="FR159">
        <v>909.12</v>
      </c>
      <c r="FS159">
        <v>1110.97</v>
      </c>
      <c r="FT159">
        <v>1218.6400000000001</v>
      </c>
      <c r="FU159">
        <v>1218.6300000000001</v>
      </c>
      <c r="FV159">
        <v>1594.16</v>
      </c>
      <c r="FW159">
        <v>1556.54</v>
      </c>
      <c r="FX159">
        <v>1370.99</v>
      </c>
      <c r="FY159">
        <v>1171.03</v>
      </c>
      <c r="FZ159">
        <v>1258.6199999999999</v>
      </c>
      <c r="GA159">
        <v>1243.75</v>
      </c>
      <c r="GB159">
        <v>975.11</v>
      </c>
      <c r="GC159">
        <v>1183.71</v>
      </c>
      <c r="GD159">
        <v>1069.0899999999999</v>
      </c>
      <c r="GE159">
        <v>1089.6400000000001</v>
      </c>
      <c r="GF159">
        <v>1112.54</v>
      </c>
      <c r="GG159">
        <v>1224</v>
      </c>
      <c r="GH159">
        <v>1202.04</v>
      </c>
      <c r="GI159">
        <v>1055.17</v>
      </c>
      <c r="GJ159">
        <v>1175.8699999999999</v>
      </c>
      <c r="GK159">
        <v>1089.47</v>
      </c>
      <c r="GL159">
        <v>1489.65</v>
      </c>
      <c r="GM159">
        <v>1121.6600000000001</v>
      </c>
      <c r="GN159">
        <v>1135.6300000000001</v>
      </c>
      <c r="GO159">
        <v>1035.08</v>
      </c>
      <c r="GP159">
        <v>1146.8499999999999</v>
      </c>
      <c r="GQ159">
        <v>1272.0899999999999</v>
      </c>
      <c r="GR159">
        <v>991.4</v>
      </c>
      <c r="GS159">
        <v>0.14000000000000001</v>
      </c>
      <c r="GT159">
        <v>0.78</v>
      </c>
      <c r="GU159">
        <v>0.18</v>
      </c>
      <c r="GV159">
        <v>0.1</v>
      </c>
      <c r="GW159">
        <v>0.1</v>
      </c>
      <c r="GX159">
        <v>1.18</v>
      </c>
      <c r="GY159">
        <v>1.36</v>
      </c>
      <c r="GZ159">
        <v>0.85</v>
      </c>
      <c r="HA159">
        <v>0.62</v>
      </c>
      <c r="HB159">
        <v>0.18</v>
      </c>
      <c r="HC159">
        <v>0.15</v>
      </c>
      <c r="HD159">
        <v>0.17</v>
      </c>
      <c r="HE159">
        <v>-0.06</v>
      </c>
      <c r="HF159">
        <v>1.6</v>
      </c>
      <c r="HG159">
        <v>-0.12</v>
      </c>
      <c r="HH159">
        <v>-0.17</v>
      </c>
      <c r="HI159">
        <v>0.32</v>
      </c>
      <c r="HJ159">
        <v>-0.14000000000000001</v>
      </c>
      <c r="HK159">
        <v>0.35</v>
      </c>
      <c r="HL159">
        <v>0.03</v>
      </c>
      <c r="HM159">
        <v>-0.38</v>
      </c>
      <c r="HN159">
        <v>0.14000000000000001</v>
      </c>
      <c r="HO159">
        <v>0.22</v>
      </c>
      <c r="HP159">
        <v>0.16</v>
      </c>
      <c r="HQ159">
        <v>0.11</v>
      </c>
      <c r="HR159">
        <v>0.13</v>
      </c>
      <c r="HS159">
        <v>0.11</v>
      </c>
      <c r="HT159">
        <v>0.09</v>
      </c>
      <c r="HU159">
        <v>-0.06</v>
      </c>
      <c r="HV159">
        <v>-0.24</v>
      </c>
      <c r="HW159">
        <v>-7.0000000000000007E-2</v>
      </c>
      <c r="HX159">
        <v>-0.06</v>
      </c>
      <c r="HY159">
        <v>0.08</v>
      </c>
      <c r="HZ159">
        <v>2.2000000000000002</v>
      </c>
      <c r="IA159">
        <v>3.89</v>
      </c>
      <c r="IB159">
        <v>3.7</v>
      </c>
      <c r="IC159">
        <v>4.1100000000000003</v>
      </c>
      <c r="ID159">
        <v>6.07</v>
      </c>
      <c r="IE159">
        <v>3.67</v>
      </c>
      <c r="IF159">
        <v>2.59</v>
      </c>
      <c r="IG159">
        <v>4.66</v>
      </c>
      <c r="IH159">
        <v>3.79</v>
      </c>
      <c r="II159">
        <v>2.13</v>
      </c>
      <c r="IJ159">
        <v>3.92</v>
      </c>
      <c r="IK159">
        <v>1.46</v>
      </c>
      <c r="IL159">
        <v>2.29</v>
      </c>
      <c r="IM159">
        <v>4.13</v>
      </c>
      <c r="IN159">
        <v>3.64</v>
      </c>
      <c r="IO159">
        <v>1.62</v>
      </c>
      <c r="IP159">
        <v>3.74</v>
      </c>
      <c r="IQ159">
        <v>3.04</v>
      </c>
      <c r="IR159">
        <v>0.43</v>
      </c>
      <c r="IS159">
        <v>1.48</v>
      </c>
      <c r="IT159">
        <v>-0.2</v>
      </c>
      <c r="IU159">
        <v>2.34</v>
      </c>
      <c r="IV159">
        <v>3.19</v>
      </c>
      <c r="IW159">
        <v>1.61</v>
      </c>
      <c r="IX159">
        <v>4.1900000000000004</v>
      </c>
      <c r="IY159">
        <v>4.7</v>
      </c>
      <c r="IZ159">
        <v>3.79</v>
      </c>
      <c r="JA159">
        <v>3.74</v>
      </c>
      <c r="JB159">
        <v>1.1200000000000001</v>
      </c>
      <c r="JC159">
        <v>1.61</v>
      </c>
      <c r="JD159">
        <v>-0.26</v>
      </c>
      <c r="JE159">
        <v>2.0299999999999998</v>
      </c>
      <c r="JF159">
        <v>1.55</v>
      </c>
      <c r="JG159">
        <v>2.44</v>
      </c>
      <c r="JH159">
        <v>5.1100000000000003</v>
      </c>
      <c r="JI159">
        <v>4.2300000000000004</v>
      </c>
      <c r="JJ159">
        <v>4.1100000000000003</v>
      </c>
      <c r="JK159">
        <v>7.89</v>
      </c>
      <c r="JL159">
        <v>4.5</v>
      </c>
      <c r="JM159">
        <v>4.0199999999999996</v>
      </c>
      <c r="JN159">
        <v>5.99</v>
      </c>
      <c r="JO159">
        <v>3.91</v>
      </c>
      <c r="JP159">
        <v>2.14</v>
      </c>
      <c r="JQ159">
        <v>4.07</v>
      </c>
      <c r="JR159">
        <v>3.91</v>
      </c>
      <c r="JS159">
        <v>2.44</v>
      </c>
      <c r="JT159">
        <v>4.6900000000000004</v>
      </c>
      <c r="JU159">
        <v>4.1500000000000004</v>
      </c>
      <c r="JV159">
        <v>2.16</v>
      </c>
      <c r="JW159">
        <v>3.45</v>
      </c>
      <c r="JX159">
        <v>3.31</v>
      </c>
      <c r="JY159">
        <v>-0.62</v>
      </c>
      <c r="JZ159">
        <v>1.37</v>
      </c>
      <c r="KA159">
        <v>-0.77</v>
      </c>
      <c r="KB159">
        <v>2.0699999999999998</v>
      </c>
      <c r="KC159">
        <v>3.05</v>
      </c>
      <c r="KD159">
        <v>1.8</v>
      </c>
      <c r="KE159">
        <v>4.87</v>
      </c>
      <c r="KF159">
        <v>5.27</v>
      </c>
      <c r="KG159">
        <v>4.8099999999999996</v>
      </c>
      <c r="KH159">
        <v>4.24</v>
      </c>
      <c r="KI159">
        <v>1.88</v>
      </c>
      <c r="KJ159">
        <v>1.95</v>
      </c>
      <c r="KK159">
        <v>-0.2</v>
      </c>
      <c r="KL159">
        <v>2.29</v>
      </c>
      <c r="KM159">
        <v>4.26</v>
      </c>
    </row>
    <row r="160" spans="1:299" x14ac:dyDescent="0.25">
      <c r="A160">
        <v>158</v>
      </c>
      <c r="B160" s="1">
        <v>45231</v>
      </c>
      <c r="C160">
        <v>1717.71</v>
      </c>
      <c r="D160">
        <v>1766.89</v>
      </c>
      <c r="E160">
        <v>1818.32</v>
      </c>
      <c r="F160">
        <v>1874.62</v>
      </c>
      <c r="G160">
        <v>1786.31</v>
      </c>
      <c r="H160">
        <v>1855.63</v>
      </c>
      <c r="I160">
        <v>1726.49</v>
      </c>
      <c r="J160">
        <v>1698.3</v>
      </c>
      <c r="K160">
        <v>1805.16</v>
      </c>
      <c r="L160">
        <v>1595.83</v>
      </c>
      <c r="M160">
        <v>1648.16</v>
      </c>
      <c r="N160">
        <v>1576.18</v>
      </c>
      <c r="O160">
        <v>1578.92</v>
      </c>
      <c r="P160">
        <v>1611.76</v>
      </c>
      <c r="Q160">
        <v>1650.52</v>
      </c>
      <c r="R160">
        <v>1570.43</v>
      </c>
      <c r="S160">
        <v>1562.77</v>
      </c>
      <c r="T160">
        <v>1521.91</v>
      </c>
      <c r="U160">
        <v>1595.56</v>
      </c>
      <c r="V160">
        <v>1761.83</v>
      </c>
      <c r="W160">
        <v>1611.14</v>
      </c>
      <c r="X160">
        <v>1580.67</v>
      </c>
      <c r="Y160">
        <v>1893.94</v>
      </c>
      <c r="Z160">
        <v>1814.17</v>
      </c>
      <c r="AA160">
        <v>1838</v>
      </c>
      <c r="AB160">
        <v>1817.42</v>
      </c>
      <c r="AC160">
        <v>1984.4</v>
      </c>
      <c r="AD160">
        <v>1731.46</v>
      </c>
      <c r="AE160">
        <v>1739.31</v>
      </c>
      <c r="AF160">
        <v>1698.58</v>
      </c>
      <c r="AG160">
        <v>1759.62</v>
      </c>
      <c r="AH160">
        <v>1705.76</v>
      </c>
      <c r="AI160">
        <v>1786.94</v>
      </c>
      <c r="AJ160">
        <v>999.15</v>
      </c>
      <c r="AK160">
        <v>1094.07</v>
      </c>
      <c r="AL160">
        <v>1121.48</v>
      </c>
      <c r="AM160">
        <v>1194.54</v>
      </c>
      <c r="AN160">
        <v>1093.67</v>
      </c>
      <c r="AO160">
        <v>1106.95</v>
      </c>
      <c r="AP160">
        <v>1073.04</v>
      </c>
      <c r="AQ160">
        <v>1056.9100000000001</v>
      </c>
      <c r="AR160">
        <v>1126.8900000000001</v>
      </c>
      <c r="AS160">
        <v>964.86</v>
      </c>
      <c r="AT160">
        <v>1000.87</v>
      </c>
      <c r="AU160">
        <v>985.3</v>
      </c>
      <c r="AV160">
        <v>973.52</v>
      </c>
      <c r="AW160">
        <v>982.14</v>
      </c>
      <c r="AX160">
        <v>1005.86</v>
      </c>
      <c r="AY160">
        <v>946.56</v>
      </c>
      <c r="AZ160">
        <v>949.54</v>
      </c>
      <c r="BA160">
        <v>933.63</v>
      </c>
      <c r="BB160">
        <v>941.56</v>
      </c>
      <c r="BC160">
        <v>981.12</v>
      </c>
      <c r="BD160">
        <v>964.66</v>
      </c>
      <c r="BE160">
        <v>945.93</v>
      </c>
      <c r="BF160">
        <v>1014.78</v>
      </c>
      <c r="BG160">
        <v>980.45</v>
      </c>
      <c r="BH160">
        <v>1033.19</v>
      </c>
      <c r="BI160">
        <v>999.44</v>
      </c>
      <c r="BJ160">
        <v>1088.96</v>
      </c>
      <c r="BK160">
        <v>1036.1199999999999</v>
      </c>
      <c r="BL160">
        <v>1051.1099999999999</v>
      </c>
      <c r="BM160">
        <v>1025.8599999999999</v>
      </c>
      <c r="BN160">
        <v>1087.1300000000001</v>
      </c>
      <c r="BO160">
        <v>1005.46</v>
      </c>
      <c r="BP160">
        <v>1084</v>
      </c>
      <c r="BQ160">
        <v>718.56</v>
      </c>
      <c r="BR160">
        <v>672.82</v>
      </c>
      <c r="BS160">
        <v>696.84</v>
      </c>
      <c r="BT160">
        <v>680.08</v>
      </c>
      <c r="BU160">
        <v>692.64</v>
      </c>
      <c r="BV160">
        <v>748.68</v>
      </c>
      <c r="BW160">
        <v>653.45000000000005</v>
      </c>
      <c r="BX160">
        <v>641.39</v>
      </c>
      <c r="BY160">
        <v>678.27</v>
      </c>
      <c r="BZ160">
        <v>630.97</v>
      </c>
      <c r="CA160">
        <v>647.29</v>
      </c>
      <c r="CB160">
        <v>590.88</v>
      </c>
      <c r="CC160">
        <v>605.4</v>
      </c>
      <c r="CD160">
        <v>629.62</v>
      </c>
      <c r="CE160">
        <v>644.66</v>
      </c>
      <c r="CF160">
        <v>623.87</v>
      </c>
      <c r="CG160">
        <v>613.23</v>
      </c>
      <c r="CH160">
        <v>588.28</v>
      </c>
      <c r="CI160">
        <v>654</v>
      </c>
      <c r="CJ160">
        <v>780.71</v>
      </c>
      <c r="CK160">
        <v>646.48</v>
      </c>
      <c r="CL160">
        <v>634.74</v>
      </c>
      <c r="CM160">
        <v>879.16</v>
      </c>
      <c r="CN160">
        <v>833.72</v>
      </c>
      <c r="CO160">
        <v>804.81</v>
      </c>
      <c r="CP160">
        <v>817.98</v>
      </c>
      <c r="CQ160">
        <v>895.44</v>
      </c>
      <c r="CR160">
        <v>695.34</v>
      </c>
      <c r="CS160">
        <v>688.2</v>
      </c>
      <c r="CT160">
        <v>672.72</v>
      </c>
      <c r="CU160">
        <v>672.49</v>
      </c>
      <c r="CV160">
        <v>700.3</v>
      </c>
      <c r="CW160">
        <v>702.94</v>
      </c>
      <c r="CX160">
        <v>859.79</v>
      </c>
      <c r="CY160">
        <v>880.38</v>
      </c>
      <c r="CZ160">
        <v>1013.95</v>
      </c>
      <c r="DA160">
        <v>994.8</v>
      </c>
      <c r="DB160">
        <v>874.37</v>
      </c>
      <c r="DC160">
        <v>770.82</v>
      </c>
      <c r="DD160">
        <v>827.77</v>
      </c>
      <c r="DE160">
        <v>824.88</v>
      </c>
      <c r="DF160">
        <v>949.09</v>
      </c>
      <c r="DG160">
        <v>861.93</v>
      </c>
      <c r="DH160">
        <v>868.49</v>
      </c>
      <c r="DI160">
        <v>1047.5899999999999</v>
      </c>
      <c r="DJ160">
        <v>912.07</v>
      </c>
      <c r="DK160">
        <v>812.34</v>
      </c>
      <c r="DL160">
        <v>912.67</v>
      </c>
      <c r="DM160">
        <v>839.57</v>
      </c>
      <c r="DN160">
        <v>780.69</v>
      </c>
      <c r="DO160">
        <v>808.65</v>
      </c>
      <c r="DP160">
        <v>844.72</v>
      </c>
      <c r="DQ160">
        <v>843.34</v>
      </c>
      <c r="DR160">
        <v>886.61</v>
      </c>
      <c r="DS160">
        <v>876.88</v>
      </c>
      <c r="DT160">
        <v>863.09</v>
      </c>
      <c r="DU160">
        <v>819.22</v>
      </c>
      <c r="DV160">
        <v>879.04</v>
      </c>
      <c r="DW160">
        <v>869.16</v>
      </c>
      <c r="DX160">
        <v>1074.53</v>
      </c>
      <c r="DY160">
        <v>785.76</v>
      </c>
      <c r="DZ160">
        <v>887.84</v>
      </c>
      <c r="EA160">
        <v>798.99</v>
      </c>
      <c r="EB160">
        <v>1003.72</v>
      </c>
      <c r="EC160">
        <v>900.98</v>
      </c>
      <c r="ED160">
        <v>789.08</v>
      </c>
      <c r="EE160">
        <v>756.83</v>
      </c>
      <c r="EF160">
        <v>808.43</v>
      </c>
      <c r="EG160">
        <v>853.9</v>
      </c>
      <c r="EH160">
        <v>868.2</v>
      </c>
      <c r="EI160">
        <v>807.52</v>
      </c>
      <c r="EJ160">
        <v>728.56</v>
      </c>
      <c r="EK160">
        <v>798.57</v>
      </c>
      <c r="EL160">
        <v>727.48</v>
      </c>
      <c r="EM160">
        <v>881.72</v>
      </c>
      <c r="EN160">
        <v>744.57</v>
      </c>
      <c r="EO160">
        <v>688.81</v>
      </c>
      <c r="EP160">
        <v>892.34</v>
      </c>
      <c r="EQ160">
        <v>783.81</v>
      </c>
      <c r="ER160">
        <v>693.58</v>
      </c>
      <c r="ES160">
        <v>799.79</v>
      </c>
      <c r="ET160">
        <v>705.66</v>
      </c>
      <c r="EU160">
        <v>702.98</v>
      </c>
      <c r="EV160">
        <v>697.18</v>
      </c>
      <c r="EW160">
        <v>760.77</v>
      </c>
      <c r="EX160">
        <v>744.56</v>
      </c>
      <c r="EY160">
        <v>810.12</v>
      </c>
      <c r="EZ160">
        <v>753.02</v>
      </c>
      <c r="FA160">
        <v>715.34</v>
      </c>
      <c r="FB160">
        <v>721.35</v>
      </c>
      <c r="FC160">
        <v>766.92</v>
      </c>
      <c r="FD160">
        <v>781.79</v>
      </c>
      <c r="FE160">
        <v>904.02</v>
      </c>
      <c r="FF160">
        <v>669.19</v>
      </c>
      <c r="FG160">
        <v>800.95</v>
      </c>
      <c r="FH160">
        <v>710.08</v>
      </c>
      <c r="FI160">
        <v>950.67</v>
      </c>
      <c r="FJ160">
        <v>777.92</v>
      </c>
      <c r="FK160">
        <v>718.86</v>
      </c>
      <c r="FL160">
        <v>1133.8</v>
      </c>
      <c r="FM160">
        <v>1084.24</v>
      </c>
      <c r="FN160">
        <v>1592.12</v>
      </c>
      <c r="FO160">
        <v>1400.57</v>
      </c>
      <c r="FP160">
        <v>1044.52</v>
      </c>
      <c r="FQ160">
        <v>914.64</v>
      </c>
      <c r="FR160">
        <v>909.12</v>
      </c>
      <c r="FS160">
        <v>1110.97</v>
      </c>
      <c r="FT160">
        <v>1218.6400000000001</v>
      </c>
      <c r="FU160">
        <v>1220.22</v>
      </c>
      <c r="FV160">
        <v>1602.45</v>
      </c>
      <c r="FW160">
        <v>1556.54</v>
      </c>
      <c r="FX160">
        <v>1370.99</v>
      </c>
      <c r="FY160">
        <v>1171.3800000000001</v>
      </c>
      <c r="FZ160">
        <v>1258.6199999999999</v>
      </c>
      <c r="GA160">
        <v>1246.1099999999999</v>
      </c>
      <c r="GB160">
        <v>978.91</v>
      </c>
      <c r="GC160">
        <v>1183.71</v>
      </c>
      <c r="GD160">
        <v>1069.0899999999999</v>
      </c>
      <c r="GE160">
        <v>1089.6400000000001</v>
      </c>
      <c r="GF160">
        <v>1112.54</v>
      </c>
      <c r="GG160">
        <v>1224</v>
      </c>
      <c r="GH160">
        <v>1202.04</v>
      </c>
      <c r="GI160">
        <v>1055.17</v>
      </c>
      <c r="GJ160">
        <v>1177.29</v>
      </c>
      <c r="GK160">
        <v>1090.01</v>
      </c>
      <c r="GL160">
        <v>1489.95</v>
      </c>
      <c r="GM160">
        <v>1125.81</v>
      </c>
      <c r="GN160">
        <v>1136.31</v>
      </c>
      <c r="GO160">
        <v>1035.08</v>
      </c>
      <c r="GP160">
        <v>1152.81</v>
      </c>
      <c r="GQ160">
        <v>1272.0899999999999</v>
      </c>
      <c r="GR160">
        <v>987.33</v>
      </c>
      <c r="GS160">
        <v>0.08</v>
      </c>
      <c r="GT160">
        <v>0.18</v>
      </c>
      <c r="GU160">
        <v>7.0000000000000007E-2</v>
      </c>
      <c r="GV160">
        <v>0.03</v>
      </c>
      <c r="GW160">
        <v>0.3</v>
      </c>
      <c r="GX160">
        <v>0.6</v>
      </c>
      <c r="GY160">
        <v>0.08</v>
      </c>
      <c r="GZ160">
        <v>0.5</v>
      </c>
      <c r="HA160">
        <v>7.0000000000000007E-2</v>
      </c>
      <c r="HB160">
        <v>0.14000000000000001</v>
      </c>
      <c r="HC160">
        <v>0.73</v>
      </c>
      <c r="HD160">
        <v>0.37</v>
      </c>
      <c r="HE160">
        <v>0</v>
      </c>
      <c r="HF160">
        <v>0.34</v>
      </c>
      <c r="HG160">
        <v>7.0000000000000007E-2</v>
      </c>
      <c r="HH160">
        <v>-0.36</v>
      </c>
      <c r="HI160">
        <v>0.04</v>
      </c>
      <c r="HJ160">
        <v>0.08</v>
      </c>
      <c r="HK160">
        <v>0.18</v>
      </c>
      <c r="HL160">
        <v>0.06</v>
      </c>
      <c r="HM160">
        <v>0.32</v>
      </c>
      <c r="HN160">
        <v>0.02</v>
      </c>
      <c r="HO160">
        <v>-0.15</v>
      </c>
      <c r="HP160">
        <v>0.02</v>
      </c>
      <c r="HQ160">
        <v>0.13</v>
      </c>
      <c r="HR160">
        <v>7.0000000000000007E-2</v>
      </c>
      <c r="HS160">
        <v>0.27</v>
      </c>
      <c r="HT160">
        <v>7.0000000000000007E-2</v>
      </c>
      <c r="HU160">
        <v>-0.17</v>
      </c>
      <c r="HV160">
        <v>-0.12</v>
      </c>
      <c r="HW160">
        <v>-0.36</v>
      </c>
      <c r="HX160">
        <v>-0.1</v>
      </c>
      <c r="HY160">
        <v>-0.06</v>
      </c>
      <c r="HZ160">
        <v>2.2799999999999998</v>
      </c>
      <c r="IA160">
        <v>4.08</v>
      </c>
      <c r="IB160">
        <v>3.77</v>
      </c>
      <c r="IC160">
        <v>4.1399999999999997</v>
      </c>
      <c r="ID160">
        <v>6.39</v>
      </c>
      <c r="IE160">
        <v>4.29</v>
      </c>
      <c r="IF160">
        <v>2.67</v>
      </c>
      <c r="IG160">
        <v>5.18</v>
      </c>
      <c r="IH160">
        <v>3.86</v>
      </c>
      <c r="II160">
        <v>2.27</v>
      </c>
      <c r="IJ160">
        <v>4.68</v>
      </c>
      <c r="IK160">
        <v>1.83</v>
      </c>
      <c r="IL160">
        <v>2.29</v>
      </c>
      <c r="IM160">
        <v>4.4800000000000004</v>
      </c>
      <c r="IN160">
        <v>3.71</v>
      </c>
      <c r="IO160">
        <v>1.25</v>
      </c>
      <c r="IP160">
        <v>3.78</v>
      </c>
      <c r="IQ160">
        <v>3.13</v>
      </c>
      <c r="IR160">
        <v>0.61</v>
      </c>
      <c r="IS160">
        <v>1.54</v>
      </c>
      <c r="IT160">
        <v>0.12</v>
      </c>
      <c r="IU160">
        <v>2.36</v>
      </c>
      <c r="IV160">
        <v>3.04</v>
      </c>
      <c r="IW160">
        <v>1.63</v>
      </c>
      <c r="IX160">
        <v>4.32</v>
      </c>
      <c r="IY160">
        <v>4.7699999999999996</v>
      </c>
      <c r="IZ160">
        <v>4.07</v>
      </c>
      <c r="JA160">
        <v>3.82</v>
      </c>
      <c r="JB160">
        <v>0.95</v>
      </c>
      <c r="JC160">
        <v>1.49</v>
      </c>
      <c r="JD160">
        <v>-0.62</v>
      </c>
      <c r="JE160">
        <v>1.93</v>
      </c>
      <c r="JF160">
        <v>1.48</v>
      </c>
      <c r="JG160">
        <v>2.36</v>
      </c>
      <c r="JH160">
        <v>4.78</v>
      </c>
      <c r="JI160">
        <v>4.17</v>
      </c>
      <c r="JJ160">
        <v>3.97</v>
      </c>
      <c r="JK160">
        <v>7.54</v>
      </c>
      <c r="JL160">
        <v>4.45</v>
      </c>
      <c r="JM160">
        <v>3.39</v>
      </c>
      <c r="JN160">
        <v>6.24</v>
      </c>
      <c r="JO160">
        <v>4.16</v>
      </c>
      <c r="JP160">
        <v>2.23</v>
      </c>
      <c r="JQ160">
        <v>4.71</v>
      </c>
      <c r="JR160">
        <v>4.5199999999999996</v>
      </c>
      <c r="JS160">
        <v>2.04</v>
      </c>
      <c r="JT160">
        <v>5.1100000000000003</v>
      </c>
      <c r="JU160">
        <v>4.1900000000000004</v>
      </c>
      <c r="JV160">
        <v>1.51</v>
      </c>
      <c r="JW160">
        <v>3.73</v>
      </c>
      <c r="JX160">
        <v>3.36</v>
      </c>
      <c r="JY160">
        <v>-0.24</v>
      </c>
      <c r="JZ160">
        <v>1.45</v>
      </c>
      <c r="KA160">
        <v>-0.36</v>
      </c>
      <c r="KB160">
        <v>2.09</v>
      </c>
      <c r="KC160">
        <v>3.01</v>
      </c>
      <c r="KD160">
        <v>1.75</v>
      </c>
      <c r="KE160">
        <v>4.66</v>
      </c>
      <c r="KF160">
        <v>5.08</v>
      </c>
      <c r="KG160">
        <v>4.66</v>
      </c>
      <c r="KH160">
        <v>3.92</v>
      </c>
      <c r="KI160">
        <v>1.1599999999999999</v>
      </c>
      <c r="KJ160">
        <v>1.73</v>
      </c>
      <c r="KK160">
        <v>-0.65</v>
      </c>
      <c r="KL160">
        <v>2.0099999999999998</v>
      </c>
      <c r="KM160">
        <v>2.19</v>
      </c>
    </row>
    <row r="161" spans="1:299" x14ac:dyDescent="0.25">
      <c r="A161">
        <v>159</v>
      </c>
      <c r="B161" s="1">
        <v>45261</v>
      </c>
      <c r="C161">
        <v>1722.19</v>
      </c>
      <c r="D161">
        <v>1772.31</v>
      </c>
      <c r="E161">
        <v>1823.29</v>
      </c>
      <c r="F161">
        <v>1875.68</v>
      </c>
      <c r="G161">
        <v>1793.08</v>
      </c>
      <c r="H161">
        <v>1872.78</v>
      </c>
      <c r="I161">
        <v>1732.7</v>
      </c>
      <c r="J161">
        <v>1696.73</v>
      </c>
      <c r="K161">
        <v>1805.85</v>
      </c>
      <c r="L161">
        <v>1599.14</v>
      </c>
      <c r="M161">
        <v>1653.98</v>
      </c>
      <c r="N161">
        <v>1614.79</v>
      </c>
      <c r="O161">
        <v>1581.77</v>
      </c>
      <c r="P161">
        <v>1618.17</v>
      </c>
      <c r="Q161">
        <v>1651.47</v>
      </c>
      <c r="R161">
        <v>1569.36</v>
      </c>
      <c r="S161">
        <v>1563.47</v>
      </c>
      <c r="T161">
        <v>1529.64</v>
      </c>
      <c r="U161">
        <v>1594.19</v>
      </c>
      <c r="V161">
        <v>1764.24</v>
      </c>
      <c r="W161">
        <v>1612.01</v>
      </c>
      <c r="X161">
        <v>1578.77</v>
      </c>
      <c r="Y161">
        <v>1894.47</v>
      </c>
      <c r="Z161">
        <v>1818.57</v>
      </c>
      <c r="AA161">
        <v>1842.66</v>
      </c>
      <c r="AB161">
        <v>1824.34</v>
      </c>
      <c r="AC161">
        <v>1987.02</v>
      </c>
      <c r="AD161">
        <v>1734.32</v>
      </c>
      <c r="AE161">
        <v>1754.88</v>
      </c>
      <c r="AF161">
        <v>1701.66</v>
      </c>
      <c r="AG161">
        <v>1801.53</v>
      </c>
      <c r="AH161">
        <v>1709.09</v>
      </c>
      <c r="AI161">
        <v>1792.96</v>
      </c>
      <c r="AJ161">
        <v>1001.89</v>
      </c>
      <c r="AK161">
        <v>1099.1199999999999</v>
      </c>
      <c r="AL161">
        <v>1126.4000000000001</v>
      </c>
      <c r="AM161">
        <v>1195.5999999999999</v>
      </c>
      <c r="AN161">
        <v>1100.44</v>
      </c>
      <c r="AO161">
        <v>1121.29</v>
      </c>
      <c r="AP161">
        <v>1079.25</v>
      </c>
      <c r="AQ161">
        <v>1051.97</v>
      </c>
      <c r="AR161">
        <v>1127.58</v>
      </c>
      <c r="AS161">
        <v>966.41</v>
      </c>
      <c r="AT161">
        <v>1006.69</v>
      </c>
      <c r="AU161">
        <v>985.9</v>
      </c>
      <c r="AV161">
        <v>978.64</v>
      </c>
      <c r="AW161">
        <v>988.77</v>
      </c>
      <c r="AX161">
        <v>1004.09</v>
      </c>
      <c r="AY161">
        <v>945.49</v>
      </c>
      <c r="AZ161">
        <v>950.24</v>
      </c>
      <c r="BA161">
        <v>939.77</v>
      </c>
      <c r="BB161">
        <v>940.18</v>
      </c>
      <c r="BC161">
        <v>982.48</v>
      </c>
      <c r="BD161">
        <v>962.84</v>
      </c>
      <c r="BE161">
        <v>944.06</v>
      </c>
      <c r="BF161">
        <v>1015.31</v>
      </c>
      <c r="BG161">
        <v>984.29</v>
      </c>
      <c r="BH161">
        <v>1041.42</v>
      </c>
      <c r="BI161">
        <v>1006.35</v>
      </c>
      <c r="BJ161">
        <v>1106.46</v>
      </c>
      <c r="BK161">
        <v>1037.6300000000001</v>
      </c>
      <c r="BL161">
        <v>1053.8699999999999</v>
      </c>
      <c r="BM161">
        <v>1028.94</v>
      </c>
      <c r="BN161">
        <v>1088.8900000000001</v>
      </c>
      <c r="BO161">
        <v>1008.79</v>
      </c>
      <c r="BP161">
        <v>1087.0999999999999</v>
      </c>
      <c r="BQ161">
        <v>720.3</v>
      </c>
      <c r="BR161">
        <v>673.19</v>
      </c>
      <c r="BS161">
        <v>696.89</v>
      </c>
      <c r="BT161">
        <v>680.08</v>
      </c>
      <c r="BU161">
        <v>692.64</v>
      </c>
      <c r="BV161">
        <v>751.49</v>
      </c>
      <c r="BW161">
        <v>653.45000000000005</v>
      </c>
      <c r="BX161">
        <v>644.76</v>
      </c>
      <c r="BY161">
        <v>678.27</v>
      </c>
      <c r="BZ161">
        <v>632.73</v>
      </c>
      <c r="CA161">
        <v>647.29</v>
      </c>
      <c r="CB161">
        <v>628.89</v>
      </c>
      <c r="CC161">
        <v>603.13</v>
      </c>
      <c r="CD161">
        <v>629.4</v>
      </c>
      <c r="CE161">
        <v>647.38</v>
      </c>
      <c r="CF161">
        <v>623.87</v>
      </c>
      <c r="CG161">
        <v>613.23</v>
      </c>
      <c r="CH161">
        <v>589.87</v>
      </c>
      <c r="CI161">
        <v>654.01</v>
      </c>
      <c r="CJ161">
        <v>781.76</v>
      </c>
      <c r="CK161">
        <v>649.16999999999996</v>
      </c>
      <c r="CL161">
        <v>634.71</v>
      </c>
      <c r="CM161">
        <v>879.16</v>
      </c>
      <c r="CN161">
        <v>834.28</v>
      </c>
      <c r="CO161">
        <v>801.24</v>
      </c>
      <c r="CP161">
        <v>817.99</v>
      </c>
      <c r="CQ161">
        <v>880.56</v>
      </c>
      <c r="CR161">
        <v>696.69</v>
      </c>
      <c r="CS161">
        <v>701.01</v>
      </c>
      <c r="CT161">
        <v>672.72</v>
      </c>
      <c r="CU161">
        <v>712.64</v>
      </c>
      <c r="CV161">
        <v>700.3</v>
      </c>
      <c r="CW161">
        <v>705.86</v>
      </c>
      <c r="CX161">
        <v>862.02</v>
      </c>
      <c r="CY161">
        <v>883.11</v>
      </c>
      <c r="CZ161">
        <v>1016.69</v>
      </c>
      <c r="DA161">
        <v>995.4</v>
      </c>
      <c r="DB161">
        <v>877.69</v>
      </c>
      <c r="DC161">
        <v>777.91</v>
      </c>
      <c r="DD161">
        <v>830.75</v>
      </c>
      <c r="DE161">
        <v>824.13</v>
      </c>
      <c r="DF161">
        <v>949.47</v>
      </c>
      <c r="DG161">
        <v>863.74</v>
      </c>
      <c r="DH161">
        <v>871.53</v>
      </c>
      <c r="DI161">
        <v>1073.26</v>
      </c>
      <c r="DJ161">
        <v>913.71</v>
      </c>
      <c r="DK161">
        <v>815.59</v>
      </c>
      <c r="DL161">
        <v>913.22</v>
      </c>
      <c r="DM161">
        <v>838.98</v>
      </c>
      <c r="DN161">
        <v>781</v>
      </c>
      <c r="DO161">
        <v>812.77</v>
      </c>
      <c r="DP161">
        <v>843.96</v>
      </c>
      <c r="DQ161">
        <v>844.52</v>
      </c>
      <c r="DR161">
        <v>887.05</v>
      </c>
      <c r="DS161">
        <v>875.82</v>
      </c>
      <c r="DT161">
        <v>863.35</v>
      </c>
      <c r="DU161">
        <v>821.19</v>
      </c>
      <c r="DV161">
        <v>881.24</v>
      </c>
      <c r="DW161">
        <v>872.46</v>
      </c>
      <c r="DX161">
        <v>1075.92</v>
      </c>
      <c r="DY161">
        <v>787.09</v>
      </c>
      <c r="DZ161">
        <v>895.83</v>
      </c>
      <c r="EA161">
        <v>800.43</v>
      </c>
      <c r="EB161">
        <v>1027.6099999999999</v>
      </c>
      <c r="EC161">
        <v>902.78</v>
      </c>
      <c r="ED161">
        <v>791.77</v>
      </c>
      <c r="EE161">
        <v>758.87</v>
      </c>
      <c r="EF161">
        <v>812.15</v>
      </c>
      <c r="EG161">
        <v>857.65</v>
      </c>
      <c r="EH161">
        <v>868.98</v>
      </c>
      <c r="EI161">
        <v>812.52</v>
      </c>
      <c r="EJ161">
        <v>738.03</v>
      </c>
      <c r="EK161">
        <v>803.2</v>
      </c>
      <c r="EL161">
        <v>724.06</v>
      </c>
      <c r="EM161">
        <v>882.25</v>
      </c>
      <c r="EN161">
        <v>745.76</v>
      </c>
      <c r="EO161">
        <v>692.8</v>
      </c>
      <c r="EP161">
        <v>892.87</v>
      </c>
      <c r="EQ161">
        <v>787.96</v>
      </c>
      <c r="ER161">
        <v>698.23</v>
      </c>
      <c r="ES161">
        <v>798.35</v>
      </c>
      <c r="ET161">
        <v>704.88</v>
      </c>
      <c r="EU161">
        <v>703.48</v>
      </c>
      <c r="EV161">
        <v>701.78</v>
      </c>
      <c r="EW161">
        <v>759.63</v>
      </c>
      <c r="EX161">
        <v>745.6</v>
      </c>
      <c r="EY161">
        <v>808.58</v>
      </c>
      <c r="EZ161">
        <v>751.51</v>
      </c>
      <c r="FA161">
        <v>715.7</v>
      </c>
      <c r="FB161">
        <v>724.16</v>
      </c>
      <c r="FC161">
        <v>773.06</v>
      </c>
      <c r="FD161">
        <v>787.19</v>
      </c>
      <c r="FE161">
        <v>918.57</v>
      </c>
      <c r="FF161">
        <v>670.19</v>
      </c>
      <c r="FG161">
        <v>803.03</v>
      </c>
      <c r="FH161">
        <v>712.21</v>
      </c>
      <c r="FI161">
        <v>952.2</v>
      </c>
      <c r="FJ161">
        <v>780.49</v>
      </c>
      <c r="FK161">
        <v>720.95</v>
      </c>
      <c r="FL161">
        <v>1136.52</v>
      </c>
      <c r="FM161">
        <v>1084.78</v>
      </c>
      <c r="FN161">
        <v>1592.28</v>
      </c>
      <c r="FO161">
        <v>1400.57</v>
      </c>
      <c r="FP161">
        <v>1044.52</v>
      </c>
      <c r="FQ161">
        <v>918.12</v>
      </c>
      <c r="FR161">
        <v>909.12</v>
      </c>
      <c r="FS161">
        <v>1116.8499999999999</v>
      </c>
      <c r="FT161">
        <v>1218.6400000000001</v>
      </c>
      <c r="FU161">
        <v>1223.6300000000001</v>
      </c>
      <c r="FV161">
        <v>1602.45</v>
      </c>
      <c r="FW161">
        <v>1656.62</v>
      </c>
      <c r="FX161">
        <v>1365.78</v>
      </c>
      <c r="FY161">
        <v>1171.03</v>
      </c>
      <c r="FZ161">
        <v>1263.9000000000001</v>
      </c>
      <c r="GA161">
        <v>1246.1099999999999</v>
      </c>
      <c r="GB161">
        <v>978.91</v>
      </c>
      <c r="GC161">
        <v>1186.9000000000001</v>
      </c>
      <c r="GD161">
        <v>1069.0899999999999</v>
      </c>
      <c r="GE161">
        <v>1091.05</v>
      </c>
      <c r="GF161">
        <v>1117.21</v>
      </c>
      <c r="GG161">
        <v>1223.8800000000001</v>
      </c>
      <c r="GH161">
        <v>1202.04</v>
      </c>
      <c r="GI161">
        <v>1055.9100000000001</v>
      </c>
      <c r="GJ161">
        <v>1172.1099999999999</v>
      </c>
      <c r="GK161">
        <v>1090.01</v>
      </c>
      <c r="GL161">
        <v>1465.22</v>
      </c>
      <c r="GM161">
        <v>1127.95</v>
      </c>
      <c r="GN161">
        <v>1157.45</v>
      </c>
      <c r="GO161">
        <v>1035.08</v>
      </c>
      <c r="GP161">
        <v>1221.6400000000001</v>
      </c>
      <c r="GQ161">
        <v>1272.0899999999999</v>
      </c>
      <c r="GR161">
        <v>991.48</v>
      </c>
      <c r="GS161">
        <v>0.26</v>
      </c>
      <c r="GT161">
        <v>0.31</v>
      </c>
      <c r="GU161">
        <v>0.27</v>
      </c>
      <c r="GV161">
        <v>0.06</v>
      </c>
      <c r="GW161">
        <v>0.38</v>
      </c>
      <c r="GX161">
        <v>0.92</v>
      </c>
      <c r="GY161">
        <v>0.36</v>
      </c>
      <c r="GZ161">
        <v>-0.09</v>
      </c>
      <c r="HA161">
        <v>0.04</v>
      </c>
      <c r="HB161">
        <v>0.21</v>
      </c>
      <c r="HC161">
        <v>0.35</v>
      </c>
      <c r="HD161">
        <v>2.4500000000000002</v>
      </c>
      <c r="HE161">
        <v>0.18</v>
      </c>
      <c r="HF161">
        <v>0.4</v>
      </c>
      <c r="HG161">
        <v>0.06</v>
      </c>
      <c r="HH161">
        <v>-7.0000000000000007E-2</v>
      </c>
      <c r="HI161">
        <v>0.04</v>
      </c>
      <c r="HJ161">
        <v>0.51</v>
      </c>
      <c r="HK161">
        <v>-0.09</v>
      </c>
      <c r="HL161">
        <v>0.14000000000000001</v>
      </c>
      <c r="HM161">
        <v>0.05</v>
      </c>
      <c r="HN161">
        <v>-0.12</v>
      </c>
      <c r="HO161">
        <v>0.03</v>
      </c>
      <c r="HP161">
        <v>0.24</v>
      </c>
      <c r="HQ161">
        <v>0.25</v>
      </c>
      <c r="HR161">
        <v>0.38</v>
      </c>
      <c r="HS161">
        <v>0.13</v>
      </c>
      <c r="HT161">
        <v>0.17</v>
      </c>
      <c r="HU161">
        <v>0.9</v>
      </c>
      <c r="HV161">
        <v>0.18</v>
      </c>
      <c r="HW161">
        <v>2.38</v>
      </c>
      <c r="HX161">
        <v>0.2</v>
      </c>
      <c r="HY161">
        <v>0.34</v>
      </c>
      <c r="HZ161">
        <v>2.5499999999999998</v>
      </c>
      <c r="IA161">
        <v>4.4000000000000004</v>
      </c>
      <c r="IB161">
        <v>4.05</v>
      </c>
      <c r="IC161">
        <v>4.2</v>
      </c>
      <c r="ID161">
        <v>6.8</v>
      </c>
      <c r="IE161">
        <v>5.25</v>
      </c>
      <c r="IF161">
        <v>3.04</v>
      </c>
      <c r="IG161">
        <v>5.09</v>
      </c>
      <c r="IH161">
        <v>3.9</v>
      </c>
      <c r="II161">
        <v>2.48</v>
      </c>
      <c r="IJ161">
        <v>5.05</v>
      </c>
      <c r="IK161">
        <v>4.33</v>
      </c>
      <c r="IL161">
        <v>2.4700000000000002</v>
      </c>
      <c r="IM161">
        <v>4.9000000000000004</v>
      </c>
      <c r="IN161">
        <v>3.78</v>
      </c>
      <c r="IO161">
        <v>1.18</v>
      </c>
      <c r="IP161">
        <v>3.82</v>
      </c>
      <c r="IQ161">
        <v>3.65</v>
      </c>
      <c r="IR161">
        <v>0.52</v>
      </c>
      <c r="IS161">
        <v>1.68</v>
      </c>
      <c r="IT161">
        <v>0.17</v>
      </c>
      <c r="IU161">
        <v>2.2400000000000002</v>
      </c>
      <c r="IV161">
        <v>3.07</v>
      </c>
      <c r="IW161">
        <v>1.88</v>
      </c>
      <c r="IX161">
        <v>4.58</v>
      </c>
      <c r="IY161">
        <v>5.17</v>
      </c>
      <c r="IZ161">
        <v>4.2</v>
      </c>
      <c r="JA161">
        <v>3.99</v>
      </c>
      <c r="JB161">
        <v>1.86</v>
      </c>
      <c r="JC161">
        <v>1.67</v>
      </c>
      <c r="JD161">
        <v>1.74</v>
      </c>
      <c r="JE161">
        <v>2.13</v>
      </c>
      <c r="JF161">
        <v>1.83</v>
      </c>
      <c r="JG161">
        <v>2.5499999999999998</v>
      </c>
      <c r="JH161">
        <v>4.4000000000000004</v>
      </c>
      <c r="JI161">
        <v>4.05</v>
      </c>
      <c r="JJ161">
        <v>4.2</v>
      </c>
      <c r="JK161">
        <v>6.8</v>
      </c>
      <c r="JL161">
        <v>5.25</v>
      </c>
      <c r="JM161">
        <v>3.04</v>
      </c>
      <c r="JN161">
        <v>5.09</v>
      </c>
      <c r="JO161">
        <v>3.9</v>
      </c>
      <c r="JP161">
        <v>2.48</v>
      </c>
      <c r="JQ161">
        <v>5.05</v>
      </c>
      <c r="JR161">
        <v>4.33</v>
      </c>
      <c r="JS161">
        <v>2.4700000000000002</v>
      </c>
      <c r="JT161">
        <v>4.9000000000000004</v>
      </c>
      <c r="JU161">
        <v>3.78</v>
      </c>
      <c r="JV161">
        <v>1.18</v>
      </c>
      <c r="JW161">
        <v>3.82</v>
      </c>
      <c r="JX161">
        <v>3.65</v>
      </c>
      <c r="JY161">
        <v>0.52</v>
      </c>
      <c r="JZ161">
        <v>1.68</v>
      </c>
      <c r="KA161">
        <v>0.17</v>
      </c>
      <c r="KB161">
        <v>2.2400000000000002</v>
      </c>
      <c r="KC161">
        <v>3.07</v>
      </c>
      <c r="KD161">
        <v>1.88</v>
      </c>
      <c r="KE161">
        <v>4.58</v>
      </c>
      <c r="KF161">
        <v>5.17</v>
      </c>
      <c r="KG161">
        <v>4.2</v>
      </c>
      <c r="KH161">
        <v>3.99</v>
      </c>
      <c r="KI161">
        <v>1.86</v>
      </c>
      <c r="KJ161">
        <v>1.67</v>
      </c>
      <c r="KK161">
        <v>1.74</v>
      </c>
      <c r="KL161">
        <v>2.13</v>
      </c>
      <c r="KM161">
        <v>1.83</v>
      </c>
    </row>
    <row r="162" spans="1:299" x14ac:dyDescent="0.25">
      <c r="A162">
        <v>160</v>
      </c>
      <c r="B162" s="1">
        <v>45292</v>
      </c>
      <c r="C162">
        <v>1725.52</v>
      </c>
      <c r="D162">
        <v>1782.91</v>
      </c>
      <c r="E162">
        <v>1823.92</v>
      </c>
      <c r="F162">
        <v>1888.46</v>
      </c>
      <c r="G162">
        <v>1807.25</v>
      </c>
      <c r="H162">
        <v>1878.48</v>
      </c>
      <c r="I162">
        <v>1742.26</v>
      </c>
      <c r="J162">
        <v>1705.57</v>
      </c>
      <c r="K162">
        <v>1823</v>
      </c>
      <c r="L162">
        <v>1606.98</v>
      </c>
      <c r="M162">
        <v>1661.13</v>
      </c>
      <c r="N162">
        <v>1614.8</v>
      </c>
      <c r="O162">
        <v>1593.8</v>
      </c>
      <c r="P162">
        <v>1624.41</v>
      </c>
      <c r="Q162">
        <v>1654.28</v>
      </c>
      <c r="R162">
        <v>1570.89</v>
      </c>
      <c r="S162">
        <v>1573.18</v>
      </c>
      <c r="T162">
        <v>1542.08</v>
      </c>
      <c r="U162">
        <v>1606.04</v>
      </c>
      <c r="V162">
        <v>1763.58</v>
      </c>
      <c r="W162">
        <v>1612.58</v>
      </c>
      <c r="X162">
        <v>1578.04</v>
      </c>
      <c r="Y162">
        <v>1893.15</v>
      </c>
      <c r="Z162">
        <v>1817.44</v>
      </c>
      <c r="AA162">
        <v>1843.86</v>
      </c>
      <c r="AB162">
        <v>1826.91</v>
      </c>
      <c r="AC162">
        <v>1985.7</v>
      </c>
      <c r="AD162">
        <v>1735.61</v>
      </c>
      <c r="AE162">
        <v>1755.14</v>
      </c>
      <c r="AF162">
        <v>1702.07</v>
      </c>
      <c r="AG162">
        <v>1801.67</v>
      </c>
      <c r="AH162">
        <v>1710.25</v>
      </c>
      <c r="AI162">
        <v>1791.98</v>
      </c>
      <c r="AJ162">
        <v>1003.26</v>
      </c>
      <c r="AK162">
        <v>1109.67</v>
      </c>
      <c r="AL162">
        <v>1122.5899999999999</v>
      </c>
      <c r="AM162">
        <v>1212.8900000000001</v>
      </c>
      <c r="AN162">
        <v>1121.1400000000001</v>
      </c>
      <c r="AO162">
        <v>1123.0999999999999</v>
      </c>
      <c r="AP162">
        <v>1088.81</v>
      </c>
      <c r="AQ162">
        <v>1055.5899999999999</v>
      </c>
      <c r="AR162">
        <v>1130.53</v>
      </c>
      <c r="AS162">
        <v>969.86</v>
      </c>
      <c r="AT162">
        <v>1011.3</v>
      </c>
      <c r="AU162">
        <v>982.68</v>
      </c>
      <c r="AV162">
        <v>981.66</v>
      </c>
      <c r="AW162">
        <v>995.01</v>
      </c>
      <c r="AX162">
        <v>1006.9</v>
      </c>
      <c r="AY162">
        <v>947.02</v>
      </c>
      <c r="AZ162">
        <v>951.87</v>
      </c>
      <c r="BA162">
        <v>941.18</v>
      </c>
      <c r="BB162">
        <v>945.88</v>
      </c>
      <c r="BC162">
        <v>981.82</v>
      </c>
      <c r="BD162">
        <v>963.41</v>
      </c>
      <c r="BE162">
        <v>943.33</v>
      </c>
      <c r="BF162">
        <v>1013.99</v>
      </c>
      <c r="BG162">
        <v>983.16</v>
      </c>
      <c r="BH162">
        <v>1035.3399999999999</v>
      </c>
      <c r="BI162">
        <v>994.17</v>
      </c>
      <c r="BJ162">
        <v>1105.1400000000001</v>
      </c>
      <c r="BK162">
        <v>1037.2</v>
      </c>
      <c r="BL162">
        <v>1057.73</v>
      </c>
      <c r="BM162">
        <v>1029.3499999999999</v>
      </c>
      <c r="BN162">
        <v>1092.74</v>
      </c>
      <c r="BO162">
        <v>1015.7</v>
      </c>
      <c r="BP162">
        <v>1089.04</v>
      </c>
      <c r="BQ162">
        <v>722.26</v>
      </c>
      <c r="BR162">
        <v>673.24</v>
      </c>
      <c r="BS162">
        <v>701.33</v>
      </c>
      <c r="BT162">
        <v>675.57</v>
      </c>
      <c r="BU162">
        <v>686.11</v>
      </c>
      <c r="BV162">
        <v>755.38</v>
      </c>
      <c r="BW162">
        <v>653.45000000000005</v>
      </c>
      <c r="BX162">
        <v>649.98</v>
      </c>
      <c r="BY162">
        <v>692.47</v>
      </c>
      <c r="BZ162">
        <v>637.12</v>
      </c>
      <c r="CA162">
        <v>649.83000000000004</v>
      </c>
      <c r="CB162">
        <v>632.12</v>
      </c>
      <c r="CC162">
        <v>612.14</v>
      </c>
      <c r="CD162">
        <v>629.4</v>
      </c>
      <c r="CE162">
        <v>647.38</v>
      </c>
      <c r="CF162">
        <v>623.87</v>
      </c>
      <c r="CG162">
        <v>621.30999999999995</v>
      </c>
      <c r="CH162">
        <v>600.9</v>
      </c>
      <c r="CI162">
        <v>660.16</v>
      </c>
      <c r="CJ162">
        <v>781.76</v>
      </c>
      <c r="CK162">
        <v>649.16999999999996</v>
      </c>
      <c r="CL162">
        <v>634.71</v>
      </c>
      <c r="CM162">
        <v>879.16</v>
      </c>
      <c r="CN162">
        <v>834.28</v>
      </c>
      <c r="CO162">
        <v>808.52</v>
      </c>
      <c r="CP162">
        <v>832.74</v>
      </c>
      <c r="CQ162">
        <v>880.56</v>
      </c>
      <c r="CR162">
        <v>698.41</v>
      </c>
      <c r="CS162">
        <v>697.41</v>
      </c>
      <c r="CT162">
        <v>672.72</v>
      </c>
      <c r="CU162">
        <v>708.93</v>
      </c>
      <c r="CV162">
        <v>694.55</v>
      </c>
      <c r="CW162">
        <v>702.94</v>
      </c>
      <c r="CX162">
        <v>863.66</v>
      </c>
      <c r="CY162">
        <v>888.41</v>
      </c>
      <c r="CZ162">
        <v>1016.99</v>
      </c>
      <c r="DA162">
        <v>1002.17</v>
      </c>
      <c r="DB162">
        <v>884.62</v>
      </c>
      <c r="DC162">
        <v>780.25</v>
      </c>
      <c r="DD162">
        <v>835.32</v>
      </c>
      <c r="DE162">
        <v>828.42</v>
      </c>
      <c r="DF162">
        <v>958.49</v>
      </c>
      <c r="DG162">
        <v>867.97</v>
      </c>
      <c r="DH162">
        <v>875.28</v>
      </c>
      <c r="DI162">
        <v>1073.26</v>
      </c>
      <c r="DJ162">
        <v>920.65</v>
      </c>
      <c r="DK162">
        <v>818.77</v>
      </c>
      <c r="DL162">
        <v>914.77</v>
      </c>
      <c r="DM162">
        <v>839.82</v>
      </c>
      <c r="DN162">
        <v>785.84</v>
      </c>
      <c r="DO162">
        <v>819.36</v>
      </c>
      <c r="DP162">
        <v>850.21</v>
      </c>
      <c r="DQ162">
        <v>844.18</v>
      </c>
      <c r="DR162">
        <v>887.4</v>
      </c>
      <c r="DS162">
        <v>875.39</v>
      </c>
      <c r="DT162">
        <v>862.74</v>
      </c>
      <c r="DU162">
        <v>820.69</v>
      </c>
      <c r="DV162">
        <v>881.86</v>
      </c>
      <c r="DW162">
        <v>873.68</v>
      </c>
      <c r="DX162">
        <v>1075.17</v>
      </c>
      <c r="DY162">
        <v>787.64</v>
      </c>
      <c r="DZ162">
        <v>895.92</v>
      </c>
      <c r="EA162">
        <v>800.59</v>
      </c>
      <c r="EB162">
        <v>1027.71</v>
      </c>
      <c r="EC162">
        <v>903.42</v>
      </c>
      <c r="ED162">
        <v>791.37</v>
      </c>
      <c r="EE162">
        <v>759.93</v>
      </c>
      <c r="EF162">
        <v>819.94</v>
      </c>
      <c r="EG162">
        <v>854.74</v>
      </c>
      <c r="EH162">
        <v>881.58</v>
      </c>
      <c r="EI162">
        <v>827.8</v>
      </c>
      <c r="EJ162">
        <v>739.21</v>
      </c>
      <c r="EK162">
        <v>810.35</v>
      </c>
      <c r="EL162">
        <v>726.53</v>
      </c>
      <c r="EM162">
        <v>884.54</v>
      </c>
      <c r="EN162">
        <v>748.44</v>
      </c>
      <c r="EO162">
        <v>695.99</v>
      </c>
      <c r="EP162">
        <v>889.93</v>
      </c>
      <c r="EQ162">
        <v>790.41</v>
      </c>
      <c r="ER162">
        <v>702.62</v>
      </c>
      <c r="ES162">
        <v>800.58</v>
      </c>
      <c r="ET162">
        <v>706.01</v>
      </c>
      <c r="EU162">
        <v>704.67</v>
      </c>
      <c r="EV162">
        <v>702.84</v>
      </c>
      <c r="EW162">
        <v>764.26</v>
      </c>
      <c r="EX162">
        <v>745.08</v>
      </c>
      <c r="EY162">
        <v>809.07</v>
      </c>
      <c r="EZ162">
        <v>750.91</v>
      </c>
      <c r="FA162">
        <v>714.77</v>
      </c>
      <c r="FB162">
        <v>723.37</v>
      </c>
      <c r="FC162">
        <v>768.57</v>
      </c>
      <c r="FD162">
        <v>777.66</v>
      </c>
      <c r="FE162">
        <v>917.47</v>
      </c>
      <c r="FF162">
        <v>669.92</v>
      </c>
      <c r="FG162">
        <v>806</v>
      </c>
      <c r="FH162">
        <v>712.5</v>
      </c>
      <c r="FI162">
        <v>955.53</v>
      </c>
      <c r="FJ162">
        <v>785.8</v>
      </c>
      <c r="FK162">
        <v>722.24</v>
      </c>
      <c r="FL162">
        <v>1139.5899999999999</v>
      </c>
      <c r="FM162">
        <v>1084.8900000000001</v>
      </c>
      <c r="FN162">
        <v>1602.47</v>
      </c>
      <c r="FO162">
        <v>1391.33</v>
      </c>
      <c r="FP162">
        <v>1034.7</v>
      </c>
      <c r="FQ162">
        <v>922.89</v>
      </c>
      <c r="FR162">
        <v>909.12</v>
      </c>
      <c r="FS162">
        <v>1125.9000000000001</v>
      </c>
      <c r="FT162">
        <v>1244.1099999999999</v>
      </c>
      <c r="FU162">
        <v>1232.08</v>
      </c>
      <c r="FV162">
        <v>1608.7</v>
      </c>
      <c r="FW162">
        <v>1665.07</v>
      </c>
      <c r="FX162">
        <v>1386.13</v>
      </c>
      <c r="FY162">
        <v>1171.03</v>
      </c>
      <c r="FZ162">
        <v>1263.9000000000001</v>
      </c>
      <c r="GA162">
        <v>1246.1099999999999</v>
      </c>
      <c r="GB162">
        <v>991.83</v>
      </c>
      <c r="GC162">
        <v>1209.0999999999999</v>
      </c>
      <c r="GD162">
        <v>1079.1300000000001</v>
      </c>
      <c r="GE162">
        <v>1091.05</v>
      </c>
      <c r="GF162">
        <v>1117.21</v>
      </c>
      <c r="GG162">
        <v>1223.8800000000001</v>
      </c>
      <c r="GH162">
        <v>1202.04</v>
      </c>
      <c r="GI162">
        <v>1055.9100000000001</v>
      </c>
      <c r="GJ162">
        <v>1182.77</v>
      </c>
      <c r="GK162">
        <v>1109.6300000000001</v>
      </c>
      <c r="GL162">
        <v>1465.22</v>
      </c>
      <c r="GM162">
        <v>1130.77</v>
      </c>
      <c r="GN162">
        <v>1151.55</v>
      </c>
      <c r="GO162">
        <v>1035.08</v>
      </c>
      <c r="GP162">
        <v>1215.28</v>
      </c>
      <c r="GQ162">
        <v>1261.6600000000001</v>
      </c>
      <c r="GR162">
        <v>987.41</v>
      </c>
      <c r="GS162">
        <v>0.19</v>
      </c>
      <c r="GT162">
        <v>0.6</v>
      </c>
      <c r="GU162">
        <v>0.03</v>
      </c>
      <c r="GV162">
        <v>0.68</v>
      </c>
      <c r="GW162">
        <v>0.79</v>
      </c>
      <c r="GX162">
        <v>0.3</v>
      </c>
      <c r="GY162">
        <v>0.55000000000000004</v>
      </c>
      <c r="GZ162">
        <v>0.52</v>
      </c>
      <c r="HA162">
        <v>0.95</v>
      </c>
      <c r="HB162">
        <v>0.49</v>
      </c>
      <c r="HC162">
        <v>0.43</v>
      </c>
      <c r="HD162">
        <v>0</v>
      </c>
      <c r="HE162">
        <v>0.76</v>
      </c>
      <c r="HF162">
        <v>0.39</v>
      </c>
      <c r="HG162">
        <v>0.17</v>
      </c>
      <c r="HH162">
        <v>0.1</v>
      </c>
      <c r="HI162">
        <v>0.62</v>
      </c>
      <c r="HJ162">
        <v>0.81</v>
      </c>
      <c r="HK162">
        <v>0.74</v>
      </c>
      <c r="HL162">
        <v>-0.04</v>
      </c>
      <c r="HM162">
        <v>0.04</v>
      </c>
      <c r="HN162">
        <v>-0.05</v>
      </c>
      <c r="HO162">
        <v>-7.0000000000000007E-2</v>
      </c>
      <c r="HP162">
        <v>-0.06</v>
      </c>
      <c r="HQ162">
        <v>7.0000000000000007E-2</v>
      </c>
      <c r="HR162">
        <v>0.14000000000000001</v>
      </c>
      <c r="HS162">
        <v>-7.0000000000000007E-2</v>
      </c>
      <c r="HT162">
        <v>7.0000000000000007E-2</v>
      </c>
      <c r="HU162">
        <v>0.01</v>
      </c>
      <c r="HV162">
        <v>0.02</v>
      </c>
      <c r="HW162">
        <v>0.01</v>
      </c>
      <c r="HX162">
        <v>7.0000000000000007E-2</v>
      </c>
      <c r="HY162">
        <v>-0.05</v>
      </c>
      <c r="HZ162">
        <v>0.19</v>
      </c>
      <c r="IA162">
        <v>0.6</v>
      </c>
      <c r="IB162">
        <v>0.03</v>
      </c>
      <c r="IC162">
        <v>0.68</v>
      </c>
      <c r="ID162">
        <v>0.79</v>
      </c>
      <c r="IE162">
        <v>0.3</v>
      </c>
      <c r="IF162">
        <v>0.55000000000000004</v>
      </c>
      <c r="IG162">
        <v>0.52</v>
      </c>
      <c r="IH162">
        <v>0.95</v>
      </c>
      <c r="II162">
        <v>0.49</v>
      </c>
      <c r="IJ162">
        <v>0.43</v>
      </c>
      <c r="IK162">
        <v>0</v>
      </c>
      <c r="IL162">
        <v>0.76</v>
      </c>
      <c r="IM162">
        <v>0.39</v>
      </c>
      <c r="IN162">
        <v>0.17</v>
      </c>
      <c r="IO162">
        <v>0.1</v>
      </c>
      <c r="IP162">
        <v>0.62</v>
      </c>
      <c r="IQ162">
        <v>0.81</v>
      </c>
      <c r="IR162">
        <v>0.74</v>
      </c>
      <c r="IS162">
        <v>-0.04</v>
      </c>
      <c r="IT162">
        <v>0.04</v>
      </c>
      <c r="IU162">
        <v>-0.05</v>
      </c>
      <c r="IV162">
        <v>-7.0000000000000007E-2</v>
      </c>
      <c r="IW162">
        <v>-0.06</v>
      </c>
      <c r="IX162">
        <v>7.0000000000000007E-2</v>
      </c>
      <c r="IY162">
        <v>0.14000000000000001</v>
      </c>
      <c r="IZ162">
        <v>-7.0000000000000007E-2</v>
      </c>
      <c r="JA162">
        <v>7.0000000000000007E-2</v>
      </c>
      <c r="JB162">
        <v>0.01</v>
      </c>
      <c r="JC162">
        <v>0.02</v>
      </c>
      <c r="JD162">
        <v>0.01</v>
      </c>
      <c r="JE162">
        <v>7.0000000000000007E-2</v>
      </c>
      <c r="JF162">
        <v>-0.05</v>
      </c>
      <c r="JG162">
        <v>2.4300000000000002</v>
      </c>
      <c r="JH162">
        <v>4.29</v>
      </c>
      <c r="JI162">
        <v>3.95</v>
      </c>
      <c r="JJ162">
        <v>4.8</v>
      </c>
      <c r="JK162">
        <v>6.5</v>
      </c>
      <c r="JL162">
        <v>5.89</v>
      </c>
      <c r="JM162">
        <v>2.69</v>
      </c>
      <c r="JN162">
        <v>5.74</v>
      </c>
      <c r="JO162">
        <v>3.81</v>
      </c>
      <c r="JP162">
        <v>2.96</v>
      </c>
      <c r="JQ162">
        <v>4.8499999999999996</v>
      </c>
      <c r="JR162">
        <v>4.3</v>
      </c>
      <c r="JS162">
        <v>3.25</v>
      </c>
      <c r="JT162">
        <v>4.93</v>
      </c>
      <c r="JU162">
        <v>4.0199999999999996</v>
      </c>
      <c r="JV162">
        <v>1.37</v>
      </c>
      <c r="JW162">
        <v>4.2300000000000004</v>
      </c>
      <c r="JX162">
        <v>3.89</v>
      </c>
      <c r="JY162">
        <v>1.55</v>
      </c>
      <c r="JZ162">
        <v>1.0900000000000001</v>
      </c>
      <c r="KA162">
        <v>-1.75</v>
      </c>
      <c r="KB162">
        <v>2.83</v>
      </c>
      <c r="KC162">
        <v>2.89</v>
      </c>
      <c r="KD162">
        <v>1.8</v>
      </c>
      <c r="KE162">
        <v>4.66</v>
      </c>
      <c r="KF162">
        <v>5.22</v>
      </c>
      <c r="KG162">
        <v>4.18</v>
      </c>
      <c r="KH162">
        <v>4.1900000000000004</v>
      </c>
      <c r="KI162">
        <v>1.62</v>
      </c>
      <c r="KJ162">
        <v>1.38</v>
      </c>
      <c r="KK162">
        <v>1.77</v>
      </c>
      <c r="KL162">
        <v>1.28</v>
      </c>
      <c r="KM162">
        <v>2.09</v>
      </c>
    </row>
    <row r="163" spans="1:299" x14ac:dyDescent="0.25">
      <c r="A163">
        <v>161</v>
      </c>
      <c r="B163" s="1">
        <v>45323</v>
      </c>
      <c r="C163">
        <v>1728.11</v>
      </c>
      <c r="D163">
        <v>1785.43</v>
      </c>
      <c r="E163">
        <v>1828.23</v>
      </c>
      <c r="F163">
        <v>1892.13</v>
      </c>
      <c r="G163">
        <v>1807.6</v>
      </c>
      <c r="H163">
        <v>1885.96</v>
      </c>
      <c r="I163">
        <v>1741.89</v>
      </c>
      <c r="J163">
        <v>1715.88</v>
      </c>
      <c r="K163">
        <v>1836.18</v>
      </c>
      <c r="L163">
        <v>1609.65</v>
      </c>
      <c r="M163">
        <v>1667.23</v>
      </c>
      <c r="N163">
        <v>1622.09</v>
      </c>
      <c r="O163">
        <v>1608.44</v>
      </c>
      <c r="P163">
        <v>1632.99</v>
      </c>
      <c r="Q163">
        <v>1660.41</v>
      </c>
      <c r="R163">
        <v>1570.3</v>
      </c>
      <c r="S163">
        <v>1575.73</v>
      </c>
      <c r="T163">
        <v>1547.16</v>
      </c>
      <c r="U163">
        <v>1598.81</v>
      </c>
      <c r="V163">
        <v>1765.45</v>
      </c>
      <c r="W163">
        <v>1617.35</v>
      </c>
      <c r="X163">
        <v>1577.37</v>
      </c>
      <c r="Y163">
        <v>1899.42</v>
      </c>
      <c r="Z163">
        <v>1816.04</v>
      </c>
      <c r="AA163">
        <v>1845.73</v>
      </c>
      <c r="AB163">
        <v>1832.05</v>
      </c>
      <c r="AC163">
        <v>1983.8</v>
      </c>
      <c r="AD163">
        <v>1735.64</v>
      </c>
      <c r="AE163">
        <v>1761.49</v>
      </c>
      <c r="AF163">
        <v>1697.63</v>
      </c>
      <c r="AG163">
        <v>1815.75</v>
      </c>
      <c r="AH163">
        <v>1718.69</v>
      </c>
      <c r="AI163">
        <v>1792.46</v>
      </c>
      <c r="AJ163">
        <v>1004.92</v>
      </c>
      <c r="AK163">
        <v>1112.07</v>
      </c>
      <c r="AL163">
        <v>1126.9000000000001</v>
      </c>
      <c r="AM163">
        <v>1216.56</v>
      </c>
      <c r="AN163">
        <v>1121.49</v>
      </c>
      <c r="AO163">
        <v>1124.6199999999999</v>
      </c>
      <c r="AP163">
        <v>1088.44</v>
      </c>
      <c r="AQ163">
        <v>1067.8</v>
      </c>
      <c r="AR163">
        <v>1143.71</v>
      </c>
      <c r="AS163">
        <v>971.04</v>
      </c>
      <c r="AT163">
        <v>1017.4</v>
      </c>
      <c r="AU163">
        <v>986.74</v>
      </c>
      <c r="AV163">
        <v>994.02</v>
      </c>
      <c r="AW163">
        <v>994.47</v>
      </c>
      <c r="AX163">
        <v>1006.48</v>
      </c>
      <c r="AY163">
        <v>946.43</v>
      </c>
      <c r="AZ163">
        <v>954.42</v>
      </c>
      <c r="BA163">
        <v>946.26</v>
      </c>
      <c r="BB163">
        <v>938.65</v>
      </c>
      <c r="BC163">
        <v>984.05</v>
      </c>
      <c r="BD163">
        <v>968.18</v>
      </c>
      <c r="BE163">
        <v>942.66</v>
      </c>
      <c r="BF163">
        <v>1021.6</v>
      </c>
      <c r="BG163">
        <v>981.97</v>
      </c>
      <c r="BH163">
        <v>1033.01</v>
      </c>
      <c r="BI163">
        <v>999.31</v>
      </c>
      <c r="BJ163">
        <v>1087.3499999999999</v>
      </c>
      <c r="BK163">
        <v>1037.23</v>
      </c>
      <c r="BL163">
        <v>1063.42</v>
      </c>
      <c r="BM163">
        <v>1024.9100000000001</v>
      </c>
      <c r="BN163">
        <v>1106.82</v>
      </c>
      <c r="BO163">
        <v>1024.1400000000001</v>
      </c>
      <c r="BP163">
        <v>1086.5999999999999</v>
      </c>
      <c r="BQ163">
        <v>723.19</v>
      </c>
      <c r="BR163">
        <v>673.36</v>
      </c>
      <c r="BS163">
        <v>701.33</v>
      </c>
      <c r="BT163">
        <v>675.57</v>
      </c>
      <c r="BU163">
        <v>686.11</v>
      </c>
      <c r="BV163">
        <v>761.34</v>
      </c>
      <c r="BW163">
        <v>653.45000000000005</v>
      </c>
      <c r="BX163">
        <v>648.08000000000004</v>
      </c>
      <c r="BY163">
        <v>692.47</v>
      </c>
      <c r="BZ163">
        <v>638.61</v>
      </c>
      <c r="CA163">
        <v>649.83000000000004</v>
      </c>
      <c r="CB163">
        <v>635.35</v>
      </c>
      <c r="CC163">
        <v>614.41999999999996</v>
      </c>
      <c r="CD163">
        <v>638.52</v>
      </c>
      <c r="CE163">
        <v>653.92999999999995</v>
      </c>
      <c r="CF163">
        <v>623.87</v>
      </c>
      <c r="CG163">
        <v>621.30999999999995</v>
      </c>
      <c r="CH163">
        <v>600.9</v>
      </c>
      <c r="CI163">
        <v>660.16</v>
      </c>
      <c r="CJ163">
        <v>781.4</v>
      </c>
      <c r="CK163">
        <v>649.16999999999996</v>
      </c>
      <c r="CL163">
        <v>634.71</v>
      </c>
      <c r="CM163">
        <v>877.82</v>
      </c>
      <c r="CN163">
        <v>834.07</v>
      </c>
      <c r="CO163">
        <v>812.72</v>
      </c>
      <c r="CP163">
        <v>832.74</v>
      </c>
      <c r="CQ163">
        <v>896.45</v>
      </c>
      <c r="CR163">
        <v>698.41</v>
      </c>
      <c r="CS163">
        <v>698.07</v>
      </c>
      <c r="CT163">
        <v>672.72</v>
      </c>
      <c r="CU163">
        <v>708.93</v>
      </c>
      <c r="CV163">
        <v>694.55</v>
      </c>
      <c r="CW163">
        <v>705.86</v>
      </c>
      <c r="CX163">
        <v>864.96</v>
      </c>
      <c r="CY163">
        <v>889.65</v>
      </c>
      <c r="CZ163">
        <v>1019.43</v>
      </c>
      <c r="DA163">
        <v>1004.07</v>
      </c>
      <c r="DB163">
        <v>884.8</v>
      </c>
      <c r="DC163">
        <v>783.37</v>
      </c>
      <c r="DD163">
        <v>835.15</v>
      </c>
      <c r="DE163">
        <v>833.39</v>
      </c>
      <c r="DF163">
        <v>965.39</v>
      </c>
      <c r="DG163">
        <v>869.45</v>
      </c>
      <c r="DH163">
        <v>878.51</v>
      </c>
      <c r="DI163">
        <v>1078.0899999999999</v>
      </c>
      <c r="DJ163">
        <v>929.12</v>
      </c>
      <c r="DK163">
        <v>823.11</v>
      </c>
      <c r="DL163">
        <v>918.15</v>
      </c>
      <c r="DM163">
        <v>839.49</v>
      </c>
      <c r="DN163">
        <v>787.1</v>
      </c>
      <c r="DO163">
        <v>822.06</v>
      </c>
      <c r="DP163">
        <v>846.38</v>
      </c>
      <c r="DQ163">
        <v>845.11</v>
      </c>
      <c r="DR163">
        <v>890.07</v>
      </c>
      <c r="DS163">
        <v>875.04</v>
      </c>
      <c r="DT163">
        <v>865.59</v>
      </c>
      <c r="DU163">
        <v>820.04</v>
      </c>
      <c r="DV163">
        <v>882.74</v>
      </c>
      <c r="DW163">
        <v>876.13</v>
      </c>
      <c r="DX163">
        <v>1074.0999999999999</v>
      </c>
      <c r="DY163">
        <v>787.64</v>
      </c>
      <c r="DZ163">
        <v>899.14</v>
      </c>
      <c r="EA163">
        <v>798.51</v>
      </c>
      <c r="EB163">
        <v>1035.72</v>
      </c>
      <c r="EC163">
        <v>907.84</v>
      </c>
      <c r="ED163">
        <v>791.61</v>
      </c>
      <c r="EE163">
        <v>761.23</v>
      </c>
      <c r="EF163">
        <v>821.75</v>
      </c>
      <c r="EG163">
        <v>857.98</v>
      </c>
      <c r="EH163">
        <v>884.23</v>
      </c>
      <c r="EI163">
        <v>828.05</v>
      </c>
      <c r="EJ163">
        <v>740.24</v>
      </c>
      <c r="EK163">
        <v>810.11</v>
      </c>
      <c r="EL163">
        <v>734.95</v>
      </c>
      <c r="EM163">
        <v>894.89</v>
      </c>
      <c r="EN163">
        <v>749.34</v>
      </c>
      <c r="EO163">
        <v>700.16</v>
      </c>
      <c r="EP163">
        <v>893.58</v>
      </c>
      <c r="EQ163">
        <v>800.37</v>
      </c>
      <c r="ER163">
        <v>702.27</v>
      </c>
      <c r="ES163">
        <v>800.26</v>
      </c>
      <c r="ET163">
        <v>705.59</v>
      </c>
      <c r="EU163">
        <v>706.57</v>
      </c>
      <c r="EV163">
        <v>706.63</v>
      </c>
      <c r="EW163">
        <v>758.38</v>
      </c>
      <c r="EX163">
        <v>746.79</v>
      </c>
      <c r="EY163">
        <v>813.11</v>
      </c>
      <c r="EZ163">
        <v>750.39</v>
      </c>
      <c r="FA163">
        <v>720.13</v>
      </c>
      <c r="FB163">
        <v>722.5</v>
      </c>
      <c r="FC163">
        <v>766.81</v>
      </c>
      <c r="FD163">
        <v>781.71</v>
      </c>
      <c r="FE163">
        <v>902.7</v>
      </c>
      <c r="FF163">
        <v>669.92</v>
      </c>
      <c r="FG163">
        <v>810.36</v>
      </c>
      <c r="FH163">
        <v>709.43</v>
      </c>
      <c r="FI163">
        <v>967.86</v>
      </c>
      <c r="FJ163">
        <v>792.32</v>
      </c>
      <c r="FK163">
        <v>720.65</v>
      </c>
      <c r="FL163">
        <v>1141.07</v>
      </c>
      <c r="FM163">
        <v>1085.1099999999999</v>
      </c>
      <c r="FN163">
        <v>1602.47</v>
      </c>
      <c r="FO163">
        <v>1391.33</v>
      </c>
      <c r="FP163">
        <v>1034.7</v>
      </c>
      <c r="FQ163">
        <v>930.18</v>
      </c>
      <c r="FR163">
        <v>909.12</v>
      </c>
      <c r="FS163">
        <v>1122.6300000000001</v>
      </c>
      <c r="FT163">
        <v>1244.1099999999999</v>
      </c>
      <c r="FU163">
        <v>1234.9100000000001</v>
      </c>
      <c r="FV163">
        <v>1608.7</v>
      </c>
      <c r="FW163">
        <v>1673.56</v>
      </c>
      <c r="FX163">
        <v>1391.26</v>
      </c>
      <c r="FY163">
        <v>1188.01</v>
      </c>
      <c r="FZ163">
        <v>1276.67</v>
      </c>
      <c r="GA163">
        <v>1246.1099999999999</v>
      </c>
      <c r="GB163">
        <v>991.83</v>
      </c>
      <c r="GC163">
        <v>1209.0999999999999</v>
      </c>
      <c r="GD163">
        <v>1079.1300000000001</v>
      </c>
      <c r="GE163">
        <v>1090.51</v>
      </c>
      <c r="GF163">
        <v>1117.21</v>
      </c>
      <c r="GG163">
        <v>1223.8800000000001</v>
      </c>
      <c r="GH163">
        <v>1200.24</v>
      </c>
      <c r="GI163">
        <v>1055.5999999999999</v>
      </c>
      <c r="GJ163">
        <v>1188.92</v>
      </c>
      <c r="GK163">
        <v>1109.6300000000001</v>
      </c>
      <c r="GL163">
        <v>1491.59</v>
      </c>
      <c r="GM163">
        <v>1130.77</v>
      </c>
      <c r="GN163">
        <v>1152.58</v>
      </c>
      <c r="GO163">
        <v>1035.08</v>
      </c>
      <c r="GP163">
        <v>1215.28</v>
      </c>
      <c r="GQ163">
        <v>1261.6600000000001</v>
      </c>
      <c r="GR163">
        <v>991.56</v>
      </c>
      <c r="GS163">
        <v>0.15</v>
      </c>
      <c r="GT163">
        <v>0.14000000000000001</v>
      </c>
      <c r="GU163">
        <v>0.24</v>
      </c>
      <c r="GV163">
        <v>0.19</v>
      </c>
      <c r="GW163">
        <v>0.02</v>
      </c>
      <c r="GX163">
        <v>0.4</v>
      </c>
      <c r="GY163">
        <v>-0.02</v>
      </c>
      <c r="GZ163">
        <v>0.6</v>
      </c>
      <c r="HA163">
        <v>0.72</v>
      </c>
      <c r="HB163">
        <v>0.17</v>
      </c>
      <c r="HC163">
        <v>0.37</v>
      </c>
      <c r="HD163">
        <v>0.45</v>
      </c>
      <c r="HE163">
        <v>0.92</v>
      </c>
      <c r="HF163">
        <v>0.53</v>
      </c>
      <c r="HG163">
        <v>0.37</v>
      </c>
      <c r="HH163">
        <v>-0.04</v>
      </c>
      <c r="HI163">
        <v>0.16</v>
      </c>
      <c r="HJ163">
        <v>0.33</v>
      </c>
      <c r="HK163">
        <v>-0.45</v>
      </c>
      <c r="HL163">
        <v>0.11</v>
      </c>
      <c r="HM163">
        <v>0.3</v>
      </c>
      <c r="HN163">
        <v>-0.04</v>
      </c>
      <c r="HO163">
        <v>0.33</v>
      </c>
      <c r="HP163">
        <v>-0.08</v>
      </c>
      <c r="HQ163">
        <v>0.1</v>
      </c>
      <c r="HR163">
        <v>0.28000000000000003</v>
      </c>
      <c r="HS163">
        <v>-0.1</v>
      </c>
      <c r="HT163">
        <v>0</v>
      </c>
      <c r="HU163">
        <v>0.36</v>
      </c>
      <c r="HV163">
        <v>-0.26</v>
      </c>
      <c r="HW163">
        <v>0.78</v>
      </c>
      <c r="HX163">
        <v>0.49</v>
      </c>
      <c r="HY163">
        <v>0.03</v>
      </c>
      <c r="HZ163">
        <v>0.34</v>
      </c>
      <c r="IA163">
        <v>0.74</v>
      </c>
      <c r="IB163">
        <v>0.27</v>
      </c>
      <c r="IC163">
        <v>0.87</v>
      </c>
      <c r="ID163">
        <v>0.81</v>
      </c>
      <c r="IE163">
        <v>0.7</v>
      </c>
      <c r="IF163">
        <v>0.53</v>
      </c>
      <c r="IG163">
        <v>1.1200000000000001</v>
      </c>
      <c r="IH163">
        <v>1.68</v>
      </c>
      <c r="II163">
        <v>0.66</v>
      </c>
      <c r="IJ163">
        <v>0.8</v>
      </c>
      <c r="IK163">
        <v>0.45</v>
      </c>
      <c r="IL163">
        <v>1.69</v>
      </c>
      <c r="IM163">
        <v>0.92</v>
      </c>
      <c r="IN163">
        <v>0.54</v>
      </c>
      <c r="IO163">
        <v>0.06</v>
      </c>
      <c r="IP163">
        <v>0.78</v>
      </c>
      <c r="IQ163">
        <v>1.1399999999999999</v>
      </c>
      <c r="IR163">
        <v>0.28999999999999998</v>
      </c>
      <c r="IS163">
        <v>7.0000000000000007E-2</v>
      </c>
      <c r="IT163">
        <v>0.34</v>
      </c>
      <c r="IU163">
        <v>-0.09</v>
      </c>
      <c r="IV163">
        <v>0.26</v>
      </c>
      <c r="IW163">
        <v>-0.14000000000000001</v>
      </c>
      <c r="IX163">
        <v>0.17</v>
      </c>
      <c r="IY163">
        <v>0.42</v>
      </c>
      <c r="IZ163">
        <v>-0.17</v>
      </c>
      <c r="JA163">
        <v>7.0000000000000007E-2</v>
      </c>
      <c r="JB163">
        <v>0.37</v>
      </c>
      <c r="JC163">
        <v>-0.24</v>
      </c>
      <c r="JD163">
        <v>0.79</v>
      </c>
      <c r="JE163">
        <v>0.56000000000000005</v>
      </c>
      <c r="JF163">
        <v>-0.02</v>
      </c>
      <c r="JG163">
        <v>2.5</v>
      </c>
      <c r="JH163">
        <v>3.47</v>
      </c>
      <c r="JI163">
        <v>3.82</v>
      </c>
      <c r="JJ163">
        <v>4.18</v>
      </c>
      <c r="JK163">
        <v>4.99</v>
      </c>
      <c r="JL163">
        <v>6.23</v>
      </c>
      <c r="JM163">
        <v>1.89</v>
      </c>
      <c r="JN163">
        <v>4.25</v>
      </c>
      <c r="JO163">
        <v>4.12</v>
      </c>
      <c r="JP163">
        <v>3.07</v>
      </c>
      <c r="JQ163">
        <v>4.8099999999999996</v>
      </c>
      <c r="JR163">
        <v>4.5</v>
      </c>
      <c r="JS163">
        <v>3.81</v>
      </c>
      <c r="JT163">
        <v>5.5</v>
      </c>
      <c r="JU163">
        <v>4.4000000000000004</v>
      </c>
      <c r="JV163">
        <v>1.91</v>
      </c>
      <c r="JW163">
        <v>4.08</v>
      </c>
      <c r="JX163">
        <v>4.12</v>
      </c>
      <c r="JY163">
        <v>1.07</v>
      </c>
      <c r="JZ163">
        <v>1.34</v>
      </c>
      <c r="KA163">
        <v>-1.26</v>
      </c>
      <c r="KB163">
        <v>2.48</v>
      </c>
      <c r="KC163">
        <v>3.19</v>
      </c>
      <c r="KD163">
        <v>1.92</v>
      </c>
      <c r="KE163">
        <v>4.59</v>
      </c>
      <c r="KF163">
        <v>5.24</v>
      </c>
      <c r="KG163">
        <v>4.0599999999999996</v>
      </c>
      <c r="KH163">
        <v>4.03</v>
      </c>
      <c r="KI163">
        <v>1.91</v>
      </c>
      <c r="KJ163">
        <v>1.48</v>
      </c>
      <c r="KK163">
        <v>2.33</v>
      </c>
      <c r="KL163">
        <v>1.68</v>
      </c>
      <c r="KM163">
        <v>2.0099999999999998</v>
      </c>
    </row>
    <row r="164" spans="1:299" x14ac:dyDescent="0.25">
      <c r="A164">
        <v>162</v>
      </c>
      <c r="B164" s="1">
        <v>45352</v>
      </c>
      <c r="C164">
        <v>1729.25</v>
      </c>
      <c r="D164">
        <v>1787.75</v>
      </c>
      <c r="E164">
        <v>1836.08</v>
      </c>
      <c r="F164">
        <v>1895.78</v>
      </c>
      <c r="G164">
        <v>1806.66</v>
      </c>
      <c r="H164">
        <v>1896.41</v>
      </c>
      <c r="I164">
        <v>1743.06</v>
      </c>
      <c r="J164">
        <v>1724.1</v>
      </c>
      <c r="K164">
        <v>1838.71</v>
      </c>
      <c r="L164">
        <v>1611.39</v>
      </c>
      <c r="M164">
        <v>1667.97</v>
      </c>
      <c r="N164">
        <v>1632.05</v>
      </c>
      <c r="O164">
        <v>1611.38</v>
      </c>
      <c r="P164">
        <v>1649.76</v>
      </c>
      <c r="Q164">
        <v>1660.85</v>
      </c>
      <c r="R164">
        <v>1569.4</v>
      </c>
      <c r="S164">
        <v>1576.28</v>
      </c>
      <c r="T164">
        <v>1553.14</v>
      </c>
      <c r="U164">
        <v>1597.66</v>
      </c>
      <c r="V164">
        <v>1767.73</v>
      </c>
      <c r="W164">
        <v>1619.46</v>
      </c>
      <c r="X164">
        <v>1575.03</v>
      </c>
      <c r="Y164">
        <v>1908.56</v>
      </c>
      <c r="Z164">
        <v>1816.09</v>
      </c>
      <c r="AA164">
        <v>1845.48</v>
      </c>
      <c r="AB164">
        <v>1827.9</v>
      </c>
      <c r="AC164">
        <v>1990.18</v>
      </c>
      <c r="AD164">
        <v>1735.52</v>
      </c>
      <c r="AE164">
        <v>1756.78</v>
      </c>
      <c r="AF164">
        <v>1689.45</v>
      </c>
      <c r="AG164">
        <v>1821.39</v>
      </c>
      <c r="AH164">
        <v>1710.3</v>
      </c>
      <c r="AI164">
        <v>1781.38</v>
      </c>
      <c r="AJ164">
        <v>1006.19</v>
      </c>
      <c r="AK164">
        <v>1114.55</v>
      </c>
      <c r="AL164">
        <v>1137.08</v>
      </c>
      <c r="AM164">
        <v>1220.21</v>
      </c>
      <c r="AN164">
        <v>1120.55</v>
      </c>
      <c r="AO164">
        <v>1135.1400000000001</v>
      </c>
      <c r="AP164">
        <v>1089.6099999999999</v>
      </c>
      <c r="AQ164">
        <v>1076.01</v>
      </c>
      <c r="AR164">
        <v>1146.24</v>
      </c>
      <c r="AS164">
        <v>971.91</v>
      </c>
      <c r="AT164">
        <v>1022.43</v>
      </c>
      <c r="AU164">
        <v>996.7</v>
      </c>
      <c r="AV164">
        <v>995.17</v>
      </c>
      <c r="AW164">
        <v>992.59</v>
      </c>
      <c r="AX164">
        <v>1006.14</v>
      </c>
      <c r="AY164">
        <v>945.53</v>
      </c>
      <c r="AZ164">
        <v>954.97</v>
      </c>
      <c r="BA164">
        <v>953.83</v>
      </c>
      <c r="BB164">
        <v>936.94</v>
      </c>
      <c r="BC164">
        <v>985.96</v>
      </c>
      <c r="BD164">
        <v>971.95</v>
      </c>
      <c r="BE164">
        <v>940.32</v>
      </c>
      <c r="BF164">
        <v>1022.07</v>
      </c>
      <c r="BG164">
        <v>983.68</v>
      </c>
      <c r="BH164">
        <v>1037.28</v>
      </c>
      <c r="BI164">
        <v>995.16</v>
      </c>
      <c r="BJ164">
        <v>1110.82</v>
      </c>
      <c r="BK164">
        <v>1037.1099999999999</v>
      </c>
      <c r="BL164">
        <v>1058.24</v>
      </c>
      <c r="BM164">
        <v>1016.73</v>
      </c>
      <c r="BN164">
        <v>1108.75</v>
      </c>
      <c r="BO164">
        <v>1015.75</v>
      </c>
      <c r="BP164">
        <v>1078.44</v>
      </c>
      <c r="BQ164">
        <v>723.06</v>
      </c>
      <c r="BR164">
        <v>673.2</v>
      </c>
      <c r="BS164">
        <v>699</v>
      </c>
      <c r="BT164">
        <v>675.57</v>
      </c>
      <c r="BU164">
        <v>686.11</v>
      </c>
      <c r="BV164">
        <v>761.27</v>
      </c>
      <c r="BW164">
        <v>653.45000000000005</v>
      </c>
      <c r="BX164">
        <v>648.09</v>
      </c>
      <c r="BY164">
        <v>692.47</v>
      </c>
      <c r="BZ164">
        <v>639.48</v>
      </c>
      <c r="CA164">
        <v>645.54</v>
      </c>
      <c r="CB164">
        <v>635.35</v>
      </c>
      <c r="CC164">
        <v>616.21</v>
      </c>
      <c r="CD164">
        <v>657.17</v>
      </c>
      <c r="CE164">
        <v>654.71</v>
      </c>
      <c r="CF164">
        <v>623.87</v>
      </c>
      <c r="CG164">
        <v>621.30999999999995</v>
      </c>
      <c r="CH164">
        <v>599.30999999999995</v>
      </c>
      <c r="CI164">
        <v>660.72</v>
      </c>
      <c r="CJ164">
        <v>781.77</v>
      </c>
      <c r="CK164">
        <v>647.51</v>
      </c>
      <c r="CL164">
        <v>634.71</v>
      </c>
      <c r="CM164">
        <v>886.49</v>
      </c>
      <c r="CN164">
        <v>832.41</v>
      </c>
      <c r="CO164">
        <v>808.2</v>
      </c>
      <c r="CP164">
        <v>832.74</v>
      </c>
      <c r="CQ164">
        <v>879.36</v>
      </c>
      <c r="CR164">
        <v>698.41</v>
      </c>
      <c r="CS164">
        <v>698.54</v>
      </c>
      <c r="CT164">
        <v>672.72</v>
      </c>
      <c r="CU164">
        <v>712.64</v>
      </c>
      <c r="CV164">
        <v>694.55</v>
      </c>
      <c r="CW164">
        <v>702.94</v>
      </c>
      <c r="CX164">
        <v>865.56</v>
      </c>
      <c r="CY164">
        <v>890.81</v>
      </c>
      <c r="CZ164">
        <v>1023.82</v>
      </c>
      <c r="DA164">
        <v>1005.98</v>
      </c>
      <c r="DB164">
        <v>884.36</v>
      </c>
      <c r="DC164">
        <v>787.68</v>
      </c>
      <c r="DD164">
        <v>835.73</v>
      </c>
      <c r="DE164">
        <v>837.39</v>
      </c>
      <c r="DF164">
        <v>966.74</v>
      </c>
      <c r="DG164">
        <v>870.4</v>
      </c>
      <c r="DH164">
        <v>878.87</v>
      </c>
      <c r="DI164">
        <v>1084.6600000000001</v>
      </c>
      <c r="DJ164">
        <v>930.8</v>
      </c>
      <c r="DK164">
        <v>831.59</v>
      </c>
      <c r="DL164">
        <v>918.43</v>
      </c>
      <c r="DM164">
        <v>838.98</v>
      </c>
      <c r="DN164">
        <v>787.33</v>
      </c>
      <c r="DO164">
        <v>825.27</v>
      </c>
      <c r="DP164">
        <v>845.79</v>
      </c>
      <c r="DQ164">
        <v>846.21</v>
      </c>
      <c r="DR164">
        <v>891.22</v>
      </c>
      <c r="DS164">
        <v>873.72</v>
      </c>
      <c r="DT164">
        <v>869.75</v>
      </c>
      <c r="DU164">
        <v>820.04</v>
      </c>
      <c r="DV164">
        <v>882.65</v>
      </c>
      <c r="DW164">
        <v>874.11</v>
      </c>
      <c r="DX164">
        <v>1077.53</v>
      </c>
      <c r="DY164">
        <v>787.56</v>
      </c>
      <c r="DZ164">
        <v>896.71</v>
      </c>
      <c r="EA164">
        <v>794.67</v>
      </c>
      <c r="EB164">
        <v>1038.94</v>
      </c>
      <c r="EC164">
        <v>903.39</v>
      </c>
      <c r="ED164">
        <v>786.7</v>
      </c>
      <c r="EE164">
        <v>762.22</v>
      </c>
      <c r="EF164">
        <v>823.56</v>
      </c>
      <c r="EG164">
        <v>865.71</v>
      </c>
      <c r="EH164">
        <v>886.88</v>
      </c>
      <c r="EI164">
        <v>827.38</v>
      </c>
      <c r="EJ164">
        <v>747.2</v>
      </c>
      <c r="EK164">
        <v>811</v>
      </c>
      <c r="EL164">
        <v>740.61</v>
      </c>
      <c r="EM164">
        <v>896.86</v>
      </c>
      <c r="EN164">
        <v>750.01</v>
      </c>
      <c r="EO164">
        <v>703.59</v>
      </c>
      <c r="EP164">
        <v>902.6</v>
      </c>
      <c r="EQ164">
        <v>801.33</v>
      </c>
      <c r="ER164">
        <v>700.94</v>
      </c>
      <c r="ES164">
        <v>800.02</v>
      </c>
      <c r="ET164">
        <v>704.95</v>
      </c>
      <c r="EU164">
        <v>707</v>
      </c>
      <c r="EV164">
        <v>712.29</v>
      </c>
      <c r="EW164">
        <v>757.01</v>
      </c>
      <c r="EX164">
        <v>748.21</v>
      </c>
      <c r="EY164">
        <v>816.29</v>
      </c>
      <c r="EZ164">
        <v>748.51</v>
      </c>
      <c r="FA164">
        <v>720.49</v>
      </c>
      <c r="FB164">
        <v>723.73</v>
      </c>
      <c r="FC164">
        <v>769.95</v>
      </c>
      <c r="FD164">
        <v>778.42</v>
      </c>
      <c r="FE164">
        <v>922.2</v>
      </c>
      <c r="FF164">
        <v>669.85</v>
      </c>
      <c r="FG164">
        <v>806.39</v>
      </c>
      <c r="FH164">
        <v>703.76</v>
      </c>
      <c r="FI164">
        <v>969.5</v>
      </c>
      <c r="FJ164">
        <v>785.82</v>
      </c>
      <c r="FK164">
        <v>715.25</v>
      </c>
      <c r="FL164">
        <v>1140.8399999999999</v>
      </c>
      <c r="FM164">
        <v>1084.8900000000001</v>
      </c>
      <c r="FN164">
        <v>1597.18</v>
      </c>
      <c r="FO164">
        <v>1391.33</v>
      </c>
      <c r="FP164">
        <v>1034.7</v>
      </c>
      <c r="FQ164">
        <v>930.09</v>
      </c>
      <c r="FR164">
        <v>909.12</v>
      </c>
      <c r="FS164">
        <v>1122.6300000000001</v>
      </c>
      <c r="FT164">
        <v>1244.1099999999999</v>
      </c>
      <c r="FU164">
        <v>1236.6400000000001</v>
      </c>
      <c r="FV164">
        <v>1598.08</v>
      </c>
      <c r="FW164">
        <v>1673.56</v>
      </c>
      <c r="FX164">
        <v>1395.29</v>
      </c>
      <c r="FY164">
        <v>1222.7</v>
      </c>
      <c r="FZ164">
        <v>1278.2</v>
      </c>
      <c r="GA164">
        <v>1246.1099999999999</v>
      </c>
      <c r="GB164">
        <v>991.83</v>
      </c>
      <c r="GC164">
        <v>1205.96</v>
      </c>
      <c r="GD164">
        <v>1080.1099999999999</v>
      </c>
      <c r="GE164">
        <v>1091.05</v>
      </c>
      <c r="GF164">
        <v>1114.3</v>
      </c>
      <c r="GG164">
        <v>1223.8800000000001</v>
      </c>
      <c r="GH164">
        <v>1212.1199999999999</v>
      </c>
      <c r="GI164">
        <v>1053.48</v>
      </c>
      <c r="GJ164">
        <v>1182.26</v>
      </c>
      <c r="GK164">
        <v>1109.6300000000001</v>
      </c>
      <c r="GL164">
        <v>1463.1</v>
      </c>
      <c r="GM164">
        <v>1130.77</v>
      </c>
      <c r="GN164">
        <v>1153.3900000000001</v>
      </c>
      <c r="GO164">
        <v>1035.08</v>
      </c>
      <c r="GP164">
        <v>1221.5999999999999</v>
      </c>
      <c r="GQ164">
        <v>1261.6600000000001</v>
      </c>
      <c r="GR164">
        <v>987.49</v>
      </c>
      <c r="GS164">
        <v>7.0000000000000007E-2</v>
      </c>
      <c r="GT164">
        <v>0.13</v>
      </c>
      <c r="GU164">
        <v>0.43</v>
      </c>
      <c r="GV164">
        <v>0.19</v>
      </c>
      <c r="GW164">
        <v>-0.05</v>
      </c>
      <c r="GX164">
        <v>0.55000000000000004</v>
      </c>
      <c r="GY164">
        <v>7.0000000000000007E-2</v>
      </c>
      <c r="GZ164">
        <v>0.48</v>
      </c>
      <c r="HA164">
        <v>0.14000000000000001</v>
      </c>
      <c r="HB164">
        <v>0.11</v>
      </c>
      <c r="HC164">
        <v>0.04</v>
      </c>
      <c r="HD164">
        <v>0.61</v>
      </c>
      <c r="HE164">
        <v>0.18</v>
      </c>
      <c r="HF164">
        <v>1.03</v>
      </c>
      <c r="HG164">
        <v>0.03</v>
      </c>
      <c r="HH164">
        <v>-0.06</v>
      </c>
      <c r="HI164">
        <v>0.03</v>
      </c>
      <c r="HJ164">
        <v>0.39</v>
      </c>
      <c r="HK164">
        <v>-7.0000000000000007E-2</v>
      </c>
      <c r="HL164">
        <v>0.13</v>
      </c>
      <c r="HM164">
        <v>0.13</v>
      </c>
      <c r="HN164">
        <v>-0.15</v>
      </c>
      <c r="HO164">
        <v>0.48</v>
      </c>
      <c r="HP164">
        <v>0</v>
      </c>
      <c r="HQ164">
        <v>-0.01</v>
      </c>
      <c r="HR164">
        <v>-0.23</v>
      </c>
      <c r="HS164">
        <v>0.32</v>
      </c>
      <c r="HT164">
        <v>-0.01</v>
      </c>
      <c r="HU164">
        <v>-0.27</v>
      </c>
      <c r="HV164">
        <v>-0.48</v>
      </c>
      <c r="HW164">
        <v>0.31</v>
      </c>
      <c r="HX164">
        <v>-0.49</v>
      </c>
      <c r="HY164">
        <v>-0.62</v>
      </c>
      <c r="HZ164">
        <v>0.41</v>
      </c>
      <c r="IA164">
        <v>0.87</v>
      </c>
      <c r="IB164">
        <v>0.7</v>
      </c>
      <c r="IC164">
        <v>1.06</v>
      </c>
      <c r="ID164">
        <v>0.76</v>
      </c>
      <c r="IE164">
        <v>1.26</v>
      </c>
      <c r="IF164">
        <v>0.6</v>
      </c>
      <c r="IG164">
        <v>1.61</v>
      </c>
      <c r="IH164">
        <v>1.82</v>
      </c>
      <c r="II164">
        <v>0.77</v>
      </c>
      <c r="IJ164">
        <v>0.84</v>
      </c>
      <c r="IK164">
        <v>1.06</v>
      </c>
      <c r="IL164">
        <v>1.87</v>
      </c>
      <c r="IM164">
        <v>1.96</v>
      </c>
      <c r="IN164">
        <v>0.56999999999999995</v>
      </c>
      <c r="IO164">
        <v>0</v>
      </c>
      <c r="IP164">
        <v>0.81</v>
      </c>
      <c r="IQ164">
        <v>1.54</v>
      </c>
      <c r="IR164">
        <v>0.22</v>
      </c>
      <c r="IS164">
        <v>0.2</v>
      </c>
      <c r="IT164">
        <v>0.47</v>
      </c>
      <c r="IU164">
        <v>-0.24</v>
      </c>
      <c r="IV164">
        <v>0.74</v>
      </c>
      <c r="IW164">
        <v>-0.14000000000000001</v>
      </c>
      <c r="IX164">
        <v>0.16</v>
      </c>
      <c r="IY164">
        <v>0.19</v>
      </c>
      <c r="IZ164">
        <v>0.15</v>
      </c>
      <c r="JA164">
        <v>0.06</v>
      </c>
      <c r="JB164">
        <v>0.1</v>
      </c>
      <c r="JC164">
        <v>-0.72</v>
      </c>
      <c r="JD164">
        <v>1.1000000000000001</v>
      </c>
      <c r="JE164">
        <v>7.0000000000000007E-2</v>
      </c>
      <c r="JF164">
        <v>-0.64</v>
      </c>
      <c r="JG164">
        <v>2.36</v>
      </c>
      <c r="JH164">
        <v>3.56</v>
      </c>
      <c r="JI164">
        <v>3.6</v>
      </c>
      <c r="JJ164">
        <v>4.47</v>
      </c>
      <c r="JK164">
        <v>4.6500000000000004</v>
      </c>
      <c r="JL164">
        <v>6.73</v>
      </c>
      <c r="JM164">
        <v>2.13</v>
      </c>
      <c r="JN164">
        <v>4.68</v>
      </c>
      <c r="JO164">
        <v>4.25</v>
      </c>
      <c r="JP164">
        <v>2.66</v>
      </c>
      <c r="JQ164">
        <v>4.6399999999999997</v>
      </c>
      <c r="JR164">
        <v>5.19</v>
      </c>
      <c r="JS164">
        <v>4.1399999999999997</v>
      </c>
      <c r="JT164">
        <v>6.19</v>
      </c>
      <c r="JU164">
        <v>3.72</v>
      </c>
      <c r="JV164">
        <v>2.1800000000000002</v>
      </c>
      <c r="JW164">
        <v>3.79</v>
      </c>
      <c r="JX164">
        <v>4.37</v>
      </c>
      <c r="JY164">
        <v>-0.67</v>
      </c>
      <c r="JZ164">
        <v>1.48</v>
      </c>
      <c r="KA164">
        <v>-1.1100000000000001</v>
      </c>
      <c r="KB164">
        <v>2.1800000000000002</v>
      </c>
      <c r="KC164">
        <v>3.92</v>
      </c>
      <c r="KD164">
        <v>1.85</v>
      </c>
      <c r="KE164">
        <v>4.1399999999999997</v>
      </c>
      <c r="KF164">
        <v>4.18</v>
      </c>
      <c r="KG164">
        <v>4.3899999999999997</v>
      </c>
      <c r="KH164">
        <v>3.75</v>
      </c>
      <c r="KI164">
        <v>1.66</v>
      </c>
      <c r="KJ164">
        <v>1.1100000000000001</v>
      </c>
      <c r="KK164">
        <v>2.77</v>
      </c>
      <c r="KL164">
        <v>1.34</v>
      </c>
      <c r="KM164">
        <v>0.99</v>
      </c>
    </row>
    <row r="165" spans="1:299" x14ac:dyDescent="0.25">
      <c r="A165">
        <v>163</v>
      </c>
      <c r="B165" s="1">
        <v>45383</v>
      </c>
      <c r="C165">
        <v>1736.37</v>
      </c>
      <c r="D165">
        <v>1790.99</v>
      </c>
      <c r="E165">
        <v>1840.43</v>
      </c>
      <c r="F165">
        <v>1894.79</v>
      </c>
      <c r="G165">
        <v>1806.97</v>
      </c>
      <c r="H165">
        <v>1901.89</v>
      </c>
      <c r="I165">
        <v>1744.44</v>
      </c>
      <c r="J165">
        <v>1750.17</v>
      </c>
      <c r="K165">
        <v>1842.03</v>
      </c>
      <c r="L165">
        <v>1618.44</v>
      </c>
      <c r="M165">
        <v>1670.08</v>
      </c>
      <c r="N165">
        <v>1633.17</v>
      </c>
      <c r="O165">
        <v>1611.66</v>
      </c>
      <c r="P165">
        <v>1652.05</v>
      </c>
      <c r="Q165">
        <v>1671.41</v>
      </c>
      <c r="R165">
        <v>1564.52</v>
      </c>
      <c r="S165">
        <v>1574.87</v>
      </c>
      <c r="T165">
        <v>1549.25</v>
      </c>
      <c r="U165">
        <v>1622.34</v>
      </c>
      <c r="V165">
        <v>1779.23</v>
      </c>
      <c r="W165">
        <v>1648.61</v>
      </c>
      <c r="X165">
        <v>1581.43</v>
      </c>
      <c r="Y165">
        <v>1909.57</v>
      </c>
      <c r="Z165">
        <v>1821.57</v>
      </c>
      <c r="AA165">
        <v>1847.03</v>
      </c>
      <c r="AB165">
        <v>1830.16</v>
      </c>
      <c r="AC165">
        <v>1992.16</v>
      </c>
      <c r="AD165">
        <v>1735.48</v>
      </c>
      <c r="AE165">
        <v>1757.56</v>
      </c>
      <c r="AF165">
        <v>1689.49</v>
      </c>
      <c r="AG165">
        <v>1823.83</v>
      </c>
      <c r="AH165">
        <v>1710.62</v>
      </c>
      <c r="AI165">
        <v>1781.12</v>
      </c>
      <c r="AJ165">
        <v>1007.3</v>
      </c>
      <c r="AK165">
        <v>1115.6300000000001</v>
      </c>
      <c r="AL165">
        <v>1139.0999999999999</v>
      </c>
      <c r="AM165">
        <v>1219.22</v>
      </c>
      <c r="AN165">
        <v>1120.8599999999999</v>
      </c>
      <c r="AO165">
        <v>1142.79</v>
      </c>
      <c r="AP165">
        <v>1090.99</v>
      </c>
      <c r="AQ165">
        <v>1072.49</v>
      </c>
      <c r="AR165">
        <v>1149.56</v>
      </c>
      <c r="AS165">
        <v>970.9</v>
      </c>
      <c r="AT165">
        <v>1020.25</v>
      </c>
      <c r="AU165">
        <v>994.78</v>
      </c>
      <c r="AV165">
        <v>995.45</v>
      </c>
      <c r="AW165">
        <v>994.88</v>
      </c>
      <c r="AX165">
        <v>1012.93</v>
      </c>
      <c r="AY165">
        <v>940.65</v>
      </c>
      <c r="AZ165">
        <v>953.56</v>
      </c>
      <c r="BA165">
        <v>949.94</v>
      </c>
      <c r="BB165">
        <v>936.05</v>
      </c>
      <c r="BC165">
        <v>987.44</v>
      </c>
      <c r="BD165">
        <v>969.79</v>
      </c>
      <c r="BE165">
        <v>921.27</v>
      </c>
      <c r="BF165">
        <v>1023.08</v>
      </c>
      <c r="BG165">
        <v>989.16</v>
      </c>
      <c r="BH165">
        <v>1045.68</v>
      </c>
      <c r="BI165">
        <v>1012.17</v>
      </c>
      <c r="BJ165">
        <v>1112.99</v>
      </c>
      <c r="BK165">
        <v>1037.07</v>
      </c>
      <c r="BL165">
        <v>1055.1600000000001</v>
      </c>
      <c r="BM165">
        <v>1016.77</v>
      </c>
      <c r="BN165">
        <v>1098.42</v>
      </c>
      <c r="BO165">
        <v>1016.07</v>
      </c>
      <c r="BP165">
        <v>1078.18</v>
      </c>
      <c r="BQ165">
        <v>729.07</v>
      </c>
      <c r="BR165">
        <v>675.36</v>
      </c>
      <c r="BS165">
        <v>701.33</v>
      </c>
      <c r="BT165">
        <v>675.57</v>
      </c>
      <c r="BU165">
        <v>686.11</v>
      </c>
      <c r="BV165">
        <v>759.1</v>
      </c>
      <c r="BW165">
        <v>653.45000000000005</v>
      </c>
      <c r="BX165">
        <v>677.68</v>
      </c>
      <c r="BY165">
        <v>692.47</v>
      </c>
      <c r="BZ165">
        <v>647.54</v>
      </c>
      <c r="CA165">
        <v>649.83000000000004</v>
      </c>
      <c r="CB165">
        <v>638.39</v>
      </c>
      <c r="CC165">
        <v>616.21</v>
      </c>
      <c r="CD165">
        <v>657.17</v>
      </c>
      <c r="CE165">
        <v>658.48</v>
      </c>
      <c r="CF165">
        <v>623.87</v>
      </c>
      <c r="CG165">
        <v>621.30999999999995</v>
      </c>
      <c r="CH165">
        <v>599.30999999999995</v>
      </c>
      <c r="CI165">
        <v>686.29</v>
      </c>
      <c r="CJ165">
        <v>791.79</v>
      </c>
      <c r="CK165">
        <v>678.82</v>
      </c>
      <c r="CL165">
        <v>660.16</v>
      </c>
      <c r="CM165">
        <v>886.49</v>
      </c>
      <c r="CN165">
        <v>832.41</v>
      </c>
      <c r="CO165">
        <v>801.35</v>
      </c>
      <c r="CP165">
        <v>817.99</v>
      </c>
      <c r="CQ165">
        <v>879.17</v>
      </c>
      <c r="CR165">
        <v>698.41</v>
      </c>
      <c r="CS165">
        <v>702.4</v>
      </c>
      <c r="CT165">
        <v>672.72</v>
      </c>
      <c r="CU165">
        <v>725.41</v>
      </c>
      <c r="CV165">
        <v>694.55</v>
      </c>
      <c r="CW165">
        <v>702.94</v>
      </c>
      <c r="CX165">
        <v>869.11</v>
      </c>
      <c r="CY165">
        <v>892.41</v>
      </c>
      <c r="CZ165">
        <v>1026.27</v>
      </c>
      <c r="DA165">
        <v>1005.48</v>
      </c>
      <c r="DB165">
        <v>884.54</v>
      </c>
      <c r="DC165">
        <v>789.96</v>
      </c>
      <c r="DD165">
        <v>836.4</v>
      </c>
      <c r="DE165">
        <v>850.04</v>
      </c>
      <c r="DF165">
        <v>968.48</v>
      </c>
      <c r="DG165">
        <v>874.23</v>
      </c>
      <c r="DH165">
        <v>880.01</v>
      </c>
      <c r="DI165">
        <v>1085.42</v>
      </c>
      <c r="DJ165">
        <v>930.98</v>
      </c>
      <c r="DK165">
        <v>832.76</v>
      </c>
      <c r="DL165">
        <v>924.31</v>
      </c>
      <c r="DM165">
        <v>836.38</v>
      </c>
      <c r="DN165">
        <v>786.63</v>
      </c>
      <c r="DO165">
        <v>823.2</v>
      </c>
      <c r="DP165">
        <v>858.82</v>
      </c>
      <c r="DQ165">
        <v>851.71</v>
      </c>
      <c r="DR165">
        <v>907.27</v>
      </c>
      <c r="DS165">
        <v>877.31</v>
      </c>
      <c r="DT165">
        <v>870.18</v>
      </c>
      <c r="DU165">
        <v>822.5</v>
      </c>
      <c r="DV165">
        <v>883.36</v>
      </c>
      <c r="DW165">
        <v>875.16</v>
      </c>
      <c r="DX165">
        <v>1078.6099999999999</v>
      </c>
      <c r="DY165">
        <v>787.56</v>
      </c>
      <c r="DZ165">
        <v>897.07</v>
      </c>
      <c r="EA165">
        <v>794.67</v>
      </c>
      <c r="EB165">
        <v>1040.29</v>
      </c>
      <c r="EC165">
        <v>903.58</v>
      </c>
      <c r="ED165">
        <v>786.62</v>
      </c>
      <c r="EE165">
        <v>763.05</v>
      </c>
      <c r="EF165">
        <v>824.38</v>
      </c>
      <c r="EG165">
        <v>867.26</v>
      </c>
      <c r="EH165">
        <v>886.17</v>
      </c>
      <c r="EI165">
        <v>827.63</v>
      </c>
      <c r="EJ165">
        <v>752.21</v>
      </c>
      <c r="EK165">
        <v>812.05</v>
      </c>
      <c r="EL165">
        <v>738.17</v>
      </c>
      <c r="EM165">
        <v>899.46</v>
      </c>
      <c r="EN165">
        <v>749.26</v>
      </c>
      <c r="EO165">
        <v>702.12</v>
      </c>
      <c r="EP165">
        <v>900.89</v>
      </c>
      <c r="EQ165">
        <v>801.57</v>
      </c>
      <c r="ER165">
        <v>702.55</v>
      </c>
      <c r="ES165">
        <v>805.38</v>
      </c>
      <c r="ET165">
        <v>701.29</v>
      </c>
      <c r="EU165">
        <v>705.94</v>
      </c>
      <c r="EV165">
        <v>709.36</v>
      </c>
      <c r="EW165">
        <v>756.33</v>
      </c>
      <c r="EX165">
        <v>749.33</v>
      </c>
      <c r="EY165">
        <v>814.49</v>
      </c>
      <c r="EZ165">
        <v>733.31</v>
      </c>
      <c r="FA165">
        <v>721.21</v>
      </c>
      <c r="FB165">
        <v>727.78</v>
      </c>
      <c r="FC165">
        <v>776.19</v>
      </c>
      <c r="FD165">
        <v>791.73</v>
      </c>
      <c r="FE165">
        <v>923.95</v>
      </c>
      <c r="FF165">
        <v>669.85</v>
      </c>
      <c r="FG165">
        <v>804.05</v>
      </c>
      <c r="FH165">
        <v>703.76</v>
      </c>
      <c r="FI165">
        <v>960.48</v>
      </c>
      <c r="FJ165">
        <v>786.06</v>
      </c>
      <c r="FK165">
        <v>715.11</v>
      </c>
      <c r="FL165">
        <v>1150.31</v>
      </c>
      <c r="FM165">
        <v>1088.3599999999999</v>
      </c>
      <c r="FN165">
        <v>1602.45</v>
      </c>
      <c r="FO165">
        <v>1391.33</v>
      </c>
      <c r="FP165">
        <v>1034.7</v>
      </c>
      <c r="FQ165">
        <v>927.48</v>
      </c>
      <c r="FR165">
        <v>909.12</v>
      </c>
      <c r="FS165">
        <v>1173.94</v>
      </c>
      <c r="FT165">
        <v>1244.1099999999999</v>
      </c>
      <c r="FU165">
        <v>1252.22</v>
      </c>
      <c r="FV165">
        <v>1608.63</v>
      </c>
      <c r="FW165">
        <v>1681.6</v>
      </c>
      <c r="FX165">
        <v>1395.29</v>
      </c>
      <c r="FY165">
        <v>1222.7</v>
      </c>
      <c r="FZ165">
        <v>1285.48</v>
      </c>
      <c r="GA165">
        <v>1246.1099999999999</v>
      </c>
      <c r="GB165">
        <v>991.83</v>
      </c>
      <c r="GC165">
        <v>1205.96</v>
      </c>
      <c r="GD165">
        <v>1121.9100000000001</v>
      </c>
      <c r="GE165">
        <v>1105.02</v>
      </c>
      <c r="GF165">
        <v>1168.24</v>
      </c>
      <c r="GG165">
        <v>1272.96</v>
      </c>
      <c r="GH165">
        <v>1212.1199999999999</v>
      </c>
      <c r="GI165">
        <v>1053.48</v>
      </c>
      <c r="GJ165">
        <v>1172.21</v>
      </c>
      <c r="GK165">
        <v>1089.99</v>
      </c>
      <c r="GL165">
        <v>1462.81</v>
      </c>
      <c r="GM165">
        <v>1130.77</v>
      </c>
      <c r="GN165">
        <v>1159.73</v>
      </c>
      <c r="GO165">
        <v>1035.08</v>
      </c>
      <c r="GP165">
        <v>1243.47</v>
      </c>
      <c r="GQ165">
        <v>1261.6600000000001</v>
      </c>
      <c r="GR165">
        <v>987.49</v>
      </c>
      <c r="GS165">
        <v>0.41</v>
      </c>
      <c r="GT165">
        <v>0.18</v>
      </c>
      <c r="GU165">
        <v>0.24</v>
      </c>
      <c r="GV165">
        <v>-0.05</v>
      </c>
      <c r="GW165">
        <v>0.02</v>
      </c>
      <c r="GX165">
        <v>0.28999999999999998</v>
      </c>
      <c r="GY165">
        <v>0.08</v>
      </c>
      <c r="GZ165">
        <v>1.51</v>
      </c>
      <c r="HA165">
        <v>0.18</v>
      </c>
      <c r="HB165">
        <v>0.44</v>
      </c>
      <c r="HC165">
        <v>0.13</v>
      </c>
      <c r="HD165">
        <v>7.0000000000000007E-2</v>
      </c>
      <c r="HE165">
        <v>0.02</v>
      </c>
      <c r="HF165">
        <v>0.14000000000000001</v>
      </c>
      <c r="HG165">
        <v>0.64</v>
      </c>
      <c r="HH165">
        <v>-0.31</v>
      </c>
      <c r="HI165">
        <v>-0.09</v>
      </c>
      <c r="HJ165">
        <v>-0.25</v>
      </c>
      <c r="HK165">
        <v>1.54</v>
      </c>
      <c r="HL165">
        <v>0.65</v>
      </c>
      <c r="HM165">
        <v>1.8</v>
      </c>
      <c r="HN165">
        <v>0.41</v>
      </c>
      <c r="HO165">
        <v>0.05</v>
      </c>
      <c r="HP165">
        <v>0.3</v>
      </c>
      <c r="HQ165">
        <v>0.08</v>
      </c>
      <c r="HR165">
        <v>0.12</v>
      </c>
      <c r="HS165">
        <v>0.1</v>
      </c>
      <c r="HT165">
        <v>0</v>
      </c>
      <c r="HU165">
        <v>0.04</v>
      </c>
      <c r="HV165">
        <v>0</v>
      </c>
      <c r="HW165">
        <v>0.13</v>
      </c>
      <c r="HX165">
        <v>0.02</v>
      </c>
      <c r="HY165">
        <v>-0.01</v>
      </c>
      <c r="HZ165">
        <v>0.82</v>
      </c>
      <c r="IA165">
        <v>1.05</v>
      </c>
      <c r="IB165">
        <v>0.94</v>
      </c>
      <c r="IC165">
        <v>1.01</v>
      </c>
      <c r="ID165">
        <v>0.78</v>
      </c>
      <c r="IE165">
        <v>1.55</v>
      </c>
      <c r="IF165">
        <v>0.68</v>
      </c>
      <c r="IG165">
        <v>3.14</v>
      </c>
      <c r="IH165">
        <v>2</v>
      </c>
      <c r="II165">
        <v>1.21</v>
      </c>
      <c r="IJ165">
        <v>0.97</v>
      </c>
      <c r="IK165">
        <v>1.1299999999999999</v>
      </c>
      <c r="IL165">
        <v>1.89</v>
      </c>
      <c r="IM165">
        <v>2.1</v>
      </c>
      <c r="IN165">
        <v>1.21</v>
      </c>
      <c r="IO165">
        <v>-0.31</v>
      </c>
      <c r="IP165">
        <v>0.72</v>
      </c>
      <c r="IQ165">
        <v>1.28</v>
      </c>
      <c r="IR165">
        <v>1.76</v>
      </c>
      <c r="IS165">
        <v>0.85</v>
      </c>
      <c r="IT165">
        <v>2.2799999999999998</v>
      </c>
      <c r="IU165">
        <v>0.17</v>
      </c>
      <c r="IV165">
        <v>0.79</v>
      </c>
      <c r="IW165">
        <v>0.16</v>
      </c>
      <c r="IX165">
        <v>0.24</v>
      </c>
      <c r="IY165">
        <v>0.31</v>
      </c>
      <c r="IZ165">
        <v>0.25</v>
      </c>
      <c r="JA165">
        <v>0.06</v>
      </c>
      <c r="JB165">
        <v>0.14000000000000001</v>
      </c>
      <c r="JC165">
        <v>-0.72</v>
      </c>
      <c r="JD165">
        <v>1.23</v>
      </c>
      <c r="JE165">
        <v>0.09</v>
      </c>
      <c r="JF165">
        <v>-0.65</v>
      </c>
      <c r="JG165">
        <v>2.5099999999999998</v>
      </c>
      <c r="JH165">
        <v>3.68</v>
      </c>
      <c r="JI165">
        <v>3.94</v>
      </c>
      <c r="JJ165">
        <v>4.2699999999999996</v>
      </c>
      <c r="JK165">
        <v>4.54</v>
      </c>
      <c r="JL165">
        <v>6.26</v>
      </c>
      <c r="JM165">
        <v>2.3199999999999998</v>
      </c>
      <c r="JN165">
        <v>6.13</v>
      </c>
      <c r="JO165">
        <v>3.84</v>
      </c>
      <c r="JP165">
        <v>2.58</v>
      </c>
      <c r="JQ165">
        <v>4.8600000000000003</v>
      </c>
      <c r="JR165">
        <v>5.01</v>
      </c>
      <c r="JS165">
        <v>3.84</v>
      </c>
      <c r="JT165">
        <v>5.96</v>
      </c>
      <c r="JU165">
        <v>4.2300000000000004</v>
      </c>
      <c r="JV165">
        <v>0.92</v>
      </c>
      <c r="JW165">
        <v>3.02</v>
      </c>
      <c r="JX165">
        <v>1.74</v>
      </c>
      <c r="JY165">
        <v>0.2</v>
      </c>
      <c r="JZ165">
        <v>2.0099999999999998</v>
      </c>
      <c r="KA165">
        <v>0.76</v>
      </c>
      <c r="KB165">
        <v>2.35</v>
      </c>
      <c r="KC165">
        <v>3.7</v>
      </c>
      <c r="KD165">
        <v>1.99</v>
      </c>
      <c r="KE165">
        <v>3.73</v>
      </c>
      <c r="KF165">
        <v>3.78</v>
      </c>
      <c r="KG165">
        <v>3.94</v>
      </c>
      <c r="KH165">
        <v>3.37</v>
      </c>
      <c r="KI165">
        <v>1.67</v>
      </c>
      <c r="KJ165">
        <v>1.18</v>
      </c>
      <c r="KK165">
        <v>2.73</v>
      </c>
      <c r="KL165">
        <v>1.41</v>
      </c>
      <c r="KM165">
        <v>0.96</v>
      </c>
    </row>
    <row r="166" spans="1:299" x14ac:dyDescent="0.25">
      <c r="A166">
        <v>164</v>
      </c>
      <c r="B166" s="1">
        <v>45413</v>
      </c>
      <c r="C166">
        <v>1739.26</v>
      </c>
      <c r="D166">
        <v>1797.02</v>
      </c>
      <c r="E166">
        <v>1847.05</v>
      </c>
      <c r="F166">
        <v>1935.76</v>
      </c>
      <c r="G166">
        <v>1802.84</v>
      </c>
      <c r="H166">
        <v>1901.39</v>
      </c>
      <c r="I166">
        <v>1753.1</v>
      </c>
      <c r="J166">
        <v>1752.23</v>
      </c>
      <c r="K166">
        <v>1840.17</v>
      </c>
      <c r="L166">
        <v>1623.23</v>
      </c>
      <c r="M166">
        <v>1701.49</v>
      </c>
      <c r="N166">
        <v>1630.6</v>
      </c>
      <c r="O166">
        <v>1613.5</v>
      </c>
      <c r="P166">
        <v>1659.14</v>
      </c>
      <c r="Q166">
        <v>1670.56</v>
      </c>
      <c r="R166">
        <v>1561.54</v>
      </c>
      <c r="S166">
        <v>1575.97</v>
      </c>
      <c r="T166">
        <v>1549.41</v>
      </c>
      <c r="U166">
        <v>1623.85</v>
      </c>
      <c r="V166">
        <v>1780.28</v>
      </c>
      <c r="W166">
        <v>1648.85</v>
      </c>
      <c r="X166">
        <v>1589.69</v>
      </c>
      <c r="Y166">
        <v>1910.26</v>
      </c>
      <c r="Z166">
        <v>1822.67</v>
      </c>
      <c r="AA166">
        <v>1846.4</v>
      </c>
      <c r="AB166">
        <v>1831.64</v>
      </c>
      <c r="AC166">
        <v>1987.01</v>
      </c>
      <c r="AD166">
        <v>1735.65</v>
      </c>
      <c r="AE166">
        <v>1763.22</v>
      </c>
      <c r="AF166">
        <v>1691.83</v>
      </c>
      <c r="AG166">
        <v>1822.29</v>
      </c>
      <c r="AH166">
        <v>1708.48</v>
      </c>
      <c r="AI166">
        <v>1809.6</v>
      </c>
      <c r="AJ166">
        <v>1006.8</v>
      </c>
      <c r="AK166">
        <v>1117.77</v>
      </c>
      <c r="AL166">
        <v>1145.67</v>
      </c>
      <c r="AM166">
        <v>1218.48</v>
      </c>
      <c r="AN166">
        <v>1110.2</v>
      </c>
      <c r="AO166">
        <v>1141.5999999999999</v>
      </c>
      <c r="AP166">
        <v>1100.95</v>
      </c>
      <c r="AQ166">
        <v>1074.55</v>
      </c>
      <c r="AR166">
        <v>1147.7</v>
      </c>
      <c r="AS166">
        <v>969.77</v>
      </c>
      <c r="AT166">
        <v>1018.68</v>
      </c>
      <c r="AU166">
        <v>964.33</v>
      </c>
      <c r="AV166">
        <v>997.29</v>
      </c>
      <c r="AW166">
        <v>1002.28</v>
      </c>
      <c r="AX166">
        <v>1012.08</v>
      </c>
      <c r="AY166">
        <v>937.67</v>
      </c>
      <c r="AZ166">
        <v>954.66</v>
      </c>
      <c r="BA166">
        <v>950.1</v>
      </c>
      <c r="BB166">
        <v>937.56</v>
      </c>
      <c r="BC166">
        <v>989.28</v>
      </c>
      <c r="BD166">
        <v>970.03</v>
      </c>
      <c r="BE166">
        <v>924.96</v>
      </c>
      <c r="BF166">
        <v>1023.77</v>
      </c>
      <c r="BG166">
        <v>992.28</v>
      </c>
      <c r="BH166">
        <v>1038.25</v>
      </c>
      <c r="BI166">
        <v>998.9</v>
      </c>
      <c r="BJ166">
        <v>1107.8399999999999</v>
      </c>
      <c r="BK166">
        <v>1037.24</v>
      </c>
      <c r="BL166">
        <v>1054.1300000000001</v>
      </c>
      <c r="BM166">
        <v>1019.11</v>
      </c>
      <c r="BN166">
        <v>1096.8800000000001</v>
      </c>
      <c r="BO166">
        <v>1013.93</v>
      </c>
      <c r="BP166">
        <v>1077.0999999999999</v>
      </c>
      <c r="BQ166">
        <v>732.46</v>
      </c>
      <c r="BR166">
        <v>679.25</v>
      </c>
      <c r="BS166">
        <v>701.38</v>
      </c>
      <c r="BT166">
        <v>717.28</v>
      </c>
      <c r="BU166">
        <v>692.64</v>
      </c>
      <c r="BV166">
        <v>759.79</v>
      </c>
      <c r="BW166">
        <v>652.15</v>
      </c>
      <c r="BX166">
        <v>677.68</v>
      </c>
      <c r="BY166">
        <v>692.47</v>
      </c>
      <c r="BZ166">
        <v>653.46</v>
      </c>
      <c r="CA166">
        <v>682.81</v>
      </c>
      <c r="CB166">
        <v>666.27</v>
      </c>
      <c r="CC166">
        <v>616.21</v>
      </c>
      <c r="CD166">
        <v>656.86</v>
      </c>
      <c r="CE166">
        <v>658.48</v>
      </c>
      <c r="CF166">
        <v>623.87</v>
      </c>
      <c r="CG166">
        <v>621.30999999999995</v>
      </c>
      <c r="CH166">
        <v>599.30999999999995</v>
      </c>
      <c r="CI166">
        <v>686.29</v>
      </c>
      <c r="CJ166">
        <v>791</v>
      </c>
      <c r="CK166">
        <v>678.82</v>
      </c>
      <c r="CL166">
        <v>664.73</v>
      </c>
      <c r="CM166">
        <v>886.49</v>
      </c>
      <c r="CN166">
        <v>830.39</v>
      </c>
      <c r="CO166">
        <v>808.15</v>
      </c>
      <c r="CP166">
        <v>832.74</v>
      </c>
      <c r="CQ166">
        <v>879.17</v>
      </c>
      <c r="CR166">
        <v>698.41</v>
      </c>
      <c r="CS166">
        <v>709.09</v>
      </c>
      <c r="CT166">
        <v>672.72</v>
      </c>
      <c r="CU166">
        <v>725.41</v>
      </c>
      <c r="CV166">
        <v>694.55</v>
      </c>
      <c r="CW166">
        <v>732.5</v>
      </c>
      <c r="CX166">
        <v>870.59</v>
      </c>
      <c r="CY166">
        <v>895.44</v>
      </c>
      <c r="CZ166">
        <v>1029.97</v>
      </c>
      <c r="DA166">
        <v>1027.2</v>
      </c>
      <c r="DB166">
        <v>882.5</v>
      </c>
      <c r="DC166">
        <v>789.73</v>
      </c>
      <c r="DD166">
        <v>840.58</v>
      </c>
      <c r="DE166">
        <v>851.06</v>
      </c>
      <c r="DF166">
        <v>967.51</v>
      </c>
      <c r="DG166">
        <v>876.86</v>
      </c>
      <c r="DH166">
        <v>896.55</v>
      </c>
      <c r="DI166">
        <v>1083.69</v>
      </c>
      <c r="DJ166">
        <v>932.01</v>
      </c>
      <c r="DK166">
        <v>836.34</v>
      </c>
      <c r="DL166">
        <v>923.84</v>
      </c>
      <c r="DM166">
        <v>834.79</v>
      </c>
      <c r="DN166">
        <v>787.18</v>
      </c>
      <c r="DO166">
        <v>823.28</v>
      </c>
      <c r="DP166">
        <v>859.59</v>
      </c>
      <c r="DQ166">
        <v>852.22</v>
      </c>
      <c r="DR166">
        <v>907.36</v>
      </c>
      <c r="DS166">
        <v>881.87</v>
      </c>
      <c r="DT166">
        <v>870.53</v>
      </c>
      <c r="DU166">
        <v>822.99</v>
      </c>
      <c r="DV166">
        <v>883.09</v>
      </c>
      <c r="DW166">
        <v>875.86</v>
      </c>
      <c r="DX166">
        <v>1075.81</v>
      </c>
      <c r="DY166">
        <v>787.64</v>
      </c>
      <c r="DZ166">
        <v>899.94</v>
      </c>
      <c r="EA166">
        <v>795.79</v>
      </c>
      <c r="EB166">
        <v>1039.45</v>
      </c>
      <c r="EC166">
        <v>902.4</v>
      </c>
      <c r="ED166">
        <v>799.21</v>
      </c>
      <c r="EE166">
        <v>762.67</v>
      </c>
      <c r="EF166">
        <v>825.95</v>
      </c>
      <c r="EG166">
        <v>872.29</v>
      </c>
      <c r="EH166">
        <v>885.64</v>
      </c>
      <c r="EI166">
        <v>819.77</v>
      </c>
      <c r="EJ166">
        <v>751.45</v>
      </c>
      <c r="EK166">
        <v>819.44</v>
      </c>
      <c r="EL166">
        <v>739.57</v>
      </c>
      <c r="EM166">
        <v>898.02</v>
      </c>
      <c r="EN166">
        <v>748.36</v>
      </c>
      <c r="EO166">
        <v>701.06</v>
      </c>
      <c r="EP166">
        <v>873.32</v>
      </c>
      <c r="EQ166">
        <v>803.01</v>
      </c>
      <c r="ER166">
        <v>707.75</v>
      </c>
      <c r="ES166">
        <v>804.74</v>
      </c>
      <c r="ET166">
        <v>699.04</v>
      </c>
      <c r="EU166">
        <v>706.71</v>
      </c>
      <c r="EV166">
        <v>709.51</v>
      </c>
      <c r="EW166">
        <v>757.54</v>
      </c>
      <c r="EX166">
        <v>750.76</v>
      </c>
      <c r="EY166">
        <v>814.65</v>
      </c>
      <c r="EZ166">
        <v>736.25</v>
      </c>
      <c r="FA166">
        <v>721.71</v>
      </c>
      <c r="FB166">
        <v>730.11</v>
      </c>
      <c r="FC166">
        <v>770.68</v>
      </c>
      <c r="FD166">
        <v>781.36</v>
      </c>
      <c r="FE166">
        <v>919.7</v>
      </c>
      <c r="FF166">
        <v>669.99</v>
      </c>
      <c r="FG166">
        <v>803.24</v>
      </c>
      <c r="FH166">
        <v>705.38</v>
      </c>
      <c r="FI166">
        <v>959.14</v>
      </c>
      <c r="FJ166">
        <v>784.41</v>
      </c>
      <c r="FK166">
        <v>714.39</v>
      </c>
      <c r="FL166">
        <v>1155.5999999999999</v>
      </c>
      <c r="FM166">
        <v>1094.68</v>
      </c>
      <c r="FN166">
        <v>1602.61</v>
      </c>
      <c r="FO166">
        <v>1477.18</v>
      </c>
      <c r="FP166">
        <v>1044.53</v>
      </c>
      <c r="FQ166">
        <v>928.32</v>
      </c>
      <c r="FR166">
        <v>907.3</v>
      </c>
      <c r="FS166">
        <v>1173.94</v>
      </c>
      <c r="FT166">
        <v>1244.1099999999999</v>
      </c>
      <c r="FU166">
        <v>1263.6199999999999</v>
      </c>
      <c r="FV166">
        <v>1690.19</v>
      </c>
      <c r="FW166">
        <v>1755.08</v>
      </c>
      <c r="FX166">
        <v>1395.29</v>
      </c>
      <c r="FY166">
        <v>1222.0899999999999</v>
      </c>
      <c r="FZ166">
        <v>1285.48</v>
      </c>
      <c r="GA166">
        <v>1246.1099999999999</v>
      </c>
      <c r="GB166">
        <v>991.83</v>
      </c>
      <c r="GC166">
        <v>1205.96</v>
      </c>
      <c r="GD166">
        <v>1121.9100000000001</v>
      </c>
      <c r="GE166">
        <v>1103.9100000000001</v>
      </c>
      <c r="GF166">
        <v>1168.24</v>
      </c>
      <c r="GG166">
        <v>1281.74</v>
      </c>
      <c r="GH166">
        <v>1212.1199999999999</v>
      </c>
      <c r="GI166">
        <v>1050.96</v>
      </c>
      <c r="GJ166">
        <v>1182.18</v>
      </c>
      <c r="GK166">
        <v>1109.6099999999999</v>
      </c>
      <c r="GL166">
        <v>1462.81</v>
      </c>
      <c r="GM166">
        <v>1130.77</v>
      </c>
      <c r="GN166">
        <v>1170.75</v>
      </c>
      <c r="GO166">
        <v>1035.08</v>
      </c>
      <c r="GP166">
        <v>1243.47</v>
      </c>
      <c r="GQ166">
        <v>1261.6600000000001</v>
      </c>
      <c r="GR166">
        <v>1029.07</v>
      </c>
      <c r="GS166">
        <v>0.17</v>
      </c>
      <c r="GT166">
        <v>0.34</v>
      </c>
      <c r="GU166">
        <v>0.36</v>
      </c>
      <c r="GV166">
        <v>2.16</v>
      </c>
      <c r="GW166">
        <v>-0.23</v>
      </c>
      <c r="GX166">
        <v>-0.03</v>
      </c>
      <c r="GY166">
        <v>0.5</v>
      </c>
      <c r="GZ166">
        <v>0.12</v>
      </c>
      <c r="HA166">
        <v>-0.1</v>
      </c>
      <c r="HB166">
        <v>0.3</v>
      </c>
      <c r="HC166">
        <v>1.88</v>
      </c>
      <c r="HD166">
        <v>-0.16</v>
      </c>
      <c r="HE166">
        <v>0.11</v>
      </c>
      <c r="HF166">
        <v>0.43</v>
      </c>
      <c r="HG166">
        <v>-0.05</v>
      </c>
      <c r="HH166">
        <v>-0.19</v>
      </c>
      <c r="HI166">
        <v>7.0000000000000007E-2</v>
      </c>
      <c r="HJ166">
        <v>0.01</v>
      </c>
      <c r="HK166">
        <v>0.09</v>
      </c>
      <c r="HL166">
        <v>0.06</v>
      </c>
      <c r="HM166">
        <v>0.01</v>
      </c>
      <c r="HN166">
        <v>0.52</v>
      </c>
      <c r="HO166">
        <v>0.04</v>
      </c>
      <c r="HP166">
        <v>0.06</v>
      </c>
      <c r="HQ166">
        <v>-0.03</v>
      </c>
      <c r="HR166">
        <v>0.08</v>
      </c>
      <c r="HS166">
        <v>-0.26</v>
      </c>
      <c r="HT166">
        <v>0.01</v>
      </c>
      <c r="HU166">
        <v>0.32</v>
      </c>
      <c r="HV166">
        <v>0.14000000000000001</v>
      </c>
      <c r="HW166">
        <v>-0.08</v>
      </c>
      <c r="HX166">
        <v>-0.13</v>
      </c>
      <c r="HY166">
        <v>1.6</v>
      </c>
      <c r="HZ166">
        <v>0.99</v>
      </c>
      <c r="IA166">
        <v>1.4</v>
      </c>
      <c r="IB166">
        <v>1.31</v>
      </c>
      <c r="IC166">
        <v>3.19</v>
      </c>
      <c r="ID166">
        <v>0.55000000000000004</v>
      </c>
      <c r="IE166">
        <v>1.52</v>
      </c>
      <c r="IF166">
        <v>1.18</v>
      </c>
      <c r="IG166">
        <v>3.27</v>
      </c>
      <c r="IH166">
        <v>1.9</v>
      </c>
      <c r="II166">
        <v>1.52</v>
      </c>
      <c r="IJ166">
        <v>2.87</v>
      </c>
      <c r="IK166">
        <v>0.97</v>
      </c>
      <c r="IL166">
        <v>2</v>
      </c>
      <c r="IM166">
        <v>2.54</v>
      </c>
      <c r="IN166">
        <v>1.1599999999999999</v>
      </c>
      <c r="IO166">
        <v>-0.5</v>
      </c>
      <c r="IP166">
        <v>0.79</v>
      </c>
      <c r="IQ166">
        <v>1.29</v>
      </c>
      <c r="IR166">
        <v>1.85</v>
      </c>
      <c r="IS166">
        <v>0.91</v>
      </c>
      <c r="IT166">
        <v>2.29</v>
      </c>
      <c r="IU166">
        <v>0.69</v>
      </c>
      <c r="IV166">
        <v>0.83</v>
      </c>
      <c r="IW166">
        <v>0.22</v>
      </c>
      <c r="IX166">
        <v>0.21</v>
      </c>
      <c r="IY166">
        <v>0.39</v>
      </c>
      <c r="IZ166">
        <v>-0.01</v>
      </c>
      <c r="JA166">
        <v>7.0000000000000007E-2</v>
      </c>
      <c r="JB166">
        <v>0.46</v>
      </c>
      <c r="JC166">
        <v>-0.57999999999999996</v>
      </c>
      <c r="JD166">
        <v>1.1499999999999999</v>
      </c>
      <c r="JE166">
        <v>-0.04</v>
      </c>
      <c r="JF166">
        <v>0.94</v>
      </c>
      <c r="JG166">
        <v>2.31</v>
      </c>
      <c r="JH166">
        <v>3.77</v>
      </c>
      <c r="JI166">
        <v>3.54</v>
      </c>
      <c r="JJ166">
        <v>5.78</v>
      </c>
      <c r="JK166">
        <v>3.61</v>
      </c>
      <c r="JL166">
        <v>6.15</v>
      </c>
      <c r="JM166">
        <v>2.89</v>
      </c>
      <c r="JN166">
        <v>6.15</v>
      </c>
      <c r="JO166">
        <v>3.81</v>
      </c>
      <c r="JP166">
        <v>2.67</v>
      </c>
      <c r="JQ166">
        <v>4.82</v>
      </c>
      <c r="JR166">
        <v>4.67</v>
      </c>
      <c r="JS166">
        <v>3.38</v>
      </c>
      <c r="JT166">
        <v>6.54</v>
      </c>
      <c r="JU166">
        <v>3.61</v>
      </c>
      <c r="JV166">
        <v>1.1200000000000001</v>
      </c>
      <c r="JW166">
        <v>3.02</v>
      </c>
      <c r="JX166">
        <v>1.23</v>
      </c>
      <c r="JY166">
        <v>0.79</v>
      </c>
      <c r="JZ166">
        <v>1.48</v>
      </c>
      <c r="KA166">
        <v>1.03</v>
      </c>
      <c r="KB166">
        <v>2.87</v>
      </c>
      <c r="KC166">
        <v>3.64</v>
      </c>
      <c r="KD166">
        <v>0.75</v>
      </c>
      <c r="KE166">
        <v>3.41</v>
      </c>
      <c r="KF166">
        <v>3.79</v>
      </c>
      <c r="KG166">
        <v>3.09</v>
      </c>
      <c r="KH166">
        <v>3.04</v>
      </c>
      <c r="KI166">
        <v>1.86</v>
      </c>
      <c r="KJ166">
        <v>1.36</v>
      </c>
      <c r="KK166">
        <v>3.2</v>
      </c>
      <c r="KL166">
        <v>1.53</v>
      </c>
      <c r="KM166">
        <v>0.93</v>
      </c>
    </row>
    <row r="167" spans="1:299" x14ac:dyDescent="0.25">
      <c r="A167">
        <v>165</v>
      </c>
      <c r="B167" s="1">
        <v>45444</v>
      </c>
      <c r="C167">
        <v>1748.99</v>
      </c>
      <c r="D167">
        <v>1804.11</v>
      </c>
      <c r="E167">
        <v>1929.03</v>
      </c>
      <c r="F167">
        <v>1941.72</v>
      </c>
      <c r="G167">
        <v>1804.25</v>
      </c>
      <c r="H167">
        <v>1905.4</v>
      </c>
      <c r="I167">
        <v>1753.09</v>
      </c>
      <c r="J167">
        <v>1755.41</v>
      </c>
      <c r="K167">
        <v>1843.07</v>
      </c>
      <c r="L167">
        <v>1627.22</v>
      </c>
      <c r="M167">
        <v>1700.26</v>
      </c>
      <c r="N167">
        <v>1635.92</v>
      </c>
      <c r="O167">
        <v>1614.8</v>
      </c>
      <c r="P167">
        <v>1659.53</v>
      </c>
      <c r="Q167">
        <v>1683.1</v>
      </c>
      <c r="R167">
        <v>1569.48</v>
      </c>
      <c r="S167">
        <v>1576.66</v>
      </c>
      <c r="T167">
        <v>1570.24</v>
      </c>
      <c r="U167">
        <v>1626.84</v>
      </c>
      <c r="V167">
        <v>1794</v>
      </c>
      <c r="W167">
        <v>1653.42</v>
      </c>
      <c r="X167">
        <v>1592.81</v>
      </c>
      <c r="Y167">
        <v>1915.98</v>
      </c>
      <c r="Z167">
        <v>1845.9</v>
      </c>
      <c r="AA167">
        <v>1855.99</v>
      </c>
      <c r="AB167">
        <v>1841.56</v>
      </c>
      <c r="AC167">
        <v>1997.42</v>
      </c>
      <c r="AD167">
        <v>1743.89</v>
      </c>
      <c r="AE167">
        <v>1778.82</v>
      </c>
      <c r="AF167">
        <v>1727.97</v>
      </c>
      <c r="AG167">
        <v>1822.54</v>
      </c>
      <c r="AH167">
        <v>1739.01</v>
      </c>
      <c r="AI167">
        <v>1810.78</v>
      </c>
      <c r="AJ167">
        <v>1006.25</v>
      </c>
      <c r="AK167">
        <v>1117.6500000000001</v>
      </c>
      <c r="AL167">
        <v>1137.67</v>
      </c>
      <c r="AM167">
        <v>1210.99</v>
      </c>
      <c r="AN167">
        <v>1111.6099999999999</v>
      </c>
      <c r="AO167">
        <v>1145.6099999999999</v>
      </c>
      <c r="AP167">
        <v>1100.94</v>
      </c>
      <c r="AQ167">
        <v>1077.73</v>
      </c>
      <c r="AR167">
        <v>1150.75</v>
      </c>
      <c r="AS167">
        <v>966.85</v>
      </c>
      <c r="AT167">
        <v>1017.45</v>
      </c>
      <c r="AU167">
        <v>969.48</v>
      </c>
      <c r="AV167">
        <v>998.59</v>
      </c>
      <c r="AW167">
        <v>1002.67</v>
      </c>
      <c r="AX167">
        <v>989.31</v>
      </c>
      <c r="AY167">
        <v>922.57</v>
      </c>
      <c r="AZ167">
        <v>957.63</v>
      </c>
      <c r="BA167">
        <v>948.04</v>
      </c>
      <c r="BB167">
        <v>940.55</v>
      </c>
      <c r="BC167">
        <v>988.07</v>
      </c>
      <c r="BD167">
        <v>974.6</v>
      </c>
      <c r="BE167">
        <v>923.31</v>
      </c>
      <c r="BF167">
        <v>1030.8699999999999</v>
      </c>
      <c r="BG167">
        <v>984.34</v>
      </c>
      <c r="BH167">
        <v>1044.17</v>
      </c>
      <c r="BI167">
        <v>1008.82</v>
      </c>
      <c r="BJ167">
        <v>1102.5999999999999</v>
      </c>
      <c r="BK167">
        <v>1047.2</v>
      </c>
      <c r="BL167">
        <v>1055.1500000000001</v>
      </c>
      <c r="BM167">
        <v>1021.3</v>
      </c>
      <c r="BN167">
        <v>1100.8399999999999</v>
      </c>
      <c r="BO167">
        <v>1011.41</v>
      </c>
      <c r="BP167">
        <v>1078.28</v>
      </c>
      <c r="BQ167">
        <v>742.74</v>
      </c>
      <c r="BR167">
        <v>686.46</v>
      </c>
      <c r="BS167">
        <v>791.36</v>
      </c>
      <c r="BT167">
        <v>730.73</v>
      </c>
      <c r="BU167">
        <v>692.64</v>
      </c>
      <c r="BV167">
        <v>759.79</v>
      </c>
      <c r="BW167">
        <v>652.15</v>
      </c>
      <c r="BX167">
        <v>677.68</v>
      </c>
      <c r="BY167">
        <v>692.32</v>
      </c>
      <c r="BZ167">
        <v>660.37</v>
      </c>
      <c r="CA167">
        <v>682.81</v>
      </c>
      <c r="CB167">
        <v>666.44</v>
      </c>
      <c r="CC167">
        <v>616.21</v>
      </c>
      <c r="CD167">
        <v>656.86</v>
      </c>
      <c r="CE167">
        <v>693.79</v>
      </c>
      <c r="CF167">
        <v>646.91</v>
      </c>
      <c r="CG167">
        <v>619.03</v>
      </c>
      <c r="CH167">
        <v>622.20000000000005</v>
      </c>
      <c r="CI167">
        <v>686.29</v>
      </c>
      <c r="CJ167">
        <v>805.93</v>
      </c>
      <c r="CK167">
        <v>678.82</v>
      </c>
      <c r="CL167">
        <v>669.5</v>
      </c>
      <c r="CM167">
        <v>885.11</v>
      </c>
      <c r="CN167">
        <v>861.56</v>
      </c>
      <c r="CO167">
        <v>811.82</v>
      </c>
      <c r="CP167">
        <v>832.74</v>
      </c>
      <c r="CQ167">
        <v>894.82</v>
      </c>
      <c r="CR167">
        <v>696.69</v>
      </c>
      <c r="CS167">
        <v>723.67</v>
      </c>
      <c r="CT167">
        <v>706.67</v>
      </c>
      <c r="CU167">
        <v>721.7</v>
      </c>
      <c r="CV167">
        <v>727.6</v>
      </c>
      <c r="CW167">
        <v>732.5</v>
      </c>
      <c r="CX167">
        <v>875.46</v>
      </c>
      <c r="CY167">
        <v>898.94</v>
      </c>
      <c r="CZ167">
        <v>1075.7</v>
      </c>
      <c r="DA167">
        <v>1030.3800000000001</v>
      </c>
      <c r="DB167">
        <v>883.21</v>
      </c>
      <c r="DC167">
        <v>791.38</v>
      </c>
      <c r="DD167">
        <v>840.58</v>
      </c>
      <c r="DE167">
        <v>852.59</v>
      </c>
      <c r="DF167">
        <v>969.06</v>
      </c>
      <c r="DG167">
        <v>879.05</v>
      </c>
      <c r="DH167">
        <v>895.92</v>
      </c>
      <c r="DI167">
        <v>1087.26</v>
      </c>
      <c r="DJ167">
        <v>932.75</v>
      </c>
      <c r="DK167">
        <v>836.5</v>
      </c>
      <c r="DL167">
        <v>930.77</v>
      </c>
      <c r="DM167">
        <v>839.05</v>
      </c>
      <c r="DN167">
        <v>787.49</v>
      </c>
      <c r="DO167">
        <v>834.32</v>
      </c>
      <c r="DP167">
        <v>861.14</v>
      </c>
      <c r="DQ167">
        <v>858.78</v>
      </c>
      <c r="DR167">
        <v>909.9</v>
      </c>
      <c r="DS167">
        <v>883.63</v>
      </c>
      <c r="DT167">
        <v>873.14</v>
      </c>
      <c r="DU167">
        <v>833.44</v>
      </c>
      <c r="DV167">
        <v>887.68</v>
      </c>
      <c r="DW167">
        <v>880.59</v>
      </c>
      <c r="DX167">
        <v>1081.4000000000001</v>
      </c>
      <c r="DY167">
        <v>791.34</v>
      </c>
      <c r="DZ167">
        <v>907.86</v>
      </c>
      <c r="EA167">
        <v>812.82</v>
      </c>
      <c r="EB167">
        <v>1039.56</v>
      </c>
      <c r="EC167">
        <v>918.55</v>
      </c>
      <c r="ED167">
        <v>799.77</v>
      </c>
      <c r="EE167">
        <v>762.29</v>
      </c>
      <c r="EF167">
        <v>825.86</v>
      </c>
      <c r="EG167">
        <v>866.19</v>
      </c>
      <c r="EH167">
        <v>880.23</v>
      </c>
      <c r="EI167">
        <v>820.84</v>
      </c>
      <c r="EJ167">
        <v>754.08</v>
      </c>
      <c r="EK167">
        <v>819.44</v>
      </c>
      <c r="EL167">
        <v>741.79</v>
      </c>
      <c r="EM167">
        <v>900.44</v>
      </c>
      <c r="EN167">
        <v>746.12</v>
      </c>
      <c r="EO167">
        <v>700.22</v>
      </c>
      <c r="EP167">
        <v>877.95</v>
      </c>
      <c r="EQ167">
        <v>804.05</v>
      </c>
      <c r="ER167">
        <v>708.03</v>
      </c>
      <c r="ES167">
        <v>786.63</v>
      </c>
      <c r="ET167">
        <v>687.79</v>
      </c>
      <c r="EU167">
        <v>708.9</v>
      </c>
      <c r="EV167">
        <v>707.95</v>
      </c>
      <c r="EW167">
        <v>759.97</v>
      </c>
      <c r="EX167">
        <v>749.86</v>
      </c>
      <c r="EY167">
        <v>818.48</v>
      </c>
      <c r="EZ167">
        <v>734.92</v>
      </c>
      <c r="FA167">
        <v>726.69</v>
      </c>
      <c r="FB167">
        <v>724.27</v>
      </c>
      <c r="FC167">
        <v>775.07</v>
      </c>
      <c r="FD167">
        <v>789.1</v>
      </c>
      <c r="FE167">
        <v>915.38</v>
      </c>
      <c r="FF167">
        <v>676.42</v>
      </c>
      <c r="FG167">
        <v>804.05</v>
      </c>
      <c r="FH167">
        <v>706.86</v>
      </c>
      <c r="FI167">
        <v>962.59</v>
      </c>
      <c r="FJ167">
        <v>782.45</v>
      </c>
      <c r="FK167">
        <v>715.18</v>
      </c>
      <c r="FL167">
        <v>1171.78</v>
      </c>
      <c r="FM167">
        <v>1106.28</v>
      </c>
      <c r="FN167">
        <v>1808.23</v>
      </c>
      <c r="FO167">
        <v>1504.95</v>
      </c>
      <c r="FP167">
        <v>1044.53</v>
      </c>
      <c r="FQ167">
        <v>928.32</v>
      </c>
      <c r="FR167">
        <v>907.3</v>
      </c>
      <c r="FS167">
        <v>1173.94</v>
      </c>
      <c r="FT167">
        <v>1243.8599999999999</v>
      </c>
      <c r="FU167">
        <v>1277.01</v>
      </c>
      <c r="FV167">
        <v>1690.19</v>
      </c>
      <c r="FW167">
        <v>1755.43</v>
      </c>
      <c r="FX167">
        <v>1395.29</v>
      </c>
      <c r="FY167">
        <v>1222.0899999999999</v>
      </c>
      <c r="FZ167">
        <v>1354.39</v>
      </c>
      <c r="GA167">
        <v>1292.0899999999999</v>
      </c>
      <c r="GB167">
        <v>988.16</v>
      </c>
      <c r="GC167">
        <v>1252.02</v>
      </c>
      <c r="GD167">
        <v>1121.9100000000001</v>
      </c>
      <c r="GE167">
        <v>1124.78</v>
      </c>
      <c r="GF167">
        <v>1168.24</v>
      </c>
      <c r="GG167">
        <v>1290.97</v>
      </c>
      <c r="GH167">
        <v>1210.18</v>
      </c>
      <c r="GI167">
        <v>1090.3699999999999</v>
      </c>
      <c r="GJ167">
        <v>1187.5</v>
      </c>
      <c r="GK167">
        <v>1109.6099999999999</v>
      </c>
      <c r="GL167">
        <v>1488.85</v>
      </c>
      <c r="GM167">
        <v>1127.94</v>
      </c>
      <c r="GN167">
        <v>1194.8699999999999</v>
      </c>
      <c r="GO167">
        <v>1087.3499999999999</v>
      </c>
      <c r="GP167">
        <v>1237.1300000000001</v>
      </c>
      <c r="GQ167">
        <v>1321.71</v>
      </c>
      <c r="GR167">
        <v>1029.07</v>
      </c>
      <c r="GS167">
        <v>0.56000000000000005</v>
      </c>
      <c r="GT167">
        <v>0.39</v>
      </c>
      <c r="GU167">
        <v>4.4400000000000004</v>
      </c>
      <c r="GV167">
        <v>0.31</v>
      </c>
      <c r="GW167">
        <v>0.08</v>
      </c>
      <c r="GX167">
        <v>0.21</v>
      </c>
      <c r="GY167">
        <v>0</v>
      </c>
      <c r="GZ167">
        <v>0.18</v>
      </c>
      <c r="HA167">
        <v>0.16</v>
      </c>
      <c r="HB167">
        <v>0.25</v>
      </c>
      <c r="HC167">
        <v>-7.0000000000000007E-2</v>
      </c>
      <c r="HD167">
        <v>0.33</v>
      </c>
      <c r="HE167">
        <v>0.08</v>
      </c>
      <c r="HF167">
        <v>0.02</v>
      </c>
      <c r="HG167">
        <v>0.75</v>
      </c>
      <c r="HH167">
        <v>0.51</v>
      </c>
      <c r="HI167">
        <v>0.04</v>
      </c>
      <c r="HJ167">
        <v>1.34</v>
      </c>
      <c r="HK167">
        <v>0.18</v>
      </c>
      <c r="HL167">
        <v>0.77</v>
      </c>
      <c r="HM167">
        <v>0.28000000000000003</v>
      </c>
      <c r="HN167">
        <v>0.2</v>
      </c>
      <c r="HO167">
        <v>0.3</v>
      </c>
      <c r="HP167">
        <v>1.27</v>
      </c>
      <c r="HQ167">
        <v>0.52</v>
      </c>
      <c r="HR167">
        <v>0.54</v>
      </c>
      <c r="HS167">
        <v>0.52</v>
      </c>
      <c r="HT167">
        <v>0.47</v>
      </c>
      <c r="HU167">
        <v>0.88</v>
      </c>
      <c r="HV167">
        <v>2.14</v>
      </c>
      <c r="HW167">
        <v>0.01</v>
      </c>
      <c r="HX167">
        <v>1.79</v>
      </c>
      <c r="HY167">
        <v>7.0000000000000007E-2</v>
      </c>
      <c r="HZ167">
        <v>1.56</v>
      </c>
      <c r="IA167">
        <v>1.79</v>
      </c>
      <c r="IB167">
        <v>5.8</v>
      </c>
      <c r="IC167">
        <v>3.51</v>
      </c>
      <c r="ID167">
        <v>0.63</v>
      </c>
      <c r="IE167">
        <v>1.73</v>
      </c>
      <c r="IF167">
        <v>1.18</v>
      </c>
      <c r="IG167">
        <v>3.45</v>
      </c>
      <c r="IH167">
        <v>2.06</v>
      </c>
      <c r="II167">
        <v>1.77</v>
      </c>
      <c r="IJ167">
        <v>2.8</v>
      </c>
      <c r="IK167">
        <v>1.3</v>
      </c>
      <c r="IL167">
        <v>2.08</v>
      </c>
      <c r="IM167">
        <v>2.56</v>
      </c>
      <c r="IN167">
        <v>1.92</v>
      </c>
      <c r="IO167">
        <v>0.01</v>
      </c>
      <c r="IP167">
        <v>0.83</v>
      </c>
      <c r="IQ167">
        <v>2.65</v>
      </c>
      <c r="IR167">
        <v>2.0299999999999998</v>
      </c>
      <c r="IS167">
        <v>1.69</v>
      </c>
      <c r="IT167">
        <v>2.58</v>
      </c>
      <c r="IU167">
        <v>0.89</v>
      </c>
      <c r="IV167">
        <v>1.1299999999999999</v>
      </c>
      <c r="IW167">
        <v>1.49</v>
      </c>
      <c r="IX167">
        <v>0.73</v>
      </c>
      <c r="IY167">
        <v>0.93</v>
      </c>
      <c r="IZ167">
        <v>0.51</v>
      </c>
      <c r="JA167">
        <v>0.54</v>
      </c>
      <c r="JB167">
        <v>1.34</v>
      </c>
      <c r="JC167">
        <v>1.55</v>
      </c>
      <c r="JD167">
        <v>1.1599999999999999</v>
      </c>
      <c r="JE167">
        <v>1.75</v>
      </c>
      <c r="JF167">
        <v>1.01</v>
      </c>
      <c r="JG167">
        <v>2.4900000000000002</v>
      </c>
      <c r="JH167">
        <v>3.72</v>
      </c>
      <c r="JI167">
        <v>6.44</v>
      </c>
      <c r="JJ167">
        <v>4.3</v>
      </c>
      <c r="JK167">
        <v>3.06</v>
      </c>
      <c r="JL167">
        <v>5.99</v>
      </c>
      <c r="JM167">
        <v>2.86</v>
      </c>
      <c r="JN167">
        <v>5.96</v>
      </c>
      <c r="JO167">
        <v>4.05</v>
      </c>
      <c r="JP167">
        <v>2.25</v>
      </c>
      <c r="JQ167">
        <v>4.67</v>
      </c>
      <c r="JR167">
        <v>4.97</v>
      </c>
      <c r="JS167">
        <v>2</v>
      </c>
      <c r="JT167">
        <v>6.08</v>
      </c>
      <c r="JU167">
        <v>2.36</v>
      </c>
      <c r="JV167">
        <v>-0.53</v>
      </c>
      <c r="JW167">
        <v>3.11</v>
      </c>
      <c r="JX167">
        <v>2.71</v>
      </c>
      <c r="JY167">
        <v>1.34</v>
      </c>
      <c r="JZ167">
        <v>2.2999999999999998</v>
      </c>
      <c r="KA167">
        <v>1.82</v>
      </c>
      <c r="KB167">
        <v>0.52</v>
      </c>
      <c r="KC167">
        <v>4.08</v>
      </c>
      <c r="KD167">
        <v>1.95</v>
      </c>
      <c r="KE167">
        <v>2.94</v>
      </c>
      <c r="KF167">
        <v>4.12</v>
      </c>
      <c r="KG167">
        <v>1.21</v>
      </c>
      <c r="KH167">
        <v>2.74</v>
      </c>
      <c r="KI167">
        <v>2.2599999999999998</v>
      </c>
      <c r="KJ167">
        <v>3.95</v>
      </c>
      <c r="KK167">
        <v>3.21</v>
      </c>
      <c r="KL167">
        <v>1.65</v>
      </c>
      <c r="KM167">
        <v>0.84</v>
      </c>
    </row>
    <row r="168" spans="1:299" x14ac:dyDescent="0.25">
      <c r="A168">
        <v>166</v>
      </c>
      <c r="B168" s="1">
        <v>45474</v>
      </c>
      <c r="C168">
        <v>1756.01</v>
      </c>
      <c r="D168">
        <v>1808.48</v>
      </c>
      <c r="E168">
        <v>1938.9</v>
      </c>
      <c r="F168">
        <v>1942.63</v>
      </c>
      <c r="G168">
        <v>1806.96</v>
      </c>
      <c r="H168">
        <v>1907.9</v>
      </c>
      <c r="I168">
        <v>1755.33</v>
      </c>
      <c r="J168">
        <v>1761.31</v>
      </c>
      <c r="K168">
        <v>1862.63</v>
      </c>
      <c r="L168">
        <v>1636.95</v>
      </c>
      <c r="M168">
        <v>1717.29</v>
      </c>
      <c r="N168">
        <v>1644.21</v>
      </c>
      <c r="O168">
        <v>1628.21</v>
      </c>
      <c r="P168">
        <v>1666.68</v>
      </c>
      <c r="Q168">
        <v>1694.43</v>
      </c>
      <c r="R168">
        <v>1573.63</v>
      </c>
      <c r="S168">
        <v>1586.72</v>
      </c>
      <c r="T168">
        <v>1576.57</v>
      </c>
      <c r="U168">
        <v>1634.86</v>
      </c>
      <c r="V168">
        <v>1802.02</v>
      </c>
      <c r="W168">
        <v>1655.29</v>
      </c>
      <c r="X168">
        <v>1596.91</v>
      </c>
      <c r="Y168">
        <v>1946.77</v>
      </c>
      <c r="Z168">
        <v>1848.88</v>
      </c>
      <c r="AA168">
        <v>1857.7</v>
      </c>
      <c r="AB168">
        <v>1843.52</v>
      </c>
      <c r="AC168">
        <v>2000.2</v>
      </c>
      <c r="AD168">
        <v>1744.18</v>
      </c>
      <c r="AE168">
        <v>1782.38</v>
      </c>
      <c r="AF168">
        <v>1734.85</v>
      </c>
      <c r="AG168">
        <v>1823.16</v>
      </c>
      <c r="AH168">
        <v>1742.52</v>
      </c>
      <c r="AI168">
        <v>1816.04</v>
      </c>
      <c r="AJ168">
        <v>1009.31</v>
      </c>
      <c r="AK168">
        <v>1119.95</v>
      </c>
      <c r="AL168">
        <v>1144.92</v>
      </c>
      <c r="AM168">
        <v>1211.9000000000001</v>
      </c>
      <c r="AN168">
        <v>1113.79</v>
      </c>
      <c r="AO168">
        <v>1146.69</v>
      </c>
      <c r="AP168">
        <v>1103.18</v>
      </c>
      <c r="AQ168">
        <v>1083.6300000000001</v>
      </c>
      <c r="AR168">
        <v>1147.6300000000001</v>
      </c>
      <c r="AS168">
        <v>972.3</v>
      </c>
      <c r="AT168">
        <v>1039.18</v>
      </c>
      <c r="AU168">
        <v>977.77</v>
      </c>
      <c r="AV168">
        <v>987.83</v>
      </c>
      <c r="AW168">
        <v>1012.24</v>
      </c>
      <c r="AX168">
        <v>1000.64</v>
      </c>
      <c r="AY168">
        <v>919.68</v>
      </c>
      <c r="AZ168">
        <v>969.86</v>
      </c>
      <c r="BA168">
        <v>953.98</v>
      </c>
      <c r="BB168">
        <v>948.57</v>
      </c>
      <c r="BC168">
        <v>989.69</v>
      </c>
      <c r="BD168">
        <v>977.04</v>
      </c>
      <c r="BE168">
        <v>925.41</v>
      </c>
      <c r="BF168">
        <v>1025.28</v>
      </c>
      <c r="BG168">
        <v>988.29</v>
      </c>
      <c r="BH168">
        <v>1048.02</v>
      </c>
      <c r="BI168">
        <v>1024.95</v>
      </c>
      <c r="BJ168">
        <v>1088.75</v>
      </c>
      <c r="BK168">
        <v>1047.49</v>
      </c>
      <c r="BL168">
        <v>1055.69</v>
      </c>
      <c r="BM168">
        <v>1021.86</v>
      </c>
      <c r="BN168">
        <v>1097.75</v>
      </c>
      <c r="BO168">
        <v>1012.05</v>
      </c>
      <c r="BP168">
        <v>1083.54</v>
      </c>
      <c r="BQ168">
        <v>746.7</v>
      </c>
      <c r="BR168">
        <v>688.53</v>
      </c>
      <c r="BS168">
        <v>793.98</v>
      </c>
      <c r="BT168">
        <v>730.73</v>
      </c>
      <c r="BU168">
        <v>693.17</v>
      </c>
      <c r="BV168">
        <v>761.21</v>
      </c>
      <c r="BW168">
        <v>652.15</v>
      </c>
      <c r="BX168">
        <v>677.68</v>
      </c>
      <c r="BY168">
        <v>715</v>
      </c>
      <c r="BZ168">
        <v>664.65</v>
      </c>
      <c r="CA168">
        <v>678.11</v>
      </c>
      <c r="CB168">
        <v>666.44</v>
      </c>
      <c r="CC168">
        <v>640.38</v>
      </c>
      <c r="CD168">
        <v>654.44000000000005</v>
      </c>
      <c r="CE168">
        <v>693.79</v>
      </c>
      <c r="CF168">
        <v>653.95000000000005</v>
      </c>
      <c r="CG168">
        <v>616.86</v>
      </c>
      <c r="CH168">
        <v>622.59</v>
      </c>
      <c r="CI168">
        <v>686.29</v>
      </c>
      <c r="CJ168">
        <v>812.33</v>
      </c>
      <c r="CK168">
        <v>678.25</v>
      </c>
      <c r="CL168">
        <v>671.5</v>
      </c>
      <c r="CM168">
        <v>921.49</v>
      </c>
      <c r="CN168">
        <v>860.59</v>
      </c>
      <c r="CO168">
        <v>809.68</v>
      </c>
      <c r="CP168">
        <v>818.57</v>
      </c>
      <c r="CQ168">
        <v>911.45</v>
      </c>
      <c r="CR168">
        <v>696.69</v>
      </c>
      <c r="CS168">
        <v>726.69</v>
      </c>
      <c r="CT168">
        <v>712.99</v>
      </c>
      <c r="CU168">
        <v>725.41</v>
      </c>
      <c r="CV168">
        <v>730.47</v>
      </c>
      <c r="CW168">
        <v>732.5</v>
      </c>
      <c r="CX168">
        <v>878.97</v>
      </c>
      <c r="CY168">
        <v>901.09</v>
      </c>
      <c r="CZ168">
        <v>1081.18</v>
      </c>
      <c r="DA168">
        <v>1030.9000000000001</v>
      </c>
      <c r="DB168">
        <v>884.53</v>
      </c>
      <c r="DC168">
        <v>792.41</v>
      </c>
      <c r="DD168">
        <v>841.68</v>
      </c>
      <c r="DE168">
        <v>855.49</v>
      </c>
      <c r="DF168">
        <v>979.33</v>
      </c>
      <c r="DG168">
        <v>884.32</v>
      </c>
      <c r="DH168">
        <v>904.88</v>
      </c>
      <c r="DI168">
        <v>1092.81</v>
      </c>
      <c r="DJ168">
        <v>940.49</v>
      </c>
      <c r="DK168">
        <v>840.1</v>
      </c>
      <c r="DL168">
        <v>937.01</v>
      </c>
      <c r="DM168">
        <v>841.23</v>
      </c>
      <c r="DN168">
        <v>792.53</v>
      </c>
      <c r="DO168">
        <v>837.65</v>
      </c>
      <c r="DP168">
        <v>865.36</v>
      </c>
      <c r="DQ168">
        <v>862.65</v>
      </c>
      <c r="DR168">
        <v>910.9</v>
      </c>
      <c r="DS168">
        <v>885.93</v>
      </c>
      <c r="DT168">
        <v>887.2</v>
      </c>
      <c r="DU168">
        <v>834.77</v>
      </c>
      <c r="DV168">
        <v>888.48</v>
      </c>
      <c r="DW168">
        <v>881.56</v>
      </c>
      <c r="DX168">
        <v>1082.9100000000001</v>
      </c>
      <c r="DY168">
        <v>791.5</v>
      </c>
      <c r="DZ168">
        <v>909.68</v>
      </c>
      <c r="EA168">
        <v>816.07</v>
      </c>
      <c r="EB168">
        <v>1039.8699999999999</v>
      </c>
      <c r="EC168">
        <v>920.39</v>
      </c>
      <c r="ED168">
        <v>802.09</v>
      </c>
      <c r="EE168">
        <v>764.58</v>
      </c>
      <c r="EF168">
        <v>827.6</v>
      </c>
      <c r="EG168">
        <v>871.73</v>
      </c>
      <c r="EH168">
        <v>880.85</v>
      </c>
      <c r="EI168">
        <v>822.48</v>
      </c>
      <c r="EJ168">
        <v>754.76</v>
      </c>
      <c r="EK168">
        <v>821.08</v>
      </c>
      <c r="EL168">
        <v>745.87</v>
      </c>
      <c r="EM168">
        <v>898.01</v>
      </c>
      <c r="EN168">
        <v>750.3</v>
      </c>
      <c r="EO168">
        <v>715.21</v>
      </c>
      <c r="EP168">
        <v>885.41</v>
      </c>
      <c r="EQ168">
        <v>795.37</v>
      </c>
      <c r="ER168">
        <v>714.76</v>
      </c>
      <c r="ES168">
        <v>795.6</v>
      </c>
      <c r="ET168">
        <v>685.65</v>
      </c>
      <c r="EU168">
        <v>717.98</v>
      </c>
      <c r="EV168">
        <v>712.41</v>
      </c>
      <c r="EW168">
        <v>766.43</v>
      </c>
      <c r="EX168">
        <v>751.05</v>
      </c>
      <c r="EY168">
        <v>820.53</v>
      </c>
      <c r="EZ168">
        <v>736.61</v>
      </c>
      <c r="FA168">
        <v>722.77</v>
      </c>
      <c r="FB168">
        <v>727.17</v>
      </c>
      <c r="FC168">
        <v>777.94</v>
      </c>
      <c r="FD168">
        <v>801.72</v>
      </c>
      <c r="FE168">
        <v>903.84</v>
      </c>
      <c r="FF168">
        <v>676.62</v>
      </c>
      <c r="FG168">
        <v>804.45</v>
      </c>
      <c r="FH168">
        <v>707.21</v>
      </c>
      <c r="FI168">
        <v>959.9</v>
      </c>
      <c r="FJ168">
        <v>782.92</v>
      </c>
      <c r="FK168">
        <v>718.68</v>
      </c>
      <c r="FL168">
        <v>1177.99</v>
      </c>
      <c r="FM168">
        <v>1109.5999999999999</v>
      </c>
      <c r="FN168">
        <v>1814.2</v>
      </c>
      <c r="FO168">
        <v>1504.95</v>
      </c>
      <c r="FP168">
        <v>1045.3699999999999</v>
      </c>
      <c r="FQ168">
        <v>930.08</v>
      </c>
      <c r="FR168">
        <v>907.3</v>
      </c>
      <c r="FS168">
        <v>1173.94</v>
      </c>
      <c r="FT168">
        <v>1284.6600000000001</v>
      </c>
      <c r="FU168">
        <v>1285.31</v>
      </c>
      <c r="FV168">
        <v>1678.52</v>
      </c>
      <c r="FW168">
        <v>1755.43</v>
      </c>
      <c r="FX168">
        <v>1449.99</v>
      </c>
      <c r="FY168">
        <v>1217.56</v>
      </c>
      <c r="FZ168">
        <v>1354.39</v>
      </c>
      <c r="GA168">
        <v>1306.18</v>
      </c>
      <c r="GB168">
        <v>984.71</v>
      </c>
      <c r="GC168">
        <v>1252.77</v>
      </c>
      <c r="GD168">
        <v>1121.9100000000001</v>
      </c>
      <c r="GE168">
        <v>1133.6600000000001</v>
      </c>
      <c r="GF168">
        <v>1167.18</v>
      </c>
      <c r="GG168">
        <v>1294.8399999999999</v>
      </c>
      <c r="GH168">
        <v>1259.92</v>
      </c>
      <c r="GI168">
        <v>1089.17</v>
      </c>
      <c r="GJ168">
        <v>1184.4100000000001</v>
      </c>
      <c r="GK168">
        <v>1090.75</v>
      </c>
      <c r="GL168">
        <v>1516.54</v>
      </c>
      <c r="GM168">
        <v>1127.94</v>
      </c>
      <c r="GN168">
        <v>1199.8900000000001</v>
      </c>
      <c r="GO168">
        <v>1097.1400000000001</v>
      </c>
      <c r="GP168">
        <v>1243.44</v>
      </c>
      <c r="GQ168">
        <v>1326.87</v>
      </c>
      <c r="GR168">
        <v>1029.07</v>
      </c>
      <c r="GS168">
        <v>0.4</v>
      </c>
      <c r="GT168">
        <v>0.24</v>
      </c>
      <c r="GU168">
        <v>0.51</v>
      </c>
      <c r="GV168">
        <v>0.05</v>
      </c>
      <c r="GW168">
        <v>0.15</v>
      </c>
      <c r="GX168">
        <v>0.13</v>
      </c>
      <c r="GY168">
        <v>0.13</v>
      </c>
      <c r="GZ168">
        <v>0.34</v>
      </c>
      <c r="HA168">
        <v>1.06</v>
      </c>
      <c r="HB168">
        <v>0.6</v>
      </c>
      <c r="HC168">
        <v>1</v>
      </c>
      <c r="HD168">
        <v>0.51</v>
      </c>
      <c r="HE168">
        <v>0.83</v>
      </c>
      <c r="HF168">
        <v>0.43</v>
      </c>
      <c r="HG168">
        <v>0.67</v>
      </c>
      <c r="HH168">
        <v>0.26</v>
      </c>
      <c r="HI168">
        <v>0.64</v>
      </c>
      <c r="HJ168">
        <v>0.4</v>
      </c>
      <c r="HK168">
        <v>0.49</v>
      </c>
      <c r="HL168">
        <v>0.45</v>
      </c>
      <c r="HM168">
        <v>0.11</v>
      </c>
      <c r="HN168">
        <v>0.26</v>
      </c>
      <c r="HO168">
        <v>1.61</v>
      </c>
      <c r="HP168">
        <v>0.16</v>
      </c>
      <c r="HQ168">
        <v>0.09</v>
      </c>
      <c r="HR168">
        <v>0.11</v>
      </c>
      <c r="HS168">
        <v>0.14000000000000001</v>
      </c>
      <c r="HT168">
        <v>0.02</v>
      </c>
      <c r="HU168">
        <v>0.2</v>
      </c>
      <c r="HV168">
        <v>0.4</v>
      </c>
      <c r="HW168">
        <v>0.03</v>
      </c>
      <c r="HX168">
        <v>0.2</v>
      </c>
      <c r="HY168">
        <v>0.28999999999999998</v>
      </c>
      <c r="HZ168">
        <v>1.97</v>
      </c>
      <c r="IA168">
        <v>2.04</v>
      </c>
      <c r="IB168">
        <v>6.34</v>
      </c>
      <c r="IC168">
        <v>3.57</v>
      </c>
      <c r="ID168">
        <v>0.78</v>
      </c>
      <c r="IE168">
        <v>1.86</v>
      </c>
      <c r="IF168">
        <v>1.32</v>
      </c>
      <c r="IG168">
        <v>3.8</v>
      </c>
      <c r="IH168">
        <v>3.15</v>
      </c>
      <c r="II168">
        <v>2.38</v>
      </c>
      <c r="IJ168">
        <v>3.83</v>
      </c>
      <c r="IK168">
        <v>1.82</v>
      </c>
      <c r="IL168">
        <v>2.93</v>
      </c>
      <c r="IM168">
        <v>3</v>
      </c>
      <c r="IN168">
        <v>2.61</v>
      </c>
      <c r="IO168">
        <v>0.27</v>
      </c>
      <c r="IP168">
        <v>1.48</v>
      </c>
      <c r="IQ168">
        <v>3.06</v>
      </c>
      <c r="IR168">
        <v>2.5299999999999998</v>
      </c>
      <c r="IS168">
        <v>2.15</v>
      </c>
      <c r="IT168">
        <v>2.69</v>
      </c>
      <c r="IU168">
        <v>1.1499999999999999</v>
      </c>
      <c r="IV168">
        <v>2.76</v>
      </c>
      <c r="IW168">
        <v>1.65</v>
      </c>
      <c r="IX168">
        <v>0.82</v>
      </c>
      <c r="IY168">
        <v>1.04</v>
      </c>
      <c r="IZ168">
        <v>0.65</v>
      </c>
      <c r="JA168">
        <v>0.56000000000000005</v>
      </c>
      <c r="JB168">
        <v>1.55</v>
      </c>
      <c r="JC168">
        <v>1.95</v>
      </c>
      <c r="JD168">
        <v>1.19</v>
      </c>
      <c r="JE168">
        <v>1.95</v>
      </c>
      <c r="JF168">
        <v>1.3</v>
      </c>
      <c r="JG168">
        <v>2.66</v>
      </c>
      <c r="JH168">
        <v>3.88</v>
      </c>
      <c r="JI168">
        <v>7.2</v>
      </c>
      <c r="JJ168">
        <v>4.09</v>
      </c>
      <c r="JK168">
        <v>3.02</v>
      </c>
      <c r="JL168">
        <v>5.82</v>
      </c>
      <c r="JM168">
        <v>3.19</v>
      </c>
      <c r="JN168">
        <v>5.79</v>
      </c>
      <c r="JO168">
        <v>4.2699999999999996</v>
      </c>
      <c r="JP168">
        <v>2.78</v>
      </c>
      <c r="JQ168">
        <v>5.72</v>
      </c>
      <c r="JR168">
        <v>5.5</v>
      </c>
      <c r="JS168">
        <v>2.4300000000000002</v>
      </c>
      <c r="JT168">
        <v>5.25</v>
      </c>
      <c r="JU168">
        <v>2.94</v>
      </c>
      <c r="JV168">
        <v>-0.78</v>
      </c>
      <c r="JW168">
        <v>3.68</v>
      </c>
      <c r="JX168">
        <v>3.09</v>
      </c>
      <c r="JY168">
        <v>2.38</v>
      </c>
      <c r="JZ168">
        <v>2.29</v>
      </c>
      <c r="KA168">
        <v>2.2799999999999998</v>
      </c>
      <c r="KB168">
        <v>0.91</v>
      </c>
      <c r="KC168">
        <v>2.99</v>
      </c>
      <c r="KD168">
        <v>2.08</v>
      </c>
      <c r="KE168">
        <v>2.85</v>
      </c>
      <c r="KF168">
        <v>4</v>
      </c>
      <c r="KG168">
        <v>1.42</v>
      </c>
      <c r="KH168">
        <v>2.39</v>
      </c>
      <c r="KI168">
        <v>2.5499999999999998</v>
      </c>
      <c r="KJ168">
        <v>4.3600000000000003</v>
      </c>
      <c r="KK168">
        <v>3.42</v>
      </c>
      <c r="KL168">
        <v>1.77</v>
      </c>
      <c r="KM168">
        <v>1.38</v>
      </c>
    </row>
    <row r="169" spans="1:299" x14ac:dyDescent="0.25">
      <c r="A169">
        <v>167</v>
      </c>
      <c r="B169" s="1">
        <v>45505</v>
      </c>
      <c r="C169">
        <v>1767.09</v>
      </c>
      <c r="D169">
        <v>1815.94</v>
      </c>
      <c r="E169">
        <v>1950.39</v>
      </c>
      <c r="F169">
        <v>1950.92</v>
      </c>
      <c r="G169">
        <v>1816.93</v>
      </c>
      <c r="H169">
        <v>1911.46</v>
      </c>
      <c r="I169">
        <v>1761.57</v>
      </c>
      <c r="J169">
        <v>1761.39</v>
      </c>
      <c r="K169">
        <v>1873.88</v>
      </c>
      <c r="L169">
        <v>1643.19</v>
      </c>
      <c r="M169">
        <v>1720.99</v>
      </c>
      <c r="N169">
        <v>1647.04</v>
      </c>
      <c r="O169">
        <v>1646.06</v>
      </c>
      <c r="P169">
        <v>1670.74</v>
      </c>
      <c r="Q169">
        <v>1694.91</v>
      </c>
      <c r="R169">
        <v>1580.17</v>
      </c>
      <c r="S169">
        <v>1588.38</v>
      </c>
      <c r="T169">
        <v>1576.94</v>
      </c>
      <c r="U169">
        <v>1639.2</v>
      </c>
      <c r="V169">
        <v>1812.5</v>
      </c>
      <c r="W169">
        <v>1655.62</v>
      </c>
      <c r="X169">
        <v>1602.59</v>
      </c>
      <c r="Y169">
        <v>1952.14</v>
      </c>
      <c r="Z169">
        <v>1867.85</v>
      </c>
      <c r="AA169">
        <v>1891.57</v>
      </c>
      <c r="AB169">
        <v>1895.83</v>
      </c>
      <c r="AC169">
        <v>2011.3</v>
      </c>
      <c r="AD169">
        <v>1769.02</v>
      </c>
      <c r="AE169">
        <v>1784.93</v>
      </c>
      <c r="AF169">
        <v>1738.68</v>
      </c>
      <c r="AG169">
        <v>1828.81</v>
      </c>
      <c r="AH169">
        <v>1742.71</v>
      </c>
      <c r="AI169">
        <v>1816.88</v>
      </c>
      <c r="AJ169">
        <v>1014.31</v>
      </c>
      <c r="AK169">
        <v>1120.75</v>
      </c>
      <c r="AL169">
        <v>1156.43</v>
      </c>
      <c r="AM169">
        <v>1217.54</v>
      </c>
      <c r="AN169">
        <v>1096.47</v>
      </c>
      <c r="AO169">
        <v>1151.7</v>
      </c>
      <c r="AP169">
        <v>1109.42</v>
      </c>
      <c r="AQ169">
        <v>1083.1199999999999</v>
      </c>
      <c r="AR169">
        <v>1158.8800000000001</v>
      </c>
      <c r="AS169">
        <v>979.22</v>
      </c>
      <c r="AT169">
        <v>1040.4000000000001</v>
      </c>
      <c r="AU169">
        <v>1008.81</v>
      </c>
      <c r="AV169">
        <v>1005.68</v>
      </c>
      <c r="AW169">
        <v>1017.21</v>
      </c>
      <c r="AX169">
        <v>1001.12</v>
      </c>
      <c r="AY169">
        <v>924.99</v>
      </c>
      <c r="AZ169">
        <v>967.07</v>
      </c>
      <c r="BA169">
        <v>954.35</v>
      </c>
      <c r="BB169">
        <v>952.91</v>
      </c>
      <c r="BC169">
        <v>998.69</v>
      </c>
      <c r="BD169">
        <v>976.8</v>
      </c>
      <c r="BE169">
        <v>927.16</v>
      </c>
      <c r="BF169">
        <v>1030.6500000000001</v>
      </c>
      <c r="BG169">
        <v>1004.85</v>
      </c>
      <c r="BH169">
        <v>1040.95</v>
      </c>
      <c r="BI169">
        <v>1012.91</v>
      </c>
      <c r="BJ169">
        <v>1083.8900000000001</v>
      </c>
      <c r="BK169">
        <v>1046.6300000000001</v>
      </c>
      <c r="BL169">
        <v>1058.24</v>
      </c>
      <c r="BM169">
        <v>1025.69</v>
      </c>
      <c r="BN169">
        <v>1103.4000000000001</v>
      </c>
      <c r="BO169">
        <v>1012.24</v>
      </c>
      <c r="BP169">
        <v>1084.3800000000001</v>
      </c>
      <c r="BQ169">
        <v>752.78</v>
      </c>
      <c r="BR169">
        <v>695.19</v>
      </c>
      <c r="BS169">
        <v>793.96</v>
      </c>
      <c r="BT169">
        <v>733.38</v>
      </c>
      <c r="BU169">
        <v>720.46</v>
      </c>
      <c r="BV169">
        <v>759.76</v>
      </c>
      <c r="BW169">
        <v>652.15</v>
      </c>
      <c r="BX169">
        <v>678.27</v>
      </c>
      <c r="BY169">
        <v>715</v>
      </c>
      <c r="BZ169">
        <v>663.97</v>
      </c>
      <c r="CA169">
        <v>680.59</v>
      </c>
      <c r="CB169">
        <v>638.23</v>
      </c>
      <c r="CC169">
        <v>640.38</v>
      </c>
      <c r="CD169">
        <v>653.53</v>
      </c>
      <c r="CE169">
        <v>693.79</v>
      </c>
      <c r="CF169">
        <v>655.17999999999995</v>
      </c>
      <c r="CG169">
        <v>621.30999999999995</v>
      </c>
      <c r="CH169">
        <v>622.59</v>
      </c>
      <c r="CI169">
        <v>686.29</v>
      </c>
      <c r="CJ169">
        <v>813.81</v>
      </c>
      <c r="CK169">
        <v>678.82</v>
      </c>
      <c r="CL169">
        <v>675.43</v>
      </c>
      <c r="CM169">
        <v>921.49</v>
      </c>
      <c r="CN169">
        <v>863</v>
      </c>
      <c r="CO169">
        <v>850.62</v>
      </c>
      <c r="CP169">
        <v>882.92</v>
      </c>
      <c r="CQ169">
        <v>927.41</v>
      </c>
      <c r="CR169">
        <v>722.39</v>
      </c>
      <c r="CS169">
        <v>726.69</v>
      </c>
      <c r="CT169">
        <v>712.99</v>
      </c>
      <c r="CU169">
        <v>725.41</v>
      </c>
      <c r="CV169">
        <v>730.47</v>
      </c>
      <c r="CW169">
        <v>732.5</v>
      </c>
      <c r="CX169">
        <v>884.5</v>
      </c>
      <c r="CY169">
        <v>904.79</v>
      </c>
      <c r="CZ169">
        <v>1087.56</v>
      </c>
      <c r="DA169">
        <v>1035.33</v>
      </c>
      <c r="DB169">
        <v>889.4</v>
      </c>
      <c r="DC169">
        <v>793.92</v>
      </c>
      <c r="DD169">
        <v>844.71</v>
      </c>
      <c r="DE169">
        <v>855.49</v>
      </c>
      <c r="DF169">
        <v>985.21</v>
      </c>
      <c r="DG169">
        <v>887.68</v>
      </c>
      <c r="DH169">
        <v>906.87</v>
      </c>
      <c r="DI169">
        <v>1094.6600000000001</v>
      </c>
      <c r="DJ169">
        <v>950.84</v>
      </c>
      <c r="DK169">
        <v>842.12</v>
      </c>
      <c r="DL169">
        <v>937.29</v>
      </c>
      <c r="DM169">
        <v>844.77</v>
      </c>
      <c r="DN169">
        <v>793.32</v>
      </c>
      <c r="DO169">
        <v>837.82</v>
      </c>
      <c r="DP169">
        <v>867.69</v>
      </c>
      <c r="DQ169">
        <v>867.65</v>
      </c>
      <c r="DR169">
        <v>911.08</v>
      </c>
      <c r="DS169">
        <v>889.12</v>
      </c>
      <c r="DT169">
        <v>889.68</v>
      </c>
      <c r="DU169">
        <v>843.37</v>
      </c>
      <c r="DV169">
        <v>904.65</v>
      </c>
      <c r="DW169">
        <v>906.6</v>
      </c>
      <c r="DX169">
        <v>1088.8699999999999</v>
      </c>
      <c r="DY169">
        <v>802.74</v>
      </c>
      <c r="DZ169">
        <v>910.95</v>
      </c>
      <c r="EA169">
        <v>817.86</v>
      </c>
      <c r="EB169">
        <v>1043.0899999999999</v>
      </c>
      <c r="EC169">
        <v>920.48</v>
      </c>
      <c r="ED169">
        <v>802.49</v>
      </c>
      <c r="EE169">
        <v>768.4</v>
      </c>
      <c r="EF169">
        <v>828.18</v>
      </c>
      <c r="EG169">
        <v>880.54</v>
      </c>
      <c r="EH169">
        <v>884.99</v>
      </c>
      <c r="EI169">
        <v>809.65</v>
      </c>
      <c r="EJ169">
        <v>758.08</v>
      </c>
      <c r="EK169">
        <v>825.76</v>
      </c>
      <c r="EL169">
        <v>745.5</v>
      </c>
      <c r="EM169">
        <v>906.81</v>
      </c>
      <c r="EN169">
        <v>755.62</v>
      </c>
      <c r="EO169">
        <v>716.07</v>
      </c>
      <c r="EP169">
        <v>913.57</v>
      </c>
      <c r="EQ169">
        <v>809.77</v>
      </c>
      <c r="ER169">
        <v>718.26</v>
      </c>
      <c r="ES169">
        <v>796</v>
      </c>
      <c r="ET169">
        <v>689.63</v>
      </c>
      <c r="EU169">
        <v>715.9</v>
      </c>
      <c r="EV169">
        <v>712.69</v>
      </c>
      <c r="EW169">
        <v>769.95</v>
      </c>
      <c r="EX169">
        <v>757.89</v>
      </c>
      <c r="EY169">
        <v>820.36</v>
      </c>
      <c r="EZ169">
        <v>738.01</v>
      </c>
      <c r="FA169">
        <v>726.53</v>
      </c>
      <c r="FB169">
        <v>739.38</v>
      </c>
      <c r="FC169">
        <v>772.72</v>
      </c>
      <c r="FD169">
        <v>792.34</v>
      </c>
      <c r="FE169">
        <v>899.78</v>
      </c>
      <c r="FF169">
        <v>676.08</v>
      </c>
      <c r="FG169">
        <v>806.38</v>
      </c>
      <c r="FH169">
        <v>709.83</v>
      </c>
      <c r="FI169">
        <v>964.89</v>
      </c>
      <c r="FJ169">
        <v>783.07</v>
      </c>
      <c r="FK169">
        <v>719.26</v>
      </c>
      <c r="FL169">
        <v>1187.54</v>
      </c>
      <c r="FM169">
        <v>1120.3599999999999</v>
      </c>
      <c r="FN169">
        <v>1814.2</v>
      </c>
      <c r="FO169">
        <v>1510.36</v>
      </c>
      <c r="FP169">
        <v>1086.55</v>
      </c>
      <c r="FQ169">
        <v>928.32</v>
      </c>
      <c r="FR169">
        <v>907.3</v>
      </c>
      <c r="FS169">
        <v>1175</v>
      </c>
      <c r="FT169">
        <v>1284.6600000000001</v>
      </c>
      <c r="FU169">
        <v>1284.03</v>
      </c>
      <c r="FV169">
        <v>1684.73</v>
      </c>
      <c r="FW169">
        <v>1681.18</v>
      </c>
      <c r="FX169">
        <v>1449.99</v>
      </c>
      <c r="FY169">
        <v>1215.8599999999999</v>
      </c>
      <c r="FZ169">
        <v>1354.39</v>
      </c>
      <c r="GA169">
        <v>1308.6600000000001</v>
      </c>
      <c r="GB169">
        <v>991.8</v>
      </c>
      <c r="GC169">
        <v>1252.77</v>
      </c>
      <c r="GD169">
        <v>1121.9100000000001</v>
      </c>
      <c r="GE169">
        <v>1135.7</v>
      </c>
      <c r="GF169">
        <v>1168.23</v>
      </c>
      <c r="GG169">
        <v>1302.48</v>
      </c>
      <c r="GH169">
        <v>1259.92</v>
      </c>
      <c r="GI169">
        <v>1092.22</v>
      </c>
      <c r="GJ169">
        <v>1244.3399999999999</v>
      </c>
      <c r="GK169">
        <v>1176.48</v>
      </c>
      <c r="GL169">
        <v>1543.08</v>
      </c>
      <c r="GM169">
        <v>1169.56</v>
      </c>
      <c r="GN169">
        <v>1199.8900000000001</v>
      </c>
      <c r="GO169">
        <v>1097.1400000000001</v>
      </c>
      <c r="GP169">
        <v>1243.44</v>
      </c>
      <c r="GQ169">
        <v>1326.87</v>
      </c>
      <c r="GR169">
        <v>1029.07</v>
      </c>
      <c r="GS169">
        <v>0.63</v>
      </c>
      <c r="GT169">
        <v>0.41</v>
      </c>
      <c r="GU169">
        <v>0.59</v>
      </c>
      <c r="GV169">
        <v>0.43</v>
      </c>
      <c r="GW169">
        <v>0.55000000000000004</v>
      </c>
      <c r="GX169">
        <v>0.19</v>
      </c>
      <c r="GY169">
        <v>0.36</v>
      </c>
      <c r="GZ169">
        <v>0</v>
      </c>
      <c r="HA169">
        <v>0.6</v>
      </c>
      <c r="HB169">
        <v>0.38</v>
      </c>
      <c r="HC169">
        <v>0.22</v>
      </c>
      <c r="HD169">
        <v>0.17</v>
      </c>
      <c r="HE169">
        <v>1.1000000000000001</v>
      </c>
      <c r="HF169">
        <v>0.24</v>
      </c>
      <c r="HG169">
        <v>0.03</v>
      </c>
      <c r="HH169">
        <v>0.42</v>
      </c>
      <c r="HI169">
        <v>0.1</v>
      </c>
      <c r="HJ169">
        <v>0.02</v>
      </c>
      <c r="HK169">
        <v>0.27</v>
      </c>
      <c r="HL169">
        <v>0.57999999999999996</v>
      </c>
      <c r="HM169">
        <v>0.02</v>
      </c>
      <c r="HN169">
        <v>0.36</v>
      </c>
      <c r="HO169">
        <v>0.28000000000000003</v>
      </c>
      <c r="HP169">
        <v>1.03</v>
      </c>
      <c r="HQ169">
        <v>1.82</v>
      </c>
      <c r="HR169">
        <v>2.84</v>
      </c>
      <c r="HS169">
        <v>0.55000000000000004</v>
      </c>
      <c r="HT169">
        <v>1.42</v>
      </c>
      <c r="HU169">
        <v>0.14000000000000001</v>
      </c>
      <c r="HV169">
        <v>0.22</v>
      </c>
      <c r="HW169">
        <v>0.31</v>
      </c>
      <c r="HX169">
        <v>0.01</v>
      </c>
      <c r="HY169">
        <v>0.05</v>
      </c>
      <c r="HZ169">
        <v>2.61</v>
      </c>
      <c r="IA169">
        <v>2.46</v>
      </c>
      <c r="IB169">
        <v>6.97</v>
      </c>
      <c r="IC169">
        <v>4.01</v>
      </c>
      <c r="ID169">
        <v>1.33</v>
      </c>
      <c r="IE169">
        <v>2.06</v>
      </c>
      <c r="IF169">
        <v>1.68</v>
      </c>
      <c r="IG169">
        <v>3.8</v>
      </c>
      <c r="IH169">
        <v>3.76</v>
      </c>
      <c r="II169">
        <v>2.77</v>
      </c>
      <c r="IJ169">
        <v>4.0599999999999996</v>
      </c>
      <c r="IK169">
        <v>1.99</v>
      </c>
      <c r="IL169">
        <v>4.0599999999999996</v>
      </c>
      <c r="IM169">
        <v>3.25</v>
      </c>
      <c r="IN169">
        <v>2.64</v>
      </c>
      <c r="IO169">
        <v>0.69</v>
      </c>
      <c r="IP169">
        <v>1.58</v>
      </c>
      <c r="IQ169">
        <v>3.08</v>
      </c>
      <c r="IR169">
        <v>2.81</v>
      </c>
      <c r="IS169">
        <v>2.74</v>
      </c>
      <c r="IT169">
        <v>2.71</v>
      </c>
      <c r="IU169">
        <v>1.52</v>
      </c>
      <c r="IV169">
        <v>3.05</v>
      </c>
      <c r="IW169">
        <v>2.7</v>
      </c>
      <c r="IX169">
        <v>2.66</v>
      </c>
      <c r="IY169">
        <v>3.91</v>
      </c>
      <c r="IZ169">
        <v>1.2</v>
      </c>
      <c r="JA169">
        <v>1.99</v>
      </c>
      <c r="JB169">
        <v>1.69</v>
      </c>
      <c r="JC169">
        <v>2.1800000000000002</v>
      </c>
      <c r="JD169">
        <v>1.51</v>
      </c>
      <c r="JE169">
        <v>1.96</v>
      </c>
      <c r="JF169">
        <v>1.35</v>
      </c>
      <c r="JG169">
        <v>3.12</v>
      </c>
      <c r="JH169">
        <v>4.2699999999999996</v>
      </c>
      <c r="JI169">
        <v>8.06</v>
      </c>
      <c r="JJ169">
        <v>4.5</v>
      </c>
      <c r="JK169">
        <v>3.79</v>
      </c>
      <c r="JL169">
        <v>5.7</v>
      </c>
      <c r="JM169">
        <v>3.45</v>
      </c>
      <c r="JN169">
        <v>5.33</v>
      </c>
      <c r="JO169">
        <v>4.72</v>
      </c>
      <c r="JP169">
        <v>3.22</v>
      </c>
      <c r="JQ169">
        <v>5.26</v>
      </c>
      <c r="JR169">
        <v>5.2</v>
      </c>
      <c r="JS169">
        <v>4.05</v>
      </c>
      <c r="JT169">
        <v>5.78</v>
      </c>
      <c r="JU169">
        <v>2.74</v>
      </c>
      <c r="JV169">
        <v>-0.52</v>
      </c>
      <c r="JW169">
        <v>3.8</v>
      </c>
      <c r="JX169">
        <v>3.28</v>
      </c>
      <c r="JY169">
        <v>3.07</v>
      </c>
      <c r="JZ169">
        <v>2.94</v>
      </c>
      <c r="KA169">
        <v>2.44</v>
      </c>
      <c r="KB169">
        <v>1.42</v>
      </c>
      <c r="KC169">
        <v>3.35</v>
      </c>
      <c r="KD169">
        <v>3.13</v>
      </c>
      <c r="KE169">
        <v>3.21</v>
      </c>
      <c r="KF169">
        <v>4.55</v>
      </c>
      <c r="KG169">
        <v>1.79</v>
      </c>
      <c r="KH169">
        <v>2.37</v>
      </c>
      <c r="KI169">
        <v>2.46</v>
      </c>
      <c r="KJ169">
        <v>2.17</v>
      </c>
      <c r="KK169">
        <v>3.65</v>
      </c>
      <c r="KL169">
        <v>1.93</v>
      </c>
      <c r="KM169">
        <v>1.88</v>
      </c>
    </row>
    <row r="170" spans="1:299" x14ac:dyDescent="0.25">
      <c r="A170">
        <v>168</v>
      </c>
      <c r="B170" s="1">
        <v>45536</v>
      </c>
      <c r="C170">
        <v>1773.2</v>
      </c>
      <c r="D170">
        <v>1820.93</v>
      </c>
      <c r="E170">
        <v>1961.07</v>
      </c>
      <c r="F170">
        <v>1951.21</v>
      </c>
      <c r="G170">
        <v>1819.54</v>
      </c>
      <c r="H170">
        <v>1920.43</v>
      </c>
      <c r="I170">
        <v>1767.38</v>
      </c>
      <c r="J170">
        <v>1767.87</v>
      </c>
      <c r="K170">
        <v>1876.88</v>
      </c>
      <c r="L170">
        <v>1651.2</v>
      </c>
      <c r="M170">
        <v>1721.31</v>
      </c>
      <c r="N170">
        <v>1651.69</v>
      </c>
      <c r="O170">
        <v>1658.02</v>
      </c>
      <c r="P170">
        <v>1676.01</v>
      </c>
      <c r="Q170">
        <v>1701.15</v>
      </c>
      <c r="R170">
        <v>1591.08</v>
      </c>
      <c r="S170">
        <v>1594.14</v>
      </c>
      <c r="T170">
        <v>1581.91</v>
      </c>
      <c r="U170">
        <v>1649.24</v>
      </c>
      <c r="V170">
        <v>1818.71</v>
      </c>
      <c r="W170">
        <v>1666.55</v>
      </c>
      <c r="X170">
        <v>1608.28</v>
      </c>
      <c r="Y170">
        <v>1959.49</v>
      </c>
      <c r="Z170">
        <v>1870.82</v>
      </c>
      <c r="AA170">
        <v>1893.82</v>
      </c>
      <c r="AB170">
        <v>1899.71</v>
      </c>
      <c r="AC170">
        <v>2012.88</v>
      </c>
      <c r="AD170">
        <v>1769.19</v>
      </c>
      <c r="AE170">
        <v>1790.49</v>
      </c>
      <c r="AF170">
        <v>1742.36</v>
      </c>
      <c r="AG170">
        <v>1841.33</v>
      </c>
      <c r="AH170">
        <v>1746.13</v>
      </c>
      <c r="AI170">
        <v>1817.42</v>
      </c>
      <c r="AJ170">
        <v>1019.25</v>
      </c>
      <c r="AK170">
        <v>1124.1400000000001</v>
      </c>
      <c r="AL170">
        <v>1169.71</v>
      </c>
      <c r="AM170">
        <v>1217.83</v>
      </c>
      <c r="AN170">
        <v>1091.81</v>
      </c>
      <c r="AO170">
        <v>1159.5899999999999</v>
      </c>
      <c r="AP170">
        <v>1115.23</v>
      </c>
      <c r="AQ170">
        <v>1089.5999999999999</v>
      </c>
      <c r="AR170">
        <v>1161.8800000000001</v>
      </c>
      <c r="AS170">
        <v>988.44</v>
      </c>
      <c r="AT170">
        <v>1042.1199999999999</v>
      </c>
      <c r="AU170">
        <v>1013.46</v>
      </c>
      <c r="AV170">
        <v>1017.64</v>
      </c>
      <c r="AW170">
        <v>1025.55</v>
      </c>
      <c r="AX170">
        <v>1007.36</v>
      </c>
      <c r="AY170">
        <v>935.9</v>
      </c>
      <c r="AZ170">
        <v>975.11</v>
      </c>
      <c r="BA170">
        <v>959.18</v>
      </c>
      <c r="BB170">
        <v>965.63</v>
      </c>
      <c r="BC170">
        <v>1002.19</v>
      </c>
      <c r="BD170">
        <v>987.73</v>
      </c>
      <c r="BE170">
        <v>932.9</v>
      </c>
      <c r="BF170">
        <v>1038</v>
      </c>
      <c r="BG170">
        <v>1002.19</v>
      </c>
      <c r="BH170">
        <v>1042.3699999999999</v>
      </c>
      <c r="BI170">
        <v>1016.79</v>
      </c>
      <c r="BJ170">
        <v>1084.93</v>
      </c>
      <c r="BK170">
        <v>1044.31</v>
      </c>
      <c r="BL170">
        <v>1060.8399999999999</v>
      </c>
      <c r="BM170">
        <v>1031.8499999999999</v>
      </c>
      <c r="BN170">
        <v>1119.6300000000001</v>
      </c>
      <c r="BO170">
        <v>1001.51</v>
      </c>
      <c r="BP170">
        <v>1084.92</v>
      </c>
      <c r="BQ170">
        <v>753.95</v>
      </c>
      <c r="BR170">
        <v>696.79</v>
      </c>
      <c r="BS170">
        <v>791.36</v>
      </c>
      <c r="BT170">
        <v>733.38</v>
      </c>
      <c r="BU170">
        <v>727.73</v>
      </c>
      <c r="BV170">
        <v>760.84</v>
      </c>
      <c r="BW170">
        <v>652.15</v>
      </c>
      <c r="BX170">
        <v>678.27</v>
      </c>
      <c r="BY170">
        <v>715</v>
      </c>
      <c r="BZ170">
        <v>662.76</v>
      </c>
      <c r="CA170">
        <v>679.19</v>
      </c>
      <c r="CB170">
        <v>638.23</v>
      </c>
      <c r="CC170">
        <v>640.38</v>
      </c>
      <c r="CD170">
        <v>650.46</v>
      </c>
      <c r="CE170">
        <v>693.79</v>
      </c>
      <c r="CF170">
        <v>655.17999999999995</v>
      </c>
      <c r="CG170">
        <v>619.03</v>
      </c>
      <c r="CH170">
        <v>622.73</v>
      </c>
      <c r="CI170">
        <v>683.61</v>
      </c>
      <c r="CJ170">
        <v>816.52</v>
      </c>
      <c r="CK170">
        <v>678.82</v>
      </c>
      <c r="CL170">
        <v>675.38</v>
      </c>
      <c r="CM170">
        <v>921.49</v>
      </c>
      <c r="CN170">
        <v>868.63</v>
      </c>
      <c r="CO170">
        <v>851.45</v>
      </c>
      <c r="CP170">
        <v>882.92</v>
      </c>
      <c r="CQ170">
        <v>927.95</v>
      </c>
      <c r="CR170">
        <v>724.88</v>
      </c>
      <c r="CS170">
        <v>729.65</v>
      </c>
      <c r="CT170">
        <v>710.51</v>
      </c>
      <c r="CU170">
        <v>721.7</v>
      </c>
      <c r="CV170">
        <v>744.62</v>
      </c>
      <c r="CW170">
        <v>732.5</v>
      </c>
      <c r="CX170">
        <v>887.6</v>
      </c>
      <c r="CY170">
        <v>907.23</v>
      </c>
      <c r="CZ170">
        <v>1093.55</v>
      </c>
      <c r="DA170">
        <v>1035.43</v>
      </c>
      <c r="DB170">
        <v>890.64</v>
      </c>
      <c r="DC170">
        <v>797.65</v>
      </c>
      <c r="DD170">
        <v>847.49</v>
      </c>
      <c r="DE170">
        <v>858.65</v>
      </c>
      <c r="DF170">
        <v>986.78</v>
      </c>
      <c r="DG170">
        <v>892.03</v>
      </c>
      <c r="DH170">
        <v>907.06</v>
      </c>
      <c r="DI170">
        <v>1097.73</v>
      </c>
      <c r="DJ170">
        <v>957.78</v>
      </c>
      <c r="DK170">
        <v>844.81</v>
      </c>
      <c r="DL170">
        <v>940.76</v>
      </c>
      <c r="DM170">
        <v>850.6</v>
      </c>
      <c r="DN170">
        <v>796.18</v>
      </c>
      <c r="DO170">
        <v>840.5</v>
      </c>
      <c r="DP170">
        <v>872.99</v>
      </c>
      <c r="DQ170">
        <v>870.6</v>
      </c>
      <c r="DR170">
        <v>917.09</v>
      </c>
      <c r="DS170">
        <v>892.32</v>
      </c>
      <c r="DT170">
        <v>893.06</v>
      </c>
      <c r="DU170">
        <v>844.72</v>
      </c>
      <c r="DV170">
        <v>905.74</v>
      </c>
      <c r="DW170">
        <v>908.41</v>
      </c>
      <c r="DX170">
        <v>1089.74</v>
      </c>
      <c r="DY170">
        <v>802.82</v>
      </c>
      <c r="DZ170">
        <v>913.78</v>
      </c>
      <c r="EA170">
        <v>819.58</v>
      </c>
      <c r="EB170">
        <v>1050.19</v>
      </c>
      <c r="EC170">
        <v>922.32</v>
      </c>
      <c r="ED170">
        <v>802.73</v>
      </c>
      <c r="EE170">
        <v>772.17</v>
      </c>
      <c r="EF170">
        <v>830.66</v>
      </c>
      <c r="EG170">
        <v>890.66</v>
      </c>
      <c r="EH170">
        <v>885.17</v>
      </c>
      <c r="EI170">
        <v>806.25</v>
      </c>
      <c r="EJ170">
        <v>763.32</v>
      </c>
      <c r="EK170">
        <v>830.06</v>
      </c>
      <c r="EL170">
        <v>749.97</v>
      </c>
      <c r="EM170">
        <v>909.17</v>
      </c>
      <c r="EN170">
        <v>762.73</v>
      </c>
      <c r="EO170">
        <v>717.28</v>
      </c>
      <c r="EP170">
        <v>917.77</v>
      </c>
      <c r="EQ170">
        <v>819.4</v>
      </c>
      <c r="ER170">
        <v>724.15</v>
      </c>
      <c r="ES170">
        <v>800.93</v>
      </c>
      <c r="ET170">
        <v>697.77</v>
      </c>
      <c r="EU170">
        <v>721.84</v>
      </c>
      <c r="EV170">
        <v>716.33</v>
      </c>
      <c r="EW170">
        <v>780.27</v>
      </c>
      <c r="EX170">
        <v>760.54</v>
      </c>
      <c r="EY170">
        <v>829.55</v>
      </c>
      <c r="EZ170">
        <v>742.59</v>
      </c>
      <c r="FA170">
        <v>731.69</v>
      </c>
      <c r="FB170">
        <v>737.39</v>
      </c>
      <c r="FC170">
        <v>773.81</v>
      </c>
      <c r="FD170">
        <v>795.35</v>
      </c>
      <c r="FE170">
        <v>900.67</v>
      </c>
      <c r="FF170">
        <v>674.59</v>
      </c>
      <c r="FG170">
        <v>808.39</v>
      </c>
      <c r="FH170">
        <v>714.09</v>
      </c>
      <c r="FI170">
        <v>979.07</v>
      </c>
      <c r="FJ170">
        <v>774.77</v>
      </c>
      <c r="FK170">
        <v>719.62</v>
      </c>
      <c r="FL170">
        <v>1189.44</v>
      </c>
      <c r="FM170">
        <v>1122.94</v>
      </c>
      <c r="FN170">
        <v>1808.21</v>
      </c>
      <c r="FO170">
        <v>1510.36</v>
      </c>
      <c r="FP170">
        <v>1097.53</v>
      </c>
      <c r="FQ170">
        <v>929.61</v>
      </c>
      <c r="FR170">
        <v>907.3</v>
      </c>
      <c r="FS170">
        <v>1175</v>
      </c>
      <c r="FT170">
        <v>1284.6600000000001</v>
      </c>
      <c r="FU170">
        <v>1281.72</v>
      </c>
      <c r="FV170">
        <v>1681.2</v>
      </c>
      <c r="FW170">
        <v>1681.18</v>
      </c>
      <c r="FX170">
        <v>1449.99</v>
      </c>
      <c r="FY170">
        <v>1210.1500000000001</v>
      </c>
      <c r="FZ170">
        <v>1354.39</v>
      </c>
      <c r="GA170">
        <v>1308.6600000000001</v>
      </c>
      <c r="GB170">
        <v>988.13</v>
      </c>
      <c r="GC170">
        <v>1253.03</v>
      </c>
      <c r="GD170">
        <v>1117.53</v>
      </c>
      <c r="GE170">
        <v>1139.45</v>
      </c>
      <c r="GF170">
        <v>1168.23</v>
      </c>
      <c r="GG170">
        <v>1302.3499999999999</v>
      </c>
      <c r="GH170">
        <v>1259.92</v>
      </c>
      <c r="GI170">
        <v>1099.32</v>
      </c>
      <c r="GJ170">
        <v>1245.5899999999999</v>
      </c>
      <c r="GK170">
        <v>1176.48</v>
      </c>
      <c r="GL170">
        <v>1544</v>
      </c>
      <c r="GM170">
        <v>1173.54</v>
      </c>
      <c r="GN170">
        <v>1204.81</v>
      </c>
      <c r="GO170">
        <v>1093.3</v>
      </c>
      <c r="GP170">
        <v>1237.0999999999999</v>
      </c>
      <c r="GQ170">
        <v>1352.61</v>
      </c>
      <c r="GR170">
        <v>1029.07</v>
      </c>
      <c r="GS170">
        <v>0.35</v>
      </c>
      <c r="GT170">
        <v>0.27</v>
      </c>
      <c r="GU170">
        <v>0.55000000000000004</v>
      </c>
      <c r="GV170">
        <v>0.01</v>
      </c>
      <c r="GW170">
        <v>0.14000000000000001</v>
      </c>
      <c r="GX170">
        <v>0.47</v>
      </c>
      <c r="GY170">
        <v>0.33</v>
      </c>
      <c r="GZ170">
        <v>0.37</v>
      </c>
      <c r="HA170">
        <v>0.16</v>
      </c>
      <c r="HB170">
        <v>0.49</v>
      </c>
      <c r="HC170">
        <v>0.02</v>
      </c>
      <c r="HD170">
        <v>0.28000000000000003</v>
      </c>
      <c r="HE170">
        <v>0.73</v>
      </c>
      <c r="HF170">
        <v>0.32</v>
      </c>
      <c r="HG170">
        <v>0.37</v>
      </c>
      <c r="HH170">
        <v>0.69</v>
      </c>
      <c r="HI170">
        <v>0.36</v>
      </c>
      <c r="HJ170">
        <v>0.32</v>
      </c>
      <c r="HK170">
        <v>0.61</v>
      </c>
      <c r="HL170">
        <v>0.34</v>
      </c>
      <c r="HM170">
        <v>0.66</v>
      </c>
      <c r="HN170">
        <v>0.36</v>
      </c>
      <c r="HO170">
        <v>0.38</v>
      </c>
      <c r="HP170">
        <v>0.16</v>
      </c>
      <c r="HQ170">
        <v>0.12</v>
      </c>
      <c r="HR170">
        <v>0.2</v>
      </c>
      <c r="HS170">
        <v>0.08</v>
      </c>
      <c r="HT170">
        <v>0.01</v>
      </c>
      <c r="HU170">
        <v>0.31</v>
      </c>
      <c r="HV170">
        <v>0.21</v>
      </c>
      <c r="HW170">
        <v>0.68</v>
      </c>
      <c r="HX170">
        <v>0.2</v>
      </c>
      <c r="HY170">
        <v>0.03</v>
      </c>
      <c r="HZ170">
        <v>2.97</v>
      </c>
      <c r="IA170">
        <v>2.73</v>
      </c>
      <c r="IB170">
        <v>7.56</v>
      </c>
      <c r="IC170">
        <v>4.0199999999999996</v>
      </c>
      <c r="ID170">
        <v>1.48</v>
      </c>
      <c r="IE170">
        <v>2.54</v>
      </c>
      <c r="IF170">
        <v>2.02</v>
      </c>
      <c r="IG170">
        <v>4.1900000000000004</v>
      </c>
      <c r="IH170">
        <v>3.93</v>
      </c>
      <c r="II170">
        <v>3.28</v>
      </c>
      <c r="IJ170">
        <v>4.08</v>
      </c>
      <c r="IK170">
        <v>2.2799999999999998</v>
      </c>
      <c r="IL170">
        <v>4.82</v>
      </c>
      <c r="IM170">
        <v>3.58</v>
      </c>
      <c r="IN170">
        <v>3.02</v>
      </c>
      <c r="IO170">
        <v>1.38</v>
      </c>
      <c r="IP170">
        <v>1.94</v>
      </c>
      <c r="IQ170">
        <v>3.41</v>
      </c>
      <c r="IR170">
        <v>3.44</v>
      </c>
      <c r="IS170">
        <v>3.09</v>
      </c>
      <c r="IT170">
        <v>3.39</v>
      </c>
      <c r="IU170">
        <v>1.88</v>
      </c>
      <c r="IV170">
        <v>3.44</v>
      </c>
      <c r="IW170">
        <v>2.87</v>
      </c>
      <c r="IX170">
        <v>2.78</v>
      </c>
      <c r="IY170">
        <v>4.12</v>
      </c>
      <c r="IZ170">
        <v>1.28</v>
      </c>
      <c r="JA170">
        <v>2</v>
      </c>
      <c r="JB170">
        <v>2</v>
      </c>
      <c r="JC170">
        <v>2.39</v>
      </c>
      <c r="JD170">
        <v>2.2000000000000002</v>
      </c>
      <c r="JE170">
        <v>2.16</v>
      </c>
      <c r="JF170">
        <v>1.38</v>
      </c>
      <c r="JG170">
        <v>3.46</v>
      </c>
      <c r="JH170">
        <v>4.04</v>
      </c>
      <c r="JI170">
        <v>8.1199999999999992</v>
      </c>
      <c r="JJ170">
        <v>4.22</v>
      </c>
      <c r="JK170">
        <v>2.27</v>
      </c>
      <c r="JL170">
        <v>5.33</v>
      </c>
      <c r="JM170">
        <v>3.86</v>
      </c>
      <c r="JN170">
        <v>5.5</v>
      </c>
      <c r="JO170">
        <v>4.6900000000000004</v>
      </c>
      <c r="JP170">
        <v>3.82</v>
      </c>
      <c r="JQ170">
        <v>5.36</v>
      </c>
      <c r="JR170">
        <v>5.35</v>
      </c>
      <c r="JS170">
        <v>4.95</v>
      </c>
      <c r="JT170">
        <v>6.02</v>
      </c>
      <c r="JU170">
        <v>3.03</v>
      </c>
      <c r="JV170">
        <v>0.78</v>
      </c>
      <c r="JW170">
        <v>2.35</v>
      </c>
      <c r="JX170">
        <v>3.88</v>
      </c>
      <c r="JY170">
        <v>3.89</v>
      </c>
      <c r="JZ170">
        <v>3.33</v>
      </c>
      <c r="KA170">
        <v>3.38</v>
      </c>
      <c r="KB170">
        <v>1.92</v>
      </c>
      <c r="KC170">
        <v>3.54</v>
      </c>
      <c r="KD170">
        <v>3.3</v>
      </c>
      <c r="KE170">
        <v>3.28</v>
      </c>
      <c r="KF170">
        <v>4.7300000000000004</v>
      </c>
      <c r="KG170">
        <v>1.8</v>
      </c>
      <c r="KH170">
        <v>2.34</v>
      </c>
      <c r="KI170">
        <v>2.69</v>
      </c>
      <c r="KJ170">
        <v>2.21</v>
      </c>
      <c r="KK170">
        <v>4.18</v>
      </c>
      <c r="KL170">
        <v>2.2000000000000002</v>
      </c>
      <c r="KM170">
        <v>1.75</v>
      </c>
    </row>
    <row r="171" spans="1:299" x14ac:dyDescent="0.25">
      <c r="A171">
        <v>169</v>
      </c>
      <c r="B171" s="1">
        <v>45566</v>
      </c>
      <c r="C171">
        <v>1782.51</v>
      </c>
      <c r="D171">
        <v>1849.69</v>
      </c>
      <c r="E171">
        <v>1970.77</v>
      </c>
      <c r="F171">
        <v>1956.1</v>
      </c>
      <c r="G171">
        <v>1824.1</v>
      </c>
      <c r="H171">
        <v>1979.67</v>
      </c>
      <c r="I171">
        <v>1820.13</v>
      </c>
      <c r="J171">
        <v>1774.64</v>
      </c>
      <c r="K171">
        <v>1886.37</v>
      </c>
      <c r="L171">
        <v>1657.78</v>
      </c>
      <c r="M171">
        <v>1727.66</v>
      </c>
      <c r="N171">
        <v>1656.96</v>
      </c>
      <c r="O171">
        <v>1661.97</v>
      </c>
      <c r="P171">
        <v>1677.74</v>
      </c>
      <c r="Q171">
        <v>1716.51</v>
      </c>
      <c r="R171">
        <v>1596.87</v>
      </c>
      <c r="S171">
        <v>1597.09</v>
      </c>
      <c r="T171">
        <v>1592.24</v>
      </c>
      <c r="U171">
        <v>1657.27</v>
      </c>
      <c r="V171">
        <v>1827.75</v>
      </c>
      <c r="W171">
        <v>1675.74</v>
      </c>
      <c r="X171">
        <v>1615.77</v>
      </c>
      <c r="Y171">
        <v>1966.33</v>
      </c>
      <c r="Z171">
        <v>1880.77</v>
      </c>
      <c r="AA171">
        <v>1901.72</v>
      </c>
      <c r="AB171">
        <v>1906.55</v>
      </c>
      <c r="AC171">
        <v>2020.86</v>
      </c>
      <c r="AD171">
        <v>1778.76</v>
      </c>
      <c r="AE171">
        <v>1793.46</v>
      </c>
      <c r="AF171">
        <v>1741.3</v>
      </c>
      <c r="AG171">
        <v>1841.5</v>
      </c>
      <c r="AH171">
        <v>1750.1</v>
      </c>
      <c r="AI171">
        <v>1825.53</v>
      </c>
      <c r="AJ171">
        <v>1027.32</v>
      </c>
      <c r="AK171">
        <v>1136.53</v>
      </c>
      <c r="AL171">
        <v>1176.79</v>
      </c>
      <c r="AM171">
        <v>1222.72</v>
      </c>
      <c r="AN171">
        <v>1095.33</v>
      </c>
      <c r="AO171">
        <v>1181.6099999999999</v>
      </c>
      <c r="AP171">
        <v>1134.99</v>
      </c>
      <c r="AQ171">
        <v>1096.3800000000001</v>
      </c>
      <c r="AR171">
        <v>1171.3699999999999</v>
      </c>
      <c r="AS171">
        <v>994.89</v>
      </c>
      <c r="AT171">
        <v>1045.31</v>
      </c>
      <c r="AU171">
        <v>1021.77</v>
      </c>
      <c r="AV171">
        <v>1021.59</v>
      </c>
      <c r="AW171">
        <v>1027.28</v>
      </c>
      <c r="AX171">
        <v>1035.08</v>
      </c>
      <c r="AY171">
        <v>941.83</v>
      </c>
      <c r="AZ171">
        <v>978.06</v>
      </c>
      <c r="BA171">
        <v>969.51</v>
      </c>
      <c r="BB171">
        <v>970.98</v>
      </c>
      <c r="BC171">
        <v>1011.54</v>
      </c>
      <c r="BD171">
        <v>996.92</v>
      </c>
      <c r="BE171">
        <v>940.39</v>
      </c>
      <c r="BF171">
        <v>1044.8399999999999</v>
      </c>
      <c r="BG171">
        <v>1012.78</v>
      </c>
      <c r="BH171">
        <v>1048.9100000000001</v>
      </c>
      <c r="BI171">
        <v>1023.75</v>
      </c>
      <c r="BJ171">
        <v>1087.57</v>
      </c>
      <c r="BK171">
        <v>1053.8800000000001</v>
      </c>
      <c r="BL171">
        <v>1067.1600000000001</v>
      </c>
      <c r="BM171">
        <v>1030.79</v>
      </c>
      <c r="BN171">
        <v>1116.0899999999999</v>
      </c>
      <c r="BO171">
        <v>1019.63</v>
      </c>
      <c r="BP171">
        <v>1093.03</v>
      </c>
      <c r="BQ171">
        <v>755.19</v>
      </c>
      <c r="BR171">
        <v>713.16</v>
      </c>
      <c r="BS171">
        <v>793.98</v>
      </c>
      <c r="BT171">
        <v>733.38</v>
      </c>
      <c r="BU171">
        <v>728.77</v>
      </c>
      <c r="BV171">
        <v>798.06</v>
      </c>
      <c r="BW171">
        <v>685.14</v>
      </c>
      <c r="BX171">
        <v>678.26</v>
      </c>
      <c r="BY171">
        <v>715</v>
      </c>
      <c r="BZ171">
        <v>662.89</v>
      </c>
      <c r="CA171">
        <v>682.35</v>
      </c>
      <c r="CB171">
        <v>635.19000000000005</v>
      </c>
      <c r="CC171">
        <v>640.38</v>
      </c>
      <c r="CD171">
        <v>650.46</v>
      </c>
      <c r="CE171">
        <v>681.43</v>
      </c>
      <c r="CF171">
        <v>655.04</v>
      </c>
      <c r="CG171">
        <v>619.03</v>
      </c>
      <c r="CH171">
        <v>622.73</v>
      </c>
      <c r="CI171">
        <v>686.29</v>
      </c>
      <c r="CJ171">
        <v>816.21</v>
      </c>
      <c r="CK171">
        <v>678.82</v>
      </c>
      <c r="CL171">
        <v>675.38</v>
      </c>
      <c r="CM171">
        <v>921.49</v>
      </c>
      <c r="CN171">
        <v>867.99</v>
      </c>
      <c r="CO171">
        <v>852.81</v>
      </c>
      <c r="CP171">
        <v>882.8</v>
      </c>
      <c r="CQ171">
        <v>933.29</v>
      </c>
      <c r="CR171">
        <v>724.88</v>
      </c>
      <c r="CS171">
        <v>726.3</v>
      </c>
      <c r="CT171">
        <v>710.51</v>
      </c>
      <c r="CU171">
        <v>725.41</v>
      </c>
      <c r="CV171">
        <v>730.47</v>
      </c>
      <c r="CW171">
        <v>732.5</v>
      </c>
      <c r="CX171">
        <v>892.3</v>
      </c>
      <c r="CY171">
        <v>921.57</v>
      </c>
      <c r="CZ171">
        <v>1098.9000000000001</v>
      </c>
      <c r="DA171">
        <v>1038.02</v>
      </c>
      <c r="DB171">
        <v>892.87</v>
      </c>
      <c r="DC171">
        <v>822.22</v>
      </c>
      <c r="DD171">
        <v>872.75</v>
      </c>
      <c r="DE171">
        <v>861.91</v>
      </c>
      <c r="DF171">
        <v>991.82</v>
      </c>
      <c r="DG171">
        <v>895.6</v>
      </c>
      <c r="DH171">
        <v>910.41</v>
      </c>
      <c r="DI171">
        <v>1101.24</v>
      </c>
      <c r="DJ171">
        <v>960.08</v>
      </c>
      <c r="DK171">
        <v>845.66</v>
      </c>
      <c r="DL171">
        <v>949.22</v>
      </c>
      <c r="DM171">
        <v>853.66</v>
      </c>
      <c r="DN171">
        <v>797.69</v>
      </c>
      <c r="DO171">
        <v>845.97</v>
      </c>
      <c r="DP171">
        <v>877.26</v>
      </c>
      <c r="DQ171">
        <v>874.95</v>
      </c>
      <c r="DR171">
        <v>922.14</v>
      </c>
      <c r="DS171">
        <v>896.51</v>
      </c>
      <c r="DT171">
        <v>896.19</v>
      </c>
      <c r="DU171">
        <v>849.2</v>
      </c>
      <c r="DV171">
        <v>909.54</v>
      </c>
      <c r="DW171">
        <v>911.68</v>
      </c>
      <c r="DX171">
        <v>1094.0999999999999</v>
      </c>
      <c r="DY171">
        <v>807.16</v>
      </c>
      <c r="DZ171">
        <v>915.33</v>
      </c>
      <c r="EA171">
        <v>819.09</v>
      </c>
      <c r="EB171">
        <v>1050.29</v>
      </c>
      <c r="EC171">
        <v>924.45</v>
      </c>
      <c r="ED171">
        <v>806.34</v>
      </c>
      <c r="EE171">
        <v>778.27</v>
      </c>
      <c r="EF171">
        <v>839.8</v>
      </c>
      <c r="EG171">
        <v>896.1</v>
      </c>
      <c r="EH171">
        <v>888.71</v>
      </c>
      <c r="EI171">
        <v>808.83</v>
      </c>
      <c r="EJ171">
        <v>777.82</v>
      </c>
      <c r="EK171">
        <v>844.75</v>
      </c>
      <c r="EL171">
        <v>754.62</v>
      </c>
      <c r="EM171">
        <v>916.63</v>
      </c>
      <c r="EN171">
        <v>767.69</v>
      </c>
      <c r="EO171">
        <v>719.51</v>
      </c>
      <c r="EP171">
        <v>925.3</v>
      </c>
      <c r="EQ171">
        <v>822.6</v>
      </c>
      <c r="ER171">
        <v>725.38</v>
      </c>
      <c r="ES171">
        <v>822.96</v>
      </c>
      <c r="ET171">
        <v>702.17</v>
      </c>
      <c r="EU171">
        <v>724</v>
      </c>
      <c r="EV171">
        <v>724.06</v>
      </c>
      <c r="EW171">
        <v>784.56</v>
      </c>
      <c r="EX171">
        <v>767.62</v>
      </c>
      <c r="EY171">
        <v>837.27</v>
      </c>
      <c r="EZ171">
        <v>748.53</v>
      </c>
      <c r="FA171">
        <v>736.52</v>
      </c>
      <c r="FB171">
        <v>745.2</v>
      </c>
      <c r="FC171">
        <v>778.68</v>
      </c>
      <c r="FD171">
        <v>800.76</v>
      </c>
      <c r="FE171">
        <v>902.84</v>
      </c>
      <c r="FF171">
        <v>680.8</v>
      </c>
      <c r="FG171">
        <v>813.24</v>
      </c>
      <c r="FH171">
        <v>713.37</v>
      </c>
      <c r="FI171">
        <v>975.94</v>
      </c>
      <c r="FJ171">
        <v>788.8</v>
      </c>
      <c r="FK171">
        <v>725.01</v>
      </c>
      <c r="FL171">
        <v>1191.3399999999999</v>
      </c>
      <c r="FM171">
        <v>1149.33</v>
      </c>
      <c r="FN171">
        <v>1814.18</v>
      </c>
      <c r="FO171">
        <v>1510.36</v>
      </c>
      <c r="FP171">
        <v>1099.06</v>
      </c>
      <c r="FQ171">
        <v>975.07</v>
      </c>
      <c r="FR171">
        <v>953.21</v>
      </c>
      <c r="FS171">
        <v>1175</v>
      </c>
      <c r="FT171">
        <v>1284.6600000000001</v>
      </c>
      <c r="FU171">
        <v>1281.97</v>
      </c>
      <c r="FV171">
        <v>1689.1</v>
      </c>
      <c r="FW171">
        <v>1673.11</v>
      </c>
      <c r="FX171">
        <v>1449.99</v>
      </c>
      <c r="FY171">
        <v>1210.1500000000001</v>
      </c>
      <c r="FZ171">
        <v>1330.28</v>
      </c>
      <c r="GA171">
        <v>1308.4000000000001</v>
      </c>
      <c r="GB171">
        <v>988.13</v>
      </c>
      <c r="GC171">
        <v>1253.03</v>
      </c>
      <c r="GD171">
        <v>1121.8900000000001</v>
      </c>
      <c r="GE171">
        <v>1139</v>
      </c>
      <c r="GF171">
        <v>1168.23</v>
      </c>
      <c r="GG171">
        <v>1302.3499999999999</v>
      </c>
      <c r="GH171">
        <v>1259.92</v>
      </c>
      <c r="GI171">
        <v>1098.55</v>
      </c>
      <c r="GJ171">
        <v>1247.58</v>
      </c>
      <c r="GK171">
        <v>1176.3699999999999</v>
      </c>
      <c r="GL171">
        <v>1552.96</v>
      </c>
      <c r="GM171">
        <v>1173.54</v>
      </c>
      <c r="GN171">
        <v>1199.27</v>
      </c>
      <c r="GO171">
        <v>1093.3</v>
      </c>
      <c r="GP171">
        <v>1243.4100000000001</v>
      </c>
      <c r="GQ171">
        <v>1326.91</v>
      </c>
      <c r="GR171">
        <v>1029.07</v>
      </c>
      <c r="GS171">
        <v>0.53</v>
      </c>
      <c r="GT171">
        <v>1.58</v>
      </c>
      <c r="GU171">
        <v>0.49</v>
      </c>
      <c r="GV171">
        <v>0.25</v>
      </c>
      <c r="GW171">
        <v>0.25</v>
      </c>
      <c r="GX171">
        <v>3.08</v>
      </c>
      <c r="GY171">
        <v>2.98</v>
      </c>
      <c r="GZ171">
        <v>0.38</v>
      </c>
      <c r="HA171">
        <v>0.51</v>
      </c>
      <c r="HB171">
        <v>0.4</v>
      </c>
      <c r="HC171">
        <v>0.37</v>
      </c>
      <c r="HD171">
        <v>0.32</v>
      </c>
      <c r="HE171">
        <v>0.24</v>
      </c>
      <c r="HF171">
        <v>0.1</v>
      </c>
      <c r="HG171">
        <v>0.9</v>
      </c>
      <c r="HH171">
        <v>0.36</v>
      </c>
      <c r="HI171">
        <v>0.19</v>
      </c>
      <c r="HJ171">
        <v>0.65</v>
      </c>
      <c r="HK171">
        <v>0.49</v>
      </c>
      <c r="HL171">
        <v>0.5</v>
      </c>
      <c r="HM171">
        <v>0.55000000000000004</v>
      </c>
      <c r="HN171">
        <v>0.47</v>
      </c>
      <c r="HO171">
        <v>0.35</v>
      </c>
      <c r="HP171">
        <v>0.53</v>
      </c>
      <c r="HQ171">
        <v>0.42</v>
      </c>
      <c r="HR171">
        <v>0.36</v>
      </c>
      <c r="HS171">
        <v>0.4</v>
      </c>
      <c r="HT171">
        <v>0.54</v>
      </c>
      <c r="HU171">
        <v>0.17</v>
      </c>
      <c r="HV171">
        <v>-0.06</v>
      </c>
      <c r="HW171">
        <v>0.01</v>
      </c>
      <c r="HX171">
        <v>0.23</v>
      </c>
      <c r="HY171">
        <v>0.45</v>
      </c>
      <c r="HZ171">
        <v>3.51</v>
      </c>
      <c r="IA171">
        <v>4.3499999999999996</v>
      </c>
      <c r="IB171">
        <v>8.09</v>
      </c>
      <c r="IC171">
        <v>4.28</v>
      </c>
      <c r="ID171">
        <v>1.73</v>
      </c>
      <c r="IE171">
        <v>5.7</v>
      </c>
      <c r="IF171">
        <v>5.0599999999999996</v>
      </c>
      <c r="IG171">
        <v>4.58</v>
      </c>
      <c r="IH171">
        <v>4.46</v>
      </c>
      <c r="II171">
        <v>3.69</v>
      </c>
      <c r="IJ171">
        <v>4.46</v>
      </c>
      <c r="IK171">
        <v>2.61</v>
      </c>
      <c r="IL171">
        <v>5.07</v>
      </c>
      <c r="IM171">
        <v>3.69</v>
      </c>
      <c r="IN171">
        <v>3.94</v>
      </c>
      <c r="IO171">
        <v>1.75</v>
      </c>
      <c r="IP171">
        <v>2.14</v>
      </c>
      <c r="IQ171">
        <v>4.08</v>
      </c>
      <c r="IR171">
        <v>3.95</v>
      </c>
      <c r="IS171">
        <v>3.6</v>
      </c>
      <c r="IT171">
        <v>3.96</v>
      </c>
      <c r="IU171">
        <v>2.36</v>
      </c>
      <c r="IV171">
        <v>3.8</v>
      </c>
      <c r="IW171">
        <v>3.41</v>
      </c>
      <c r="IX171">
        <v>3.21</v>
      </c>
      <c r="IY171">
        <v>4.5</v>
      </c>
      <c r="IZ171">
        <v>1.69</v>
      </c>
      <c r="JA171">
        <v>2.5499999999999998</v>
      </c>
      <c r="JB171">
        <v>2.1800000000000002</v>
      </c>
      <c r="JC171">
        <v>2.33</v>
      </c>
      <c r="JD171">
        <v>2.21</v>
      </c>
      <c r="JE171">
        <v>2.4</v>
      </c>
      <c r="JF171">
        <v>1.84</v>
      </c>
      <c r="JG171">
        <v>3.86</v>
      </c>
      <c r="JH171">
        <v>4.87</v>
      </c>
      <c r="JI171">
        <v>8.4499999999999993</v>
      </c>
      <c r="JJ171">
        <v>4.38</v>
      </c>
      <c r="JK171">
        <v>2.42</v>
      </c>
      <c r="JL171">
        <v>7.31</v>
      </c>
      <c r="JM171">
        <v>5.52</v>
      </c>
      <c r="JN171">
        <v>5.01</v>
      </c>
      <c r="JO171">
        <v>4.58</v>
      </c>
      <c r="JP171">
        <v>4.05</v>
      </c>
      <c r="JQ171">
        <v>5.59</v>
      </c>
      <c r="JR171">
        <v>5.51</v>
      </c>
      <c r="JS171">
        <v>5.26</v>
      </c>
      <c r="JT171">
        <v>4.45</v>
      </c>
      <c r="JU171">
        <v>4.08</v>
      </c>
      <c r="JV171">
        <v>1.31</v>
      </c>
      <c r="JW171">
        <v>2.2200000000000002</v>
      </c>
      <c r="JX171">
        <v>4.7</v>
      </c>
      <c r="JY171">
        <v>4.04</v>
      </c>
      <c r="JZ171">
        <v>3.81</v>
      </c>
      <c r="KA171">
        <v>4.34</v>
      </c>
      <c r="KB171">
        <v>2.2599999999999998</v>
      </c>
      <c r="KC171">
        <v>3.68</v>
      </c>
      <c r="KD171">
        <v>3.68</v>
      </c>
      <c r="KE171">
        <v>3.6</v>
      </c>
      <c r="KF171">
        <v>4.97</v>
      </c>
      <c r="KG171">
        <v>2.1</v>
      </c>
      <c r="KH171">
        <v>2.8</v>
      </c>
      <c r="KI171">
        <v>2.92</v>
      </c>
      <c r="KJ171">
        <v>2.39</v>
      </c>
      <c r="KK171">
        <v>4.26</v>
      </c>
      <c r="KL171">
        <v>2.5</v>
      </c>
      <c r="KM171">
        <v>2.13</v>
      </c>
    </row>
    <row r="172" spans="1:299" x14ac:dyDescent="0.25">
      <c r="A172">
        <v>170</v>
      </c>
      <c r="B172" s="1">
        <v>45597</v>
      </c>
      <c r="C172">
        <v>1786.82</v>
      </c>
      <c r="D172">
        <v>1852.56</v>
      </c>
      <c r="E172">
        <v>1983.25</v>
      </c>
      <c r="F172">
        <v>1963.94</v>
      </c>
      <c r="G172">
        <v>1825.28</v>
      </c>
      <c r="H172">
        <v>1987.66</v>
      </c>
      <c r="I172">
        <v>1821.75</v>
      </c>
      <c r="J172">
        <v>1779.71</v>
      </c>
      <c r="K172">
        <v>1883.32</v>
      </c>
      <c r="L172">
        <v>1661.51</v>
      </c>
      <c r="M172">
        <v>1731.3</v>
      </c>
      <c r="N172">
        <v>1663.61</v>
      </c>
      <c r="O172">
        <v>1662.95</v>
      </c>
      <c r="P172">
        <v>1685.06</v>
      </c>
      <c r="Q172">
        <v>1724.84</v>
      </c>
      <c r="R172">
        <v>1600.23</v>
      </c>
      <c r="S172">
        <v>1605.19</v>
      </c>
      <c r="T172">
        <v>1592.84</v>
      </c>
      <c r="U172">
        <v>1660.01</v>
      </c>
      <c r="V172">
        <v>1833.32</v>
      </c>
      <c r="W172">
        <v>1684.62</v>
      </c>
      <c r="X172">
        <v>1626.78</v>
      </c>
      <c r="Y172">
        <v>1968.41</v>
      </c>
      <c r="Z172">
        <v>1885.33</v>
      </c>
      <c r="AA172">
        <v>1906.57</v>
      </c>
      <c r="AB172">
        <v>1913.78</v>
      </c>
      <c r="AC172">
        <v>2027.09</v>
      </c>
      <c r="AD172">
        <v>1778.27</v>
      </c>
      <c r="AE172">
        <v>1795.33</v>
      </c>
      <c r="AF172">
        <v>1737.5</v>
      </c>
      <c r="AG172">
        <v>1845.92</v>
      </c>
      <c r="AH172">
        <v>1754.52</v>
      </c>
      <c r="AI172">
        <v>1824.24</v>
      </c>
      <c r="AJ172">
        <v>1031.57</v>
      </c>
      <c r="AK172">
        <v>1141.78</v>
      </c>
      <c r="AL172">
        <v>1193.6500000000001</v>
      </c>
      <c r="AM172">
        <v>1230.56</v>
      </c>
      <c r="AN172">
        <v>1096.51</v>
      </c>
      <c r="AO172">
        <v>1185.81</v>
      </c>
      <c r="AP172">
        <v>1141.75</v>
      </c>
      <c r="AQ172">
        <v>1101.45</v>
      </c>
      <c r="AR172">
        <v>1168.32</v>
      </c>
      <c r="AS172">
        <v>998.43</v>
      </c>
      <c r="AT172">
        <v>1051.48</v>
      </c>
      <c r="AU172">
        <v>1025.1199999999999</v>
      </c>
      <c r="AV172">
        <v>1022.57</v>
      </c>
      <c r="AW172">
        <v>1031.58</v>
      </c>
      <c r="AX172">
        <v>1040.44</v>
      </c>
      <c r="AY172">
        <v>945.19</v>
      </c>
      <c r="AZ172">
        <v>986.16</v>
      </c>
      <c r="BA172">
        <v>970.11</v>
      </c>
      <c r="BB172">
        <v>973.72</v>
      </c>
      <c r="BC172">
        <v>1017.22</v>
      </c>
      <c r="BD172">
        <v>1007.53</v>
      </c>
      <c r="BE172">
        <v>948.98</v>
      </c>
      <c r="BF172">
        <v>1046.92</v>
      </c>
      <c r="BG172">
        <v>1016.72</v>
      </c>
      <c r="BH172">
        <v>1049.3</v>
      </c>
      <c r="BI172">
        <v>1030.98</v>
      </c>
      <c r="BJ172">
        <v>1076.95</v>
      </c>
      <c r="BK172">
        <v>1053.3900000000001</v>
      </c>
      <c r="BL172">
        <v>1072.22</v>
      </c>
      <c r="BM172">
        <v>1026.99</v>
      </c>
      <c r="BN172">
        <v>1131.07</v>
      </c>
      <c r="BO172">
        <v>1024.05</v>
      </c>
      <c r="BP172">
        <v>1091.74</v>
      </c>
      <c r="BQ172">
        <v>755.25</v>
      </c>
      <c r="BR172">
        <v>710.78</v>
      </c>
      <c r="BS172">
        <v>789.6</v>
      </c>
      <c r="BT172">
        <v>733.38</v>
      </c>
      <c r="BU172">
        <v>728.77</v>
      </c>
      <c r="BV172">
        <v>801.85</v>
      </c>
      <c r="BW172">
        <v>680</v>
      </c>
      <c r="BX172">
        <v>678.26</v>
      </c>
      <c r="BY172">
        <v>715</v>
      </c>
      <c r="BZ172">
        <v>663.08</v>
      </c>
      <c r="CA172">
        <v>679.82</v>
      </c>
      <c r="CB172">
        <v>638.49</v>
      </c>
      <c r="CC172">
        <v>640.38</v>
      </c>
      <c r="CD172">
        <v>653.48</v>
      </c>
      <c r="CE172">
        <v>684.4</v>
      </c>
      <c r="CF172">
        <v>655.04</v>
      </c>
      <c r="CG172">
        <v>619.03</v>
      </c>
      <c r="CH172">
        <v>622.73</v>
      </c>
      <c r="CI172">
        <v>686.29</v>
      </c>
      <c r="CJ172">
        <v>816.1</v>
      </c>
      <c r="CK172">
        <v>677.09</v>
      </c>
      <c r="CL172">
        <v>677.8</v>
      </c>
      <c r="CM172">
        <v>921.49</v>
      </c>
      <c r="CN172">
        <v>868.61</v>
      </c>
      <c r="CO172">
        <v>857.27</v>
      </c>
      <c r="CP172">
        <v>882.8</v>
      </c>
      <c r="CQ172">
        <v>950.14</v>
      </c>
      <c r="CR172">
        <v>724.88</v>
      </c>
      <c r="CS172">
        <v>723.11</v>
      </c>
      <c r="CT172">
        <v>710.51</v>
      </c>
      <c r="CU172">
        <v>714.85</v>
      </c>
      <c r="CV172">
        <v>730.47</v>
      </c>
      <c r="CW172">
        <v>732.5</v>
      </c>
      <c r="CX172">
        <v>894.44</v>
      </c>
      <c r="CY172">
        <v>923.04</v>
      </c>
      <c r="CZ172">
        <v>1105.83</v>
      </c>
      <c r="DA172">
        <v>1042.17</v>
      </c>
      <c r="DB172">
        <v>893.4</v>
      </c>
      <c r="DC172">
        <v>825.51</v>
      </c>
      <c r="DD172">
        <v>873.53</v>
      </c>
      <c r="DE172">
        <v>864.41</v>
      </c>
      <c r="DF172">
        <v>990.23</v>
      </c>
      <c r="DG172">
        <v>897.57</v>
      </c>
      <c r="DH172">
        <v>912.32</v>
      </c>
      <c r="DI172">
        <v>1105.6500000000001</v>
      </c>
      <c r="DJ172">
        <v>960.65</v>
      </c>
      <c r="DK172">
        <v>849.38</v>
      </c>
      <c r="DL172">
        <v>953.88</v>
      </c>
      <c r="DM172">
        <v>855.45</v>
      </c>
      <c r="DN172">
        <v>801.76</v>
      </c>
      <c r="DO172">
        <v>846.3</v>
      </c>
      <c r="DP172">
        <v>878.75</v>
      </c>
      <c r="DQ172">
        <v>877.58</v>
      </c>
      <c r="DR172">
        <v>927.02</v>
      </c>
      <c r="DS172">
        <v>902.61</v>
      </c>
      <c r="DT172">
        <v>897.17</v>
      </c>
      <c r="DU172">
        <v>851.24</v>
      </c>
      <c r="DV172">
        <v>911.91</v>
      </c>
      <c r="DW172">
        <v>915.15</v>
      </c>
      <c r="DX172">
        <v>1097.49</v>
      </c>
      <c r="DY172">
        <v>806.91</v>
      </c>
      <c r="DZ172">
        <v>916.24</v>
      </c>
      <c r="EA172">
        <v>817.29</v>
      </c>
      <c r="EB172">
        <v>1052.81</v>
      </c>
      <c r="EC172">
        <v>926.76</v>
      </c>
      <c r="ED172">
        <v>805.78</v>
      </c>
      <c r="EE172">
        <v>781.46</v>
      </c>
      <c r="EF172">
        <v>843.66</v>
      </c>
      <c r="EG172">
        <v>908.91</v>
      </c>
      <c r="EH172">
        <v>894.4</v>
      </c>
      <c r="EI172">
        <v>809.72</v>
      </c>
      <c r="EJ172">
        <v>780.62</v>
      </c>
      <c r="EK172">
        <v>849.82</v>
      </c>
      <c r="EL172">
        <v>758.09</v>
      </c>
      <c r="EM172">
        <v>914.24</v>
      </c>
      <c r="EN172">
        <v>770.45</v>
      </c>
      <c r="EO172">
        <v>723.75</v>
      </c>
      <c r="EP172">
        <v>928.35</v>
      </c>
      <c r="EQ172">
        <v>823.42</v>
      </c>
      <c r="ER172">
        <v>728.43</v>
      </c>
      <c r="ES172">
        <v>827.24</v>
      </c>
      <c r="ET172">
        <v>704.69</v>
      </c>
      <c r="EU172">
        <v>730.01</v>
      </c>
      <c r="EV172">
        <v>724.5</v>
      </c>
      <c r="EW172">
        <v>786.76</v>
      </c>
      <c r="EX172">
        <v>771.91</v>
      </c>
      <c r="EY172">
        <v>846.14</v>
      </c>
      <c r="EZ172">
        <v>755.34</v>
      </c>
      <c r="FA172">
        <v>737.99</v>
      </c>
      <c r="FB172">
        <v>748.11</v>
      </c>
      <c r="FC172">
        <v>778.99</v>
      </c>
      <c r="FD172">
        <v>806.45</v>
      </c>
      <c r="FE172">
        <v>893.99</v>
      </c>
      <c r="FF172">
        <v>680.46</v>
      </c>
      <c r="FG172">
        <v>817.07</v>
      </c>
      <c r="FH172">
        <v>710.73</v>
      </c>
      <c r="FI172">
        <v>989.02</v>
      </c>
      <c r="FJ172">
        <v>792.19</v>
      </c>
      <c r="FK172">
        <v>724.14</v>
      </c>
      <c r="FL172">
        <v>1191.46</v>
      </c>
      <c r="FM172">
        <v>1145.53</v>
      </c>
      <c r="FN172">
        <v>1804.2</v>
      </c>
      <c r="FO172">
        <v>1510.36</v>
      </c>
      <c r="FP172">
        <v>1099.06</v>
      </c>
      <c r="FQ172">
        <v>979.66</v>
      </c>
      <c r="FR172">
        <v>946.06</v>
      </c>
      <c r="FS172">
        <v>1175</v>
      </c>
      <c r="FT172">
        <v>1284.6600000000001</v>
      </c>
      <c r="FU172">
        <v>1282.3599999999999</v>
      </c>
      <c r="FV172">
        <v>1682.85</v>
      </c>
      <c r="FW172">
        <v>1681.81</v>
      </c>
      <c r="FX172">
        <v>1449.99</v>
      </c>
      <c r="FY172">
        <v>1215.83</v>
      </c>
      <c r="FZ172">
        <v>1336.13</v>
      </c>
      <c r="GA172">
        <v>1308.4000000000001</v>
      </c>
      <c r="GB172">
        <v>988.13</v>
      </c>
      <c r="GC172">
        <v>1253.03</v>
      </c>
      <c r="GD172">
        <v>1121.8900000000001</v>
      </c>
      <c r="GE172">
        <v>1138.8800000000001</v>
      </c>
      <c r="GF172">
        <v>1165.2</v>
      </c>
      <c r="GG172">
        <v>1307.04</v>
      </c>
      <c r="GH172">
        <v>1259.92</v>
      </c>
      <c r="GI172">
        <v>1099.32</v>
      </c>
      <c r="GJ172">
        <v>1254.07</v>
      </c>
      <c r="GK172">
        <v>1176.3699999999999</v>
      </c>
      <c r="GL172">
        <v>1581.07</v>
      </c>
      <c r="GM172">
        <v>1173.54</v>
      </c>
      <c r="GN172">
        <v>1193.99</v>
      </c>
      <c r="GO172">
        <v>1093.3</v>
      </c>
      <c r="GP172">
        <v>1225.25</v>
      </c>
      <c r="GQ172">
        <v>1326.91</v>
      </c>
      <c r="GR172">
        <v>1029.07</v>
      </c>
      <c r="GS172">
        <v>0.24</v>
      </c>
      <c r="GT172">
        <v>0.16</v>
      </c>
      <c r="GU172">
        <v>0.63</v>
      </c>
      <c r="GV172">
        <v>0.4</v>
      </c>
      <c r="GW172">
        <v>0.06</v>
      </c>
      <c r="GX172">
        <v>0.4</v>
      </c>
      <c r="GY172">
        <v>0.09</v>
      </c>
      <c r="GZ172">
        <v>0.28999999999999998</v>
      </c>
      <c r="HA172">
        <v>-0.16</v>
      </c>
      <c r="HB172">
        <v>0.22</v>
      </c>
      <c r="HC172">
        <v>0.21</v>
      </c>
      <c r="HD172">
        <v>0.4</v>
      </c>
      <c r="HE172">
        <v>0.06</v>
      </c>
      <c r="HF172">
        <v>0.44</v>
      </c>
      <c r="HG172">
        <v>0.49</v>
      </c>
      <c r="HH172">
        <v>0.21</v>
      </c>
      <c r="HI172">
        <v>0.51</v>
      </c>
      <c r="HJ172">
        <v>0.04</v>
      </c>
      <c r="HK172">
        <v>0.17</v>
      </c>
      <c r="HL172">
        <v>0.3</v>
      </c>
      <c r="HM172">
        <v>0.53</v>
      </c>
      <c r="HN172">
        <v>0.68</v>
      </c>
      <c r="HO172">
        <v>0.11</v>
      </c>
      <c r="HP172">
        <v>0.24</v>
      </c>
      <c r="HQ172">
        <v>0.26</v>
      </c>
      <c r="HR172">
        <v>0.38</v>
      </c>
      <c r="HS172">
        <v>0.31</v>
      </c>
      <c r="HT172">
        <v>-0.03</v>
      </c>
      <c r="HU172">
        <v>0.1</v>
      </c>
      <c r="HV172">
        <v>-0.22</v>
      </c>
      <c r="HW172">
        <v>0.24</v>
      </c>
      <c r="HX172">
        <v>0.25</v>
      </c>
      <c r="HY172">
        <v>-7.0000000000000007E-2</v>
      </c>
      <c r="HZ172">
        <v>3.76</v>
      </c>
      <c r="IA172">
        <v>4.5199999999999996</v>
      </c>
      <c r="IB172">
        <v>8.77</v>
      </c>
      <c r="IC172">
        <v>4.7</v>
      </c>
      <c r="ID172">
        <v>1.79</v>
      </c>
      <c r="IE172">
        <v>6.12</v>
      </c>
      <c r="IF172">
        <v>5.15</v>
      </c>
      <c r="IG172">
        <v>4.8899999999999997</v>
      </c>
      <c r="IH172">
        <v>4.29</v>
      </c>
      <c r="II172">
        <v>3.92</v>
      </c>
      <c r="IJ172">
        <v>4.68</v>
      </c>
      <c r="IK172">
        <v>3.02</v>
      </c>
      <c r="IL172">
        <v>5.14</v>
      </c>
      <c r="IM172">
        <v>4.1399999999999997</v>
      </c>
      <c r="IN172">
        <v>4.45</v>
      </c>
      <c r="IO172">
        <v>1.96</v>
      </c>
      <c r="IP172">
        <v>2.66</v>
      </c>
      <c r="IQ172">
        <v>4.13</v>
      </c>
      <c r="IR172">
        <v>4.12</v>
      </c>
      <c r="IS172">
        <v>3.91</v>
      </c>
      <c r="IT172">
        <v>4.51</v>
      </c>
      <c r="IU172">
        <v>3.06</v>
      </c>
      <c r="IV172">
        <v>3.92</v>
      </c>
      <c r="IW172">
        <v>3.66</v>
      </c>
      <c r="IX172">
        <v>3.48</v>
      </c>
      <c r="IY172">
        <v>4.8899999999999997</v>
      </c>
      <c r="IZ172">
        <v>2</v>
      </c>
      <c r="JA172">
        <v>2.52</v>
      </c>
      <c r="JB172">
        <v>2.2799999999999998</v>
      </c>
      <c r="JC172">
        <v>2.11</v>
      </c>
      <c r="JD172">
        <v>2.4500000000000002</v>
      </c>
      <c r="JE172">
        <v>2.66</v>
      </c>
      <c r="JF172">
        <v>1.77</v>
      </c>
      <c r="JG172">
        <v>4.03</v>
      </c>
      <c r="JH172">
        <v>4.8499999999999996</v>
      </c>
      <c r="JI172">
        <v>9.06</v>
      </c>
      <c r="JJ172">
        <v>4.76</v>
      </c>
      <c r="JK172">
        <v>2.1800000000000002</v>
      </c>
      <c r="JL172">
        <v>7.09</v>
      </c>
      <c r="JM172">
        <v>5.53</v>
      </c>
      <c r="JN172">
        <v>4.79</v>
      </c>
      <c r="JO172">
        <v>4.33</v>
      </c>
      <c r="JP172">
        <v>4.1399999999999997</v>
      </c>
      <c r="JQ172">
        <v>5.05</v>
      </c>
      <c r="JR172">
        <v>5.54</v>
      </c>
      <c r="JS172">
        <v>5.33</v>
      </c>
      <c r="JT172">
        <v>4.5599999999999996</v>
      </c>
      <c r="JU172">
        <v>4.5199999999999996</v>
      </c>
      <c r="JV172">
        <v>1.89</v>
      </c>
      <c r="JW172">
        <v>2.7</v>
      </c>
      <c r="JX172">
        <v>4.66</v>
      </c>
      <c r="JY172">
        <v>4.03</v>
      </c>
      <c r="JZ172">
        <v>4.0599999999999996</v>
      </c>
      <c r="KA172">
        <v>4.5599999999999996</v>
      </c>
      <c r="KB172">
        <v>2.93</v>
      </c>
      <c r="KC172">
        <v>3.95</v>
      </c>
      <c r="KD172">
        <v>3.91</v>
      </c>
      <c r="KE172">
        <v>3.74</v>
      </c>
      <c r="KF172">
        <v>5.29</v>
      </c>
      <c r="KG172">
        <v>2.14</v>
      </c>
      <c r="KH172">
        <v>2.69</v>
      </c>
      <c r="KI172">
        <v>3.2</v>
      </c>
      <c r="KJ172">
        <v>2.29</v>
      </c>
      <c r="KK172">
        <v>4.8899999999999997</v>
      </c>
      <c r="KL172">
        <v>2.86</v>
      </c>
      <c r="KM172">
        <v>2.12</v>
      </c>
    </row>
    <row r="173" spans="1:299" x14ac:dyDescent="0.25">
      <c r="A173">
        <v>171</v>
      </c>
      <c r="B173" s="1">
        <v>45627</v>
      </c>
      <c r="C173">
        <v>1790.66</v>
      </c>
      <c r="D173">
        <v>1857.81</v>
      </c>
      <c r="E173">
        <v>1983.87</v>
      </c>
      <c r="F173">
        <v>1972.35</v>
      </c>
      <c r="G173">
        <v>1824.02</v>
      </c>
      <c r="H173">
        <v>1989.73</v>
      </c>
      <c r="I173">
        <v>1831.84</v>
      </c>
      <c r="J173">
        <v>1790.87</v>
      </c>
      <c r="K173">
        <v>1878.91</v>
      </c>
      <c r="L173">
        <v>1664.21</v>
      </c>
      <c r="M173">
        <v>1741.01</v>
      </c>
      <c r="N173">
        <v>1695.3</v>
      </c>
      <c r="O173">
        <v>1663.69</v>
      </c>
      <c r="P173">
        <v>1685</v>
      </c>
      <c r="Q173">
        <v>1726.93</v>
      </c>
      <c r="R173">
        <v>1600.62</v>
      </c>
      <c r="S173">
        <v>1609.13</v>
      </c>
      <c r="T173">
        <v>1594.97</v>
      </c>
      <c r="U173">
        <v>1657.08</v>
      </c>
      <c r="V173">
        <v>1837.08</v>
      </c>
      <c r="W173">
        <v>1685.23</v>
      </c>
      <c r="X173">
        <v>1627.04</v>
      </c>
      <c r="Y173">
        <v>1972.27</v>
      </c>
      <c r="Z173">
        <v>1891.2</v>
      </c>
      <c r="AA173">
        <v>1912</v>
      </c>
      <c r="AB173">
        <v>1921.12</v>
      </c>
      <c r="AC173">
        <v>2029.4</v>
      </c>
      <c r="AD173">
        <v>1783.52</v>
      </c>
      <c r="AE173">
        <v>1799.86</v>
      </c>
      <c r="AF173">
        <v>1738.72</v>
      </c>
      <c r="AG173">
        <v>1853.08</v>
      </c>
      <c r="AH173">
        <v>1759.06</v>
      </c>
      <c r="AI173">
        <v>1827.58</v>
      </c>
      <c r="AJ173">
        <v>1034.95</v>
      </c>
      <c r="AK173">
        <v>1147.01</v>
      </c>
      <c r="AL173">
        <v>1194.29</v>
      </c>
      <c r="AM173">
        <v>1238.97</v>
      </c>
      <c r="AN173">
        <v>1095.25</v>
      </c>
      <c r="AO173">
        <v>1186.51</v>
      </c>
      <c r="AP173">
        <v>1151.8399999999999</v>
      </c>
      <c r="AQ173">
        <v>1113.19</v>
      </c>
      <c r="AR173">
        <v>1163.9100000000001</v>
      </c>
      <c r="AS173">
        <v>1000.19</v>
      </c>
      <c r="AT173">
        <v>1058.6600000000001</v>
      </c>
      <c r="AU173">
        <v>1037.68</v>
      </c>
      <c r="AV173">
        <v>1023.31</v>
      </c>
      <c r="AW173">
        <v>1031.21</v>
      </c>
      <c r="AX173">
        <v>1043.72</v>
      </c>
      <c r="AY173">
        <v>946.67</v>
      </c>
      <c r="AZ173">
        <v>992.27</v>
      </c>
      <c r="BA173">
        <v>972.24</v>
      </c>
      <c r="BB173">
        <v>970.79</v>
      </c>
      <c r="BC173">
        <v>1019.46</v>
      </c>
      <c r="BD173">
        <v>1005.21</v>
      </c>
      <c r="BE173">
        <v>948.57</v>
      </c>
      <c r="BF173">
        <v>1050.78</v>
      </c>
      <c r="BG173">
        <v>1021.25</v>
      </c>
      <c r="BH173">
        <v>1059.29</v>
      </c>
      <c r="BI173">
        <v>1038.32</v>
      </c>
      <c r="BJ173">
        <v>1096.49</v>
      </c>
      <c r="BK173">
        <v>1058.6400000000001</v>
      </c>
      <c r="BL173">
        <v>1075.03</v>
      </c>
      <c r="BM173">
        <v>1028.21</v>
      </c>
      <c r="BN173">
        <v>1147.29</v>
      </c>
      <c r="BO173">
        <v>1014.44</v>
      </c>
      <c r="BP173">
        <v>1095.08</v>
      </c>
      <c r="BQ173">
        <v>755.71</v>
      </c>
      <c r="BR173">
        <v>710.8</v>
      </c>
      <c r="BS173">
        <v>789.58</v>
      </c>
      <c r="BT173">
        <v>733.38</v>
      </c>
      <c r="BU173">
        <v>728.77</v>
      </c>
      <c r="BV173">
        <v>803.22</v>
      </c>
      <c r="BW173">
        <v>680</v>
      </c>
      <c r="BX173">
        <v>677.68</v>
      </c>
      <c r="BY173">
        <v>715</v>
      </c>
      <c r="BZ173">
        <v>664.02</v>
      </c>
      <c r="CA173">
        <v>682.35</v>
      </c>
      <c r="CB173">
        <v>657.62</v>
      </c>
      <c r="CC173">
        <v>640.38</v>
      </c>
      <c r="CD173">
        <v>653.79</v>
      </c>
      <c r="CE173">
        <v>683.21</v>
      </c>
      <c r="CF173">
        <v>653.95000000000005</v>
      </c>
      <c r="CG173">
        <v>616.86</v>
      </c>
      <c r="CH173">
        <v>622.73</v>
      </c>
      <c r="CI173">
        <v>686.29</v>
      </c>
      <c r="CJ173">
        <v>817.62</v>
      </c>
      <c r="CK173">
        <v>680.02</v>
      </c>
      <c r="CL173">
        <v>678.47</v>
      </c>
      <c r="CM173">
        <v>921.49</v>
      </c>
      <c r="CN173">
        <v>869.95</v>
      </c>
      <c r="CO173">
        <v>852.71</v>
      </c>
      <c r="CP173">
        <v>882.8</v>
      </c>
      <c r="CQ173">
        <v>932.91</v>
      </c>
      <c r="CR173">
        <v>724.88</v>
      </c>
      <c r="CS173">
        <v>724.83</v>
      </c>
      <c r="CT173">
        <v>710.51</v>
      </c>
      <c r="CU173">
        <v>705.79</v>
      </c>
      <c r="CV173">
        <v>744.62</v>
      </c>
      <c r="CW173">
        <v>732.5</v>
      </c>
      <c r="CX173">
        <v>896.32</v>
      </c>
      <c r="CY173">
        <v>925.62</v>
      </c>
      <c r="CZ173">
        <v>1106.1600000000001</v>
      </c>
      <c r="DA173">
        <v>1046.6600000000001</v>
      </c>
      <c r="DB173">
        <v>892.78</v>
      </c>
      <c r="DC173">
        <v>826.33</v>
      </c>
      <c r="DD173">
        <v>878.34</v>
      </c>
      <c r="DE173">
        <v>869.86</v>
      </c>
      <c r="DF173">
        <v>987.95</v>
      </c>
      <c r="DG173">
        <v>899.01</v>
      </c>
      <c r="DH173">
        <v>917.43</v>
      </c>
      <c r="DI173">
        <v>1126.6500000000001</v>
      </c>
      <c r="DJ173">
        <v>961.04</v>
      </c>
      <c r="DK173">
        <v>849.38</v>
      </c>
      <c r="DL173">
        <v>955.02</v>
      </c>
      <c r="DM173">
        <v>855.62</v>
      </c>
      <c r="DN173">
        <v>803.77</v>
      </c>
      <c r="DO173">
        <v>847.4</v>
      </c>
      <c r="DP173">
        <v>877.17</v>
      </c>
      <c r="DQ173">
        <v>879.42</v>
      </c>
      <c r="DR173">
        <v>927.4</v>
      </c>
      <c r="DS173">
        <v>902.79</v>
      </c>
      <c r="DT173">
        <v>898.97</v>
      </c>
      <c r="DU173">
        <v>853.88</v>
      </c>
      <c r="DV173">
        <v>914.46</v>
      </c>
      <c r="DW173">
        <v>918.62</v>
      </c>
      <c r="DX173">
        <v>1098.7</v>
      </c>
      <c r="DY173">
        <v>809.34</v>
      </c>
      <c r="DZ173">
        <v>918.53</v>
      </c>
      <c r="EA173">
        <v>817.86</v>
      </c>
      <c r="EB173">
        <v>1056.92</v>
      </c>
      <c r="EC173">
        <v>929.17</v>
      </c>
      <c r="ED173">
        <v>807.23</v>
      </c>
      <c r="EE173">
        <v>784.04</v>
      </c>
      <c r="EF173">
        <v>847.54</v>
      </c>
      <c r="EG173">
        <v>909.36</v>
      </c>
      <c r="EH173">
        <v>900.48</v>
      </c>
      <c r="EI173">
        <v>808.74</v>
      </c>
      <c r="EJ173">
        <v>781.09</v>
      </c>
      <c r="EK173">
        <v>857.3</v>
      </c>
      <c r="EL173">
        <v>766.2</v>
      </c>
      <c r="EM173">
        <v>910.77</v>
      </c>
      <c r="EN173">
        <v>771.84</v>
      </c>
      <c r="EO173">
        <v>728.67</v>
      </c>
      <c r="EP173">
        <v>939.67</v>
      </c>
      <c r="EQ173">
        <v>824</v>
      </c>
      <c r="ER173">
        <v>728.14</v>
      </c>
      <c r="ES173">
        <v>829.8</v>
      </c>
      <c r="ET173">
        <v>705.82</v>
      </c>
      <c r="EU173">
        <v>734.54</v>
      </c>
      <c r="EV173">
        <v>726.09</v>
      </c>
      <c r="EW173">
        <v>784.4</v>
      </c>
      <c r="EX173">
        <v>773.61</v>
      </c>
      <c r="EY173">
        <v>844.2</v>
      </c>
      <c r="EZ173">
        <v>755.04</v>
      </c>
      <c r="FA173">
        <v>740.72</v>
      </c>
      <c r="FB173">
        <v>751.48</v>
      </c>
      <c r="FC173">
        <v>786.39</v>
      </c>
      <c r="FD173">
        <v>812.17</v>
      </c>
      <c r="FE173">
        <v>910.17</v>
      </c>
      <c r="FF173">
        <v>683.86</v>
      </c>
      <c r="FG173">
        <v>819.19</v>
      </c>
      <c r="FH173">
        <v>711.59</v>
      </c>
      <c r="FI173">
        <v>1003.16</v>
      </c>
      <c r="FJ173">
        <v>784.74</v>
      </c>
      <c r="FK173">
        <v>726.39</v>
      </c>
      <c r="FL173">
        <v>1192.17</v>
      </c>
      <c r="FM173">
        <v>1145.53</v>
      </c>
      <c r="FN173">
        <v>1804.2</v>
      </c>
      <c r="FO173">
        <v>1510.36</v>
      </c>
      <c r="FP173">
        <v>1099.06</v>
      </c>
      <c r="FQ173">
        <v>981.32</v>
      </c>
      <c r="FR173">
        <v>946.06</v>
      </c>
      <c r="FS173">
        <v>1173.94</v>
      </c>
      <c r="FT173">
        <v>1284.6600000000001</v>
      </c>
      <c r="FU173">
        <v>1284.1500000000001</v>
      </c>
      <c r="FV173">
        <v>1689.07</v>
      </c>
      <c r="FW173">
        <v>1732.26</v>
      </c>
      <c r="FX173">
        <v>1449.99</v>
      </c>
      <c r="FY173">
        <v>1216.44</v>
      </c>
      <c r="FZ173">
        <v>1333.86</v>
      </c>
      <c r="GA173">
        <v>1306.17</v>
      </c>
      <c r="GB173">
        <v>984.67</v>
      </c>
      <c r="GC173">
        <v>1253.03</v>
      </c>
      <c r="GD173">
        <v>1121.8900000000001</v>
      </c>
      <c r="GE173">
        <v>1141.05</v>
      </c>
      <c r="GF173">
        <v>1170.21</v>
      </c>
      <c r="GG173">
        <v>1308.3499999999999</v>
      </c>
      <c r="GH173">
        <v>1259.92</v>
      </c>
      <c r="GI173">
        <v>1100.96</v>
      </c>
      <c r="GJ173">
        <v>1247.42</v>
      </c>
      <c r="GK173">
        <v>1176.3699999999999</v>
      </c>
      <c r="GL173">
        <v>1552.45</v>
      </c>
      <c r="GM173">
        <v>1173.54</v>
      </c>
      <c r="GN173">
        <v>1196.8499999999999</v>
      </c>
      <c r="GO173">
        <v>1093.3</v>
      </c>
      <c r="GP173">
        <v>1209.69</v>
      </c>
      <c r="GQ173">
        <v>1352.65</v>
      </c>
      <c r="GR173">
        <v>1029.07</v>
      </c>
      <c r="GS173">
        <v>0.21</v>
      </c>
      <c r="GT173">
        <v>0.28000000000000003</v>
      </c>
      <c r="GU173">
        <v>0.03</v>
      </c>
      <c r="GV173">
        <v>0.43</v>
      </c>
      <c r="GW173">
        <v>-7.0000000000000007E-2</v>
      </c>
      <c r="GX173">
        <v>0.1</v>
      </c>
      <c r="GY173">
        <v>0.55000000000000004</v>
      </c>
      <c r="GZ173">
        <v>0.63</v>
      </c>
      <c r="HA173">
        <v>-0.23</v>
      </c>
      <c r="HB173">
        <v>0.16</v>
      </c>
      <c r="HC173">
        <v>0.56000000000000005</v>
      </c>
      <c r="HD173">
        <v>1.9</v>
      </c>
      <c r="HE173">
        <v>0.04</v>
      </c>
      <c r="HF173">
        <v>0</v>
      </c>
      <c r="HG173">
        <v>0.12</v>
      </c>
      <c r="HH173">
        <v>0.02</v>
      </c>
      <c r="HI173">
        <v>0.25</v>
      </c>
      <c r="HJ173">
        <v>0.13</v>
      </c>
      <c r="HK173">
        <v>-0.18</v>
      </c>
      <c r="HL173">
        <v>0.21</v>
      </c>
      <c r="HM173">
        <v>0.04</v>
      </c>
      <c r="HN173">
        <v>0.02</v>
      </c>
      <c r="HO173">
        <v>0.2</v>
      </c>
      <c r="HP173">
        <v>0.31</v>
      </c>
      <c r="HQ173">
        <v>0.28000000000000003</v>
      </c>
      <c r="HR173">
        <v>0.38</v>
      </c>
      <c r="HS173">
        <v>0.11</v>
      </c>
      <c r="HT173">
        <v>0.3</v>
      </c>
      <c r="HU173">
        <v>0.25</v>
      </c>
      <c r="HV173">
        <v>7.0000000000000007E-2</v>
      </c>
      <c r="HW173">
        <v>0.39</v>
      </c>
      <c r="HX173">
        <v>0.26</v>
      </c>
      <c r="HY173">
        <v>0.18</v>
      </c>
      <c r="HZ173">
        <v>3.98</v>
      </c>
      <c r="IA173">
        <v>4.8099999999999996</v>
      </c>
      <c r="IB173">
        <v>8.8000000000000007</v>
      </c>
      <c r="IC173">
        <v>5.15</v>
      </c>
      <c r="ID173">
        <v>1.72</v>
      </c>
      <c r="IE173">
        <v>6.22</v>
      </c>
      <c r="IF173">
        <v>5.73</v>
      </c>
      <c r="IG173">
        <v>5.55</v>
      </c>
      <c r="IH173">
        <v>4.05</v>
      </c>
      <c r="II173">
        <v>4.08</v>
      </c>
      <c r="IJ173">
        <v>5.27</v>
      </c>
      <c r="IK173">
        <v>4.9800000000000004</v>
      </c>
      <c r="IL173">
        <v>5.18</v>
      </c>
      <c r="IM173">
        <v>4.1399999999999997</v>
      </c>
      <c r="IN173">
        <v>4.58</v>
      </c>
      <c r="IO173">
        <v>1.98</v>
      </c>
      <c r="IP173">
        <v>2.92</v>
      </c>
      <c r="IQ173">
        <v>4.26</v>
      </c>
      <c r="IR173">
        <v>3.93</v>
      </c>
      <c r="IS173">
        <v>4.13</v>
      </c>
      <c r="IT173">
        <v>4.55</v>
      </c>
      <c r="IU173">
        <v>3.08</v>
      </c>
      <c r="IV173">
        <v>4.13</v>
      </c>
      <c r="IW173">
        <v>3.98</v>
      </c>
      <c r="IX173">
        <v>3.77</v>
      </c>
      <c r="IY173">
        <v>5.29</v>
      </c>
      <c r="IZ173">
        <v>2.12</v>
      </c>
      <c r="JA173">
        <v>2.83</v>
      </c>
      <c r="JB173">
        <v>2.5299999999999998</v>
      </c>
      <c r="JC173">
        <v>2.1800000000000002</v>
      </c>
      <c r="JD173">
        <v>2.85</v>
      </c>
      <c r="JE173">
        <v>2.92</v>
      </c>
      <c r="JF173">
        <v>1.95</v>
      </c>
      <c r="JG173">
        <v>3.98</v>
      </c>
      <c r="JH173">
        <v>4.8099999999999996</v>
      </c>
      <c r="JI173">
        <v>8.8000000000000007</v>
      </c>
      <c r="JJ173">
        <v>5.15</v>
      </c>
      <c r="JK173">
        <v>1.72</v>
      </c>
      <c r="JL173">
        <v>6.22</v>
      </c>
      <c r="JM173">
        <v>5.73</v>
      </c>
      <c r="JN173">
        <v>5.55</v>
      </c>
      <c r="JO173">
        <v>4.05</v>
      </c>
      <c r="JP173">
        <v>4.08</v>
      </c>
      <c r="JQ173">
        <v>5.27</v>
      </c>
      <c r="JR173">
        <v>4.9800000000000004</v>
      </c>
      <c r="JS173">
        <v>5.18</v>
      </c>
      <c r="JT173">
        <v>4.1399999999999997</v>
      </c>
      <c r="JU173">
        <v>4.58</v>
      </c>
      <c r="JV173">
        <v>1.98</v>
      </c>
      <c r="JW173">
        <v>2.92</v>
      </c>
      <c r="JX173">
        <v>4.26</v>
      </c>
      <c r="JY173">
        <v>3.93</v>
      </c>
      <c r="JZ173">
        <v>4.13</v>
      </c>
      <c r="KA173">
        <v>4.55</v>
      </c>
      <c r="KB173">
        <v>3.08</v>
      </c>
      <c r="KC173">
        <v>4.13</v>
      </c>
      <c r="KD173">
        <v>3.98</v>
      </c>
      <c r="KE173">
        <v>3.77</v>
      </c>
      <c r="KF173">
        <v>5.29</v>
      </c>
      <c r="KG173">
        <v>2.12</v>
      </c>
      <c r="KH173">
        <v>2.83</v>
      </c>
      <c r="KI173">
        <v>2.5299999999999998</v>
      </c>
      <c r="KJ173">
        <v>2.1800000000000002</v>
      </c>
      <c r="KK173">
        <v>2.85</v>
      </c>
      <c r="KL173">
        <v>2.92</v>
      </c>
      <c r="KM173">
        <v>1.95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96"/>
  <sheetViews>
    <sheetView topLeftCell="A2" zoomScale="90" zoomScaleNormal="90" workbookViewId="0">
      <pane ySplit="1" topLeftCell="A110" activePane="bottomLeft" state="frozen"/>
      <selection activeCell="C147" sqref="C147:KM173"/>
      <selection pane="bottomLeft" activeCell="C147" sqref="C147:KM173"/>
    </sheetView>
  </sheetViews>
  <sheetFormatPr defaultRowHeight="15" x14ac:dyDescent="0.25"/>
  <cols>
    <col min="2" max="2" width="11.28515625" customWidth="1"/>
    <col min="3" max="6" width="13" customWidth="1"/>
    <col min="7" max="7" width="12.7109375" customWidth="1"/>
    <col min="8" max="8" width="8.7109375" style="96" bestFit="1" customWidth="1"/>
    <col min="9" max="9" width="12.5703125" bestFit="1" customWidth="1"/>
    <col min="10" max="10" width="15.140625" bestFit="1" customWidth="1"/>
    <col min="11" max="11" width="12.85546875" bestFit="1" customWidth="1"/>
    <col min="12" max="12" width="7" bestFit="1" customWidth="1"/>
    <col min="13" max="13" width="10.28515625" style="96" customWidth="1"/>
    <col min="17" max="17" width="9.140625" style="102"/>
    <col min="18" max="18" width="9.140625" style="96"/>
    <col min="22" max="22" width="9.140625" style="102"/>
  </cols>
  <sheetData>
    <row r="1" spans="1:22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 s="95">
        <v>8</v>
      </c>
      <c r="I1" s="41">
        <v>9</v>
      </c>
      <c r="J1" s="41">
        <v>10</v>
      </c>
      <c r="K1" s="41">
        <v>11</v>
      </c>
      <c r="L1" s="41">
        <v>12</v>
      </c>
      <c r="M1" s="95">
        <v>13</v>
      </c>
      <c r="N1" s="41">
        <v>14</v>
      </c>
      <c r="O1" s="41">
        <v>15</v>
      </c>
      <c r="P1" s="41">
        <v>16</v>
      </c>
      <c r="Q1" s="101">
        <v>17</v>
      </c>
      <c r="R1" s="95">
        <v>18</v>
      </c>
      <c r="S1" s="41">
        <v>19</v>
      </c>
      <c r="T1" s="41">
        <v>20</v>
      </c>
      <c r="U1" s="41">
        <v>21</v>
      </c>
      <c r="V1" s="101">
        <v>22</v>
      </c>
    </row>
    <row r="2" spans="1:22" x14ac:dyDescent="0.25">
      <c r="A2">
        <v>2</v>
      </c>
      <c r="C2" s="215" t="str">
        <f>[1]Valores!B1</f>
        <v>Em Valores</v>
      </c>
      <c r="D2" s="215"/>
      <c r="E2" s="215"/>
      <c r="F2" s="215"/>
      <c r="G2" s="215"/>
      <c r="H2" s="216" t="s">
        <v>76</v>
      </c>
      <c r="I2" s="215"/>
      <c r="J2" s="215"/>
      <c r="K2" s="215"/>
      <c r="L2" s="217"/>
      <c r="M2" s="216" t="s">
        <v>77</v>
      </c>
      <c r="N2" s="215"/>
      <c r="O2" s="215"/>
      <c r="P2" s="215"/>
      <c r="Q2" s="217"/>
      <c r="R2" s="216" t="s">
        <v>87</v>
      </c>
      <c r="S2" s="215"/>
      <c r="T2" s="215"/>
      <c r="U2" s="215"/>
      <c r="V2" s="217"/>
    </row>
    <row r="3" spans="1:22" x14ac:dyDescent="0.25">
      <c r="A3">
        <v>3</v>
      </c>
      <c r="C3" t="s">
        <v>62</v>
      </c>
      <c r="D3" t="s">
        <v>63</v>
      </c>
      <c r="E3" t="s">
        <v>73</v>
      </c>
      <c r="F3" t="s">
        <v>74</v>
      </c>
      <c r="G3" t="s">
        <v>75</v>
      </c>
      <c r="H3" s="96" t="s">
        <v>62</v>
      </c>
      <c r="I3" t="s">
        <v>63</v>
      </c>
      <c r="J3" t="s">
        <v>73</v>
      </c>
      <c r="K3" t="s">
        <v>74</v>
      </c>
      <c r="L3" t="s">
        <v>75</v>
      </c>
      <c r="M3" s="96" t="s">
        <v>62</v>
      </c>
      <c r="N3" t="s">
        <v>63</v>
      </c>
      <c r="O3" t="s">
        <v>73</v>
      </c>
      <c r="P3" t="s">
        <v>74</v>
      </c>
      <c r="Q3" s="102" t="s">
        <v>75</v>
      </c>
      <c r="R3" s="96" t="s">
        <v>62</v>
      </c>
      <c r="S3" t="s">
        <v>63</v>
      </c>
      <c r="T3" t="s">
        <v>73</v>
      </c>
      <c r="U3" t="s">
        <v>74</v>
      </c>
      <c r="V3" s="102" t="s">
        <v>75</v>
      </c>
    </row>
    <row r="4" spans="1:22" x14ac:dyDescent="0.25">
      <c r="A4">
        <v>4</v>
      </c>
      <c r="B4" s="1">
        <f>[1]Valores!A3</f>
        <v>41579</v>
      </c>
      <c r="C4" s="4">
        <f>[1]Valores!B3</f>
        <v>497.35363636363633</v>
      </c>
      <c r="D4" s="4">
        <f>[1]Valores!C3</f>
        <v>492.30272727272728</v>
      </c>
      <c r="E4" s="4">
        <f>[1]Valores!D3</f>
        <v>59.206363636363648</v>
      </c>
      <c r="F4" s="4">
        <f>[1]Valores!E3</f>
        <v>2.6790909090909087</v>
      </c>
      <c r="G4" s="4">
        <f>[1]Valores!F3</f>
        <v>1051.5309090909088</v>
      </c>
      <c r="H4" s="97">
        <f>'[1]Variação Mensal'!B3</f>
        <v>3.6764908225321857E-3</v>
      </c>
      <c r="I4" s="98">
        <f>'[1]Variação Mensal'!C3</f>
        <v>-0.11757459421496641</v>
      </c>
      <c r="J4" s="98">
        <f>'[1]Variação Mensal'!D3</f>
        <v>-6.1043539304408423E-3</v>
      </c>
      <c r="K4" s="98">
        <f>'[1]Variação Mensal'!E3</f>
        <v>-1.0077258985556004E-2</v>
      </c>
      <c r="L4" s="98">
        <f>'[1]Variação Mensal'!F3</f>
        <v>-5.721351267200192E-2</v>
      </c>
      <c r="M4" s="97"/>
      <c r="N4" s="98"/>
      <c r="O4" s="98"/>
      <c r="P4" s="98"/>
      <c r="Q4" s="100"/>
      <c r="R4" s="103" t="str">
        <f>'[1]Variação 12 Meses'!B3</f>
        <v>-</v>
      </c>
      <c r="S4" s="104" t="str">
        <f>'[1]Variação 12 Meses'!C3</f>
        <v>-</v>
      </c>
      <c r="T4" s="104" t="str">
        <f>'[1]Variação 12 Meses'!D3</f>
        <v>-</v>
      </c>
      <c r="U4" s="104" t="str">
        <f>'[1]Variação 12 Meses'!E3</f>
        <v>-</v>
      </c>
      <c r="V4" s="105" t="str">
        <f>'[1]Variação 12 Meses'!F3</f>
        <v>-</v>
      </c>
    </row>
    <row r="5" spans="1:22" ht="15.75" thickBot="1" x14ac:dyDescent="0.3">
      <c r="A5">
        <v>5</v>
      </c>
      <c r="B5" s="1">
        <f>[1]Valores!A4</f>
        <v>41609</v>
      </c>
      <c r="C5" s="4">
        <f>[1]Valores!B4</f>
        <v>499.29909090909098</v>
      </c>
      <c r="D5" s="4">
        <f>[1]Valores!C4</f>
        <v>497.55636363636364</v>
      </c>
      <c r="E5" s="4">
        <f>[1]Valores!D4</f>
        <v>59.206363636363648</v>
      </c>
      <c r="F5" s="4">
        <f>[1]Valores!E4</f>
        <v>2.6790909090909087</v>
      </c>
      <c r="G5" s="4">
        <f>[1]Valores!F4</f>
        <v>1058.7427272727273</v>
      </c>
      <c r="H5" s="97">
        <f>'[1]Variação Mensal'!B4</f>
        <v>3.911612187413871E-3</v>
      </c>
      <c r="I5" s="98">
        <f>'[1]Variação Mensal'!C4</f>
        <v>1.0671556488708989E-2</v>
      </c>
      <c r="J5" s="98">
        <f>'[1]Variação Mensal'!D4</f>
        <v>0</v>
      </c>
      <c r="K5" s="98">
        <f>'[1]Variação Mensal'!E4</f>
        <v>0</v>
      </c>
      <c r="L5" s="98">
        <f>'[1]Variação Mensal'!F4</f>
        <v>6.858398663766696E-3</v>
      </c>
      <c r="M5" s="97"/>
      <c r="N5" s="98"/>
      <c r="O5" s="98"/>
      <c r="P5" s="98"/>
      <c r="Q5" s="100"/>
      <c r="R5" s="103" t="str">
        <f>'[1]Variação 12 Meses'!B4</f>
        <v>-</v>
      </c>
      <c r="S5" s="104" t="str">
        <f>'[1]Variação 12 Meses'!C4</f>
        <v>-</v>
      </c>
      <c r="T5" s="104" t="str">
        <f>'[1]Variação 12 Meses'!D4</f>
        <v>-</v>
      </c>
      <c r="U5" s="104" t="str">
        <f>'[1]Variação 12 Meses'!E4</f>
        <v>-</v>
      </c>
      <c r="V5" s="105" t="str">
        <f>'[1]Variação 12 Meses'!F4</f>
        <v>-</v>
      </c>
    </row>
    <row r="6" spans="1:22" s="41" customFormat="1" x14ac:dyDescent="0.25">
      <c r="A6" s="95">
        <v>6</v>
      </c>
      <c r="B6" s="110">
        <f>[1]Valores!A5</f>
        <v>41640</v>
      </c>
      <c r="C6" s="111">
        <f>[1]Valores!B5</f>
        <v>502.98363636363632</v>
      </c>
      <c r="D6" s="111">
        <f>[1]Valores!C5</f>
        <v>502.81545454545454</v>
      </c>
      <c r="E6" s="111">
        <f>[1]Valores!D5</f>
        <v>59.206363636363648</v>
      </c>
      <c r="F6" s="111">
        <f>[1]Valores!E5</f>
        <v>2.6790909090909087</v>
      </c>
      <c r="G6" s="111">
        <f>[1]Valores!F5</f>
        <v>1067.6809090909089</v>
      </c>
      <c r="H6" s="112">
        <f>'[1]Variação Mensal'!B5</f>
        <v>7.3794355359966257E-3</v>
      </c>
      <c r="I6" s="113">
        <f>'[1]Variação Mensal'!C5</f>
        <v>1.0569839506533674E-2</v>
      </c>
      <c r="J6" s="113">
        <f>'[1]Variação Mensal'!D5</f>
        <v>0</v>
      </c>
      <c r="K6" s="113">
        <f>'[1]Variação Mensal'!E5</f>
        <v>0</v>
      </c>
      <c r="L6" s="113">
        <f>'[1]Variação Mensal'!F5</f>
        <v>8.4422604169438475E-3</v>
      </c>
      <c r="M6" s="112">
        <f>H6</f>
        <v>7.3794355359966257E-3</v>
      </c>
      <c r="N6" s="113">
        <f>I6</f>
        <v>1.0569839506533674E-2</v>
      </c>
      <c r="O6" s="113">
        <f>J6</f>
        <v>0</v>
      </c>
      <c r="P6" s="113">
        <f>K6</f>
        <v>0</v>
      </c>
      <c r="Q6" s="114">
        <f>L6</f>
        <v>8.4422604169438475E-3</v>
      </c>
      <c r="R6" s="115" t="str">
        <f>'[1]Variação 12 Meses'!B5</f>
        <v>-</v>
      </c>
      <c r="S6" s="116" t="str">
        <f>'[1]Variação 12 Meses'!C5</f>
        <v>-</v>
      </c>
      <c r="T6" s="116" t="str">
        <f>'[1]Variação 12 Meses'!D5</f>
        <v>-</v>
      </c>
      <c r="U6" s="116" t="str">
        <f>'[1]Variação 12 Meses'!E5</f>
        <v>-</v>
      </c>
      <c r="V6" s="117" t="str">
        <f>'[1]Variação 12 Meses'!F5</f>
        <v>-</v>
      </c>
    </row>
    <row r="7" spans="1:22" x14ac:dyDescent="0.25">
      <c r="A7" s="96">
        <v>7</v>
      </c>
      <c r="B7" s="1">
        <f>[1]Valores!A6</f>
        <v>41671</v>
      </c>
      <c r="C7" s="118">
        <f>[1]Valores!B6</f>
        <v>504.57090909090914</v>
      </c>
      <c r="D7" s="118">
        <f>[1]Valores!C6</f>
        <v>508.07000000000005</v>
      </c>
      <c r="E7" s="118">
        <f>[1]Valores!D6</f>
        <v>59.206363636363648</v>
      </c>
      <c r="F7" s="118">
        <f>[1]Valores!E6</f>
        <v>2.6790909090909087</v>
      </c>
      <c r="G7" s="118">
        <f>[1]Valores!F6</f>
        <v>1074.5281818181818</v>
      </c>
      <c r="H7" s="97">
        <f>'[1]Variação Mensal'!B6</f>
        <v>3.1557144457980968E-3</v>
      </c>
      <c r="I7" s="98">
        <f>'[1]Variação Mensal'!C6</f>
        <v>1.0450246520953943E-2</v>
      </c>
      <c r="J7" s="98">
        <f>'[1]Variação Mensal'!D6</f>
        <v>0</v>
      </c>
      <c r="K7" s="98">
        <f>'[1]Variação Mensal'!E6</f>
        <v>0</v>
      </c>
      <c r="L7" s="98">
        <f>'[1]Variação Mensal'!F6</f>
        <v>6.4132201568567471E-3</v>
      </c>
      <c r="M7" s="97">
        <f>C7/C$5-1</f>
        <v>1.0558437373117568E-2</v>
      </c>
      <c r="N7" s="98">
        <f>D7/D$5-1</f>
        <v>2.1130543456017836E-2</v>
      </c>
      <c r="O7" s="98">
        <f>E7/E$5-1</f>
        <v>0</v>
      </c>
      <c r="P7" s="98">
        <f>F7/F$5-1</f>
        <v>0</v>
      </c>
      <c r="Q7" s="100">
        <f>G7/G$5-1</f>
        <v>1.4909622648475729E-2</v>
      </c>
      <c r="R7" s="103" t="str">
        <f>'[1]Variação 12 Meses'!B6</f>
        <v>-</v>
      </c>
      <c r="S7" s="104" t="str">
        <f>'[1]Variação 12 Meses'!C6</f>
        <v>-</v>
      </c>
      <c r="T7" s="104" t="str">
        <f>'[1]Variação 12 Meses'!D6</f>
        <v>-</v>
      </c>
      <c r="U7" s="104" t="str">
        <f>'[1]Variação 12 Meses'!E6</f>
        <v>-</v>
      </c>
      <c r="V7" s="105" t="str">
        <f>'[1]Variação 12 Meses'!F6</f>
        <v>-</v>
      </c>
    </row>
    <row r="8" spans="1:22" x14ac:dyDescent="0.25">
      <c r="A8" s="96">
        <v>8</v>
      </c>
      <c r="B8" s="1">
        <f>[1]Valores!A7</f>
        <v>41699</v>
      </c>
      <c r="C8" s="118">
        <f>[1]Valores!B7</f>
        <v>506.82909090909089</v>
      </c>
      <c r="D8" s="118">
        <f>[1]Valores!C7</f>
        <v>513.28181818181827</v>
      </c>
      <c r="E8" s="118">
        <f>[1]Valores!D7</f>
        <v>59.206363636363648</v>
      </c>
      <c r="F8" s="118">
        <f>[1]Valores!E7</f>
        <v>2.6790909090909087</v>
      </c>
      <c r="G8" s="118">
        <f>[1]Valores!F7</f>
        <v>1082.070909090909</v>
      </c>
      <c r="H8" s="97">
        <f>'[1]Variação Mensal'!B7</f>
        <v>4.4754498872128234E-3</v>
      </c>
      <c r="I8" s="98">
        <f>'[1]Variação Mensal'!C7</f>
        <v>1.0258071096144628E-2</v>
      </c>
      <c r="J8" s="98">
        <f>'[1]Variação Mensal'!D7</f>
        <v>0</v>
      </c>
      <c r="K8" s="98">
        <f>'[1]Variação Mensal'!E7</f>
        <v>0</v>
      </c>
      <c r="L8" s="98">
        <f>'[1]Variação Mensal'!F7</f>
        <v>7.0195713805889515E-3</v>
      </c>
      <c r="M8" s="97">
        <f t="shared" ref="M8:M16" si="0">C8/C$5-1</f>
        <v>1.5081141017680988E-2</v>
      </c>
      <c r="N8" s="98">
        <f t="shared" ref="N8:N15" si="1">D8/D$5-1</f>
        <v>3.1605373169234507E-2</v>
      </c>
      <c r="O8" s="98">
        <f t="shared" ref="O8:O16" si="2">E8/E$5-1</f>
        <v>0</v>
      </c>
      <c r="P8" s="98">
        <f t="shared" ref="P8:P16" si="3">F8/F$5-1</f>
        <v>0</v>
      </c>
      <c r="Q8" s="100">
        <f t="shared" ref="Q8:Q16" si="4">G8/G$5-1</f>
        <v>2.2033853189503461E-2</v>
      </c>
      <c r="R8" s="103" t="str">
        <f>'[1]Variação 12 Meses'!B7</f>
        <v>-</v>
      </c>
      <c r="S8" s="104" t="str">
        <f>'[1]Variação 12 Meses'!C7</f>
        <v>-</v>
      </c>
      <c r="T8" s="104" t="str">
        <f>'[1]Variação 12 Meses'!D7</f>
        <v>-</v>
      </c>
      <c r="U8" s="104" t="str">
        <f>'[1]Variação 12 Meses'!E7</f>
        <v>-</v>
      </c>
      <c r="V8" s="105" t="str">
        <f>'[1]Variação 12 Meses'!F7</f>
        <v>-</v>
      </c>
    </row>
    <row r="9" spans="1:22" x14ac:dyDescent="0.25">
      <c r="A9" s="96">
        <v>9</v>
      </c>
      <c r="B9" s="1">
        <f>[1]Valores!A8</f>
        <v>41730</v>
      </c>
      <c r="C9" s="118">
        <f>[1]Valores!B8</f>
        <v>507.98636363636365</v>
      </c>
      <c r="D9" s="118">
        <f>[1]Valores!C8</f>
        <v>518.56181818181824</v>
      </c>
      <c r="E9" s="118">
        <f>[1]Valores!D8</f>
        <v>59.206363636363648</v>
      </c>
      <c r="F9" s="118">
        <f>[1]Valores!E8</f>
        <v>2.6790909090909087</v>
      </c>
      <c r="G9" s="118">
        <f>[1]Valores!F8</f>
        <v>1088.4381818181819</v>
      </c>
      <c r="H9" s="97">
        <f>'[1]Variação Mensal'!B8</f>
        <v>2.2833589232160723E-3</v>
      </c>
      <c r="I9" s="98">
        <f>'[1]Variação Mensal'!C8</f>
        <v>1.0286746603850316E-2</v>
      </c>
      <c r="J9" s="98">
        <f>'[1]Variação Mensal'!D8</f>
        <v>0</v>
      </c>
      <c r="K9" s="98">
        <f>'[1]Variação Mensal'!E8</f>
        <v>0</v>
      </c>
      <c r="L9" s="98">
        <f>'[1]Variação Mensal'!F8</f>
        <v>5.8843396248609015E-3</v>
      </c>
      <c r="M9" s="97">
        <f t="shared" si="0"/>
        <v>1.7398935598812004E-2</v>
      </c>
      <c r="N9" s="98">
        <f t="shared" si="1"/>
        <v>4.2217236238196953E-2</v>
      </c>
      <c r="O9" s="98">
        <f t="shared" si="2"/>
        <v>0</v>
      </c>
      <c r="P9" s="98">
        <f t="shared" si="3"/>
        <v>0</v>
      </c>
      <c r="Q9" s="100">
        <f t="shared" si="4"/>
        <v>2.8047847489775624E-2</v>
      </c>
      <c r="R9" s="103" t="str">
        <f>'[1]Variação 12 Meses'!B8</f>
        <v>-</v>
      </c>
      <c r="S9" s="104" t="str">
        <f>'[1]Variação 12 Meses'!C8</f>
        <v>-</v>
      </c>
      <c r="T9" s="104" t="str">
        <f>'[1]Variação 12 Meses'!D8</f>
        <v>-</v>
      </c>
      <c r="U9" s="104" t="str">
        <f>'[1]Variação 12 Meses'!E8</f>
        <v>-</v>
      </c>
      <c r="V9" s="105" t="str">
        <f>'[1]Variação 12 Meses'!F8</f>
        <v>-</v>
      </c>
    </row>
    <row r="10" spans="1:22" x14ac:dyDescent="0.25">
      <c r="A10" s="96">
        <v>10</v>
      </c>
      <c r="B10" s="1">
        <f>[1]Valores!A9</f>
        <v>41760</v>
      </c>
      <c r="C10" s="118">
        <f>[1]Valores!B9</f>
        <v>508.68181818181819</v>
      </c>
      <c r="D10" s="118">
        <f>[1]Valores!C9</f>
        <v>572.89454545454544</v>
      </c>
      <c r="E10" s="118">
        <f>[1]Valores!D9</f>
        <v>59.206363636363648</v>
      </c>
      <c r="F10" s="118">
        <f>[1]Valores!E9</f>
        <v>2.6790909090909087</v>
      </c>
      <c r="G10" s="118">
        <f>[1]Valores!F9</f>
        <v>1143.5172727272727</v>
      </c>
      <c r="H10" s="97">
        <f>'[1]Variação Mensal'!B9</f>
        <v>1.3690417602476579E-3</v>
      </c>
      <c r="I10" s="98">
        <f>'[1]Variação Mensal'!C9</f>
        <v>0.10477579599521736</v>
      </c>
      <c r="J10" s="98">
        <f>'[1]Variação Mensal'!D9</f>
        <v>0</v>
      </c>
      <c r="K10" s="98">
        <f>'[1]Variação Mensal'!E9</f>
        <v>0</v>
      </c>
      <c r="L10" s="98">
        <f>'[1]Variação Mensal'!F9</f>
        <v>5.0603784237965632E-2</v>
      </c>
      <c r="M10" s="97">
        <f t="shared" si="0"/>
        <v>1.8791797228478346E-2</v>
      </c>
      <c r="N10" s="98">
        <f t="shared" si="1"/>
        <v>0.15141637676498965</v>
      </c>
      <c r="O10" s="98">
        <f t="shared" si="2"/>
        <v>0</v>
      </c>
      <c r="P10" s="98">
        <f t="shared" si="3"/>
        <v>0</v>
      </c>
      <c r="Q10" s="100">
        <f t="shared" si="4"/>
        <v>8.007095895045313E-2</v>
      </c>
      <c r="R10" s="103" t="str">
        <f>'[1]Variação 12 Meses'!B9</f>
        <v>-</v>
      </c>
      <c r="S10" s="104" t="str">
        <f>'[1]Variação 12 Meses'!C9</f>
        <v>-</v>
      </c>
      <c r="T10" s="104" t="str">
        <f>'[1]Variação 12 Meses'!D9</f>
        <v>-</v>
      </c>
      <c r="U10" s="104" t="str">
        <f>'[1]Variação 12 Meses'!E9</f>
        <v>-</v>
      </c>
      <c r="V10" s="105" t="str">
        <f>'[1]Variação 12 Meses'!F9</f>
        <v>-</v>
      </c>
    </row>
    <row r="11" spans="1:22" x14ac:dyDescent="0.25">
      <c r="A11" s="96">
        <v>11</v>
      </c>
      <c r="B11" s="1">
        <f>[1]Valores!A10</f>
        <v>41791</v>
      </c>
      <c r="C11" s="118">
        <f>[1]Valores!B10</f>
        <v>509.12727272727267</v>
      </c>
      <c r="D11" s="118">
        <f>[1]Valores!C10</f>
        <v>572.89454545454544</v>
      </c>
      <c r="E11" s="118">
        <f>[1]Valores!D10</f>
        <v>59.206363636363648</v>
      </c>
      <c r="F11" s="118">
        <f>[1]Valores!E10</f>
        <v>2.6790909090909087</v>
      </c>
      <c r="G11" s="118">
        <f>[1]Valores!F10</f>
        <v>1143.9645454545455</v>
      </c>
      <c r="H11" s="97">
        <f>'[1]Variação Mensal'!B10</f>
        <v>8.7570369046541252E-4</v>
      </c>
      <c r="I11" s="98">
        <f>'[1]Variação Mensal'!C10</f>
        <v>0</v>
      </c>
      <c r="J11" s="98">
        <f>'[1]Variação Mensal'!D10</f>
        <v>0</v>
      </c>
      <c r="K11" s="98">
        <f>'[1]Variação Mensal'!E10</f>
        <v>0</v>
      </c>
      <c r="L11" s="98">
        <f>'[1]Variação Mensal'!F10</f>
        <v>3.9113770988885577E-4</v>
      </c>
      <c r="M11" s="97">
        <f t="shared" si="0"/>
        <v>1.9683956965127258E-2</v>
      </c>
      <c r="N11" s="98">
        <f t="shared" si="1"/>
        <v>0.15141637676498965</v>
      </c>
      <c r="O11" s="98">
        <f t="shared" si="2"/>
        <v>0</v>
      </c>
      <c r="P11" s="98">
        <f t="shared" si="3"/>
        <v>0</v>
      </c>
      <c r="Q11" s="100">
        <f t="shared" si="4"/>
        <v>8.0493415431854398E-2</v>
      </c>
      <c r="R11" s="103" t="str">
        <f>'[1]Variação 12 Meses'!B10</f>
        <v>-</v>
      </c>
      <c r="S11" s="104" t="str">
        <f>'[1]Variação 12 Meses'!C10</f>
        <v>-</v>
      </c>
      <c r="T11" s="104" t="str">
        <f>'[1]Variação 12 Meses'!D10</f>
        <v>-</v>
      </c>
      <c r="U11" s="104" t="str">
        <f>'[1]Variação 12 Meses'!E10</f>
        <v>-</v>
      </c>
      <c r="V11" s="105" t="str">
        <f>'[1]Variação 12 Meses'!F10</f>
        <v>-</v>
      </c>
    </row>
    <row r="12" spans="1:22" x14ac:dyDescent="0.25">
      <c r="A12" s="96">
        <v>12</v>
      </c>
      <c r="B12" s="1">
        <f>[1]Valores!A11</f>
        <v>41821</v>
      </c>
      <c r="C12" s="118">
        <f>[1]Valores!B11</f>
        <v>513.82545454545459</v>
      </c>
      <c r="D12" s="118">
        <f>[1]Valores!C11</f>
        <v>572.89454545454544</v>
      </c>
      <c r="E12" s="118">
        <f>[1]Valores!D11</f>
        <v>59.206363636363648</v>
      </c>
      <c r="F12" s="118">
        <f>[1]Valores!E11</f>
        <v>2.6790909090909087</v>
      </c>
      <c r="G12" s="118">
        <f>[1]Valores!F11</f>
        <v>1148.6063636363638</v>
      </c>
      <c r="H12" s="97">
        <f>'[1]Variação Mensal'!B11</f>
        <v>9.2279122919793899E-3</v>
      </c>
      <c r="I12" s="98">
        <f>'[1]Variação Mensal'!C11</f>
        <v>0</v>
      </c>
      <c r="J12" s="98">
        <f>'[1]Variação Mensal'!D11</f>
        <v>0</v>
      </c>
      <c r="K12" s="98">
        <f>'[1]Variação Mensal'!E11</f>
        <v>0</v>
      </c>
      <c r="L12" s="98">
        <f>'[1]Variação Mensal'!F11</f>
        <v>4.0576591296139775E-3</v>
      </c>
      <c r="M12" s="97">
        <f t="shared" si="0"/>
        <v>2.9093511085539925E-2</v>
      </c>
      <c r="N12" s="98">
        <f t="shared" si="1"/>
        <v>0.15141637676498965</v>
      </c>
      <c r="O12" s="98">
        <f t="shared" si="2"/>
        <v>0</v>
      </c>
      <c r="P12" s="98">
        <f t="shared" si="3"/>
        <v>0</v>
      </c>
      <c r="Q12" s="100">
        <f t="shared" si="4"/>
        <v>8.4877689403469292E-2</v>
      </c>
      <c r="R12" s="103" t="str">
        <f>'[1]Variação 12 Meses'!B11</f>
        <v>-</v>
      </c>
      <c r="S12" s="104" t="str">
        <f>'[1]Variação 12 Meses'!C11</f>
        <v>-</v>
      </c>
      <c r="T12" s="104" t="str">
        <f>'[1]Variação 12 Meses'!D11</f>
        <v>-</v>
      </c>
      <c r="U12" s="104" t="str">
        <f>'[1]Variação 12 Meses'!E11</f>
        <v>-</v>
      </c>
      <c r="V12" s="105" t="str">
        <f>'[1]Variação 12 Meses'!F11</f>
        <v>-</v>
      </c>
    </row>
    <row r="13" spans="1:22" x14ac:dyDescent="0.25">
      <c r="A13" s="96">
        <v>13</v>
      </c>
      <c r="B13" s="1">
        <f>[1]Valores!A12</f>
        <v>41852</v>
      </c>
      <c r="C13" s="118">
        <f>[1]Valores!B12</f>
        <v>517.69636363636357</v>
      </c>
      <c r="D13" s="118">
        <f>[1]Valores!C12</f>
        <v>572.89636363636373</v>
      </c>
      <c r="E13" s="118">
        <f>[1]Valores!D12</f>
        <v>59.206363636363648</v>
      </c>
      <c r="F13" s="118">
        <f>[1]Valores!E12</f>
        <v>2.6790909090909087</v>
      </c>
      <c r="G13" s="118">
        <f>[1]Valores!F12</f>
        <v>1152.4790909090909</v>
      </c>
      <c r="H13" s="97">
        <f>'[1]Variação Mensal'!B12</f>
        <v>7.5335097875470769E-3</v>
      </c>
      <c r="I13" s="98">
        <f>'[1]Variação Mensal'!C12</f>
        <v>3.1736762597933676E-6</v>
      </c>
      <c r="J13" s="98">
        <f>'[1]Variação Mensal'!D12</f>
        <v>0</v>
      </c>
      <c r="K13" s="98">
        <f>'[1]Variação Mensal'!E12</f>
        <v>0</v>
      </c>
      <c r="L13" s="98">
        <f>'[1]Variação Mensal'!F12</f>
        <v>3.3716749230490173E-3</v>
      </c>
      <c r="M13" s="97">
        <f t="shared" si="0"/>
        <v>3.6846197123603819E-2</v>
      </c>
      <c r="N13" s="98">
        <f t="shared" si="1"/>
        <v>0.15142003098780976</v>
      </c>
      <c r="O13" s="98">
        <f t="shared" si="2"/>
        <v>0</v>
      </c>
      <c r="P13" s="98">
        <f t="shared" si="3"/>
        <v>0</v>
      </c>
      <c r="Q13" s="100">
        <f t="shared" si="4"/>
        <v>8.8535544303406155E-2</v>
      </c>
      <c r="R13" s="103" t="str">
        <f>'[1]Variação 12 Meses'!B12</f>
        <v>-</v>
      </c>
      <c r="S13" s="104" t="str">
        <f>'[1]Variação 12 Meses'!C12</f>
        <v>-</v>
      </c>
      <c r="T13" s="104" t="str">
        <f>'[1]Variação 12 Meses'!D12</f>
        <v>-</v>
      </c>
      <c r="U13" s="104" t="str">
        <f>'[1]Variação 12 Meses'!E12</f>
        <v>-</v>
      </c>
      <c r="V13" s="105" t="str">
        <f>'[1]Variação 12 Meses'!F12</f>
        <v>-</v>
      </c>
    </row>
    <row r="14" spans="1:22" x14ac:dyDescent="0.25">
      <c r="A14" s="96">
        <v>14</v>
      </c>
      <c r="B14" s="1">
        <f>[1]Valores!A13</f>
        <v>41883</v>
      </c>
      <c r="C14" s="118">
        <f>[1]Valores!B13</f>
        <v>520.72181818181809</v>
      </c>
      <c r="D14" s="118">
        <f>[1]Valores!C13</f>
        <v>572.89636363636373</v>
      </c>
      <c r="E14" s="118">
        <f>[1]Valores!D13</f>
        <v>59.206363636363648</v>
      </c>
      <c r="F14" s="118">
        <f>[1]Valores!E13</f>
        <v>2.6790909090909087</v>
      </c>
      <c r="G14" s="118">
        <f>[1]Valores!F13</f>
        <v>1155.5045454545455</v>
      </c>
      <c r="H14" s="97">
        <f>'[1]Variação Mensal'!B13</f>
        <v>5.844071463441125E-3</v>
      </c>
      <c r="I14" s="98">
        <f>'[1]Variação Mensal'!C13</f>
        <v>0</v>
      </c>
      <c r="J14" s="98">
        <f>'[1]Variação Mensal'!D13</f>
        <v>0</v>
      </c>
      <c r="K14" s="98">
        <f>'[1]Variação Mensal'!E13</f>
        <v>0</v>
      </c>
      <c r="L14" s="98">
        <f>'[1]Variação Mensal'!F13</f>
        <v>2.6251708766951154E-3</v>
      </c>
      <c r="M14" s="97">
        <f t="shared" si="0"/>
        <v>4.2905600396191401E-2</v>
      </c>
      <c r="N14" s="98">
        <f t="shared" si="1"/>
        <v>0.15142003098780976</v>
      </c>
      <c r="O14" s="98">
        <f t="shared" si="2"/>
        <v>0</v>
      </c>
      <c r="P14" s="98">
        <f t="shared" si="3"/>
        <v>0</v>
      </c>
      <c r="Q14" s="100">
        <f t="shared" si="4"/>
        <v>9.1393136112558837E-2</v>
      </c>
      <c r="R14" s="103" t="str">
        <f>'[1]Variação 12 Meses'!B13</f>
        <v>-</v>
      </c>
      <c r="S14" s="104" t="str">
        <f>'[1]Variação 12 Meses'!C13</f>
        <v>-</v>
      </c>
      <c r="T14" s="104" t="str">
        <f>'[1]Variação 12 Meses'!D13</f>
        <v>-</v>
      </c>
      <c r="U14" s="104" t="str">
        <f>'[1]Variação 12 Meses'!E13</f>
        <v>-</v>
      </c>
      <c r="V14" s="105" t="str">
        <f>'[1]Variação 12 Meses'!F13</f>
        <v>-</v>
      </c>
    </row>
    <row r="15" spans="1:22" x14ac:dyDescent="0.25">
      <c r="A15" s="96">
        <v>15</v>
      </c>
      <c r="B15" s="1">
        <f>[1]Valores!A14</f>
        <v>41913</v>
      </c>
      <c r="C15" s="118">
        <f>[1]Valores!B14</f>
        <v>521.06363636363631</v>
      </c>
      <c r="D15" s="118">
        <f>[1]Valores!C14</f>
        <v>577.44272727272721</v>
      </c>
      <c r="E15" s="118">
        <f>[1]Valores!D14</f>
        <v>63.955454545454543</v>
      </c>
      <c r="F15" s="118">
        <f>[1]Valores!E14</f>
        <v>2.6790909090909087</v>
      </c>
      <c r="G15" s="118">
        <f>[1]Valores!F14</f>
        <v>1165.1399999999999</v>
      </c>
      <c r="H15" s="97">
        <f>'[1]Variação Mensal'!B14</f>
        <v>6.5643145703342398E-4</v>
      </c>
      <c r="I15" s="98">
        <f>'[1]Variação Mensal'!C14</f>
        <v>7.9357523017011822E-3</v>
      </c>
      <c r="J15" s="98">
        <f>'[1]Variação Mensal'!D14</f>
        <v>8.0212507869239946E-2</v>
      </c>
      <c r="K15" s="98">
        <f>'[1]Variação Mensal'!E14</f>
        <v>0</v>
      </c>
      <c r="L15" s="98">
        <f>'[1]Variação Mensal'!F14</f>
        <v>8.3387422259459942E-3</v>
      </c>
      <c r="M15" s="97">
        <f t="shared" si="0"/>
        <v>4.3590196439007967E-2</v>
      </c>
      <c r="N15" s="98">
        <f t="shared" si="1"/>
        <v>0.16055741514894595</v>
      </c>
      <c r="O15" s="98">
        <f t="shared" si="2"/>
        <v>8.0212507869239946E-2</v>
      </c>
      <c r="P15" s="98">
        <f t="shared" si="3"/>
        <v>0</v>
      </c>
      <c r="Q15" s="100">
        <f t="shared" si="4"/>
        <v>0.1004939821417683</v>
      </c>
      <c r="R15" s="103" t="str">
        <f>'[1]Variação 12 Meses'!B14</f>
        <v>-</v>
      </c>
      <c r="S15" s="104" t="str">
        <f>'[1]Variação 12 Meses'!C14</f>
        <v>-</v>
      </c>
      <c r="T15" s="104" t="str">
        <f>'[1]Variação 12 Meses'!D14</f>
        <v>-</v>
      </c>
      <c r="U15" s="104" t="str">
        <f>'[1]Variação 12 Meses'!E14</f>
        <v>-</v>
      </c>
      <c r="V15" s="105" t="str">
        <f>'[1]Variação 12 Meses'!F14</f>
        <v>-</v>
      </c>
    </row>
    <row r="16" spans="1:22" x14ac:dyDescent="0.25">
      <c r="A16" s="96">
        <v>16</v>
      </c>
      <c r="B16" s="1">
        <f>[1]Valores!A15</f>
        <v>41944</v>
      </c>
      <c r="C16" s="118">
        <f>[1]Valores!B15</f>
        <v>522.66454545454542</v>
      </c>
      <c r="D16" s="118">
        <f>[1]Valores!C15</f>
        <v>577.44272727272721</v>
      </c>
      <c r="E16" s="118">
        <f>[1]Valores!D15</f>
        <v>64.010909090909095</v>
      </c>
      <c r="F16" s="118">
        <f>[1]Valores!E15</f>
        <v>2.6790909090909087</v>
      </c>
      <c r="G16" s="118">
        <f>[1]Valores!F15</f>
        <v>1166.7963636363636</v>
      </c>
      <c r="H16" s="97">
        <f>'[1]Variação Mensal'!B15</f>
        <v>3.0723869009194882E-3</v>
      </c>
      <c r="I16" s="98">
        <f>'[1]Variação Mensal'!C15</f>
        <v>0</v>
      </c>
      <c r="J16" s="98">
        <f>'[1]Variação Mensal'!D15</f>
        <v>8.6708078065700356E-4</v>
      </c>
      <c r="K16" s="98">
        <f>'[1]Variação Mensal'!E15</f>
        <v>0</v>
      </c>
      <c r="L16" s="98">
        <f>'[1]Variação Mensal'!F15</f>
        <v>1.421600525570943E-3</v>
      </c>
      <c r="M16" s="97">
        <f t="shared" si="0"/>
        <v>4.6796509288475008E-2</v>
      </c>
      <c r="N16" s="98">
        <f>D16/D$5-1</f>
        <v>0.16055741514894595</v>
      </c>
      <c r="O16" s="98">
        <f t="shared" si="2"/>
        <v>8.1149139373838608E-2</v>
      </c>
      <c r="P16" s="98">
        <f t="shared" si="3"/>
        <v>0</v>
      </c>
      <c r="Q16" s="100">
        <f t="shared" si="4"/>
        <v>0.10205844496516869</v>
      </c>
      <c r="R16" s="106">
        <f t="shared" ref="R16:R37" si="5">C16/C4-1</f>
        <v>5.0891171271950197E-2</v>
      </c>
      <c r="S16" s="107">
        <f t="shared" ref="S16:S37" si="6">D16/D4-1</f>
        <v>0.17294236916309802</v>
      </c>
      <c r="T16" s="107">
        <f t="shared" ref="T16:T37" si="7">E16/E4-1</f>
        <v>8.1149139373838608E-2</v>
      </c>
      <c r="U16" s="107">
        <f t="shared" ref="U16:U37" si="8">F16/F4-1</f>
        <v>0</v>
      </c>
      <c r="V16" s="105">
        <f t="shared" ref="V16:V37" si="9">G16/G4-1</f>
        <v>0.10961680113151062</v>
      </c>
    </row>
    <row r="17" spans="1:22" s="46" customFormat="1" ht="15.75" thickBot="1" x14ac:dyDescent="0.3">
      <c r="A17" s="45">
        <v>17</v>
      </c>
      <c r="B17" s="119">
        <f>[1]Valores!A16</f>
        <v>41974</v>
      </c>
      <c r="C17" s="120">
        <f>[1]Valores!B16</f>
        <v>523.17181818181814</v>
      </c>
      <c r="D17" s="120">
        <f>[1]Valores!C16</f>
        <v>577.44272727272721</v>
      </c>
      <c r="E17" s="120">
        <f>[1]Valores!D16</f>
        <v>67.521818181818176</v>
      </c>
      <c r="F17" s="120">
        <f>[1]Valores!E16</f>
        <v>2.6790909090909087</v>
      </c>
      <c r="G17" s="120">
        <f>[1]Valores!F16</f>
        <v>1170.8172727272727</v>
      </c>
      <c r="H17" s="121">
        <f>'[1]Variação Mensal'!B16</f>
        <v>9.7055124875855547E-4</v>
      </c>
      <c r="I17" s="122">
        <f>'[1]Variação Mensal'!C16</f>
        <v>0</v>
      </c>
      <c r="J17" s="122">
        <f>'[1]Variação Mensal'!D16</f>
        <v>5.484860535136038E-2</v>
      </c>
      <c r="K17" s="122">
        <f>'[1]Variação Mensal'!E16</f>
        <v>0</v>
      </c>
      <c r="L17" s="122">
        <f>'[1]Variação Mensal'!F16</f>
        <v>3.446110406427616E-3</v>
      </c>
      <c r="M17" s="121">
        <f>C17/C$5-1</f>
        <v>4.7812478947761194E-2</v>
      </c>
      <c r="N17" s="122">
        <f>D17/D$5-1</f>
        <v>0.16055741514894595</v>
      </c>
      <c r="O17" s="122">
        <f>E17/E$5-1</f>
        <v>0.14044866184531735</v>
      </c>
      <c r="P17" s="122">
        <f>F17/F$5-1</f>
        <v>0</v>
      </c>
      <c r="Q17" s="123">
        <f>G17/G$5-1</f>
        <v>0.10585626004085458</v>
      </c>
      <c r="R17" s="124">
        <f>C17/C5-1</f>
        <v>4.7812478947761194E-2</v>
      </c>
      <c r="S17" s="125">
        <f>D17/D5-1</f>
        <v>0.16055741514894595</v>
      </c>
      <c r="T17" s="125">
        <f t="shared" si="7"/>
        <v>0.14044866184531735</v>
      </c>
      <c r="U17" s="125">
        <f t="shared" si="8"/>
        <v>0</v>
      </c>
      <c r="V17" s="126">
        <f t="shared" si="9"/>
        <v>0.10585626004085458</v>
      </c>
    </row>
    <row r="18" spans="1:22" s="41" customFormat="1" x14ac:dyDescent="0.25">
      <c r="A18" s="95">
        <v>18</v>
      </c>
      <c r="B18" s="110">
        <f>[1]Valores!A17</f>
        <v>42005</v>
      </c>
      <c r="C18" s="111">
        <f>[1]Valores!B17</f>
        <v>524.92181818181825</v>
      </c>
      <c r="D18" s="111">
        <f>[1]Valores!C17</f>
        <v>577.44272727272721</v>
      </c>
      <c r="E18" s="111">
        <f>[1]Valores!D17</f>
        <v>67.521818181818176</v>
      </c>
      <c r="F18" s="111">
        <f>[1]Valores!E17</f>
        <v>2.6790909090909087</v>
      </c>
      <c r="G18" s="111">
        <f>[1]Valores!F17</f>
        <v>1172.5645454545454</v>
      </c>
      <c r="H18" s="112">
        <f>'[1]Variação Mensal'!B17</f>
        <v>3.344981398428315E-3</v>
      </c>
      <c r="I18" s="113">
        <f>'[1]Variação Mensal'!C17</f>
        <v>0</v>
      </c>
      <c r="J18" s="113">
        <f>'[1]Variação Mensal'!D17</f>
        <v>0</v>
      </c>
      <c r="K18" s="113">
        <f>'[1]Variação Mensal'!E17</f>
        <v>0</v>
      </c>
      <c r="L18" s="113">
        <f>'[1]Variação Mensal'!F17</f>
        <v>1.4923530494239667E-3</v>
      </c>
      <c r="M18" s="112">
        <f>C18/C$17-1</f>
        <v>3.344981398428315E-3</v>
      </c>
      <c r="N18" s="113">
        <f>D18/D$17-1</f>
        <v>0</v>
      </c>
      <c r="O18" s="113">
        <f t="shared" ref="O18:O29" si="10">E18/E$17-1</f>
        <v>0</v>
      </c>
      <c r="P18" s="113">
        <f>F18/F$17-1</f>
        <v>0</v>
      </c>
      <c r="Q18" s="114">
        <f t="shared" ref="Q18:Q29" si="11">G18/G$17-1</f>
        <v>1.4923530494239667E-3</v>
      </c>
      <c r="R18" s="127">
        <f>C18/C6-1</f>
        <v>4.3616094505153136E-2</v>
      </c>
      <c r="S18" s="128">
        <f t="shared" si="6"/>
        <v>0.148418812613339</v>
      </c>
      <c r="T18" s="128">
        <f>E18/E6-1</f>
        <v>0.14044866184531735</v>
      </c>
      <c r="U18" s="128">
        <f>F18/F6-1</f>
        <v>0</v>
      </c>
      <c r="V18" s="117">
        <f>G18/G6-1</f>
        <v>9.8235002115885983E-2</v>
      </c>
    </row>
    <row r="19" spans="1:22" x14ac:dyDescent="0.25">
      <c r="A19" s="96">
        <v>19</v>
      </c>
      <c r="B19" s="1">
        <f>[1]Valores!A18</f>
        <v>42036</v>
      </c>
      <c r="C19" s="118">
        <f>[1]Valores!B18</f>
        <v>527.58090909090913</v>
      </c>
      <c r="D19" s="118">
        <f>[1]Valores!C18</f>
        <v>577.44272727272721</v>
      </c>
      <c r="E19" s="118">
        <f>[1]Valores!D18</f>
        <v>67.572727272727278</v>
      </c>
      <c r="F19" s="118">
        <f>[1]Valores!E18</f>
        <v>2.6790909090909087</v>
      </c>
      <c r="G19" s="118">
        <f>[1]Valores!F18</f>
        <v>1175.2745454545454</v>
      </c>
      <c r="H19" s="97">
        <f>'[1]Variação Mensal'!B18</f>
        <v>5.0656894360026072E-3</v>
      </c>
      <c r="I19" s="98">
        <f>'[1]Variação Mensal'!C18</f>
        <v>0</v>
      </c>
      <c r="J19" s="98">
        <f>'[1]Variação Mensal'!D18</f>
        <v>7.5396504833480371E-4</v>
      </c>
      <c r="K19" s="98">
        <f>'[1]Variação Mensal'!E18</f>
        <v>0</v>
      </c>
      <c r="L19" s="98">
        <f>'[1]Variação Mensal'!F18</f>
        <v>2.3111734108842708E-3</v>
      </c>
      <c r="M19" s="97">
        <f t="shared" ref="M19:M29" si="12">C19/C$17-1</f>
        <v>8.4276154713645024E-3</v>
      </c>
      <c r="N19" s="98">
        <f t="shared" ref="N19:N29" si="13">D19/D$17-1</f>
        <v>0</v>
      </c>
      <c r="O19" s="98">
        <f t="shared" si="10"/>
        <v>7.5396504833480371E-4</v>
      </c>
      <c r="P19" s="98">
        <f t="shared" ref="P19:P29" si="14">F19/F$17-1</f>
        <v>0</v>
      </c>
      <c r="Q19" s="100">
        <f t="shared" si="11"/>
        <v>3.8069755469956057E-3</v>
      </c>
      <c r="R19" s="106">
        <f t="shared" si="5"/>
        <v>4.5603104708230813E-2</v>
      </c>
      <c r="S19" s="107">
        <f t="shared" si="6"/>
        <v>0.13654167196001965</v>
      </c>
      <c r="T19" s="107">
        <f t="shared" si="7"/>
        <v>0.14130852027576868</v>
      </c>
      <c r="U19" s="107">
        <f t="shared" si="8"/>
        <v>0</v>
      </c>
      <c r="V19" s="105">
        <f>G19/G7-1</f>
        <v>9.3758698320869804E-2</v>
      </c>
    </row>
    <row r="20" spans="1:22" x14ac:dyDescent="0.25">
      <c r="A20" s="96">
        <v>20</v>
      </c>
      <c r="B20" s="1">
        <f>[1]Valores!A19</f>
        <v>42064</v>
      </c>
      <c r="C20" s="118">
        <f>[1]Valores!B19</f>
        <v>532.39454545454544</v>
      </c>
      <c r="D20" s="118">
        <f>[1]Valores!C19</f>
        <v>577.44272727272721</v>
      </c>
      <c r="E20" s="118">
        <f>[1]Valores!D19</f>
        <v>67.576363636363652</v>
      </c>
      <c r="F20" s="118">
        <f>[1]Valores!E19</f>
        <v>2.6790909090909087</v>
      </c>
      <c r="G20" s="118">
        <f>[1]Valores!F19</f>
        <v>1180.0936363636365</v>
      </c>
      <c r="H20" s="97">
        <f>'[1]Variação Mensal'!B19</f>
        <v>9.123977537266903E-3</v>
      </c>
      <c r="I20" s="98">
        <f>'[1]Variação Mensal'!C19</f>
        <v>0</v>
      </c>
      <c r="J20" s="98">
        <f>'[1]Variação Mensal'!D19</f>
        <v>5.3814072380031774E-5</v>
      </c>
      <c r="K20" s="98">
        <f>'[1]Variação Mensal'!E19</f>
        <v>0</v>
      </c>
      <c r="L20" s="98">
        <f>'[1]Variação Mensal'!F19</f>
        <v>4.1003958842886767E-3</v>
      </c>
      <c r="M20" s="97">
        <f>C20/C$17-1</f>
        <v>1.7628486382884834E-2</v>
      </c>
      <c r="N20" s="98">
        <f t="shared" si="13"/>
        <v>0</v>
      </c>
      <c r="O20" s="98">
        <f t="shared" si="10"/>
        <v>8.0781969464438497E-4</v>
      </c>
      <c r="P20" s="98">
        <f t="shared" si="14"/>
        <v>0</v>
      </c>
      <c r="Q20" s="100">
        <f t="shared" si="11"/>
        <v>7.9229815381487434E-3</v>
      </c>
      <c r="R20" s="106">
        <f t="shared" si="5"/>
        <v>5.0441963581052907E-2</v>
      </c>
      <c r="S20" s="107">
        <f t="shared" si="6"/>
        <v>0.12500132835054245</v>
      </c>
      <c r="T20" s="107">
        <f t="shared" si="7"/>
        <v>0.14136993873508685</v>
      </c>
      <c r="U20" s="107">
        <f t="shared" si="8"/>
        <v>0</v>
      </c>
      <c r="V20" s="105">
        <f t="shared" si="9"/>
        <v>9.058808110374228E-2</v>
      </c>
    </row>
    <row r="21" spans="1:22" x14ac:dyDescent="0.25">
      <c r="A21" s="96">
        <v>21</v>
      </c>
      <c r="B21" s="1">
        <f>[1]Valores!A20</f>
        <v>42095</v>
      </c>
      <c r="C21" s="118">
        <f>[1]Valores!B20</f>
        <v>535.47909090909081</v>
      </c>
      <c r="D21" s="118">
        <f>[1]Valores!C20</f>
        <v>577.44272727272721</v>
      </c>
      <c r="E21" s="118">
        <f>[1]Valores!D20</f>
        <v>67.574545454545458</v>
      </c>
      <c r="F21" s="118">
        <f>[1]Valores!E20</f>
        <v>2.6790909090909087</v>
      </c>
      <c r="G21" s="118">
        <f>[1]Valores!F20</f>
        <v>1183.1790909090907</v>
      </c>
      <c r="H21" s="97">
        <f>'[1]Variação Mensal'!B20</f>
        <v>5.7937209929750377E-3</v>
      </c>
      <c r="I21" s="98">
        <f>'[1]Variação Mensal'!C20</f>
        <v>0</v>
      </c>
      <c r="J21" s="98">
        <f>'[1]Variação Mensal'!D20</f>
        <v>-2.6905588290881965E-5</v>
      </c>
      <c r="K21" s="98">
        <f>'[1]Variação Mensal'!E20</f>
        <v>0</v>
      </c>
      <c r="L21" s="98">
        <f>'[1]Variação Mensal'!F20</f>
        <v>2.6145845129390555E-3</v>
      </c>
      <c r="M21" s="97">
        <f t="shared" si="12"/>
        <v>2.3524341907490642E-2</v>
      </c>
      <c r="N21" s="98">
        <f t="shared" si="13"/>
        <v>0</v>
      </c>
      <c r="O21" s="98">
        <f t="shared" si="10"/>
        <v>7.8089237148937229E-4</v>
      </c>
      <c r="P21" s="98">
        <f t="shared" si="14"/>
        <v>0</v>
      </c>
      <c r="Q21" s="100">
        <f t="shared" si="11"/>
        <v>1.0558281355913746E-2</v>
      </c>
      <c r="R21" s="106">
        <f t="shared" si="5"/>
        <v>5.4120994658052535E-2</v>
      </c>
      <c r="S21" s="107">
        <f t="shared" si="6"/>
        <v>0.11354655708620665</v>
      </c>
      <c r="T21" s="107">
        <f t="shared" si="7"/>
        <v>0.14133922950542765</v>
      </c>
      <c r="U21" s="107">
        <f t="shared" si="8"/>
        <v>0</v>
      </c>
      <c r="V21" s="105">
        <f t="shared" si="9"/>
        <v>8.7042985695934494E-2</v>
      </c>
    </row>
    <row r="22" spans="1:22" x14ac:dyDescent="0.25">
      <c r="A22" s="96">
        <v>22</v>
      </c>
      <c r="B22" s="1">
        <f>[1]Valores!A21</f>
        <v>42125</v>
      </c>
      <c r="C22" s="118">
        <f>[1]Valores!B21</f>
        <v>541.19636363636357</v>
      </c>
      <c r="D22" s="118">
        <f>[1]Valores!C21</f>
        <v>626.0272727272727</v>
      </c>
      <c r="E22" s="118">
        <f>[1]Valores!D21</f>
        <v>67.576363636363652</v>
      </c>
      <c r="F22" s="118">
        <f>[1]Valores!E21</f>
        <v>2.6790909090909087</v>
      </c>
      <c r="G22" s="118">
        <f>[1]Valores!F21</f>
        <v>1237.4772727272727</v>
      </c>
      <c r="H22" s="97">
        <f>'[1]Variação Mensal'!B21</f>
        <v>1.0676929920020672E-2</v>
      </c>
      <c r="I22" s="98">
        <f>'[1]Variação Mensal'!C21</f>
        <v>8.4137427245834839E-2</v>
      </c>
      <c r="J22" s="98">
        <f>'[1]Variação Mensal'!D21</f>
        <v>2.6906312221131046E-5</v>
      </c>
      <c r="K22" s="98">
        <f>'[1]Variação Mensal'!E21</f>
        <v>0</v>
      </c>
      <c r="L22" s="98">
        <f>'[1]Variação Mensal'!F21</f>
        <v>4.5891769247259351E-2</v>
      </c>
      <c r="M22" s="97">
        <f>C22/C$17-1</f>
        <v>3.4452439577472349E-2</v>
      </c>
      <c r="N22" s="98">
        <f t="shared" si="13"/>
        <v>8.4137427245834839E-2</v>
      </c>
      <c r="O22" s="98">
        <f t="shared" si="10"/>
        <v>8.0781969464438497E-4</v>
      </c>
      <c r="P22" s="98">
        <f t="shared" si="14"/>
        <v>0</v>
      </c>
      <c r="Q22" s="100">
        <f t="shared" si="11"/>
        <v>5.6934588814806286E-2</v>
      </c>
      <c r="R22" s="106">
        <f t="shared" si="5"/>
        <v>6.3919220802430399E-2</v>
      </c>
      <c r="S22" s="107">
        <f t="shared" si="6"/>
        <v>9.274434133522913E-2</v>
      </c>
      <c r="T22" s="107">
        <f t="shared" si="7"/>
        <v>0.14136993873508685</v>
      </c>
      <c r="U22" s="107">
        <f t="shared" si="8"/>
        <v>0</v>
      </c>
      <c r="V22" s="105">
        <f t="shared" si="9"/>
        <v>8.2167538909059701E-2</v>
      </c>
    </row>
    <row r="23" spans="1:22" x14ac:dyDescent="0.25">
      <c r="A23" s="96">
        <v>23</v>
      </c>
      <c r="B23" s="1">
        <f>[1]Valores!A22</f>
        <v>42156</v>
      </c>
      <c r="C23" s="129">
        <f>[1]Valores!B22</f>
        <v>546.07545454545459</v>
      </c>
      <c r="D23" s="129">
        <f>[1]Valores!C22</f>
        <v>632.33181818181811</v>
      </c>
      <c r="E23" s="129">
        <f>[1]Valores!D22</f>
        <v>68.38909090909091</v>
      </c>
      <c r="F23" s="129">
        <f>[1]Valores!E22</f>
        <v>2.6790909090909087</v>
      </c>
      <c r="G23" s="129">
        <f>[1]Valores!F22</f>
        <v>1249.4772727272727</v>
      </c>
      <c r="H23" s="97">
        <f>'[1]Variação Mensal'!B22</f>
        <v>9.0153800670569328E-3</v>
      </c>
      <c r="I23" s="98">
        <f>'[1]Variação Mensal'!C22</f>
        <v>1.0070720125466393E-2</v>
      </c>
      <c r="J23" s="98">
        <f>'[1]Variação Mensal'!D22</f>
        <v>1.2026797965937419E-2</v>
      </c>
      <c r="K23" s="98">
        <f>'[1]Variação Mensal'!E22</f>
        <v>0</v>
      </c>
      <c r="L23" s="98">
        <f>'[1]Variação Mensal'!F22</f>
        <v>9.6971477896747871E-3</v>
      </c>
      <c r="M23" s="97">
        <f t="shared" si="12"/>
        <v>4.3778421481557528E-2</v>
      </c>
      <c r="N23" s="98">
        <f t="shared" si="13"/>
        <v>9.505547185317087E-2</v>
      </c>
      <c r="O23" s="98">
        <f t="shared" si="10"/>
        <v>1.2844333144842235E-2</v>
      </c>
      <c r="P23" s="98">
        <f t="shared" si="14"/>
        <v>0</v>
      </c>
      <c r="Q23" s="100">
        <f t="shared" si="11"/>
        <v>6.71838397265625E-2</v>
      </c>
      <c r="R23" s="106">
        <f t="shared" si="5"/>
        <v>7.2571602028426829E-2</v>
      </c>
      <c r="S23" s="107">
        <f t="shared" si="6"/>
        <v>0.10374906376550341</v>
      </c>
      <c r="T23" s="107">
        <f t="shared" si="7"/>
        <v>0.15509696439264808</v>
      </c>
      <c r="U23" s="107">
        <f t="shared" si="8"/>
        <v>0</v>
      </c>
      <c r="V23" s="105">
        <f t="shared" si="9"/>
        <v>9.2234263458578214E-2</v>
      </c>
    </row>
    <row r="24" spans="1:22" x14ac:dyDescent="0.25">
      <c r="A24" s="96">
        <v>24</v>
      </c>
      <c r="B24" s="1">
        <f>[1]Valores!A23</f>
        <v>42186</v>
      </c>
      <c r="C24" s="129">
        <f>[1]Valores!B23</f>
        <v>548.52818181818191</v>
      </c>
      <c r="D24" s="129">
        <f>[1]Valores!C23</f>
        <v>632.33181818181811</v>
      </c>
      <c r="E24" s="129">
        <f>[1]Valores!D23</f>
        <v>70.142727272727271</v>
      </c>
      <c r="F24" s="129">
        <f>[1]Valores!E23</f>
        <v>2.6790909090909087</v>
      </c>
      <c r="G24" s="129">
        <f>[1]Valores!F23</f>
        <v>1253.6818181818182</v>
      </c>
      <c r="H24" s="97">
        <f>'[1]Variação Mensal'!B23</f>
        <v>4.4915537812790784E-3</v>
      </c>
      <c r="I24" s="98">
        <f>'[1]Variação Mensal'!C23</f>
        <v>0</v>
      </c>
      <c r="J24" s="98">
        <f>'[1]Variação Mensal'!D23</f>
        <v>2.5642048173552423E-2</v>
      </c>
      <c r="K24" s="98">
        <f>'[1]Variação Mensal'!E23</f>
        <v>0</v>
      </c>
      <c r="L24" s="98">
        <f>'[1]Variação Mensal'!F23</f>
        <v>3.3650435636720655E-3</v>
      </c>
      <c r="M24" s="97">
        <f>C24/C$17-1</f>
        <v>4.8466608397380595E-2</v>
      </c>
      <c r="N24" s="98">
        <f t="shared" si="13"/>
        <v>9.505547185317087E-2</v>
      </c>
      <c r="O24" s="98">
        <f t="shared" si="10"/>
        <v>3.8815736327651784E-2</v>
      </c>
      <c r="P24" s="98">
        <f t="shared" si="14"/>
        <v>0</v>
      </c>
      <c r="Q24" s="100">
        <f t="shared" si="11"/>
        <v>7.0774959837689222E-2</v>
      </c>
      <c r="R24" s="106">
        <f t="shared" si="5"/>
        <v>6.7537968323166053E-2</v>
      </c>
      <c r="S24" s="107">
        <f t="shared" si="6"/>
        <v>0.10374906376550341</v>
      </c>
      <c r="T24" s="107">
        <f t="shared" si="7"/>
        <v>0.18471601639872848</v>
      </c>
      <c r="U24" s="107">
        <f t="shared" si="8"/>
        <v>0</v>
      </c>
      <c r="V24" s="105">
        <f t="shared" si="9"/>
        <v>9.1480822213797275E-2</v>
      </c>
    </row>
    <row r="25" spans="1:22" x14ac:dyDescent="0.25">
      <c r="A25" s="96">
        <v>25</v>
      </c>
      <c r="B25" s="1">
        <f>[1]Valores!A24</f>
        <v>42217</v>
      </c>
      <c r="C25" s="129">
        <f>[1]Valores!B24</f>
        <v>550.56999999999994</v>
      </c>
      <c r="D25" s="129">
        <f>[1]Valores!C24</f>
        <v>632.33181818181811</v>
      </c>
      <c r="E25" s="129">
        <f>[1]Valores!D24</f>
        <v>70.142727272727271</v>
      </c>
      <c r="F25" s="129">
        <f>[1]Valores!E24</f>
        <v>2.6790909090909087</v>
      </c>
      <c r="G25" s="129">
        <f>[1]Valores!F24</f>
        <v>1255.7254545454546</v>
      </c>
      <c r="H25" s="97">
        <f>'[1]Variação Mensal'!B24</f>
        <v>3.7223578468659202E-3</v>
      </c>
      <c r="I25" s="98">
        <f>'[1]Variação Mensal'!C24</f>
        <v>0</v>
      </c>
      <c r="J25" s="98">
        <f>'[1]Variação Mensal'!D24</f>
        <v>0</v>
      </c>
      <c r="K25" s="98">
        <f>'[1]Variação Mensal'!E24</f>
        <v>0</v>
      </c>
      <c r="L25" s="98">
        <f>'[1]Variação Mensal'!F24</f>
        <v>1.6301076828251215E-3</v>
      </c>
      <c r="M25" s="97">
        <f t="shared" si="12"/>
        <v>5.2369376304325588E-2</v>
      </c>
      <c r="N25" s="98">
        <f t="shared" si="13"/>
        <v>9.505547185317087E-2</v>
      </c>
      <c r="O25" s="98">
        <f t="shared" si="10"/>
        <v>3.8815736327651784E-2</v>
      </c>
      <c r="P25" s="98">
        <f t="shared" si="14"/>
        <v>0</v>
      </c>
      <c r="Q25" s="100">
        <f t="shared" si="11"/>
        <v>7.2520438326297398E-2</v>
      </c>
      <c r="R25" s="106">
        <f>C25/C13-1</f>
        <v>6.3499840201170832E-2</v>
      </c>
      <c r="S25" s="107">
        <f>D25/D13-1</f>
        <v>0.10374556083441999</v>
      </c>
      <c r="T25" s="107">
        <f t="shared" si="7"/>
        <v>0.18471601639872848</v>
      </c>
      <c r="U25" s="107">
        <f t="shared" si="8"/>
        <v>0</v>
      </c>
      <c r="V25" s="105">
        <f t="shared" si="9"/>
        <v>8.9586322607312141E-2</v>
      </c>
    </row>
    <row r="26" spans="1:22" x14ac:dyDescent="0.25">
      <c r="A26" s="96">
        <v>26</v>
      </c>
      <c r="B26" s="1">
        <f>[1]Valores!A25</f>
        <v>42248</v>
      </c>
      <c r="C26" s="129">
        <f>[1]Valores!B25</f>
        <v>552.94454545454539</v>
      </c>
      <c r="D26" s="129">
        <f>[1]Valores!C25</f>
        <v>632.33181818181811</v>
      </c>
      <c r="E26" s="129">
        <f>[1]Valores!D25</f>
        <v>70.142727272727271</v>
      </c>
      <c r="F26" s="129">
        <f>[1]Valores!E25</f>
        <v>2.6790909090909087</v>
      </c>
      <c r="G26" s="129">
        <f>[1]Valores!F25</f>
        <v>1258.0981818181817</v>
      </c>
      <c r="H26" s="97">
        <f>'[1]Variação Mensal'!B25</f>
        <v>4.3128856540410876E-3</v>
      </c>
      <c r="I26" s="98">
        <f>'[1]Variação Mensal'!C25</f>
        <v>0</v>
      </c>
      <c r="J26" s="98">
        <f>'[1]Variação Mensal'!D25</f>
        <v>0</v>
      </c>
      <c r="K26" s="98">
        <f>'[1]Variação Mensal'!E25</f>
        <v>0</v>
      </c>
      <c r="L26" s="98">
        <f>'[1]Variação Mensal'!F25</f>
        <v>1.8895270969767619E-3</v>
      </c>
      <c r="M26" s="97">
        <f t="shared" si="12"/>
        <v>5.6908125090140649E-2</v>
      </c>
      <c r="N26" s="98">
        <f t="shared" si="13"/>
        <v>9.505547185317087E-2</v>
      </c>
      <c r="O26" s="98">
        <f t="shared" si="10"/>
        <v>3.8815736327651784E-2</v>
      </c>
      <c r="P26" s="98">
        <f t="shared" si="14"/>
        <v>0</v>
      </c>
      <c r="Q26" s="100">
        <f t="shared" si="11"/>
        <v>7.4546994756576446E-2</v>
      </c>
      <c r="R26" s="106">
        <f t="shared" si="5"/>
        <v>6.1880885623802007E-2</v>
      </c>
      <c r="S26" s="107">
        <f t="shared" si="6"/>
        <v>0.10374556083441999</v>
      </c>
      <c r="T26" s="107">
        <f>E26/E14-1</f>
        <v>0.18471601639872848</v>
      </c>
      <c r="U26" s="107">
        <f t="shared" si="8"/>
        <v>0</v>
      </c>
      <c r="V26" s="105">
        <f t="shared" si="9"/>
        <v>8.8786873896094187E-2</v>
      </c>
    </row>
    <row r="27" spans="1:22" x14ac:dyDescent="0.25">
      <c r="A27" s="96">
        <v>27</v>
      </c>
      <c r="B27" s="1">
        <f>[1]Valores!A26</f>
        <v>42278</v>
      </c>
      <c r="C27" s="129">
        <f>[1]Valores!B26</f>
        <v>566.15</v>
      </c>
      <c r="D27" s="129">
        <f>[1]Valores!C26</f>
        <v>632.33181818181811</v>
      </c>
      <c r="E27" s="129">
        <f>[1]Valores!D26</f>
        <v>70.61181818181818</v>
      </c>
      <c r="F27" s="129">
        <f>[1]Valores!E26</f>
        <v>2.6790909090909087</v>
      </c>
      <c r="G27" s="129">
        <f>[1]Valores!F26</f>
        <v>1271.7727272727273</v>
      </c>
      <c r="H27" s="97">
        <f>'[1]Variação Mensal'!B26</f>
        <v>2.3882059519366727E-2</v>
      </c>
      <c r="I27" s="98">
        <f>'[1]Variação Mensal'!C26</f>
        <v>0</v>
      </c>
      <c r="J27" s="98">
        <f>'[1]Variação Mensal'!D26</f>
        <v>6.6876628173724306E-3</v>
      </c>
      <c r="K27" s="98">
        <f>'[1]Variação Mensal'!E26</f>
        <v>0</v>
      </c>
      <c r="L27" s="98">
        <f>'[1]Variação Mensal'!F26</f>
        <v>1.0869219630206706E-2</v>
      </c>
      <c r="M27" s="97">
        <f t="shared" si="12"/>
        <v>8.2149267840045725E-2</v>
      </c>
      <c r="N27" s="98">
        <f t="shared" si="13"/>
        <v>9.505547185317087E-2</v>
      </c>
      <c r="O27" s="98">
        <f t="shared" si="10"/>
        <v>4.5762985701591541E-2</v>
      </c>
      <c r="P27" s="98">
        <f t="shared" si="14"/>
        <v>0</v>
      </c>
      <c r="Q27" s="100">
        <f t="shared" si="11"/>
        <v>8.6226482045564268E-2</v>
      </c>
      <c r="R27" s="106">
        <f t="shared" si="5"/>
        <v>8.6527557269222122E-2</v>
      </c>
      <c r="S27" s="107">
        <f t="shared" si="6"/>
        <v>9.505547185317087E-2</v>
      </c>
      <c r="T27" s="107">
        <f t="shared" si="7"/>
        <v>0.10407812255689319</v>
      </c>
      <c r="U27" s="107">
        <f t="shared" si="8"/>
        <v>0</v>
      </c>
      <c r="V27" s="105">
        <f t="shared" si="9"/>
        <v>9.1519239982085665E-2</v>
      </c>
    </row>
    <row r="28" spans="1:22" x14ac:dyDescent="0.25">
      <c r="A28" s="96">
        <v>28</v>
      </c>
      <c r="B28" s="1">
        <f>[1]Valores!A27</f>
        <v>42309</v>
      </c>
      <c r="C28" s="129">
        <f>[1]Valores!B27</f>
        <v>569.38181818181818</v>
      </c>
      <c r="D28" s="129">
        <f>[1]Valores!C27</f>
        <v>635.74636363636364</v>
      </c>
      <c r="E28" s="129">
        <f>[1]Valores!D27</f>
        <v>70.849090909090918</v>
      </c>
      <c r="F28" s="129">
        <f>[1]Valores!E27</f>
        <v>2.6790909090909087</v>
      </c>
      <c r="G28" s="129">
        <f>[1]Valores!F27</f>
        <v>1278.6563636363637</v>
      </c>
      <c r="H28" s="97">
        <f>'[1]Variação Mensal'!B27</f>
        <v>5.7084132859104297E-3</v>
      </c>
      <c r="I28" s="98">
        <f>'[1]Variação Mensal'!C27</f>
        <v>5.399926678312017E-3</v>
      </c>
      <c r="J28" s="98">
        <f>'[1]Variação Mensal'!D27</f>
        <v>3.3602410103898972E-3</v>
      </c>
      <c r="K28" s="98">
        <f>'[1]Variação Mensal'!E27</f>
        <v>0</v>
      </c>
      <c r="L28" s="98">
        <f>'[1]Variação Mensal'!F27</f>
        <v>5.4126309017479279E-3</v>
      </c>
      <c r="M28" s="97">
        <f t="shared" si="12"/>
        <v>8.8326623097922052E-2</v>
      </c>
      <c r="N28" s="98">
        <f t="shared" si="13"/>
        <v>0.10096869110986217</v>
      </c>
      <c r="O28" s="98">
        <f t="shared" si="10"/>
        <v>4.9277001373293716E-2</v>
      </c>
      <c r="P28" s="98">
        <f t="shared" si="14"/>
        <v>0</v>
      </c>
      <c r="Q28" s="100">
        <f t="shared" si="11"/>
        <v>9.2105825068580893E-2</v>
      </c>
      <c r="R28" s="106">
        <f t="shared" si="5"/>
        <v>8.9382899861026877E-2</v>
      </c>
      <c r="S28" s="107">
        <f t="shared" si="6"/>
        <v>0.10096869110986217</v>
      </c>
      <c r="T28" s="107">
        <f t="shared" si="7"/>
        <v>0.10682838152587637</v>
      </c>
      <c r="U28" s="107">
        <f t="shared" si="8"/>
        <v>0</v>
      </c>
      <c r="V28" s="105">
        <f t="shared" si="9"/>
        <v>9.5869342317269846E-2</v>
      </c>
    </row>
    <row r="29" spans="1:22" s="46" customFormat="1" ht="15.75" thickBot="1" x14ac:dyDescent="0.3">
      <c r="A29" s="45">
        <v>29</v>
      </c>
      <c r="B29" s="119">
        <f>[1]Valores!A28</f>
        <v>42339</v>
      </c>
      <c r="C29" s="130">
        <f>[1]Valores!B28</f>
        <v>570.62909090909091</v>
      </c>
      <c r="D29" s="130">
        <f>[1]Valores!C28</f>
        <v>635.74636363636364</v>
      </c>
      <c r="E29" s="130">
        <f>[1]Valores!D28</f>
        <v>70.867272727272734</v>
      </c>
      <c r="F29" s="130">
        <f>[1]Valores!E28</f>
        <v>2.6790909090909087</v>
      </c>
      <c r="G29" s="130">
        <f>[1]Valores!F28</f>
        <v>1279.9036363636365</v>
      </c>
      <c r="H29" s="121">
        <f>'[1]Variação Mensal'!B28</f>
        <v>2.190573508749516E-3</v>
      </c>
      <c r="I29" s="122">
        <f>'[1]Variação Mensal'!C28</f>
        <v>0</v>
      </c>
      <c r="J29" s="122">
        <f>'[1]Variação Mensal'!D28</f>
        <v>2.5662740267407003E-4</v>
      </c>
      <c r="K29" s="122">
        <f>'[1]Variação Mensal'!E28</f>
        <v>0</v>
      </c>
      <c r="L29" s="122">
        <f>'[1]Variação Mensal'!F28</f>
        <v>9.7545576962176916E-4</v>
      </c>
      <c r="M29" s="121">
        <f t="shared" si="12"/>
        <v>9.0710682567347156E-2</v>
      </c>
      <c r="N29" s="122">
        <f t="shared" si="13"/>
        <v>0.10096869110986217</v>
      </c>
      <c r="O29" s="122">
        <f t="shared" si="10"/>
        <v>4.9546274604841622E-2</v>
      </c>
      <c r="P29" s="122">
        <f t="shared" si="14"/>
        <v>0</v>
      </c>
      <c r="Q29" s="123">
        <f t="shared" si="11"/>
        <v>9.3171125996681647E-2</v>
      </c>
      <c r="R29" s="124">
        <f t="shared" si="5"/>
        <v>9.0710682567347156E-2</v>
      </c>
      <c r="S29" s="125">
        <f t="shared" si="6"/>
        <v>0.10096869110986217</v>
      </c>
      <c r="T29" s="125">
        <f t="shared" si="7"/>
        <v>4.9546274604841622E-2</v>
      </c>
      <c r="U29" s="125">
        <f t="shared" si="8"/>
        <v>0</v>
      </c>
      <c r="V29" s="126">
        <f t="shared" si="9"/>
        <v>9.3171125996681647E-2</v>
      </c>
    </row>
    <row r="30" spans="1:22" s="41" customFormat="1" x14ac:dyDescent="0.25">
      <c r="A30" s="95">
        <v>30</v>
      </c>
      <c r="B30" s="110">
        <f>[1]Valores!A29</f>
        <v>42370</v>
      </c>
      <c r="C30" s="137">
        <f>[1]Valores!B29</f>
        <v>575.13727272727272</v>
      </c>
      <c r="D30" s="137">
        <f>[1]Valores!C29</f>
        <v>635.74636363636364</v>
      </c>
      <c r="E30" s="137">
        <f>[1]Valores!D29</f>
        <v>70.849090909090918</v>
      </c>
      <c r="F30" s="137">
        <f>[1]Valores!E29</f>
        <v>2.6790909090909087</v>
      </c>
      <c r="G30" s="137">
        <f>[1]Valores!F29</f>
        <v>1284.4027272727271</v>
      </c>
      <c r="H30" s="112">
        <f>'[1]Variação Mensal'!B29</f>
        <v>7.9003715197898394E-3</v>
      </c>
      <c r="I30" s="113">
        <f>'[1]Variação Mensal'!C29</f>
        <v>0</v>
      </c>
      <c r="J30" s="113">
        <f>'[1]Variação Mensal'!D29</f>
        <v>-2.5656156194675539E-4</v>
      </c>
      <c r="K30" s="113">
        <f>'[1]Variação Mensal'!E29</f>
        <v>0</v>
      </c>
      <c r="L30" s="113">
        <f>'[1]Variação Mensal'!F29</f>
        <v>3.5151794098133848E-3</v>
      </c>
      <c r="M30" s="112">
        <f>C30/C$29-1</f>
        <v>7.9003715197898394E-3</v>
      </c>
      <c r="N30" s="113">
        <f>D30/D$29-1</f>
        <v>0</v>
      </c>
      <c r="O30" s="113">
        <f>E30/E$29-1</f>
        <v>-2.5656156194675539E-4</v>
      </c>
      <c r="P30" s="113">
        <f>F30/F$29-1</f>
        <v>0</v>
      </c>
      <c r="Q30" s="138">
        <f>G30/G$29-1</f>
        <v>3.5151794098133848E-3</v>
      </c>
      <c r="R30" s="127">
        <f>C30/C18-1</f>
        <v>9.5662730726999934E-2</v>
      </c>
      <c r="S30" s="128">
        <f>D30/D18-1</f>
        <v>0.10096869110986217</v>
      </c>
      <c r="T30" s="128">
        <f>E30/E18-1</f>
        <v>4.9277001373293716E-2</v>
      </c>
      <c r="U30" s="128">
        <f>F30/F18-1</f>
        <v>0</v>
      </c>
      <c r="V30" s="139">
        <f>G30/G18-1</f>
        <v>9.5379126250851876E-2</v>
      </c>
    </row>
    <row r="31" spans="1:22" x14ac:dyDescent="0.25">
      <c r="A31" s="96">
        <v>31</v>
      </c>
      <c r="B31" s="1">
        <f>[1]Valores!A30</f>
        <v>42401</v>
      </c>
      <c r="C31" s="129">
        <f>[1]Valores!B30</f>
        <v>578.02454545454543</v>
      </c>
      <c r="D31" s="129">
        <f>[1]Valores!C30</f>
        <v>635.74636363636364</v>
      </c>
      <c r="E31" s="129">
        <f>[1]Valores!D30</f>
        <v>70.849090909090918</v>
      </c>
      <c r="F31" s="129">
        <f>[1]Valores!E30</f>
        <v>2.6790909090909087</v>
      </c>
      <c r="G31" s="129">
        <f>[1]Valores!F30</f>
        <v>1287.2990909090911</v>
      </c>
      <c r="H31" s="97">
        <f>'[1]Variação Mensal'!B30</f>
        <v>5.0201453882154912E-3</v>
      </c>
      <c r="I31" s="98">
        <f>'[1]Variação Mensal'!C30</f>
        <v>0</v>
      </c>
      <c r="J31" s="98">
        <f>'[1]Variação Mensal'!D30</f>
        <v>0</v>
      </c>
      <c r="K31" s="98">
        <f>'[1]Variação Mensal'!E30</f>
        <v>0</v>
      </c>
      <c r="L31" s="98">
        <f>'[1]Variação Mensal'!F30</f>
        <v>2.2550276286894544E-3</v>
      </c>
      <c r="M31" s="97">
        <f>C31/C$29-1</f>
        <v>1.2960177921655713E-2</v>
      </c>
      <c r="N31" s="98">
        <f t="shared" ref="M31:N33" si="15">D31/D$29-1</f>
        <v>0</v>
      </c>
      <c r="O31" s="98">
        <f t="shared" ref="O31:O41" si="16">E31/E$29-1</f>
        <v>-2.5656156194675539E-4</v>
      </c>
      <c r="P31" s="98">
        <f t="shared" ref="P31:Q33" si="17">F31/F$29-1</f>
        <v>0</v>
      </c>
      <c r="Q31" s="100">
        <f t="shared" si="17"/>
        <v>5.7781338651916592E-3</v>
      </c>
      <c r="R31" s="106">
        <f>C31/C19-1</f>
        <v>9.5613081319711357E-2</v>
      </c>
      <c r="S31" s="107">
        <f>D31/D19-1</f>
        <v>0.10096869110986217</v>
      </c>
      <c r="T31" s="107">
        <f t="shared" si="7"/>
        <v>4.8486479214314704E-2</v>
      </c>
      <c r="U31" s="107">
        <f t="shared" si="8"/>
        <v>0</v>
      </c>
      <c r="V31" s="105">
        <f>G31/G19-1</f>
        <v>9.5317767144543541E-2</v>
      </c>
    </row>
    <row r="32" spans="1:22" x14ac:dyDescent="0.25">
      <c r="A32" s="96">
        <v>32</v>
      </c>
      <c r="B32" s="1">
        <f>[1]Valores!A31</f>
        <v>42430</v>
      </c>
      <c r="C32" s="129">
        <f>[1]Valores!B31</f>
        <v>586.48636363636354</v>
      </c>
      <c r="D32" s="129">
        <f>[1]Valores!C31</f>
        <v>635.74636363636364</v>
      </c>
      <c r="E32" s="129">
        <f>[1]Valores!D31</f>
        <v>70.849090909090918</v>
      </c>
      <c r="F32" s="129">
        <f>[1]Valores!E31</f>
        <v>2.6790909090909087</v>
      </c>
      <c r="G32" s="129">
        <f>[1]Valores!F31</f>
        <v>1295.7609090909091</v>
      </c>
      <c r="H32" s="97">
        <f>'[1]Variação Mensal'!B31</f>
        <v>1.4639202172918031E-2</v>
      </c>
      <c r="I32" s="98">
        <f>'[1]Variação Mensal'!C31</f>
        <v>0</v>
      </c>
      <c r="J32" s="98">
        <f>'[1]Variação Mensal'!D31</f>
        <v>0</v>
      </c>
      <c r="K32" s="98">
        <f>'[1]Variação Mensal'!E31</f>
        <v>0</v>
      </c>
      <c r="L32" s="98">
        <f>'[1]Variação Mensal'!F31</f>
        <v>6.5733117047741541E-3</v>
      </c>
      <c r="M32" s="97">
        <f t="shared" si="15"/>
        <v>2.7789106759365856E-2</v>
      </c>
      <c r="N32" s="98">
        <f t="shared" si="15"/>
        <v>0</v>
      </c>
      <c r="O32" s="98">
        <f t="shared" si="16"/>
        <v>-2.5656156194675539E-4</v>
      </c>
      <c r="P32" s="98">
        <f t="shared" si="17"/>
        <v>0</v>
      </c>
      <c r="Q32" s="100">
        <f t="shared" si="17"/>
        <v>1.2389427044933621E-2</v>
      </c>
      <c r="R32" s="106">
        <f>C32/C20-1</f>
        <v>0.10160099994194316</v>
      </c>
      <c r="S32" s="107">
        <f t="shared" si="6"/>
        <v>0.10096869110986217</v>
      </c>
      <c r="T32" s="107">
        <f t="shared" si="7"/>
        <v>4.8430058923238262E-2</v>
      </c>
      <c r="U32" s="107">
        <f t="shared" si="8"/>
        <v>0</v>
      </c>
      <c r="V32" s="105">
        <f t="shared" si="9"/>
        <v>9.8015334684535604E-2</v>
      </c>
    </row>
    <row r="33" spans="1:22" x14ac:dyDescent="0.25">
      <c r="A33" s="96">
        <v>33</v>
      </c>
      <c r="B33" s="1">
        <f>[1]Valores!A32</f>
        <v>42461</v>
      </c>
      <c r="C33" s="129">
        <f>[1]Valores!B32</f>
        <v>589.48090909090899</v>
      </c>
      <c r="D33" s="129">
        <f>[1]Valores!C32</f>
        <v>635.74636363636364</v>
      </c>
      <c r="E33" s="129">
        <f>[1]Valores!D32</f>
        <v>70.849090909090918</v>
      </c>
      <c r="F33" s="129">
        <f>[1]Valores!E32</f>
        <v>2.6990909090909088</v>
      </c>
      <c r="G33" s="129">
        <f>[1]Valores!F32</f>
        <v>1298.7754545454545</v>
      </c>
      <c r="H33" s="97">
        <f>'[1]Variação Mensal'!B32</f>
        <v>5.1059080657536171E-3</v>
      </c>
      <c r="I33" s="98">
        <f>'[1]Variação Mensal'!C32</f>
        <v>0</v>
      </c>
      <c r="J33" s="98">
        <f>'[1]Variação Mensal'!D32</f>
        <v>0</v>
      </c>
      <c r="K33" s="98">
        <f>'[1]Variação Mensal'!E32</f>
        <v>7.4652188666439745E-3</v>
      </c>
      <c r="L33" s="98">
        <f>'[1]Variação Mensal'!F32</f>
        <v>2.3264673547378489E-3</v>
      </c>
      <c r="M33" s="97">
        <f t="shared" si="15"/>
        <v>3.3036903449462418E-2</v>
      </c>
      <c r="N33" s="98">
        <f t="shared" si="15"/>
        <v>0</v>
      </c>
      <c r="O33" s="98">
        <f t="shared" si="16"/>
        <v>-2.5656156194675539E-4</v>
      </c>
      <c r="P33" s="98">
        <f t="shared" si="17"/>
        <v>7.4652188666439745E-3</v>
      </c>
      <c r="Q33" s="100">
        <f t="shared" si="17"/>
        <v>1.4744717997235535E-2</v>
      </c>
      <c r="R33" s="106">
        <f t="shared" si="5"/>
        <v>0.1008476691221285</v>
      </c>
      <c r="S33" s="107">
        <f t="shared" si="6"/>
        <v>0.10096869110986217</v>
      </c>
      <c r="T33" s="107">
        <f t="shared" si="7"/>
        <v>4.8458268309745645E-2</v>
      </c>
      <c r="U33" s="107">
        <f t="shared" si="8"/>
        <v>7.4652188666439745E-3</v>
      </c>
      <c r="V33" s="105">
        <f t="shared" si="9"/>
        <v>9.7699802611915576E-2</v>
      </c>
    </row>
    <row r="34" spans="1:22" x14ac:dyDescent="0.25">
      <c r="A34" s="96">
        <v>34</v>
      </c>
      <c r="B34" s="1">
        <f>[1]Valores!A33</f>
        <v>42491</v>
      </c>
      <c r="C34" s="129">
        <f>[1]Valores!B33</f>
        <v>595.88363636363636</v>
      </c>
      <c r="D34" s="129">
        <f>[1]Valores!C33</f>
        <v>635.74636363636364</v>
      </c>
      <c r="E34" s="129">
        <f>[1]Valores!D33</f>
        <v>71.084545454545449</v>
      </c>
      <c r="F34" s="129">
        <f>[1]Valores!E33</f>
        <v>2.7190909090909092</v>
      </c>
      <c r="G34" s="129">
        <f>[1]Valores!F33</f>
        <v>1305.4336363636364</v>
      </c>
      <c r="H34" s="97">
        <f>'[1]Variação Mensal'!B33</f>
        <v>1.0861636354944082E-2</v>
      </c>
      <c r="I34" s="98">
        <f>'[1]Variação Mensal'!C33</f>
        <v>0</v>
      </c>
      <c r="J34" s="98">
        <f>'[1]Variação Mensal'!D33</f>
        <v>3.3233248646289404E-3</v>
      </c>
      <c r="K34" s="98">
        <f>'[1]Variação Mensal'!E33</f>
        <v>7.4099023240150608E-3</v>
      </c>
      <c r="L34" s="98">
        <f>'[1]Variação Mensal'!F33</f>
        <v>5.1265072764345998E-3</v>
      </c>
      <c r="M34" s="97">
        <f t="shared" ref="M34:N41" si="18">C34/C$29-1</f>
        <v>4.4257374635968016E-2</v>
      </c>
      <c r="N34" s="98">
        <f t="shared" si="18"/>
        <v>0</v>
      </c>
      <c r="O34" s="98">
        <f t="shared" si="16"/>
        <v>3.0659106652639601E-3</v>
      </c>
      <c r="P34" s="98">
        <f t="shared" ref="P34:Q41" si="19">F34/F$29-1</f>
        <v>1.4930437733288171E-2</v>
      </c>
      <c r="Q34" s="100">
        <f t="shared" si="19"/>
        <v>1.9946814177771888E-2</v>
      </c>
      <c r="R34" s="106">
        <f t="shared" si="5"/>
        <v>0.10104885472589364</v>
      </c>
      <c r="S34" s="107">
        <f t="shared" si="6"/>
        <v>1.5525027954053749E-2</v>
      </c>
      <c r="T34" s="107">
        <f t="shared" si="7"/>
        <v>5.1914332606882052E-2</v>
      </c>
      <c r="U34" s="107">
        <f t="shared" si="8"/>
        <v>1.4930437733288171E-2</v>
      </c>
      <c r="V34" s="105">
        <f t="shared" si="9"/>
        <v>5.4915241785891356E-2</v>
      </c>
    </row>
    <row r="35" spans="1:22" x14ac:dyDescent="0.25">
      <c r="A35" s="96">
        <v>35</v>
      </c>
      <c r="B35" s="1">
        <f>[1]Valores!A34</f>
        <v>42522</v>
      </c>
      <c r="C35" s="129">
        <f>[1]Valores!B34</f>
        <v>599.89272727272726</v>
      </c>
      <c r="D35" s="129">
        <f>[1]Valores!C34</f>
        <v>635.74636363636364</v>
      </c>
      <c r="E35" s="129">
        <f>[1]Valores!D34</f>
        <v>71.084545454545449</v>
      </c>
      <c r="F35" s="129">
        <f>[1]Valores!E34</f>
        <v>2.7190909090909092</v>
      </c>
      <c r="G35" s="129">
        <f>[1]Valores!F34</f>
        <v>1309.4427272727273</v>
      </c>
      <c r="H35" s="97">
        <f>'[1]Variação Mensal'!B34</f>
        <v>6.7279761759464485E-3</v>
      </c>
      <c r="I35" s="98">
        <f>'[1]Variação Mensal'!C34</f>
        <v>0</v>
      </c>
      <c r="J35" s="98">
        <f>'[1]Variação Mensal'!D34</f>
        <v>0</v>
      </c>
      <c r="K35" s="98">
        <f>'[1]Variação Mensal'!E34</f>
        <v>0</v>
      </c>
      <c r="L35" s="98">
        <f>'[1]Variação Mensal'!F34</f>
        <v>3.0710798292730157E-3</v>
      </c>
      <c r="M35" s="97">
        <f t="shared" si="18"/>
        <v>5.1283113374075207E-2</v>
      </c>
      <c r="N35" s="98">
        <f t="shared" si="18"/>
        <v>0</v>
      </c>
      <c r="O35" s="98">
        <f t="shared" si="16"/>
        <v>3.0659106652639601E-3</v>
      </c>
      <c r="P35" s="98">
        <f t="shared" si="19"/>
        <v>1.4930437733288171E-2</v>
      </c>
      <c r="Q35" s="100">
        <f t="shared" si="19"/>
        <v>2.3079152265724545E-2</v>
      </c>
      <c r="R35" s="106">
        <f t="shared" si="5"/>
        <v>9.8552814046676707E-2</v>
      </c>
      <c r="S35" s="107">
        <f t="shared" si="6"/>
        <v>5.399926678312017E-3</v>
      </c>
      <c r="T35" s="107">
        <f t="shared" si="7"/>
        <v>3.9413516243951507E-2</v>
      </c>
      <c r="U35" s="107">
        <f t="shared" si="8"/>
        <v>1.4930437733288171E-2</v>
      </c>
      <c r="V35" s="105">
        <f t="shared" si="9"/>
        <v>4.7992433199337992E-2</v>
      </c>
    </row>
    <row r="36" spans="1:22" x14ac:dyDescent="0.25">
      <c r="A36" s="96">
        <v>36</v>
      </c>
      <c r="B36" s="1">
        <f>[1]Valores!A35</f>
        <v>42552</v>
      </c>
      <c r="C36" s="129">
        <f>[1]Valores!B35</f>
        <v>603.43727272727267</v>
      </c>
      <c r="D36" s="129">
        <f>[1]Valores!C35</f>
        <v>665.76454545454544</v>
      </c>
      <c r="E36" s="129">
        <f>[1]Valores!D35</f>
        <v>71.084545454545449</v>
      </c>
      <c r="F36" s="129">
        <f>[1]Valores!E35</f>
        <v>2.7190909090909092</v>
      </c>
      <c r="G36" s="129">
        <f>[1]Valores!F35</f>
        <v>1343.0054545454545</v>
      </c>
      <c r="H36" s="97">
        <f>'[1]Variação Mensal'!B35</f>
        <v>5.9086321493841965E-3</v>
      </c>
      <c r="I36" s="98">
        <f>'[1]Variação Mensal'!C35</f>
        <v>4.7217229283833761E-2</v>
      </c>
      <c r="J36" s="98">
        <f>'[1]Variação Mensal'!D35</f>
        <v>0</v>
      </c>
      <c r="K36" s="98">
        <f>'[1]Variação Mensal'!E35</f>
        <v>0</v>
      </c>
      <c r="L36" s="98">
        <f>'[1]Variação Mensal'!F35</f>
        <v>2.5631306030948542E-2</v>
      </c>
      <c r="M36" s="97">
        <f>C36/C$29-1</f>
        <v>5.7494758575862059E-2</v>
      </c>
      <c r="N36" s="98">
        <f t="shared" si="18"/>
        <v>4.7217229283833761E-2</v>
      </c>
      <c r="O36" s="98">
        <f t="shared" si="16"/>
        <v>3.0659106652639601E-3</v>
      </c>
      <c r="P36" s="98">
        <f t="shared" si="19"/>
        <v>1.4930437733288171E-2</v>
      </c>
      <c r="Q36" s="100">
        <f t="shared" si="19"/>
        <v>4.9302007111330814E-2</v>
      </c>
      <c r="R36" s="106">
        <f t="shared" si="5"/>
        <v>0.10010258858001797</v>
      </c>
      <c r="S36" s="107">
        <f t="shared" si="6"/>
        <v>5.2872125538231618E-2</v>
      </c>
      <c r="T36" s="107">
        <f t="shared" si="7"/>
        <v>1.3427167982166255E-2</v>
      </c>
      <c r="U36" s="107">
        <f t="shared" si="8"/>
        <v>1.4930437733288171E-2</v>
      </c>
      <c r="V36" s="105">
        <f t="shared" si="9"/>
        <v>7.1249048257858716E-2</v>
      </c>
    </row>
    <row r="37" spans="1:22" x14ac:dyDescent="0.25">
      <c r="A37" s="96">
        <v>37</v>
      </c>
      <c r="B37" s="1">
        <f>[1]Valores!A36</f>
        <v>42583</v>
      </c>
      <c r="C37" s="129">
        <f>[1]Valores!B36</f>
        <v>607.75636363636363</v>
      </c>
      <c r="D37" s="129">
        <f>[1]Valores!C36</f>
        <v>705.07636363636368</v>
      </c>
      <c r="E37" s="129">
        <f>[1]Valores!D36</f>
        <v>72.219090909090923</v>
      </c>
      <c r="F37" s="129">
        <f>[1]Valores!E36</f>
        <v>2.6636363636363636</v>
      </c>
      <c r="G37" s="129">
        <f>[1]Valores!F36</f>
        <v>1387.7154545454546</v>
      </c>
      <c r="H37" s="97">
        <f>'[1]Variação Mensal'!B36</f>
        <v>7.1574811571890606E-3</v>
      </c>
      <c r="I37" s="98">
        <f>'[1]Variação Mensal'!C36</f>
        <v>5.9047629451307593E-2</v>
      </c>
      <c r="J37" s="98">
        <f>'[1]Variação Mensal'!D36</f>
        <v>1.5960507973859839E-2</v>
      </c>
      <c r="K37" s="98">
        <f>'[1]Variação Mensal'!E36</f>
        <v>-2.0394516883985303E-2</v>
      </c>
      <c r="L37" s="98">
        <f>'[1]Variação Mensal'!F36</f>
        <v>3.3291004030309157E-2</v>
      </c>
      <c r="M37" s="97">
        <f t="shared" si="18"/>
        <v>6.5063757384194787E-2</v>
      </c>
      <c r="N37" s="98">
        <f t="shared" si="18"/>
        <v>0.10905292419361068</v>
      </c>
      <c r="O37" s="98">
        <f t="shared" si="16"/>
        <v>1.907535213074385E-2</v>
      </c>
      <c r="P37" s="98">
        <f t="shared" si="19"/>
        <v>-5.7685782151338794E-3</v>
      </c>
      <c r="Q37" s="100">
        <f t="shared" si="19"/>
        <v>8.4234324459085741E-2</v>
      </c>
      <c r="R37" s="106">
        <f t="shared" si="5"/>
        <v>0.10386756204726688</v>
      </c>
      <c r="S37" s="107">
        <f t="shared" si="6"/>
        <v>0.11504172866662365</v>
      </c>
      <c r="T37" s="107">
        <f t="shared" si="7"/>
        <v>2.9601980377671699E-2</v>
      </c>
      <c r="U37" s="107">
        <f t="shared" si="8"/>
        <v>-5.7685782151338794E-3</v>
      </c>
      <c r="V37" s="105">
        <f t="shared" si="9"/>
        <v>0.10511055543409165</v>
      </c>
    </row>
    <row r="38" spans="1:22" x14ac:dyDescent="0.25">
      <c r="A38" s="96">
        <v>38</v>
      </c>
      <c r="B38" s="1">
        <f>[1]Valores!A37</f>
        <v>42614</v>
      </c>
      <c r="C38" s="129">
        <f>[1]Valores!B37</f>
        <v>615.71909090909094</v>
      </c>
      <c r="D38" s="129">
        <f>[1]Valores!C37</f>
        <v>667.14636363636362</v>
      </c>
      <c r="E38" s="129">
        <f>[1]Valores!D37</f>
        <v>77.117272727272749</v>
      </c>
      <c r="F38" s="129">
        <f>[1]Valores!E37</f>
        <v>2.6636363636363636</v>
      </c>
      <c r="G38" s="129">
        <f>[1]Valores!F37</f>
        <v>1362.71</v>
      </c>
      <c r="H38" s="97">
        <f>'[1]Variação Mensal'!B37</f>
        <v>1.3101841048745566E-2</v>
      </c>
      <c r="I38" s="98">
        <f>'[1]Variação Mensal'!C37</f>
        <v>-5.3795591451087255E-2</v>
      </c>
      <c r="J38" s="98">
        <f>'[1]Variação Mensal'!D37</f>
        <v>6.7823919638474006E-2</v>
      </c>
      <c r="K38" s="98">
        <f>'[1]Variação Mensal'!E37</f>
        <v>0</v>
      </c>
      <c r="L38" s="98">
        <f>'[1]Variação Mensal'!F37</f>
        <v>-1.8019151162112723E-2</v>
      </c>
      <c r="M38" s="97">
        <f t="shared" si="18"/>
        <v>7.901805344022228E-2</v>
      </c>
      <c r="N38" s="98">
        <f t="shared" si="18"/>
        <v>4.9390766186057533E-2</v>
      </c>
      <c r="O38" s="98">
        <f t="shared" si="16"/>
        <v>8.8193036919208989E-2</v>
      </c>
      <c r="P38" s="98">
        <f t="shared" si="19"/>
        <v>-5.7685782151338794E-3</v>
      </c>
      <c r="Q38" s="100">
        <f t="shared" si="19"/>
        <v>6.4697342271506253E-2</v>
      </c>
      <c r="R38" s="106">
        <f t="shared" ref="R38:R42" si="20">C38/C26-1</f>
        <v>0.11352774156211631</v>
      </c>
      <c r="S38" s="107">
        <f t="shared" ref="S38:V39" si="21">D38/D26-1</f>
        <v>5.5057399380360028E-2</v>
      </c>
      <c r="T38" s="107">
        <f t="shared" si="21"/>
        <v>9.9433622354420548E-2</v>
      </c>
      <c r="U38" s="107">
        <f t="shared" si="21"/>
        <v>-5.7685782151338794E-3</v>
      </c>
      <c r="V38" s="105">
        <f t="shared" si="21"/>
        <v>8.3150758576437278E-2</v>
      </c>
    </row>
    <row r="39" spans="1:22" x14ac:dyDescent="0.25">
      <c r="A39" s="96">
        <v>39</v>
      </c>
      <c r="B39" s="1">
        <f>[1]Valores!A38</f>
        <v>42644</v>
      </c>
      <c r="C39" s="129">
        <f>[1]Valores!B38</f>
        <v>622.58090909090902</v>
      </c>
      <c r="D39" s="129">
        <f>[1]Valores!C38</f>
        <v>667.14636363636362</v>
      </c>
      <c r="E39" s="129">
        <f>[1]Valores!D38</f>
        <v>77.117272727272749</v>
      </c>
      <c r="F39" s="129">
        <f>[1]Valores!E38</f>
        <v>2.6636363636363636</v>
      </c>
      <c r="G39" s="129">
        <f>[1]Valores!F38</f>
        <v>1369.5081818181818</v>
      </c>
      <c r="H39" s="97">
        <f>'[1]Variação Mensal'!B38</f>
        <v>1.1144397312233378E-2</v>
      </c>
      <c r="I39" s="98">
        <f>'[1]Variação Mensal'!C38</f>
        <v>0</v>
      </c>
      <c r="J39" s="98">
        <f>'[1]Variação Mensal'!D38</f>
        <v>0</v>
      </c>
      <c r="K39" s="98">
        <f>'[1]Variação Mensal'!E38</f>
        <v>0</v>
      </c>
      <c r="L39" s="98">
        <f>'[1]Variação Mensal'!F38</f>
        <v>4.9887223387088397E-3</v>
      </c>
      <c r="M39" s="97">
        <f t="shared" si="18"/>
        <v>9.104305933483281E-2</v>
      </c>
      <c r="N39" s="98">
        <f t="shared" si="18"/>
        <v>4.9390766186057533E-2</v>
      </c>
      <c r="O39" s="98">
        <f t="shared" si="16"/>
        <v>8.8193036919208989E-2</v>
      </c>
      <c r="P39" s="98">
        <f t="shared" si="19"/>
        <v>-5.7685782151338794E-3</v>
      </c>
      <c r="Q39" s="100">
        <f t="shared" si="19"/>
        <v>7.0008821686859957E-2</v>
      </c>
      <c r="R39" s="106">
        <f t="shared" si="20"/>
        <v>9.9674837217891055E-2</v>
      </c>
      <c r="S39" s="107">
        <f t="shared" si="21"/>
        <v>5.5057399380360028E-2</v>
      </c>
      <c r="T39" s="107">
        <f t="shared" si="21"/>
        <v>9.212982632317579E-2</v>
      </c>
      <c r="U39" s="107">
        <f t="shared" si="21"/>
        <v>-5.7685782151338794E-3</v>
      </c>
      <c r="V39" s="105">
        <f t="shared" si="21"/>
        <v>7.6849780192287165E-2</v>
      </c>
    </row>
    <row r="40" spans="1:22" x14ac:dyDescent="0.25">
      <c r="A40" s="96">
        <v>40</v>
      </c>
      <c r="B40" s="1">
        <f>[1]Valores!A39</f>
        <v>42675</v>
      </c>
      <c r="C40" s="129">
        <f>[1]Valores!B39</f>
        <v>624.39363636363635</v>
      </c>
      <c r="D40" s="129">
        <f>[1]Valores!C39</f>
        <v>686.88</v>
      </c>
      <c r="E40" s="129">
        <f>[1]Valores!D39</f>
        <v>77.117272727272749</v>
      </c>
      <c r="F40" s="129">
        <f>[1]Valores!E39</f>
        <v>2.6790909090909087</v>
      </c>
      <c r="G40" s="129">
        <f>[1]Valores!F39</f>
        <v>1391.0700000000002</v>
      </c>
      <c r="H40" s="97">
        <f>'[1]Variação Mensal'!B39</f>
        <v>2.9116332451861737E-3</v>
      </c>
      <c r="I40" s="98">
        <f>'[1]Variação Mensal'!C39</f>
        <v>2.9579170987421355E-2</v>
      </c>
      <c r="J40" s="98">
        <f>'[1]Variação Mensal'!D39</f>
        <v>0</v>
      </c>
      <c r="K40" s="98">
        <f>'[1]Variação Mensal'!E39</f>
        <v>5.8020477815698968E-3</v>
      </c>
      <c r="L40" s="98">
        <f>'[1]Variação Mensal'!F39</f>
        <v>1.574420545132682E-2</v>
      </c>
      <c r="M40" s="97">
        <f t="shared" si="18"/>
        <v>9.4219776578321923E-2</v>
      </c>
      <c r="N40" s="98">
        <f t="shared" si="18"/>
        <v>8.0430875091695997E-2</v>
      </c>
      <c r="O40" s="98">
        <f t="shared" si="16"/>
        <v>8.8193036919208989E-2</v>
      </c>
      <c r="P40" s="98">
        <f t="shared" si="19"/>
        <v>0</v>
      </c>
      <c r="Q40" s="100">
        <f t="shared" si="19"/>
        <v>8.6855260410229729E-2</v>
      </c>
      <c r="R40" s="106">
        <f t="shared" si="20"/>
        <v>9.661674543364418E-2</v>
      </c>
      <c r="S40" s="107">
        <f t="shared" ref="S40:V42" si="22">D40/D28-1</f>
        <v>8.0430875091695997E-2</v>
      </c>
      <c r="T40" s="107">
        <f t="shared" si="22"/>
        <v>8.8472297071881423E-2</v>
      </c>
      <c r="U40" s="107">
        <f t="shared" si="22"/>
        <v>0</v>
      </c>
      <c r="V40" s="105">
        <f t="shared" si="22"/>
        <v>8.79154396447408E-2</v>
      </c>
    </row>
    <row r="41" spans="1:22" s="136" customFormat="1" ht="15.75" thickBot="1" x14ac:dyDescent="0.3">
      <c r="A41" s="131">
        <v>41</v>
      </c>
      <c r="B41" s="132">
        <f>[1]Valores!A40</f>
        <v>42705</v>
      </c>
      <c r="C41" s="133">
        <f>[1]Valores!B40</f>
        <v>625.85272727272718</v>
      </c>
      <c r="D41" s="133">
        <f>[1]Valores!C40</f>
        <v>686.88</v>
      </c>
      <c r="E41" s="133">
        <f>[1]Valores!D40</f>
        <v>78.99909090909091</v>
      </c>
      <c r="F41" s="133">
        <f>[1]Valores!E40</f>
        <v>2.6790909090909087</v>
      </c>
      <c r="G41" s="133">
        <f>[1]Valores!F40</f>
        <v>1394.4109090909092</v>
      </c>
      <c r="H41" s="134">
        <f>'[1]Variação Mensal'!B40</f>
        <v>2.3368125876304102E-3</v>
      </c>
      <c r="I41" s="135">
        <f>'[1]Variação Mensal'!C40</f>
        <v>0</v>
      </c>
      <c r="J41" s="135">
        <f>'[1]Variação Mensal'!D40</f>
        <v>2.4402032323851186E-2</v>
      </c>
      <c r="K41" s="135">
        <f>'[1]Variação Mensal'!E40</f>
        <v>0</v>
      </c>
      <c r="L41" s="135">
        <f>'[1]Variação Mensal'!F40</f>
        <v>2.4016829425614894E-3</v>
      </c>
      <c r="M41" s="134">
        <f t="shared" si="18"/>
        <v>9.6776763125864029E-2</v>
      </c>
      <c r="N41" s="135">
        <f t="shared" si="18"/>
        <v>8.0430875091695997E-2</v>
      </c>
      <c r="O41" s="135">
        <f t="shared" si="16"/>
        <v>0.11474715858070139</v>
      </c>
      <c r="P41" s="135">
        <f t="shared" si="19"/>
        <v>0</v>
      </c>
      <c r="Q41" s="123">
        <f t="shared" si="19"/>
        <v>8.9465542150190203E-2</v>
      </c>
      <c r="R41" s="108">
        <f t="shared" si="20"/>
        <v>9.6776763125864029E-2</v>
      </c>
      <c r="S41" s="109">
        <f t="shared" si="22"/>
        <v>8.0430875091695997E-2</v>
      </c>
      <c r="T41" s="109">
        <f t="shared" si="22"/>
        <v>0.11474715858070139</v>
      </c>
      <c r="U41" s="109">
        <f t="shared" si="22"/>
        <v>0</v>
      </c>
      <c r="V41" s="105">
        <f t="shared" si="22"/>
        <v>8.9465542150190203E-2</v>
      </c>
    </row>
    <row r="42" spans="1:22" s="41" customFormat="1" x14ac:dyDescent="0.25">
      <c r="A42" s="95">
        <v>42</v>
      </c>
      <c r="B42" s="110">
        <f>[1]Valores!A41</f>
        <v>42736</v>
      </c>
      <c r="C42" s="137">
        <f>[1]Valores!B41</f>
        <v>629.51363636363646</v>
      </c>
      <c r="D42" s="137">
        <f>[1]Valores!C41</f>
        <v>686.88</v>
      </c>
      <c r="E42" s="137">
        <f>[1]Valores!D41</f>
        <v>79.939090909090908</v>
      </c>
      <c r="F42" s="137">
        <f>[1]Valores!E41</f>
        <v>2.6790909090909087</v>
      </c>
      <c r="G42" s="137">
        <f>[1]Valores!F41</f>
        <v>1399.0118181818182</v>
      </c>
      <c r="H42" s="112">
        <f>'[1]Variação Mensal'!B41</f>
        <v>5.8494737361973748E-3</v>
      </c>
      <c r="I42" s="113">
        <f>'[1]Variação Mensal'!C41</f>
        <v>0</v>
      </c>
      <c r="J42" s="113">
        <f>'[1]Variação Mensal'!D41</f>
        <v>1.1898871103234843E-2</v>
      </c>
      <c r="K42" s="113">
        <f>'[1]Variação Mensal'!E41</f>
        <v>0</v>
      </c>
      <c r="L42" s="113">
        <f>'[1]Variação Mensal'!F41</f>
        <v>3.2995360699727971E-3</v>
      </c>
      <c r="M42" s="112">
        <f>C42/C$41-1</f>
        <v>5.8494737361973748E-3</v>
      </c>
      <c r="N42" s="113">
        <f t="shared" ref="N42:Q43" si="23">D42/D$41-1</f>
        <v>0</v>
      </c>
      <c r="O42" s="113">
        <f t="shared" si="23"/>
        <v>1.1898871103234843E-2</v>
      </c>
      <c r="P42" s="113">
        <f t="shared" si="23"/>
        <v>0</v>
      </c>
      <c r="Q42" s="140">
        <f t="shared" si="23"/>
        <v>3.2995360699727971E-3</v>
      </c>
      <c r="R42" s="127">
        <f t="shared" si="20"/>
        <v>9.4545017711186841E-2</v>
      </c>
      <c r="S42" s="128">
        <f t="shared" si="22"/>
        <v>8.0430875091695997E-2</v>
      </c>
      <c r="T42" s="128">
        <f t="shared" si="22"/>
        <v>0.12830086996689483</v>
      </c>
      <c r="U42" s="128">
        <f t="shared" si="22"/>
        <v>0</v>
      </c>
      <c r="V42" s="117">
        <f t="shared" si="22"/>
        <v>8.9231429111373384E-2</v>
      </c>
    </row>
    <row r="43" spans="1:22" x14ac:dyDescent="0.25">
      <c r="A43" s="96">
        <v>43</v>
      </c>
      <c r="B43" s="1">
        <f>[1]Valores!A42</f>
        <v>42767</v>
      </c>
      <c r="C43" s="129">
        <f>[1]Valores!B42</f>
        <v>630.97727272727275</v>
      </c>
      <c r="D43" s="129">
        <f>[1]Valores!C42</f>
        <v>686.88</v>
      </c>
      <c r="E43" s="129">
        <f>[1]Valores!D42</f>
        <v>79.939090909090908</v>
      </c>
      <c r="F43" s="129">
        <f>[1]Valores!E42</f>
        <v>2.6636363636363636</v>
      </c>
      <c r="G43" s="129">
        <f>[1]Valores!F42</f>
        <v>1400.46</v>
      </c>
      <c r="H43" s="97">
        <f>'[1]Variação Mensal'!B42</f>
        <v>2.3250272576951225E-3</v>
      </c>
      <c r="I43" s="98">
        <f>'[1]Variação Mensal'!C42</f>
        <v>0</v>
      </c>
      <c r="J43" s="98">
        <f>'[1]Variação Mensal'!D42</f>
        <v>0</v>
      </c>
      <c r="K43" s="98">
        <f>'[1]Variação Mensal'!E42</f>
        <v>-5.7685782151338794E-3</v>
      </c>
      <c r="L43" s="98">
        <f>'[1]Variação Mensal'!F42</f>
        <v>1.0351462363369368E-3</v>
      </c>
      <c r="M43" s="97">
        <f>C43/C$41-1</f>
        <v>8.1881011797724224E-3</v>
      </c>
      <c r="N43" s="98">
        <f t="shared" si="23"/>
        <v>0</v>
      </c>
      <c r="O43" s="98">
        <f t="shared" si="23"/>
        <v>1.1898871103234843E-2</v>
      </c>
      <c r="P43" s="98">
        <f t="shared" si="23"/>
        <v>-5.7685782151338794E-3</v>
      </c>
      <c r="Q43" s="99">
        <f t="shared" si="23"/>
        <v>4.3380978086542399E-3</v>
      </c>
      <c r="R43" s="106">
        <f>C43/C31-1</f>
        <v>9.160982468501655E-2</v>
      </c>
      <c r="S43" s="107">
        <f>D43/D31-1</f>
        <v>8.0430875091695997E-2</v>
      </c>
      <c r="T43" s="107">
        <f t="shared" ref="T43:T53" si="24">E43/E31-1</f>
        <v>0.12830086996689483</v>
      </c>
      <c r="U43" s="107">
        <f>F43/F31-1</f>
        <v>-5.7685782151338794E-3</v>
      </c>
      <c r="V43" s="105">
        <f t="shared" ref="V43:V53" si="25">G43/G31-1</f>
        <v>8.7905685547400303E-2</v>
      </c>
    </row>
    <row r="44" spans="1:22" x14ac:dyDescent="0.25">
      <c r="A44" s="96">
        <v>44</v>
      </c>
      <c r="B44" s="1">
        <f>[1]Valores!A43</f>
        <v>42795</v>
      </c>
      <c r="C44" s="129">
        <f>[1]Valores!B43</f>
        <v>631.1109090909091</v>
      </c>
      <c r="D44" s="129">
        <f>[1]Valores!C43</f>
        <v>686.88</v>
      </c>
      <c r="E44" s="129">
        <f>[1]Valores!D43</f>
        <v>80.409090909090907</v>
      </c>
      <c r="F44" s="129">
        <f>[1]Valores!E43</f>
        <v>2.6636363636363636</v>
      </c>
      <c r="G44" s="129">
        <f>[1]Valores!F43</f>
        <v>1401.0636363636365</v>
      </c>
      <c r="H44" s="97">
        <f>'[1]Variação Mensal'!B43</f>
        <v>2.1179267370241561E-4</v>
      </c>
      <c r="I44" s="98">
        <f>'[1]Variação Mensal'!C43</f>
        <v>0</v>
      </c>
      <c r="J44" s="98">
        <f>'[1]Variação Mensal'!D43</f>
        <v>5.8794764195466698E-3</v>
      </c>
      <c r="K44" s="98">
        <f>'[1]Variação Mensal'!E43</f>
        <v>0</v>
      </c>
      <c r="L44" s="98">
        <f>'[1]Variação Mensal'!F43</f>
        <v>4.31027207943524E-4</v>
      </c>
      <c r="M44" s="97">
        <f>C44/C$41-1</f>
        <v>8.401628033316122E-3</v>
      </c>
      <c r="N44" s="98">
        <f t="shared" ref="N44:N53" si="26">D44/D$41-1</f>
        <v>0</v>
      </c>
      <c r="O44" s="98">
        <f t="shared" ref="O44:O53" si="27">E44/E$41-1</f>
        <v>1.7848306654852042E-2</v>
      </c>
      <c r="P44" s="98">
        <f t="shared" ref="P44:P53" si="28">F44/F$41-1</f>
        <v>-5.7685782151338794E-3</v>
      </c>
      <c r="Q44" s="99">
        <f t="shared" ref="Q44:Q53" si="29">G44/G$41-1</f>
        <v>4.7709948547840497E-3</v>
      </c>
      <c r="R44" s="106">
        <f t="shared" ref="R44:R52" si="30">C44/C32-1</f>
        <v>7.608795058398643E-2</v>
      </c>
      <c r="S44" s="107">
        <f t="shared" ref="S44:S53" si="31">D44/D32-1</f>
        <v>8.0430875091695997E-2</v>
      </c>
      <c r="T44" s="107">
        <f t="shared" si="24"/>
        <v>0.13493468832601918</v>
      </c>
      <c r="U44" s="107">
        <f t="shared" ref="U44:U53" si="32">F44/F32-1</f>
        <v>-5.7685782151338794E-3</v>
      </c>
      <c r="V44" s="105">
        <f t="shared" si="25"/>
        <v>8.1267096833941954E-2</v>
      </c>
    </row>
    <row r="45" spans="1:22" x14ac:dyDescent="0.25">
      <c r="A45" s="96">
        <v>45</v>
      </c>
      <c r="B45" s="1">
        <f>[1]Valores!A44</f>
        <v>42826</v>
      </c>
      <c r="C45" s="129">
        <f>[1]Valores!B44</f>
        <v>632.0627272727271</v>
      </c>
      <c r="D45" s="129">
        <f>[1]Valores!C44</f>
        <v>686.88</v>
      </c>
      <c r="E45" s="129">
        <f>[1]Valores!D44</f>
        <v>80.409090909090907</v>
      </c>
      <c r="F45" s="129">
        <f>[1]Valores!E44</f>
        <v>2.6727272727272724</v>
      </c>
      <c r="G45" s="129">
        <f>[1]Valores!F44</f>
        <v>1402.0245454545454</v>
      </c>
      <c r="H45" s="97">
        <f>'[1]Variação Mensal'!B44</f>
        <v>1.5081630948021729E-3</v>
      </c>
      <c r="I45" s="98">
        <f>'[1]Variação Mensal'!C44</f>
        <v>0</v>
      </c>
      <c r="J45" s="98">
        <f>'[1]Variação Mensal'!D44</f>
        <v>0</v>
      </c>
      <c r="K45" s="98">
        <f>'[1]Variação Mensal'!E44</f>
        <v>3.4129692832762792E-3</v>
      </c>
      <c r="L45" s="98">
        <f>'[1]Variação Mensal'!F44</f>
        <v>6.858425741480545E-4</v>
      </c>
      <c r="M45" s="97">
        <f t="shared" ref="M45:M52" si="33">C45/C$41-1</f>
        <v>9.9224621534546031E-3</v>
      </c>
      <c r="N45" s="98">
        <f t="shared" si="26"/>
        <v>0</v>
      </c>
      <c r="O45" s="98">
        <f t="shared" si="27"/>
        <v>1.7848306654852042E-2</v>
      </c>
      <c r="P45" s="98">
        <f t="shared" si="28"/>
        <v>-2.3752969121140222E-3</v>
      </c>
      <c r="Q45" s="99">
        <f>G45/G$41-1</f>
        <v>5.4601095803243904E-3</v>
      </c>
      <c r="R45" s="106">
        <f t="shared" si="30"/>
        <v>7.2236127625383784E-2</v>
      </c>
      <c r="S45" s="107">
        <f t="shared" si="31"/>
        <v>8.0430875091695997E-2</v>
      </c>
      <c r="T45" s="107">
        <f t="shared" si="24"/>
        <v>0.13493468832601918</v>
      </c>
      <c r="U45" s="107">
        <f t="shared" si="32"/>
        <v>-9.7675985180195601E-3</v>
      </c>
      <c r="V45" s="105">
        <f t="shared" si="25"/>
        <v>7.9497260706413719E-2</v>
      </c>
    </row>
    <row r="46" spans="1:22" x14ac:dyDescent="0.25">
      <c r="A46" s="96">
        <v>46</v>
      </c>
      <c r="B46" s="1">
        <f>[1]Valores!A45</f>
        <v>42856</v>
      </c>
      <c r="C46" s="129">
        <f>[1]Valores!B45</f>
        <v>633.74909090909091</v>
      </c>
      <c r="D46" s="129">
        <f>[1]Valores!C45</f>
        <v>686.88</v>
      </c>
      <c r="E46" s="129">
        <f>[1]Valores!D45</f>
        <v>80.409090909090907</v>
      </c>
      <c r="F46" s="129">
        <f>[1]Valores!E45</f>
        <v>2.6727272727272724</v>
      </c>
      <c r="G46" s="129">
        <f>[1]Valores!F45</f>
        <v>1403.6563636363635</v>
      </c>
      <c r="H46" s="97">
        <f>'[1]Variação Mensal'!B45</f>
        <v>2.6680320854233219E-3</v>
      </c>
      <c r="I46" s="98">
        <f>'[1]Variação Mensal'!C45</f>
        <v>0</v>
      </c>
      <c r="J46" s="98">
        <f>'[1]Variação Mensal'!D45</f>
        <v>0</v>
      </c>
      <c r="K46" s="98">
        <f>'[1]Variação Mensal'!E45</f>
        <v>0</v>
      </c>
      <c r="L46" s="98">
        <f>'[1]Variação Mensal'!F45</f>
        <v>1.1639012933892801E-3</v>
      </c>
      <c r="M46" s="97">
        <f>C46/C$41-1</f>
        <v>1.2616967686269742E-2</v>
      </c>
      <c r="N46" s="98">
        <f t="shared" si="26"/>
        <v>0</v>
      </c>
      <c r="O46" s="98">
        <f t="shared" si="27"/>
        <v>1.7848306654852042E-2</v>
      </c>
      <c r="P46" s="98">
        <f t="shared" si="28"/>
        <v>-2.3752969121140222E-3</v>
      </c>
      <c r="Q46" s="99">
        <f t="shared" si="29"/>
        <v>6.6303659023163597E-3</v>
      </c>
      <c r="R46" s="106">
        <f>C46/C34-1</f>
        <v>6.3545048453633513E-2</v>
      </c>
      <c r="S46" s="107">
        <f t="shared" si="31"/>
        <v>8.0430875091695997E-2</v>
      </c>
      <c r="T46" s="107">
        <f t="shared" si="24"/>
        <v>0.13117542491015821</v>
      </c>
      <c r="U46" s="107">
        <f t="shared" si="32"/>
        <v>-1.705115346038133E-2</v>
      </c>
      <c r="V46" s="105">
        <f t="shared" si="25"/>
        <v>7.5241455817189218E-2</v>
      </c>
    </row>
    <row r="47" spans="1:22" x14ac:dyDescent="0.25">
      <c r="A47" s="96">
        <v>47</v>
      </c>
      <c r="B47" s="1">
        <f>[1]Valores!A46</f>
        <v>42887</v>
      </c>
      <c r="C47" s="129">
        <f>[1]Valores!B46</f>
        <v>636.7318181818182</v>
      </c>
      <c r="D47" s="129">
        <f>[1]Valores!C46</f>
        <v>714.62727272727273</v>
      </c>
      <c r="E47" s="129">
        <f>[1]Valores!D46</f>
        <v>80.409090909090907</v>
      </c>
      <c r="F47" s="129">
        <f>[1]Valores!E46</f>
        <v>2.6736363636363638</v>
      </c>
      <c r="G47" s="129">
        <f>[1]Valores!F46</f>
        <v>1434.4409090909089</v>
      </c>
      <c r="H47" s="97">
        <f>'[1]Variação Mensal'!B46</f>
        <v>4.7064797654363666E-3</v>
      </c>
      <c r="I47" s="98">
        <f>'[1]Variação Mensal'!C46</f>
        <v>4.0396099358363413E-2</v>
      </c>
      <c r="J47" s="98">
        <f>'[1]Variação Mensal'!D46</f>
        <v>0</v>
      </c>
      <c r="K47" s="98">
        <f>'[1]Variação Mensal'!E46</f>
        <v>3.4013605442195782E-4</v>
      </c>
      <c r="L47" s="98">
        <f>'[1]Variação Mensal'!F46</f>
        <v>2.1931682320588619E-2</v>
      </c>
      <c r="M47" s="97">
        <f t="shared" si="33"/>
        <v>1.7382828954822571E-2</v>
      </c>
      <c r="N47" s="98">
        <f t="shared" si="26"/>
        <v>4.0396099358363413E-2</v>
      </c>
      <c r="O47" s="98">
        <f t="shared" si="27"/>
        <v>1.7848306654852042E-2</v>
      </c>
      <c r="P47" s="98">
        <f t="shared" si="28"/>
        <v>-2.0359687818117811E-3</v>
      </c>
      <c r="Q47" s="99">
        <f t="shared" si="29"/>
        <v>2.8707463301543834E-2</v>
      </c>
      <c r="R47" s="106">
        <f t="shared" si="30"/>
        <v>6.1409464116311652E-2</v>
      </c>
      <c r="S47" s="107">
        <f t="shared" si="31"/>
        <v>0.12407606807174387</v>
      </c>
      <c r="T47" s="107">
        <f t="shared" si="24"/>
        <v>0.13117542491015821</v>
      </c>
      <c r="U47" s="107">
        <f t="shared" si="32"/>
        <v>-1.6716817118020755E-2</v>
      </c>
      <c r="V47" s="105">
        <f t="shared" si="25"/>
        <v>9.5459067597805092E-2</v>
      </c>
    </row>
    <row r="48" spans="1:22" x14ac:dyDescent="0.25">
      <c r="A48" s="96">
        <v>48</v>
      </c>
      <c r="B48" s="1">
        <f>[1]Valores!A47</f>
        <v>42917</v>
      </c>
      <c r="C48" s="129">
        <f>[1]Valores!B47</f>
        <v>638.90000000000009</v>
      </c>
      <c r="D48" s="129">
        <f>[1]Valores!C47</f>
        <v>714.62727272727273</v>
      </c>
      <c r="E48" s="129">
        <f>[1]Valores!D47</f>
        <v>80.592727272727288</v>
      </c>
      <c r="F48" s="129">
        <f>[1]Valores!E47</f>
        <v>2.6727272727272724</v>
      </c>
      <c r="G48" s="129">
        <f>[1]Valores!F47</f>
        <v>1436.7927272727272</v>
      </c>
      <c r="H48" s="97">
        <f>'[1]Variação Mensal'!B47</f>
        <v>3.4051727214969851E-3</v>
      </c>
      <c r="I48" s="98">
        <f>'[1]Variação Mensal'!C47</f>
        <v>0</v>
      </c>
      <c r="J48" s="98">
        <f>'[1]Variação Mensal'!D47</f>
        <v>2.2837761447147553E-3</v>
      </c>
      <c r="K48" s="98">
        <f>'[1]Variação Mensal'!E47</f>
        <v>-3.4002040122427246E-4</v>
      </c>
      <c r="L48" s="98">
        <f>'[1]Variação Mensal'!F47</f>
        <v>1.6395364681203173E-3</v>
      </c>
      <c r="M48" s="97">
        <f t="shared" si="33"/>
        <v>2.084719321129902E-2</v>
      </c>
      <c r="N48" s="98">
        <f t="shared" si="26"/>
        <v>4.0396099358363413E-2</v>
      </c>
      <c r="O48" s="98">
        <f t="shared" si="27"/>
        <v>2.0172844336528772E-2</v>
      </c>
      <c r="P48" s="98">
        <f t="shared" si="28"/>
        <v>-2.3752969121140222E-3</v>
      </c>
      <c r="Q48" s="99">
        <f>G48/G$41-1</f>
        <v>3.0394066702654321E-2</v>
      </c>
      <c r="R48" s="106">
        <f t="shared" si="30"/>
        <v>5.8767876754532322E-2</v>
      </c>
      <c r="S48" s="107">
        <f t="shared" si="31"/>
        <v>7.3393405531029909E-2</v>
      </c>
      <c r="T48" s="107">
        <f t="shared" si="24"/>
        <v>0.13375877636105571</v>
      </c>
      <c r="U48" s="107">
        <f t="shared" si="32"/>
        <v>-1.705115346038133E-2</v>
      </c>
      <c r="V48" s="105">
        <f t="shared" si="25"/>
        <v>6.9833873280146452E-2</v>
      </c>
    </row>
    <row r="49" spans="1:22" x14ac:dyDescent="0.25">
      <c r="A49" s="96">
        <v>49</v>
      </c>
      <c r="B49" s="1">
        <f>[1]Valores!A48</f>
        <v>42948</v>
      </c>
      <c r="C49" s="129">
        <f>[1]Valores!B48</f>
        <v>636.97181818181809</v>
      </c>
      <c r="D49" s="129">
        <f>[1]Valores!C48</f>
        <v>714.62727272727273</v>
      </c>
      <c r="E49" s="129">
        <f>[1]Valores!D48</f>
        <v>80.592727272727288</v>
      </c>
      <c r="F49" s="129">
        <f>[1]Valores!E48</f>
        <v>2.6727272727272724</v>
      </c>
      <c r="G49" s="129">
        <f>[1]Valores!F48</f>
        <v>1439.41</v>
      </c>
      <c r="H49" s="97">
        <f>'[1]Variação Mensal'!B48</f>
        <v>-3.0179712289591931E-3</v>
      </c>
      <c r="I49" s="98">
        <f>'[1]Variação Mensal'!C48</f>
        <v>0</v>
      </c>
      <c r="J49" s="98">
        <f>'[1]Variação Mensal'!D48</f>
        <v>0</v>
      </c>
      <c r="K49" s="98">
        <f>'[1]Variação Mensal'!E48</f>
        <v>0</v>
      </c>
      <c r="L49" s="98">
        <f>'[1]Variação Mensal'!F48</f>
        <v>1.8216077222501514E-3</v>
      </c>
      <c r="M49" s="97">
        <f t="shared" si="33"/>
        <v>1.7766305753023515E-2</v>
      </c>
      <c r="N49" s="98">
        <f t="shared" si="26"/>
        <v>4.0396099358363413E-2</v>
      </c>
      <c r="O49" s="98">
        <f t="shared" si="27"/>
        <v>2.0172844336528772E-2</v>
      </c>
      <c r="P49" s="98">
        <f t="shared" si="28"/>
        <v>-2.3752969121140222E-3</v>
      </c>
      <c r="Q49" s="99">
        <f t="shared" si="29"/>
        <v>3.2271040491520742E-2</v>
      </c>
      <c r="R49" s="106">
        <f t="shared" si="30"/>
        <v>4.8070997349416222E-2</v>
      </c>
      <c r="S49" s="107">
        <f t="shared" si="31"/>
        <v>1.3545921524941162E-2</v>
      </c>
      <c r="T49" s="107">
        <f t="shared" si="24"/>
        <v>0.11594768444505976</v>
      </c>
      <c r="U49" s="107">
        <f t="shared" si="32"/>
        <v>3.4129692832762792E-3</v>
      </c>
      <c r="V49" s="105">
        <f t="shared" si="25"/>
        <v>3.7251545542150044E-2</v>
      </c>
    </row>
    <row r="50" spans="1:22" x14ac:dyDescent="0.25">
      <c r="A50" s="96">
        <v>50</v>
      </c>
      <c r="B50" s="1">
        <f>[1]Valores!A49</f>
        <v>42979</v>
      </c>
      <c r="C50" s="129">
        <f>[1]Valores!B49</f>
        <v>645.53454545454542</v>
      </c>
      <c r="D50" s="129">
        <f>[1]Valores!C49</f>
        <v>719.78272727272736</v>
      </c>
      <c r="E50" s="129">
        <f>[1]Valores!D49</f>
        <v>80.592727272727288</v>
      </c>
      <c r="F50" s="129">
        <f>[1]Valores!E49</f>
        <v>2.6790909090909087</v>
      </c>
      <c r="G50" s="129">
        <f>[1]Valores!F49</f>
        <v>1448.5890909090906</v>
      </c>
      <c r="H50" s="97">
        <f>'[1]Variação Mensal'!B49</f>
        <v>1.344286674592432E-2</v>
      </c>
      <c r="I50" s="98">
        <f>'[1]Variação Mensal'!C49</f>
        <v>7.2141866707375879E-3</v>
      </c>
      <c r="J50" s="98">
        <f>'[1]Variação Mensal'!D49</f>
        <v>0</v>
      </c>
      <c r="K50" s="98">
        <f>'[1]Variação Mensal'!E49</f>
        <v>2.3809523809523725E-3</v>
      </c>
      <c r="L50" s="98">
        <f>'[1]Variação Mensal'!F49</f>
        <v>6.3769814778906753E-3</v>
      </c>
      <c r="M50" s="97">
        <f t="shared" si="33"/>
        <v>3.144800257975322E-2</v>
      </c>
      <c r="N50" s="98">
        <f t="shared" si="26"/>
        <v>4.7901711030641891E-2</v>
      </c>
      <c r="O50" s="98">
        <f t="shared" si="27"/>
        <v>2.0172844336528772E-2</v>
      </c>
      <c r="P50" s="98">
        <f t="shared" si="28"/>
        <v>0</v>
      </c>
      <c r="Q50" s="99">
        <f t="shared" si="29"/>
        <v>3.8853813796897896E-2</v>
      </c>
      <c r="R50" s="106">
        <f t="shared" si="30"/>
        <v>4.8423794203673154E-2</v>
      </c>
      <c r="S50" s="107">
        <f t="shared" si="31"/>
        <v>7.889777491922878E-2</v>
      </c>
      <c r="T50" s="107">
        <f t="shared" si="24"/>
        <v>4.5067135059944086E-2</v>
      </c>
      <c r="U50" s="107">
        <f t="shared" si="32"/>
        <v>5.8020477815698968E-3</v>
      </c>
      <c r="V50" s="105">
        <f t="shared" si="25"/>
        <v>6.3020812138379068E-2</v>
      </c>
    </row>
    <row r="51" spans="1:22" x14ac:dyDescent="0.25">
      <c r="A51" s="96">
        <v>51</v>
      </c>
      <c r="B51" s="1">
        <f>[1]Valores!A50</f>
        <v>43009</v>
      </c>
      <c r="C51" s="129">
        <f>[1]Valores!B50</f>
        <v>647.32000000000005</v>
      </c>
      <c r="D51" s="129">
        <f>[1]Valores!C50</f>
        <v>719.78272727272736</v>
      </c>
      <c r="E51" s="129">
        <f>[1]Valores!D50</f>
        <v>80.592727272727288</v>
      </c>
      <c r="F51" s="129">
        <f>[1]Valores!E50</f>
        <v>2.6790909090909087</v>
      </c>
      <c r="G51" s="129">
        <f>[1]Valores!F50</f>
        <v>1450.3745454545453</v>
      </c>
      <c r="H51" s="97">
        <f>'[1]Variação Mensal'!B50</f>
        <v>2.7658543729791596E-3</v>
      </c>
      <c r="I51" s="98">
        <f>'[1]Variação Mensal'!C50</f>
        <v>0</v>
      </c>
      <c r="J51" s="98">
        <f>'[1]Variação Mensal'!D50</f>
        <v>0</v>
      </c>
      <c r="K51" s="98">
        <f>'[1]Variação Mensal'!E50</f>
        <v>0</v>
      </c>
      <c r="L51" s="98">
        <f>'[1]Variação Mensal'!F50</f>
        <v>1.2325472811163252E-3</v>
      </c>
      <c r="M51" s="97">
        <f t="shared" si="33"/>
        <v>3.4300837548189023E-2</v>
      </c>
      <c r="N51" s="98">
        <f t="shared" si="26"/>
        <v>4.7901711030641891E-2</v>
      </c>
      <c r="O51" s="98">
        <f t="shared" si="27"/>
        <v>2.0172844336528772E-2</v>
      </c>
      <c r="P51" s="98">
        <f t="shared" si="28"/>
        <v>0</v>
      </c>
      <c r="Q51" s="99">
        <f>G51/G$41-1</f>
        <v>4.0134250240570601E-2</v>
      </c>
      <c r="R51" s="106">
        <f t="shared" si="30"/>
        <v>3.973634679099769E-2</v>
      </c>
      <c r="S51" s="107">
        <f t="shared" si="31"/>
        <v>7.889777491922878E-2</v>
      </c>
      <c r="T51" s="107">
        <f t="shared" si="24"/>
        <v>4.5067135059944086E-2</v>
      </c>
      <c r="U51" s="107">
        <f t="shared" si="32"/>
        <v>5.8020477815698968E-3</v>
      </c>
      <c r="V51" s="105">
        <f t="shared" si="25"/>
        <v>5.9047740429709616E-2</v>
      </c>
    </row>
    <row r="52" spans="1:22" x14ac:dyDescent="0.25">
      <c r="A52" s="96">
        <v>52</v>
      </c>
      <c r="B52" s="1">
        <f>[1]Valores!A51</f>
        <v>43040</v>
      </c>
      <c r="C52" s="129">
        <f>[1]Valores!B51</f>
        <v>650.80636363636359</v>
      </c>
      <c r="D52" s="129">
        <f>[1]Valores!C51</f>
        <v>719.78272727272736</v>
      </c>
      <c r="E52" s="129">
        <f>[1]Valores!D51</f>
        <v>80.734545454545454</v>
      </c>
      <c r="F52" s="129">
        <f>[1]Valores!E51</f>
        <v>2.6790909090909087</v>
      </c>
      <c r="G52" s="129">
        <f>[1]Valores!F51</f>
        <v>1454.0027272727275</v>
      </c>
      <c r="H52" s="97">
        <f>'[1]Variação Mensal'!B51</f>
        <v>5.3858426070003684E-3</v>
      </c>
      <c r="I52" s="98">
        <f>'[1]Variação Mensal'!C51</f>
        <v>0</v>
      </c>
      <c r="J52" s="98">
        <f>'[1]Variação Mensal'!D51</f>
        <v>1.7596895727109985E-3</v>
      </c>
      <c r="K52" s="98">
        <f>'[1]Variação Mensal'!E51</f>
        <v>0</v>
      </c>
      <c r="L52" s="98">
        <f>'[1]Variação Mensal'!F51</f>
        <v>2.501548189433489E-3</v>
      </c>
      <c r="M52" s="97">
        <f t="shared" si="33"/>
        <v>3.9871419067512237E-2</v>
      </c>
      <c r="N52" s="98">
        <f t="shared" si="26"/>
        <v>4.7901711030641891E-2</v>
      </c>
      <c r="O52" s="98">
        <f t="shared" si="27"/>
        <v>2.1968031853070835E-2</v>
      </c>
      <c r="P52" s="98">
        <f t="shared" si="28"/>
        <v>0</v>
      </c>
      <c r="Q52" s="99">
        <f t="shared" si="29"/>
        <v>4.2736196191027753E-2</v>
      </c>
      <c r="R52" s="106">
        <f t="shared" si="30"/>
        <v>4.2301403689106287E-2</v>
      </c>
      <c r="S52" s="107">
        <f t="shared" si="31"/>
        <v>4.7901711030641891E-2</v>
      </c>
      <c r="T52" s="107">
        <f t="shared" si="24"/>
        <v>4.6906128800292102E-2</v>
      </c>
      <c r="U52" s="107">
        <f t="shared" si="32"/>
        <v>0</v>
      </c>
      <c r="V52" s="105">
        <f t="shared" si="25"/>
        <v>4.5240517927011004E-2</v>
      </c>
    </row>
    <row r="53" spans="1:22" s="46" customFormat="1" ht="15.75" thickBot="1" x14ac:dyDescent="0.3">
      <c r="A53" s="45">
        <v>53</v>
      </c>
      <c r="B53" s="119">
        <f>[1]Valores!A52</f>
        <v>43070</v>
      </c>
      <c r="C53" s="130">
        <f>[1]Valores!B52</f>
        <v>652.77636363636361</v>
      </c>
      <c r="D53" s="130">
        <f>[1]Valores!C52</f>
        <v>719.78272727272736</v>
      </c>
      <c r="E53" s="130">
        <f>[1]Valores!D52</f>
        <v>80.734545454545454</v>
      </c>
      <c r="F53" s="130">
        <f>[1]Valores!E52</f>
        <v>2.6863636363636365</v>
      </c>
      <c r="G53" s="130">
        <f>[1]Valores!F52</f>
        <v>1455.9727272727271</v>
      </c>
      <c r="H53" s="121">
        <f>'[1]Variação Mensal'!B52</f>
        <v>3.0270140399253354E-3</v>
      </c>
      <c r="I53" s="122">
        <f>'[1]Variação Mensal'!C52</f>
        <v>0</v>
      </c>
      <c r="J53" s="122">
        <f>'[1]Variação Mensal'!D52</f>
        <v>0</v>
      </c>
      <c r="K53" s="122">
        <f>'[1]Variação Mensal'!E52</f>
        <v>2.7146250424161522E-3</v>
      </c>
      <c r="L53" s="122">
        <f>'[1]Variação Mensal'!F52</f>
        <v>1.354880539801151E-3</v>
      </c>
      <c r="M53" s="97">
        <f>C53/C$41-1</f>
        <v>4.3019124452746693E-2</v>
      </c>
      <c r="N53" s="98">
        <f t="shared" si="26"/>
        <v>4.7901711030641891E-2</v>
      </c>
      <c r="O53" s="98">
        <f t="shared" si="27"/>
        <v>2.1968031853070835E-2</v>
      </c>
      <c r="P53" s="98">
        <f t="shared" si="28"/>
        <v>2.7146250424161522E-3</v>
      </c>
      <c r="Q53" s="99">
        <f t="shared" si="29"/>
        <v>4.4148979171393155E-2</v>
      </c>
      <c r="R53" s="124">
        <f>C53/C41-1</f>
        <v>4.3019124452746693E-2</v>
      </c>
      <c r="S53" s="125">
        <f t="shared" si="31"/>
        <v>4.7901711030641891E-2</v>
      </c>
      <c r="T53" s="125">
        <f t="shared" si="24"/>
        <v>2.1968031853070835E-2</v>
      </c>
      <c r="U53" s="125">
        <f t="shared" si="32"/>
        <v>2.7146250424161522E-3</v>
      </c>
      <c r="V53" s="126">
        <f t="shared" si="25"/>
        <v>4.4148979171393155E-2</v>
      </c>
    </row>
    <row r="54" spans="1:22" x14ac:dyDescent="0.25">
      <c r="A54" s="96">
        <v>54</v>
      </c>
      <c r="B54" s="110">
        <f>[1]Valores!A53</f>
        <v>43101</v>
      </c>
      <c r="C54" s="137">
        <f>[1]Valores!B53</f>
        <v>658.87727272727261</v>
      </c>
      <c r="D54" s="137">
        <f>[1]Valores!C53</f>
        <v>720.69181818181823</v>
      </c>
      <c r="E54" s="137">
        <f>[1]Valores!D53</f>
        <v>80.88545454545455</v>
      </c>
      <c r="F54" s="137">
        <f>[1]Valores!E53</f>
        <v>2.6790909090909087</v>
      </c>
      <c r="G54" s="162">
        <f>[1]Valores!F53</f>
        <v>1462.2245454545455</v>
      </c>
      <c r="H54" s="112">
        <f>'[1]Variação Mensal'!B53</f>
        <v>9.3460937478238026E-3</v>
      </c>
      <c r="I54" s="113">
        <f>'[1]Variação Mensal'!C53</f>
        <v>1.2630073974342348E-3</v>
      </c>
      <c r="J54" s="113">
        <f>'[1]Variação Mensal'!D53</f>
        <v>1.8692009728853431E-3</v>
      </c>
      <c r="K54" s="113">
        <f>'[1]Variação Mensal'!E53</f>
        <v>-2.707275803722653E-3</v>
      </c>
      <c r="L54" s="138">
        <f>'[1]Variação Mensal'!F53</f>
        <v>4.2939115992433052E-3</v>
      </c>
      <c r="M54" s="150">
        <f>C54/C$53-1</f>
        <v>9.3460937478238026E-3</v>
      </c>
      <c r="N54" s="143">
        <f>D54/D$53-1</f>
        <v>1.2630073974342348E-3</v>
      </c>
      <c r="O54" s="143">
        <f>E54/E$53-1</f>
        <v>1.8692009728853431E-3</v>
      </c>
      <c r="P54" s="143">
        <f t="shared" ref="M54:Q58" si="34">F54/F$53-1</f>
        <v>-2.707275803722653E-3</v>
      </c>
      <c r="Q54" s="153">
        <f>G54/G$53-1</f>
        <v>4.2939115992433052E-3</v>
      </c>
      <c r="R54" s="127">
        <f>C54/C42-1</f>
        <v>4.6644956784819058E-2</v>
      </c>
      <c r="S54" s="128">
        <f>D54/D42-1</f>
        <v>4.9225218643457636E-2</v>
      </c>
      <c r="T54" s="128">
        <f t="shared" ref="S54:V55" si="35">E54/E42-1</f>
        <v>1.1838558902801166E-2</v>
      </c>
      <c r="U54" s="128">
        <f t="shared" si="35"/>
        <v>0</v>
      </c>
      <c r="V54" s="117">
        <f t="shared" si="35"/>
        <v>4.518384080191673E-2</v>
      </c>
    </row>
    <row r="55" spans="1:22" x14ac:dyDescent="0.25">
      <c r="A55" s="96">
        <v>55</v>
      </c>
      <c r="B55" s="1">
        <f>[1]Valores!A54</f>
        <v>43132</v>
      </c>
      <c r="C55" s="129">
        <f>[1]Valores!B54</f>
        <v>660.28636363636372</v>
      </c>
      <c r="D55" s="129">
        <f>[1]Valores!C54</f>
        <v>719.78272727272736</v>
      </c>
      <c r="E55" s="129">
        <f>[1]Valores!D54</f>
        <v>80.88545454545455</v>
      </c>
      <c r="F55" s="129">
        <f>[1]Valores!E54</f>
        <v>2.7436363636363637</v>
      </c>
      <c r="G55" s="129">
        <f>[1]Valores!F54</f>
        <v>1463.6981818181816</v>
      </c>
      <c r="H55" s="97">
        <f>'[1]Variação Mensal'!B54</f>
        <v>2.1386242437206882E-3</v>
      </c>
      <c r="I55" s="98">
        <f>'[1]Variação Mensal'!C54</f>
        <v>-1.2614142219407043E-3</v>
      </c>
      <c r="J55" s="98">
        <f>'[1]Variação Mensal'!D54</f>
        <v>0</v>
      </c>
      <c r="K55" s="98">
        <f>'[1]Variação Mensal'!E54</f>
        <v>2.4092297251442352E-2</v>
      </c>
      <c r="L55" s="160">
        <f>'[1]Variação Mensal'!F54</f>
        <v>1.0078044225267924E-3</v>
      </c>
      <c r="M55" s="151">
        <f>C55/C$53-1</f>
        <v>1.1504705774217694E-2</v>
      </c>
      <c r="N55" s="149">
        <f t="shared" si="34"/>
        <v>0</v>
      </c>
      <c r="O55" s="149">
        <f t="shared" si="34"/>
        <v>1.8692009728853431E-3</v>
      </c>
      <c r="P55" s="149">
        <f t="shared" si="34"/>
        <v>2.1319796954314629E-2</v>
      </c>
      <c r="Q55" s="154">
        <f t="shared" si="34"/>
        <v>5.3060434448697347E-3</v>
      </c>
      <c r="R55" s="106">
        <f>C55/C43-1</f>
        <v>4.6450311565753077E-2</v>
      </c>
      <c r="S55" s="107">
        <f t="shared" si="35"/>
        <v>4.7901711030641891E-2</v>
      </c>
      <c r="T55" s="107">
        <f t="shared" si="35"/>
        <v>1.1838558902801166E-2</v>
      </c>
      <c r="U55" s="107">
        <f t="shared" si="35"/>
        <v>3.0034129692832812E-2</v>
      </c>
      <c r="V55" s="105">
        <f>G55/G43-1</f>
        <v>4.5155293130958007E-2</v>
      </c>
    </row>
    <row r="56" spans="1:22" x14ac:dyDescent="0.25">
      <c r="A56" s="96">
        <v>56</v>
      </c>
      <c r="B56" s="1">
        <f>[1]Valores!A55</f>
        <v>43160</v>
      </c>
      <c r="C56" s="129">
        <f>[1]Valores!B55</f>
        <v>661.26181818181806</v>
      </c>
      <c r="D56" s="129">
        <f>[1]Valores!C55</f>
        <v>719.78272727272736</v>
      </c>
      <c r="E56" s="129">
        <f>[1]Valores!D55</f>
        <v>80.88545454545455</v>
      </c>
      <c r="F56" s="129">
        <f>[1]Valores!E55</f>
        <v>2.7554545454545458</v>
      </c>
      <c r="G56" s="129">
        <f>[1]Valores!F55</f>
        <v>1464.6854545454546</v>
      </c>
      <c r="H56" s="97">
        <f>'[1]Variação Mensal'!B55</f>
        <v>1.4773204463625067E-3</v>
      </c>
      <c r="I56" s="98">
        <f>'[1]Variação Mensal'!C55</f>
        <v>0</v>
      </c>
      <c r="J56" s="98">
        <f>'[1]Variação Mensal'!D55</f>
        <v>0</v>
      </c>
      <c r="K56" s="98">
        <f>'[1]Variação Mensal'!E55</f>
        <v>4.3074884029159488E-3</v>
      </c>
      <c r="L56" s="160">
        <f>'[1]Variação Mensal'!F55</f>
        <v>6.7450567305238351E-4</v>
      </c>
      <c r="M56" s="151">
        <f t="shared" si="34"/>
        <v>1.2999022357649936E-2</v>
      </c>
      <c r="N56" s="149">
        <f t="shared" si="34"/>
        <v>0</v>
      </c>
      <c r="O56" s="149">
        <f t="shared" si="34"/>
        <v>1.8692009728853431E-3</v>
      </c>
      <c r="P56" s="149">
        <f t="shared" si="34"/>
        <v>2.5719120135363926E-2</v>
      </c>
      <c r="Q56" s="154">
        <f t="shared" si="34"/>
        <v>5.9841280743273551E-3</v>
      </c>
      <c r="R56" s="106">
        <f t="shared" ref="R56:V63" si="36">C56/C44-1</f>
        <v>4.7774343077574333E-2</v>
      </c>
      <c r="S56" s="107">
        <f t="shared" si="36"/>
        <v>4.7901711030641891E-2</v>
      </c>
      <c r="T56" s="107">
        <f t="shared" si="36"/>
        <v>5.9242509892596384E-3</v>
      </c>
      <c r="U56" s="107">
        <f t="shared" si="36"/>
        <v>3.4470989761092419E-2</v>
      </c>
      <c r="V56" s="105">
        <f t="shared" si="36"/>
        <v>4.5409656300083645E-2</v>
      </c>
    </row>
    <row r="57" spans="1:22" x14ac:dyDescent="0.25">
      <c r="A57" s="96">
        <v>57</v>
      </c>
      <c r="B57" s="1">
        <f>[1]Valores!A56</f>
        <v>43191</v>
      </c>
      <c r="C57" s="129">
        <f>[1]Valores!B56</f>
        <v>663.22454545454548</v>
      </c>
      <c r="D57" s="129">
        <f>[1]Valores!C56</f>
        <v>719.78272727272736</v>
      </c>
      <c r="E57" s="129">
        <f>[1]Valores!D56</f>
        <v>80.88545454545455</v>
      </c>
      <c r="F57" s="129">
        <f>[1]Valores!E56</f>
        <v>2.7554545454545458</v>
      </c>
      <c r="G57" s="129">
        <f>[1]Valores!F56</f>
        <v>1466.6481818181819</v>
      </c>
      <c r="H57" s="97">
        <f>'[1]Variação Mensal'!B56</f>
        <v>2.9681545475044313E-3</v>
      </c>
      <c r="I57" s="98">
        <f>'[1]Variação Mensal'!C56</f>
        <v>0</v>
      </c>
      <c r="J57" s="98">
        <f>'[1]Variação Mensal'!D56</f>
        <v>0</v>
      </c>
      <c r="K57" s="98">
        <f>'[1]Variação Mensal'!E56</f>
        <v>0</v>
      </c>
      <c r="L57" s="160">
        <f>'[1]Variação Mensal'!F56</f>
        <v>1.3400332929067726E-3</v>
      </c>
      <c r="M57" s="151">
        <f t="shared" si="34"/>
        <v>1.6005760012478332E-2</v>
      </c>
      <c r="N57" s="149">
        <f t="shared" si="34"/>
        <v>0</v>
      </c>
      <c r="O57" s="149">
        <f t="shared" si="34"/>
        <v>1.8692009728853431E-3</v>
      </c>
      <c r="P57" s="149">
        <f t="shared" si="34"/>
        <v>2.5719120135363926E-2</v>
      </c>
      <c r="Q57" s="154">
        <f t="shared" si="34"/>
        <v>7.3321802980828021E-3</v>
      </c>
      <c r="R57" s="106">
        <f t="shared" si="36"/>
        <v>4.9301781037268011E-2</v>
      </c>
      <c r="S57" s="107">
        <f t="shared" si="36"/>
        <v>4.7901711030641891E-2</v>
      </c>
      <c r="T57" s="107">
        <f t="shared" si="36"/>
        <v>5.9242509892596384E-3</v>
      </c>
      <c r="U57" s="107">
        <f t="shared" si="36"/>
        <v>3.0952380952381287E-2</v>
      </c>
      <c r="V57" s="105">
        <f t="shared" si="36"/>
        <v>4.60930848701262E-2</v>
      </c>
    </row>
    <row r="58" spans="1:22" x14ac:dyDescent="0.25">
      <c r="A58" s="96">
        <v>58</v>
      </c>
      <c r="B58" s="1">
        <f>[1]Valores!A57</f>
        <v>43221</v>
      </c>
      <c r="C58" s="129">
        <f>[1]Valores!B57</f>
        <v>664.57454545454539</v>
      </c>
      <c r="D58" s="129">
        <f>[1]Valores!C57</f>
        <v>730.58818181818185</v>
      </c>
      <c r="E58" s="129">
        <f>[1]Valores!D57</f>
        <v>80.88545454545455</v>
      </c>
      <c r="F58" s="129">
        <f>[1]Valores!E57</f>
        <v>2.7554545454545458</v>
      </c>
      <c r="G58" s="129">
        <f>[1]Valores!F57</f>
        <v>1478.8036363636363</v>
      </c>
      <c r="H58" s="97">
        <f>'[1]Variação Mensal'!B57</f>
        <v>2.0355097067081829E-3</v>
      </c>
      <c r="I58" s="98">
        <f>'[1]Variação Mensal'!C57</f>
        <v>1.5012105925904295E-2</v>
      </c>
      <c r="J58" s="98">
        <f>'[1]Variação Mensal'!D57</f>
        <v>0</v>
      </c>
      <c r="K58" s="98">
        <f>'[1]Variação Mensal'!E57</f>
        <v>0</v>
      </c>
      <c r="L58" s="160">
        <f>'[1]Variação Mensal'!F57</f>
        <v>8.2879143724743365E-3</v>
      </c>
      <c r="M58" s="151">
        <f>C58/C$53-1</f>
        <v>1.8073849599055114E-2</v>
      </c>
      <c r="N58" s="149">
        <f t="shared" si="34"/>
        <v>1.5012105925904295E-2</v>
      </c>
      <c r="O58" s="149">
        <f t="shared" si="34"/>
        <v>1.8692009728853431E-3</v>
      </c>
      <c r="P58" s="149">
        <f t="shared" si="34"/>
        <v>2.5719120135363926E-2</v>
      </c>
      <c r="Q58" s="154">
        <f t="shared" si="34"/>
        <v>1.5680863153031188E-2</v>
      </c>
      <c r="R58" s="106">
        <f t="shared" si="36"/>
        <v>4.8639840257974187E-2</v>
      </c>
      <c r="S58" s="107">
        <f t="shared" si="36"/>
        <v>6.3632922516570378E-2</v>
      </c>
      <c r="T58" s="107">
        <f t="shared" si="36"/>
        <v>5.9242509892596384E-3</v>
      </c>
      <c r="U58" s="107">
        <f t="shared" si="36"/>
        <v>3.0952380952381287E-2</v>
      </c>
      <c r="V58" s="105">
        <f t="shared" si="36"/>
        <v>5.3536801936760137E-2</v>
      </c>
    </row>
    <row r="59" spans="1:22" x14ac:dyDescent="0.25">
      <c r="A59" s="96">
        <v>59</v>
      </c>
      <c r="B59" s="1">
        <f>[1]Valores!A58</f>
        <v>43252</v>
      </c>
      <c r="C59" s="129">
        <f>[1]Valores!B58</f>
        <v>668.32727272727266</v>
      </c>
      <c r="D59" s="129">
        <f>[1]Valores!C58</f>
        <v>730.58818181818185</v>
      </c>
      <c r="E59" s="129">
        <f>[1]Valores!D58</f>
        <v>80.979090909090914</v>
      </c>
      <c r="F59" s="129">
        <f>[1]Valores!E58</f>
        <v>2.7554545454545458</v>
      </c>
      <c r="G59" s="129">
        <f>[1]Valores!F58</f>
        <v>1482.7409090909091</v>
      </c>
      <c r="H59" s="97">
        <f>'[1]Variação Mensal'!B58</f>
        <v>5.6468116306809257E-3</v>
      </c>
      <c r="I59" s="98">
        <f>'[1]Variação Mensal'!C58</f>
        <v>0</v>
      </c>
      <c r="J59" s="98">
        <f>'[1]Variação Mensal'!D58</f>
        <v>1.1576415582079669E-3</v>
      </c>
      <c r="K59" s="98">
        <f>'[1]Variação Mensal'!E58</f>
        <v>0</v>
      </c>
      <c r="L59" s="160">
        <f>'[1]Variação Mensal'!F58</f>
        <v>2.6624716294008088E-3</v>
      </c>
      <c r="M59" s="151">
        <f t="shared" ref="M59:M63" si="37">C59/C$53-1</f>
        <v>2.3822720853863277E-2</v>
      </c>
      <c r="N59" s="149">
        <f t="shared" ref="N59:N62" si="38">D59/D$53-1</f>
        <v>1.5012105925904295E-2</v>
      </c>
      <c r="O59" s="149">
        <f t="shared" ref="O59:O63" si="39">E59/E$53-1</f>
        <v>3.0290063958202662E-3</v>
      </c>
      <c r="P59" s="149">
        <f t="shared" ref="P59:P63" si="40">F59/F$53-1</f>
        <v>2.5719120135363926E-2</v>
      </c>
      <c r="Q59" s="154">
        <f t="shared" ref="Q59:Q63" si="41">G59/G$53-1</f>
        <v>1.8385084635701432E-2</v>
      </c>
      <c r="R59" s="106">
        <f t="shared" ref="R59:R63" si="42">C59/C47-1</f>
        <v>4.9621290539045182E-2</v>
      </c>
      <c r="S59" s="107">
        <f t="shared" si="36"/>
        <v>2.2334592731112268E-2</v>
      </c>
      <c r="T59" s="107">
        <f t="shared" si="36"/>
        <v>7.0887507066139666E-3</v>
      </c>
      <c r="U59" s="107">
        <f t="shared" si="36"/>
        <v>3.0601836110166758E-2</v>
      </c>
      <c r="V59" s="105">
        <f t="shared" si="36"/>
        <v>3.3671655412149892E-2</v>
      </c>
    </row>
    <row r="60" spans="1:22" x14ac:dyDescent="0.25">
      <c r="A60" s="96">
        <v>60</v>
      </c>
      <c r="B60" s="1">
        <f>[1]Valores!A59</f>
        <v>43282</v>
      </c>
      <c r="C60" s="129">
        <f>[1]Valores!B59</f>
        <v>670.2954545454545</v>
      </c>
      <c r="D60" s="129">
        <f>[1]Valores!C59</f>
        <v>730.58818181818185</v>
      </c>
      <c r="E60" s="129">
        <f>[1]Valores!D59</f>
        <v>81.681818181818187</v>
      </c>
      <c r="F60" s="129">
        <f>[1]Valores!E59</f>
        <v>2.7554545454545458</v>
      </c>
      <c r="G60" s="129">
        <f>[1]Valores!F59</f>
        <v>1485.3209090909093</v>
      </c>
      <c r="H60" s="97">
        <f>'[1]Variação Mensal'!B59</f>
        <v>2.9449371565373195E-3</v>
      </c>
      <c r="I60" s="98">
        <f>'[1]Variação Mensal'!C59</f>
        <v>0</v>
      </c>
      <c r="J60" s="98">
        <f>'[1]Variação Mensal'!D59</f>
        <v>8.6778854249693893E-3</v>
      </c>
      <c r="K60" s="98">
        <f>'[1]Variação Mensal'!E59</f>
        <v>0</v>
      </c>
      <c r="L60" s="160">
        <f>'[1]Variação Mensal'!F59</f>
        <v>1.7400207846034466E-3</v>
      </c>
      <c r="M60" s="151">
        <f t="shared" si="37"/>
        <v>2.6837814426213136E-2</v>
      </c>
      <c r="N60" s="149">
        <f t="shared" si="38"/>
        <v>1.5012105925904295E-2</v>
      </c>
      <c r="O60" s="149">
        <f t="shared" si="39"/>
        <v>1.1733177191244115E-2</v>
      </c>
      <c r="P60" s="149">
        <f t="shared" si="40"/>
        <v>2.5719120135363926E-2</v>
      </c>
      <c r="Q60" s="154">
        <f t="shared" si="41"/>
        <v>2.0157095849697715E-2</v>
      </c>
      <c r="R60" s="106">
        <f t="shared" si="42"/>
        <v>4.9139856856244224E-2</v>
      </c>
      <c r="S60" s="107">
        <f t="shared" si="36"/>
        <v>2.2334592731112268E-2</v>
      </c>
      <c r="T60" s="107">
        <f t="shared" si="36"/>
        <v>1.3513513513513375E-2</v>
      </c>
      <c r="U60" s="107">
        <f t="shared" si="36"/>
        <v>3.0952380952381287E-2</v>
      </c>
      <c r="V60" s="105">
        <f>G60/G48-1</f>
        <v>3.3775353185630852E-2</v>
      </c>
    </row>
    <row r="61" spans="1:22" x14ac:dyDescent="0.25">
      <c r="A61" s="96">
        <v>61</v>
      </c>
      <c r="B61" s="1">
        <f>[1]Valores!A60</f>
        <v>43313</v>
      </c>
      <c r="C61" s="129">
        <f>[1]Valores!B60</f>
        <v>673.52</v>
      </c>
      <c r="D61" s="129">
        <f>[1]Valores!C60</f>
        <v>730.58818181818185</v>
      </c>
      <c r="E61" s="129">
        <f>[1]Valores!D60</f>
        <v>81.681818181818187</v>
      </c>
      <c r="F61" s="129">
        <f>[1]Valores!E60</f>
        <v>2.7554545454545458</v>
      </c>
      <c r="G61" s="163">
        <f>[1]Valores!F60</f>
        <v>1488.5454545454543</v>
      </c>
      <c r="H61" s="97">
        <f>'[1]Variação Mensal'!B60</f>
        <v>4.8106330315669243E-3</v>
      </c>
      <c r="I61" s="98">
        <f>'[1]Variação Mensal'!C60</f>
        <v>0</v>
      </c>
      <c r="J61" s="98">
        <f>'[1]Variação Mensal'!D60</f>
        <v>0</v>
      </c>
      <c r="K61" s="98">
        <f>'[1]Variação Mensal'!E60</f>
        <v>0</v>
      </c>
      <c r="L61" s="160">
        <f>'[1]Variação Mensal'!F60</f>
        <v>2.1709419390847362E-3</v>
      </c>
      <c r="M61" s="151">
        <f t="shared" si="37"/>
        <v>3.1777554334353697E-2</v>
      </c>
      <c r="N61" s="149">
        <f t="shared" si="38"/>
        <v>1.5012105925904295E-2</v>
      </c>
      <c r="O61" s="149">
        <f t="shared" si="39"/>
        <v>1.1733177191244115E-2</v>
      </c>
      <c r="P61" s="149">
        <f t="shared" si="40"/>
        <v>2.5719120135363926E-2</v>
      </c>
      <c r="Q61" s="154">
        <f t="shared" si="41"/>
        <v>2.2371797673532701E-2</v>
      </c>
      <c r="R61" s="106">
        <f t="shared" si="42"/>
        <v>5.737802014931459E-2</v>
      </c>
      <c r="S61" s="107">
        <f t="shared" si="36"/>
        <v>2.2334592731112268E-2</v>
      </c>
      <c r="T61" s="107">
        <f t="shared" si="36"/>
        <v>1.3513513513513375E-2</v>
      </c>
      <c r="U61" s="107">
        <f t="shared" si="36"/>
        <v>3.0952380952381287E-2</v>
      </c>
      <c r="V61" s="105">
        <f t="shared" si="36"/>
        <v>3.4135829642321536E-2</v>
      </c>
    </row>
    <row r="62" spans="1:22" x14ac:dyDescent="0.25">
      <c r="A62" s="96">
        <v>62</v>
      </c>
      <c r="B62" s="1">
        <f>[1]Valores!A61</f>
        <v>43344</v>
      </c>
      <c r="C62" s="129">
        <f>[1]Valores!B61</f>
        <v>674.89636363636373</v>
      </c>
      <c r="D62" s="129">
        <f>[1]Valores!C61</f>
        <v>730.58818181818185</v>
      </c>
      <c r="E62" s="129">
        <f>[1]Valores!D61</f>
        <v>81.681818181818187</v>
      </c>
      <c r="F62" s="129">
        <f>[1]Valores!E61</f>
        <v>2.7554545454545458</v>
      </c>
      <c r="G62" s="129">
        <f>[1]Valores!F61</f>
        <v>1492.6490909090908</v>
      </c>
      <c r="H62" s="97">
        <f>'[1]Variação Mensal'!B61</f>
        <v>2.0435378850869323E-3</v>
      </c>
      <c r="I62" s="98">
        <f>'[1]Variação Mensal'!C61</f>
        <v>0</v>
      </c>
      <c r="J62" s="98">
        <f>'[1]Variação Mensal'!D61</f>
        <v>0</v>
      </c>
      <c r="K62" s="98">
        <f>'[1]Variação Mensal'!E61</f>
        <v>0</v>
      </c>
      <c r="L62" s="160">
        <f>'[1]Variação Mensal'!F61</f>
        <v>2.7568095761574263E-3</v>
      </c>
      <c r="M62" s="151">
        <f>C62/C$53-1</f>
        <v>3.3886030855618365E-2</v>
      </c>
      <c r="N62" s="149">
        <f t="shared" si="38"/>
        <v>1.5012105925904295E-2</v>
      </c>
      <c r="O62" s="149">
        <f t="shared" si="39"/>
        <v>1.1733177191244115E-2</v>
      </c>
      <c r="P62" s="149">
        <f t="shared" si="40"/>
        <v>2.5719120135363926E-2</v>
      </c>
      <c r="Q62" s="154">
        <f t="shared" si="41"/>
        <v>2.5190282035752576E-2</v>
      </c>
      <c r="R62" s="106">
        <f t="shared" si="42"/>
        <v>4.5484503329165094E-2</v>
      </c>
      <c r="S62" s="107">
        <f t="shared" si="36"/>
        <v>1.5012105925904295E-2</v>
      </c>
      <c r="T62" s="107">
        <f t="shared" si="36"/>
        <v>1.3513513513513375E-2</v>
      </c>
      <c r="U62" s="107">
        <f t="shared" si="36"/>
        <v>2.8503562945368488E-2</v>
      </c>
      <c r="V62" s="105">
        <f t="shared" si="36"/>
        <v>3.0415802712106199E-2</v>
      </c>
    </row>
    <row r="63" spans="1:22" x14ac:dyDescent="0.25">
      <c r="A63" s="96">
        <v>63</v>
      </c>
      <c r="B63" s="1">
        <f>[1]Valores!A62</f>
        <v>43374</v>
      </c>
      <c r="C63" s="129">
        <f>[1]Valores!B62</f>
        <v>679.4345454545454</v>
      </c>
      <c r="D63" s="129">
        <f>[1]Valores!C62</f>
        <v>730.58818181818185</v>
      </c>
      <c r="E63" s="129">
        <f>[1]Valores!D62</f>
        <v>81.681818181818187</v>
      </c>
      <c r="F63" s="129">
        <f>[1]Valores!E62</f>
        <v>2.7554545454545458</v>
      </c>
      <c r="G63" s="129">
        <f>[1]Valores!F62</f>
        <v>1494.46</v>
      </c>
      <c r="H63" s="97">
        <f>'[1]Variação Mensal'!B62</f>
        <v>6.7242647355956198E-3</v>
      </c>
      <c r="I63" s="98">
        <f>'[1]Variação Mensal'!C62</f>
        <v>0</v>
      </c>
      <c r="J63" s="98">
        <f>'[1]Variação Mensal'!D62</f>
        <v>0</v>
      </c>
      <c r="K63" s="98">
        <f>'[1]Variação Mensal'!E62</f>
        <v>0</v>
      </c>
      <c r="L63" s="160">
        <f>'[1]Variação Mensal'!F62</f>
        <v>1.2132182318929097E-3</v>
      </c>
      <c r="M63" s="151">
        <f t="shared" si="37"/>
        <v>4.0838154233525659E-2</v>
      </c>
      <c r="N63" s="149">
        <f>D63/D$53-1</f>
        <v>1.5012105925904295E-2</v>
      </c>
      <c r="O63" s="149">
        <f t="shared" si="39"/>
        <v>1.1733177191244115E-2</v>
      </c>
      <c r="P63" s="149">
        <f t="shared" si="40"/>
        <v>2.5719120135363926E-2</v>
      </c>
      <c r="Q63" s="154">
        <f t="shared" si="41"/>
        <v>2.6434061577077728E-2</v>
      </c>
      <c r="R63" s="106">
        <f t="shared" si="42"/>
        <v>4.9611545224224951E-2</v>
      </c>
      <c r="S63" s="107">
        <f t="shared" si="36"/>
        <v>1.5012105925904295E-2</v>
      </c>
      <c r="T63" s="107">
        <f t="shared" si="36"/>
        <v>1.3513513513513375E-2</v>
      </c>
      <c r="U63" s="107">
        <f t="shared" si="36"/>
        <v>2.8503562945368488E-2</v>
      </c>
      <c r="V63" s="105">
        <f t="shared" si="36"/>
        <v>3.0395910272707161E-2</v>
      </c>
    </row>
    <row r="64" spans="1:22" x14ac:dyDescent="0.25">
      <c r="A64" s="96">
        <v>64</v>
      </c>
      <c r="B64" s="1">
        <f>[1]Valores!A63</f>
        <v>43405</v>
      </c>
      <c r="C64" s="129">
        <f>[1]Valores!B63</f>
        <v>686.36454545454546</v>
      </c>
      <c r="D64" s="129">
        <f>[1]Valores!C63</f>
        <v>730.58818181818185</v>
      </c>
      <c r="E64" s="129">
        <f>[1]Valores!D63</f>
        <v>81.681818181818187</v>
      </c>
      <c r="F64" s="129">
        <f>[1]Valores!E63</f>
        <v>2.7554545454545458</v>
      </c>
      <c r="G64" s="129">
        <f>[1]Valores!F63</f>
        <v>1501.39</v>
      </c>
      <c r="H64" s="97">
        <f>'[1]Variação Mensal'!B63</f>
        <v>1.0199658004383494E-2</v>
      </c>
      <c r="I64" s="98">
        <f>'[1]Variação Mensal'!C63</f>
        <v>0</v>
      </c>
      <c r="J64" s="98">
        <f>'[1]Variação Mensal'!D63</f>
        <v>0</v>
      </c>
      <c r="K64" s="98">
        <f>'[1]Variação Mensal'!E63</f>
        <v>0</v>
      </c>
      <c r="L64" s="160">
        <f>'[1]Variação Mensal'!F63</f>
        <v>4.6371264537024004E-3</v>
      </c>
      <c r="M64" s="151">
        <f t="shared" ref="M64" si="43">C64/C$53-1</f>
        <v>5.1454347444621185E-2</v>
      </c>
      <c r="N64" s="149">
        <f t="shared" ref="N64" si="44">D64/D$53-1</f>
        <v>1.5012105925904295E-2</v>
      </c>
      <c r="O64" s="149">
        <f t="shared" ref="O64:O65" si="45">E64/E$53-1</f>
        <v>1.1733177191244115E-2</v>
      </c>
      <c r="P64" s="149">
        <f t="shared" ref="P64:P65" si="46">F64/F$53-1</f>
        <v>2.5719120135363926E-2</v>
      </c>
      <c r="Q64" s="154">
        <f t="shared" ref="Q64" si="47">G64/G$53-1</f>
        <v>3.1193766116997867E-2</v>
      </c>
      <c r="R64" s="106">
        <f>C64/C52-1</f>
        <v>5.4637114516676633E-2</v>
      </c>
      <c r="S64" s="107">
        <f t="shared" ref="S64:S65" si="48">D64/D52-1</f>
        <v>1.5012105925904295E-2</v>
      </c>
      <c r="T64" s="107">
        <f t="shared" ref="T64:T66" si="49">E64/E52-1</f>
        <v>1.1733177191244115E-2</v>
      </c>
      <c r="U64" s="107">
        <f t="shared" ref="U64:U66" si="50">F64/F52-1</f>
        <v>2.8503562945368488E-2</v>
      </c>
      <c r="V64" s="105">
        <f t="shared" ref="V64:V65" si="51">G64/G52-1</f>
        <v>3.2590910483474067E-2</v>
      </c>
    </row>
    <row r="65" spans="1:22" s="46" customFormat="1" ht="15.75" thickBot="1" x14ac:dyDescent="0.3">
      <c r="A65" s="45">
        <v>65</v>
      </c>
      <c r="B65" s="119">
        <f>[1]Valores!A64</f>
        <v>43435</v>
      </c>
      <c r="C65" s="130">
        <f>[1]Valores!B64</f>
        <v>689.02363636363634</v>
      </c>
      <c r="D65" s="130">
        <f>[1]Valores!C64</f>
        <v>730.58818181818185</v>
      </c>
      <c r="E65" s="130">
        <f>[1]Valores!D64</f>
        <v>82.479090909090914</v>
      </c>
      <c r="F65" s="130">
        <f>[1]Valores!E64</f>
        <v>2.7918181818181815</v>
      </c>
      <c r="G65" s="130">
        <f>[1]Valores!F64</f>
        <v>1505.7918181818181</v>
      </c>
      <c r="H65" s="121">
        <f>'[1]Variação Mensal'!B64</f>
        <v>3.8741670540833884E-3</v>
      </c>
      <c r="I65" s="122">
        <f>'[1]Variação Mensal'!C64</f>
        <v>0</v>
      </c>
      <c r="J65" s="122">
        <f>'[1]Variação Mensal'!D64</f>
        <v>9.7607122982747985E-3</v>
      </c>
      <c r="K65" s="122">
        <f>'[1]Variação Mensal'!E64</f>
        <v>1.3196964698119151E-2</v>
      </c>
      <c r="L65" s="161">
        <f>'[1]Variação Mensal'!F64</f>
        <v>2.9318286266846183E-3</v>
      </c>
      <c r="M65" s="151">
        <f>C65/C$53-1</f>
        <v>5.5527857236363776E-2</v>
      </c>
      <c r="N65" s="149">
        <f>D65/D$53-1</f>
        <v>1.5012105925904295E-2</v>
      </c>
      <c r="O65" s="149">
        <f t="shared" si="45"/>
        <v>2.1608413656427405E-2</v>
      </c>
      <c r="P65" s="149">
        <f t="shared" si="46"/>
        <v>3.9255499153976192E-2</v>
      </c>
      <c r="Q65" s="154">
        <f>G65/G$53-1</f>
        <v>3.421704952015836E-2</v>
      </c>
      <c r="R65" s="106">
        <f t="shared" ref="R65" si="52">C65/C53-1</f>
        <v>5.5527857236363776E-2</v>
      </c>
      <c r="S65" s="107">
        <f t="shared" si="48"/>
        <v>1.5012105925904295E-2</v>
      </c>
      <c r="T65" s="107">
        <f t="shared" si="49"/>
        <v>2.1608413656427405E-2</v>
      </c>
      <c r="U65" s="107">
        <f t="shared" si="50"/>
        <v>3.9255499153976192E-2</v>
      </c>
      <c r="V65" s="105">
        <f t="shared" si="51"/>
        <v>3.421704952015836E-2</v>
      </c>
    </row>
    <row r="66" spans="1:22" x14ac:dyDescent="0.25">
      <c r="A66" s="95">
        <v>66</v>
      </c>
      <c r="B66" s="110">
        <f>[1]Valores!A65</f>
        <v>43466</v>
      </c>
      <c r="C66" s="137">
        <f>[1]Valores!B65</f>
        <v>690.9727272727273</v>
      </c>
      <c r="D66" s="137">
        <f>[1]Valores!C65</f>
        <v>730.58818181818185</v>
      </c>
      <c r="E66" s="137">
        <f>[1]Valores!D65</f>
        <v>82.476363636363644</v>
      </c>
      <c r="F66" s="137">
        <f>[1]Valores!E65</f>
        <v>2.7918181818181815</v>
      </c>
      <c r="G66" s="137">
        <f>[1]Valores!F65</f>
        <v>1506.8318181818183</v>
      </c>
      <c r="H66" s="112">
        <f>'[1]Variação Mensal'!B65</f>
        <v>2.8287722020357009E-3</v>
      </c>
      <c r="I66" s="113">
        <f>'[1]Variação Mensal'!C65</f>
        <v>0</v>
      </c>
      <c r="J66" s="113">
        <f>'[1]Variação Mensal'!D65</f>
        <v>-3.3066231661993406E-5</v>
      </c>
      <c r="K66" s="113">
        <f>'[1]Variação Mensal'!E65</f>
        <v>0</v>
      </c>
      <c r="L66" s="138">
        <f>'[1]Variação Mensal'!F65</f>
        <v>6.9066652338167778E-4</v>
      </c>
      <c r="M66" s="150">
        <f>C66/C$65-1</f>
        <v>2.8287722020357009E-3</v>
      </c>
      <c r="N66" s="143">
        <f>D66/D$65-1</f>
        <v>0</v>
      </c>
      <c r="O66" s="143">
        <f>E66/E$65-1</f>
        <v>-3.3066231661993406E-5</v>
      </c>
      <c r="P66" s="143">
        <f>F66/F$65-1</f>
        <v>0</v>
      </c>
      <c r="Q66" s="153">
        <f>G66/G$65-1</f>
        <v>6.9066652338167778E-4</v>
      </c>
      <c r="R66" s="128">
        <f>C66/C54-1</f>
        <v>4.8712341241644141E-2</v>
      </c>
      <c r="S66" s="128">
        <f>D66/D54-1</f>
        <v>1.3731755220047326E-2</v>
      </c>
      <c r="T66" s="128">
        <f t="shared" si="49"/>
        <v>1.9668667251107053E-2</v>
      </c>
      <c r="U66" s="128">
        <f t="shared" si="50"/>
        <v>4.2076688157448361E-2</v>
      </c>
      <c r="V66" s="117">
        <f>G66/G54-1</f>
        <v>3.0506445036734275E-2</v>
      </c>
    </row>
    <row r="67" spans="1:22" x14ac:dyDescent="0.25">
      <c r="A67" s="96">
        <v>67</v>
      </c>
      <c r="B67" s="1">
        <f>[1]Valores!A66</f>
        <v>43497</v>
      </c>
      <c r="C67" s="129">
        <f>[1]Valores!B66</f>
        <v>693.80272727272722</v>
      </c>
      <c r="D67" s="129">
        <f>[1]Valores!C66</f>
        <v>730.59636363636366</v>
      </c>
      <c r="E67" s="129">
        <f>[1]Valores!D66</f>
        <v>82.479090909090914</v>
      </c>
      <c r="F67" s="129">
        <f>[1]Valores!E66</f>
        <v>2.7918181818181815</v>
      </c>
      <c r="G67" s="129">
        <f>[1]Valores!F66</f>
        <v>1509.6699999999998</v>
      </c>
      <c r="H67" s="97">
        <f>'[1]Variação Mensal'!B66</f>
        <v>4.0956753983185656E-3</v>
      </c>
      <c r="I67" s="98">
        <f>'[1]Variação Mensal'!C66</f>
        <v>1.1198946801238563E-5</v>
      </c>
      <c r="J67" s="98">
        <f>'[1]Variação Mensal'!D66</f>
        <v>3.306732507390997E-5</v>
      </c>
      <c r="K67" s="98">
        <f>'[1]Variação Mensal'!E66</f>
        <v>0</v>
      </c>
      <c r="L67" s="160">
        <f>'[1]Variação Mensal'!F66</f>
        <v>1.8835425320431476E-3</v>
      </c>
      <c r="M67" s="151">
        <f t="shared" ref="M67:M76" si="53">C67/C$65-1</f>
        <v>6.936033333069469E-3</v>
      </c>
      <c r="N67" s="149">
        <f t="shared" ref="N67:N77" si="54">D67/D$65-1</f>
        <v>1.1198946801238563E-5</v>
      </c>
      <c r="O67" s="149">
        <f t="shared" ref="O67:O77" si="55">E67/E$65-1</f>
        <v>0</v>
      </c>
      <c r="P67" s="149">
        <f t="shared" ref="P67:P77" si="56">F67/F$65-1</f>
        <v>0</v>
      </c>
      <c r="Q67" s="154">
        <f t="shared" ref="Q67:Q77" si="57">G67/G$65-1</f>
        <v>2.575509955197175E-3</v>
      </c>
      <c r="R67" s="107">
        <f t="shared" ref="R67:R76" si="58">C67/C55-1</f>
        <v>5.0760345029360332E-2</v>
      </c>
      <c r="S67" s="107">
        <f t="shared" ref="S67:S77" si="59">D67/D55-1</f>
        <v>1.5023472992481191E-2</v>
      </c>
      <c r="T67" s="107">
        <f t="shared" ref="T67:T76" si="60">E67/E55-1</f>
        <v>1.9702384966394648E-2</v>
      </c>
      <c r="U67" s="107">
        <f t="shared" ref="U67:U75" si="61">F67/F55-1</f>
        <v>1.7561298873425946E-2</v>
      </c>
      <c r="V67" s="105">
        <f t="shared" ref="V67:V77" si="62">G67/G55-1</f>
        <v>3.1407990221530957E-2</v>
      </c>
    </row>
    <row r="68" spans="1:22" x14ac:dyDescent="0.25">
      <c r="A68" s="96">
        <v>68</v>
      </c>
      <c r="B68" s="1">
        <f>[1]Valores!A67</f>
        <v>43525</v>
      </c>
      <c r="C68" s="129">
        <f>[1]Valores!B67</f>
        <v>694.67272727272723</v>
      </c>
      <c r="D68" s="129">
        <f>[1]Valores!C67</f>
        <v>730.58818181818185</v>
      </c>
      <c r="E68" s="129">
        <f>[1]Valores!D67</f>
        <v>82.479090909090914</v>
      </c>
      <c r="F68" s="129">
        <f>[1]Valores!E67</f>
        <v>2.8054545454545456</v>
      </c>
      <c r="G68" s="129">
        <f>[1]Valores!F67</f>
        <v>1510.5454545454543</v>
      </c>
      <c r="H68" s="97">
        <f>'[1]Variação Mensal'!B67</f>
        <v>1.2539587490811854E-3</v>
      </c>
      <c r="I68" s="98">
        <f>'[1]Variação Mensal'!C67</f>
        <v>-1.1198821386226854E-5</v>
      </c>
      <c r="J68" s="98">
        <f>'[1]Variação Mensal'!D67</f>
        <v>0</v>
      </c>
      <c r="K68" s="98">
        <f>'[1]Variação Mensal'!E67</f>
        <v>4.8844024747640713E-3</v>
      </c>
      <c r="L68" s="160">
        <f>'[1]Variação Mensal'!F67</f>
        <v>5.798979548208294E-4</v>
      </c>
      <c r="M68" s="151">
        <f t="shared" si="53"/>
        <v>8.1986895818324523E-3</v>
      </c>
      <c r="N68" s="149">
        <f t="shared" si="54"/>
        <v>0</v>
      </c>
      <c r="O68" s="149">
        <f t="shared" si="55"/>
        <v>0</v>
      </c>
      <c r="P68" s="149">
        <f t="shared" si="56"/>
        <v>4.8844024747640713E-3</v>
      </c>
      <c r="Q68" s="154">
        <f t="shared" si="57"/>
        <v>3.1569014429737585E-3</v>
      </c>
      <c r="R68" s="107">
        <f t="shared" si="58"/>
        <v>5.0525991630326672E-2</v>
      </c>
      <c r="S68" s="107">
        <f t="shared" si="59"/>
        <v>1.5012105925904295E-2</v>
      </c>
      <c r="T68" s="107">
        <f t="shared" si="60"/>
        <v>1.9702384966394648E-2</v>
      </c>
      <c r="U68" s="107">
        <f t="shared" si="61"/>
        <v>1.8145826459914138E-2</v>
      </c>
      <c r="V68" s="105">
        <f t="shared" si="62"/>
        <v>3.131047683834054E-2</v>
      </c>
    </row>
    <row r="69" spans="1:22" x14ac:dyDescent="0.25">
      <c r="A69" s="96">
        <v>69</v>
      </c>
      <c r="B69" s="1">
        <f>[1]Valores!A68</f>
        <v>43556</v>
      </c>
      <c r="C69" s="129">
        <f>[1]Valores!B68</f>
        <v>701.16454545454553</v>
      </c>
      <c r="D69" s="129">
        <f>[1]Valores!C68</f>
        <v>730.58818181818185</v>
      </c>
      <c r="E69" s="129">
        <f>[1]Valores!D68</f>
        <v>82.479090909090914</v>
      </c>
      <c r="F69" s="129">
        <f>[1]Valores!E68</f>
        <v>2.8881818181818182</v>
      </c>
      <c r="G69" s="129">
        <f>[1]Valores!F68</f>
        <v>1517.12</v>
      </c>
      <c r="H69" s="97">
        <f>'[1]Variação Mensal'!B68</f>
        <v>9.3451461774021194E-3</v>
      </c>
      <c r="I69" s="98">
        <f>'[1]Variação Mensal'!C68</f>
        <v>0</v>
      </c>
      <c r="J69" s="98">
        <f>'[1]Variação Mensal'!D68</f>
        <v>0</v>
      </c>
      <c r="K69" s="98">
        <f>'[1]Variação Mensal'!E68</f>
        <v>2.9488010369410178E-2</v>
      </c>
      <c r="L69" s="160">
        <f>'[1]Variação Mensal'!F68</f>
        <v>4.352431391430045E-3</v>
      </c>
      <c r="M69" s="151">
        <f>C69/C$65-1</f>
        <v>1.7620453711840067E-2</v>
      </c>
      <c r="N69" s="149">
        <f t="shared" si="54"/>
        <v>0</v>
      </c>
      <c r="O69" s="149">
        <f t="shared" si="55"/>
        <v>0</v>
      </c>
      <c r="P69" s="149">
        <f t="shared" si="56"/>
        <v>3.4516444154998549E-2</v>
      </c>
      <c r="Q69" s="154">
        <f t="shared" si="57"/>
        <v>7.5230730313438077E-3</v>
      </c>
      <c r="R69" s="107">
        <f t="shared" si="58"/>
        <v>5.7205361683346112E-2</v>
      </c>
      <c r="S69" s="107">
        <f>D69/D57-1</f>
        <v>1.5012105925904295E-2</v>
      </c>
      <c r="T69" s="107">
        <f t="shared" si="60"/>
        <v>1.9702384966394648E-2</v>
      </c>
      <c r="U69" s="107">
        <f t="shared" si="61"/>
        <v>4.8168921148135757E-2</v>
      </c>
      <c r="V69" s="105">
        <f t="shared" si="62"/>
        <v>3.4413037023813597E-2</v>
      </c>
    </row>
    <row r="70" spans="1:22" x14ac:dyDescent="0.25">
      <c r="A70" s="96">
        <v>70</v>
      </c>
      <c r="B70" s="1">
        <f>[1]Valores!A69</f>
        <v>43586</v>
      </c>
      <c r="C70" s="129">
        <f>[1]Valores!B69</f>
        <v>706.86636363636364</v>
      </c>
      <c r="D70" s="129">
        <f>[1]Valores!C69</f>
        <v>764.69909090909096</v>
      </c>
      <c r="E70" s="129">
        <f>[1]Valores!D69</f>
        <v>82.479090909090914</v>
      </c>
      <c r="F70" s="129">
        <f>[1]Valores!E69</f>
        <v>2.8881818181818182</v>
      </c>
      <c r="G70" s="129">
        <f>[1]Valores!F69</f>
        <v>1556.9327272727271</v>
      </c>
      <c r="H70" s="97">
        <f>'[1]Variação Mensal'!B69</f>
        <v>8.1319259776915231E-3</v>
      </c>
      <c r="I70" s="98">
        <f>'[1]Variação Mensal'!C69</f>
        <v>4.6689653541915899E-2</v>
      </c>
      <c r="J70" s="98">
        <f>'[1]Variação Mensal'!D69</f>
        <v>0</v>
      </c>
      <c r="K70" s="98">
        <f>'[1]Variação Mensal'!E69</f>
        <v>0</v>
      </c>
      <c r="L70" s="160">
        <f>'[1]Variação Mensal'!F69</f>
        <v>2.6242305996049931E-2</v>
      </c>
      <c r="M70" s="151">
        <f t="shared" si="53"/>
        <v>2.5895667914809684E-2</v>
      </c>
      <c r="N70" s="149">
        <f t="shared" si="54"/>
        <v>4.6689653541915899E-2</v>
      </c>
      <c r="O70" s="149">
        <f t="shared" si="55"/>
        <v>0</v>
      </c>
      <c r="P70" s="149">
        <f t="shared" si="56"/>
        <v>3.4516444154998549E-2</v>
      </c>
      <c r="Q70" s="154">
        <f t="shared" si="57"/>
        <v>3.3962801811912913E-2</v>
      </c>
      <c r="R70" s="107">
        <f t="shared" si="58"/>
        <v>6.3637433108263419E-2</v>
      </c>
      <c r="S70" s="107">
        <f t="shared" si="59"/>
        <v>4.6689653541915899E-2</v>
      </c>
      <c r="T70" s="107">
        <f t="shared" si="60"/>
        <v>1.9702384966394648E-2</v>
      </c>
      <c r="U70" s="107">
        <f t="shared" si="61"/>
        <v>4.8168921148135757E-2</v>
      </c>
      <c r="V70" s="105">
        <f t="shared" si="62"/>
        <v>5.283263375062397E-2</v>
      </c>
    </row>
    <row r="71" spans="1:22" x14ac:dyDescent="0.25">
      <c r="A71" s="96">
        <v>71</v>
      </c>
      <c r="B71" s="1">
        <f>[1]Valores!A70</f>
        <v>43617</v>
      </c>
      <c r="C71" s="129">
        <f>[1]Valores!B70</f>
        <v>711.38727272727272</v>
      </c>
      <c r="D71" s="129">
        <f>[1]Valores!C70</f>
        <v>764.69909090909096</v>
      </c>
      <c r="E71" s="129">
        <f>[1]Valores!D70</f>
        <v>83.569090909090903</v>
      </c>
      <c r="F71" s="129">
        <f>[1]Valores!E70</f>
        <v>2.8881818181818182</v>
      </c>
      <c r="G71" s="129">
        <f>[1]Valores!F70</f>
        <v>1562.5436363636363</v>
      </c>
      <c r="H71" s="97">
        <f>'[1]Variação Mensal'!B70</f>
        <v>6.3957055017471731E-3</v>
      </c>
      <c r="I71" s="98">
        <f>'[1]Variação Mensal'!C70</f>
        <v>0</v>
      </c>
      <c r="J71" s="98">
        <f>'[1]Variação Mensal'!D70</f>
        <v>1.3215470587586875E-2</v>
      </c>
      <c r="K71" s="98">
        <f>'[1]Variação Mensal'!E70</f>
        <v>0</v>
      </c>
      <c r="L71" s="160">
        <f>'[1]Variação Mensal'!F70</f>
        <v>3.6038224340866343E-3</v>
      </c>
      <c r="M71" s="151">
        <f t="shared" si="53"/>
        <v>3.2456994482310986E-2</v>
      </c>
      <c r="N71" s="149">
        <f>D71/D$65-1</f>
        <v>4.6689653541915899E-2</v>
      </c>
      <c r="O71" s="149">
        <f t="shared" si="55"/>
        <v>1.3215470587586875E-2</v>
      </c>
      <c r="P71" s="149">
        <f t="shared" si="56"/>
        <v>3.4516444154998549E-2</v>
      </c>
      <c r="Q71" s="154">
        <f t="shared" si="57"/>
        <v>3.7689020153093722E-2</v>
      </c>
      <c r="R71" s="107">
        <f>C71/C59-1</f>
        <v>6.4429511942978523E-2</v>
      </c>
      <c r="S71" s="107">
        <f>D71/D59-1</f>
        <v>4.6689653541915899E-2</v>
      </c>
      <c r="T71" s="107">
        <f t="shared" si="60"/>
        <v>3.1983564781032037E-2</v>
      </c>
      <c r="U71" s="107">
        <f t="shared" si="61"/>
        <v>4.8168921148135757E-2</v>
      </c>
      <c r="V71" s="105">
        <f t="shared" si="62"/>
        <v>5.3821086869219492E-2</v>
      </c>
    </row>
    <row r="72" spans="1:22" x14ac:dyDescent="0.25">
      <c r="A72" s="96">
        <v>72</v>
      </c>
      <c r="B72" s="1">
        <f>[1]Valores!A71</f>
        <v>43647</v>
      </c>
      <c r="C72" s="129">
        <f>[1]Valores!B71</f>
        <v>713.18818181818176</v>
      </c>
      <c r="D72" s="129">
        <f>[1]Valores!C71</f>
        <v>764.69909090909096</v>
      </c>
      <c r="E72" s="129">
        <f>[1]Valores!D71</f>
        <v>83.569090909090903</v>
      </c>
      <c r="F72" s="129">
        <f>[1]Valores!E71</f>
        <v>2.8881818181818182</v>
      </c>
      <c r="G72" s="129">
        <f>[1]Valores!F71</f>
        <v>1564.3445454545456</v>
      </c>
      <c r="H72" s="97">
        <f>'[1]Variação Mensal'!B71</f>
        <v>2.5315452777288083E-3</v>
      </c>
      <c r="I72" s="98">
        <f>'[1]Variação Mensal'!C71</f>
        <v>0</v>
      </c>
      <c r="J72" s="98">
        <f>'[1]Variação Mensal'!D71</f>
        <v>0</v>
      </c>
      <c r="K72" s="98">
        <f>'[1]Variação Mensal'!E71</f>
        <v>0</v>
      </c>
      <c r="L72" s="160">
        <f>'[1]Variação Mensal'!F71</f>
        <v>1.1525496306141747E-3</v>
      </c>
      <c r="M72" s="151">
        <f t="shared" si="53"/>
        <v>3.5070706111150596E-2</v>
      </c>
      <c r="N72" s="149">
        <f t="shared" si="54"/>
        <v>4.6689653541915899E-2</v>
      </c>
      <c r="O72" s="149">
        <f t="shared" si="55"/>
        <v>1.3215470587586875E-2</v>
      </c>
      <c r="P72" s="149">
        <f t="shared" si="56"/>
        <v>3.4516444154998549E-2</v>
      </c>
      <c r="Q72" s="154">
        <f t="shared" si="57"/>
        <v>3.8885008249963438E-2</v>
      </c>
      <c r="R72" s="107">
        <f t="shared" si="58"/>
        <v>6.3990777472620497E-2</v>
      </c>
      <c r="S72" s="107">
        <f t="shared" si="59"/>
        <v>4.6689653541915899E-2</v>
      </c>
      <c r="T72" s="107">
        <f t="shared" si="60"/>
        <v>2.310517529215339E-2</v>
      </c>
      <c r="U72" s="107">
        <f t="shared" si="61"/>
        <v>4.8168921148135757E-2</v>
      </c>
      <c r="V72" s="105">
        <f t="shared" si="62"/>
        <v>5.32030727366537E-2</v>
      </c>
    </row>
    <row r="73" spans="1:22" x14ac:dyDescent="0.25">
      <c r="A73" s="96">
        <v>73</v>
      </c>
      <c r="B73" s="1">
        <f>[1]Valores!A72</f>
        <v>43678</v>
      </c>
      <c r="C73" s="129">
        <f>[1]Valores!B72</f>
        <v>718.45090909090902</v>
      </c>
      <c r="D73" s="129">
        <f>[1]Valores!C72</f>
        <v>764.69909090909096</v>
      </c>
      <c r="E73" s="129">
        <f>[1]Valores!D72</f>
        <v>83.569090909090903</v>
      </c>
      <c r="F73" s="129">
        <f>[1]Valores!E72</f>
        <v>2.9481818181818182</v>
      </c>
      <c r="G73" s="129">
        <f>[1]Valores!F72</f>
        <v>1569.667272727273</v>
      </c>
      <c r="H73" s="97">
        <f>'[1]Variação Mensal'!B72</f>
        <v>7.3791565913370327E-3</v>
      </c>
      <c r="I73" s="98">
        <f>'[1]Variação Mensal'!C72</f>
        <v>0</v>
      </c>
      <c r="J73" s="98">
        <f>'[1]Variação Mensal'!D72</f>
        <v>0</v>
      </c>
      <c r="K73" s="98">
        <f>'[1]Variação Mensal'!E72</f>
        <v>2.0774315391879128E-2</v>
      </c>
      <c r="L73" s="160">
        <f>'[1]Variação Mensal'!F72</f>
        <v>3.4025287384378267E-3</v>
      </c>
      <c r="M73" s="151">
        <f t="shared" si="53"/>
        <v>4.2708654934650481E-2</v>
      </c>
      <c r="N73" s="149">
        <f t="shared" si="54"/>
        <v>4.6689653541915899E-2</v>
      </c>
      <c r="O73" s="149">
        <f t="shared" si="55"/>
        <v>1.3215470587586875E-2</v>
      </c>
      <c r="P73" s="149">
        <f t="shared" si="56"/>
        <v>5.6007815043959797E-2</v>
      </c>
      <c r="Q73" s="154">
        <f t="shared" si="57"/>
        <v>4.2419844346466062E-2</v>
      </c>
      <c r="R73" s="107">
        <f t="shared" si="58"/>
        <v>6.6710578885421423E-2</v>
      </c>
      <c r="S73" s="107">
        <f t="shared" si="59"/>
        <v>4.6689653541915899E-2</v>
      </c>
      <c r="T73" s="107">
        <f t="shared" si="60"/>
        <v>2.310517529215339E-2</v>
      </c>
      <c r="U73" s="107">
        <f t="shared" si="61"/>
        <v>6.9943912900032768E-2</v>
      </c>
      <c r="V73" s="105">
        <f>G73/G61-1</f>
        <v>5.4497373885428413E-2</v>
      </c>
    </row>
    <row r="74" spans="1:22" x14ac:dyDescent="0.25">
      <c r="A74" s="96">
        <v>74</v>
      </c>
      <c r="B74" s="1">
        <f>[1]Valores!A73</f>
        <v>43709</v>
      </c>
      <c r="C74" s="129">
        <f>[1]Valores!B73</f>
        <v>719.68363636363642</v>
      </c>
      <c r="D74" s="129">
        <f>[1]Valores!C73</f>
        <v>773.40272727272725</v>
      </c>
      <c r="E74" s="129">
        <f>[1]Valores!D73</f>
        <v>83.569090909090903</v>
      </c>
      <c r="F74" s="129">
        <f>[1]Valores!E73</f>
        <v>2.9481818181818182</v>
      </c>
      <c r="G74" s="129">
        <f>[1]Valores!F73</f>
        <v>1579.6036363636363</v>
      </c>
      <c r="H74" s="97">
        <f>'[1]Variação Mensal'!B73</f>
        <v>1.7158128093779368E-3</v>
      </c>
      <c r="I74" s="98">
        <f>'[1]Variação Mensal'!C73</f>
        <v>1.1381779404614267E-2</v>
      </c>
      <c r="J74" s="98">
        <f>'[1]Variação Mensal'!D73</f>
        <v>0</v>
      </c>
      <c r="K74" s="98">
        <f>'[1]Variação Mensal'!E73</f>
        <v>0</v>
      </c>
      <c r="L74" s="160">
        <f>'[1]Variação Mensal'!F73</f>
        <v>6.3302355913295028E-3</v>
      </c>
      <c r="M74" s="151">
        <f t="shared" si="53"/>
        <v>4.449774780123672E-2</v>
      </c>
      <c r="N74" s="149">
        <f>D74/D$65-1</f>
        <v>5.8602844283621947E-2</v>
      </c>
      <c r="O74" s="149">
        <f>E74/E$65-1</f>
        <v>1.3215470587586875E-2</v>
      </c>
      <c r="P74" s="149">
        <f>F74/F$65-1</f>
        <v>5.6007815043959797E-2</v>
      </c>
      <c r="Q74" s="154">
        <f t="shared" si="57"/>
        <v>4.9018607546256199E-2</v>
      </c>
      <c r="R74" s="107">
        <f>C74/C62-1</f>
        <v>6.6361704019202827E-2</v>
      </c>
      <c r="S74" s="107">
        <f t="shared" si="59"/>
        <v>5.8602844283621947E-2</v>
      </c>
      <c r="T74" s="107">
        <f t="shared" si="60"/>
        <v>2.310517529215339E-2</v>
      </c>
      <c r="U74" s="107">
        <f>F74/F62-1</f>
        <v>6.9943912900032768E-2</v>
      </c>
      <c r="V74" s="105">
        <f t="shared" si="62"/>
        <v>5.8255182670956085E-2</v>
      </c>
    </row>
    <row r="75" spans="1:22" x14ac:dyDescent="0.25">
      <c r="A75" s="96">
        <v>75</v>
      </c>
      <c r="B75" s="1">
        <f>[1]Valores!A74</f>
        <v>43739</v>
      </c>
      <c r="C75" s="129">
        <f>[1]Valores!B74</f>
        <v>720.28545454545463</v>
      </c>
      <c r="D75" s="129">
        <f>[1]Valores!C74</f>
        <v>773.38454545454545</v>
      </c>
      <c r="E75" s="129">
        <f>[1]Valores!D74</f>
        <v>83.807272727272732</v>
      </c>
      <c r="F75" s="129">
        <f>[1]Valores!E74</f>
        <v>2.9481818181818182</v>
      </c>
      <c r="G75" s="129">
        <f>[1]Valores!F74</f>
        <v>1581.3536363636363</v>
      </c>
      <c r="H75" s="97">
        <f>'[1]Variação Mensal'!B74</f>
        <v>8.3622601850308342E-4</v>
      </c>
      <c r="I75" s="98">
        <f>'[1]Variação Mensal'!C74</f>
        <v>-2.350886225332971E-5</v>
      </c>
      <c r="J75" s="98">
        <f>'[1]Variação Mensal'!D74</f>
        <v>2.850118573635374E-3</v>
      </c>
      <c r="K75" s="98">
        <f>'[1]Variação Mensal'!E74</f>
        <v>0</v>
      </c>
      <c r="L75" s="160">
        <f>'[1]Variação Mensal'!F74</f>
        <v>1.1078728610860455E-3</v>
      </c>
      <c r="M75" s="151">
        <f>C75/C$65-1</f>
        <v>4.5371183994215913E-2</v>
      </c>
      <c r="N75" s="149">
        <f t="shared" si="54"/>
        <v>5.8577957735174602E-2</v>
      </c>
      <c r="O75" s="149">
        <f t="shared" si="55"/>
        <v>1.6103254819403334E-2</v>
      </c>
      <c r="P75" s="149">
        <f t="shared" si="56"/>
        <v>5.6007815043959797E-2</v>
      </c>
      <c r="Q75" s="154">
        <f t="shared" si="57"/>
        <v>5.0180786792330956E-2</v>
      </c>
      <c r="R75" s="107">
        <f t="shared" si="58"/>
        <v>6.0124863188373512E-2</v>
      </c>
      <c r="S75" s="107">
        <f t="shared" si="59"/>
        <v>5.8577957735174602E-2</v>
      </c>
      <c r="T75" s="107">
        <f t="shared" si="60"/>
        <v>2.6021146355036162E-2</v>
      </c>
      <c r="U75" s="107">
        <f t="shared" si="61"/>
        <v>6.9943912900032768E-2</v>
      </c>
      <c r="V75" s="105">
        <f t="shared" si="62"/>
        <v>5.8143835474777639E-2</v>
      </c>
    </row>
    <row r="76" spans="1:22" x14ac:dyDescent="0.25">
      <c r="A76" s="96">
        <v>76</v>
      </c>
      <c r="B76" s="1">
        <f>[1]Valores!A75</f>
        <v>43770</v>
      </c>
      <c r="C76" s="129">
        <f>[1]Valores!B75</f>
        <v>724.85363636363627</v>
      </c>
      <c r="D76" s="129">
        <f>[1]Valores!C75</f>
        <v>773.40272727272725</v>
      </c>
      <c r="E76" s="129">
        <f>[1]Valores!D75</f>
        <v>83.807272727272732</v>
      </c>
      <c r="F76" s="129">
        <f>[1]Valores!E75</f>
        <v>2.9481818181818182</v>
      </c>
      <c r="G76" s="129">
        <f>[1]Valores!F75</f>
        <v>1585.0027272727275</v>
      </c>
      <c r="H76" s="97">
        <f>'[1]Variação Mensal'!B75</f>
        <v>6.3421825185467906E-3</v>
      </c>
      <c r="I76" s="98">
        <f>'[1]Variação Mensal'!C75</f>
        <v>2.3509414933009509E-5</v>
      </c>
      <c r="J76" s="98">
        <f>'[1]Variação Mensal'!D75</f>
        <v>0</v>
      </c>
      <c r="K76" s="98">
        <f>'[1]Variação Mensal'!E75</f>
        <v>0</v>
      </c>
      <c r="L76" s="160">
        <f>'[1]Variação Mensal'!F75</f>
        <v>2.307574235882015E-3</v>
      </c>
      <c r="M76" s="151">
        <f t="shared" si="53"/>
        <v>5.2001118842736505E-2</v>
      </c>
      <c r="N76" s="149">
        <f t="shared" si="54"/>
        <v>5.8602844283621947E-2</v>
      </c>
      <c r="O76" s="149">
        <f t="shared" si="55"/>
        <v>1.6103254819403334E-2</v>
      </c>
      <c r="P76" s="149">
        <f t="shared" si="56"/>
        <v>5.6007815043959797E-2</v>
      </c>
      <c r="Q76" s="154">
        <f t="shared" si="57"/>
        <v>5.2604156918951261E-2</v>
      </c>
      <c r="R76" s="107">
        <f t="shared" si="58"/>
        <v>5.6076746918215958E-2</v>
      </c>
      <c r="S76" s="107">
        <f t="shared" si="59"/>
        <v>5.8602844283621947E-2</v>
      </c>
      <c r="T76" s="107">
        <f t="shared" si="60"/>
        <v>2.6021146355036162E-2</v>
      </c>
      <c r="U76" s="107">
        <f>F76/F64-1</f>
        <v>6.9943912900032768E-2</v>
      </c>
      <c r="V76" s="105">
        <f t="shared" si="62"/>
        <v>5.5690211918773436E-2</v>
      </c>
    </row>
    <row r="77" spans="1:22" ht="15.75" thickBot="1" x14ac:dyDescent="0.3">
      <c r="A77" s="45">
        <v>77</v>
      </c>
      <c r="B77" s="119">
        <f>[1]Valores!A76</f>
        <v>43800</v>
      </c>
      <c r="C77" s="130">
        <f>[1]Valores!B76</f>
        <v>726.13636363636363</v>
      </c>
      <c r="D77" s="130">
        <f>[1]Valores!C76</f>
        <v>773.40272727272725</v>
      </c>
      <c r="E77" s="130">
        <f>[1]Valores!D76</f>
        <v>83.807272727272732</v>
      </c>
      <c r="F77" s="130">
        <f>[1]Valores!E76</f>
        <v>2.9481818181818182</v>
      </c>
      <c r="G77" s="130">
        <f>[1]Valores!F76</f>
        <v>1586.2945454545456</v>
      </c>
      <c r="H77" s="121">
        <f>'[1]Variação Mensal'!B76</f>
        <v>1.7696362525851939E-3</v>
      </c>
      <c r="I77" s="122">
        <f>'[1]Variação Mensal'!C76</f>
        <v>0</v>
      </c>
      <c r="J77" s="122">
        <f>'[1]Variação Mensal'!D76</f>
        <v>0</v>
      </c>
      <c r="K77" s="122">
        <f>'[1]Variação Mensal'!E76</f>
        <v>0</v>
      </c>
      <c r="L77" s="161">
        <f>'[1]Variação Mensal'!F76</f>
        <v>8.1502584165327185E-4</v>
      </c>
      <c r="M77" s="155">
        <f>C77/C$65-1</f>
        <v>5.3862778160400859E-2</v>
      </c>
      <c r="N77" s="156">
        <f t="shared" si="54"/>
        <v>5.8602844283621947E-2</v>
      </c>
      <c r="O77" s="156">
        <f t="shared" si="55"/>
        <v>1.6103254819403334E-2</v>
      </c>
      <c r="P77" s="156">
        <f t="shared" si="56"/>
        <v>5.6007815043959797E-2</v>
      </c>
      <c r="Q77" s="157">
        <f t="shared" si="57"/>
        <v>5.3462056507871836E-2</v>
      </c>
      <c r="R77" s="125">
        <f>C77/C65-1</f>
        <v>5.3862778160400859E-2</v>
      </c>
      <c r="S77" s="125">
        <f t="shared" si="59"/>
        <v>5.8602844283621947E-2</v>
      </c>
      <c r="T77" s="125">
        <f>E77/E65-1</f>
        <v>1.6103254819403334E-2</v>
      </c>
      <c r="U77" s="125">
        <f>F77/F65-1</f>
        <v>5.6007815043959797E-2</v>
      </c>
      <c r="V77" s="126">
        <f t="shared" si="62"/>
        <v>5.3462056507871836E-2</v>
      </c>
    </row>
    <row r="78" spans="1:22" x14ac:dyDescent="0.25">
      <c r="A78" s="95">
        <v>78</v>
      </c>
      <c r="B78" s="110">
        <f>[1]Valores!A77</f>
        <v>43831</v>
      </c>
      <c r="C78" s="137">
        <f>[1]Valores!B77</f>
        <v>731.73545454545456</v>
      </c>
      <c r="D78" s="137">
        <f>[1]Valores!C77</f>
        <v>773.40272727272725</v>
      </c>
      <c r="E78" s="137">
        <f>[1]Valores!D77</f>
        <v>83.807272727272732</v>
      </c>
      <c r="F78" s="137">
        <f>[1]Valores!E77</f>
        <v>2.9481818181818182</v>
      </c>
      <c r="G78" s="137">
        <f>[1]Valores!F77</f>
        <v>1591.8936363636365</v>
      </c>
      <c r="H78" s="112">
        <f>'[1]Variação Mensal'!B77</f>
        <v>7.7107981220656541E-3</v>
      </c>
      <c r="I78" s="113">
        <f>'[1]Variação Mensal'!C77</f>
        <v>0</v>
      </c>
      <c r="J78" s="113">
        <f>'[1]Variação Mensal'!D77</f>
        <v>0</v>
      </c>
      <c r="K78" s="113">
        <f>'[1]Variação Mensal'!E77</f>
        <v>0</v>
      </c>
      <c r="L78" s="138">
        <f>'[1]Variação Mensal'!F77</f>
        <v>3.5296666215833827E-3</v>
      </c>
      <c r="M78" s="143">
        <f>C78/C$77-1</f>
        <v>7.7107981220656541E-3</v>
      </c>
      <c r="N78" s="143">
        <f t="shared" ref="N78:Q79" si="63">D78/D$77-1</f>
        <v>0</v>
      </c>
      <c r="O78" s="143">
        <f t="shared" si="63"/>
        <v>0</v>
      </c>
      <c r="P78" s="143">
        <f t="shared" si="63"/>
        <v>0</v>
      </c>
      <c r="Q78" s="164">
        <f t="shared" si="63"/>
        <v>3.5296666215833827E-3</v>
      </c>
      <c r="R78" s="127">
        <f>C78/C66-1</f>
        <v>5.8993250621653281E-2</v>
      </c>
      <c r="S78" s="128">
        <f>D78/D66-1</f>
        <v>5.8602844283621947E-2</v>
      </c>
      <c r="T78" s="128">
        <f>E78/E66-1</f>
        <v>1.6136854636038978E-2</v>
      </c>
      <c r="U78" s="128">
        <f>F78/F66-1</f>
        <v>5.6007815043959797E-2</v>
      </c>
      <c r="V78" s="117">
        <f>G78/G66-1</f>
        <v>5.6450771184574533E-2</v>
      </c>
    </row>
    <row r="79" spans="1:22" x14ac:dyDescent="0.25">
      <c r="A79" s="96">
        <v>79</v>
      </c>
      <c r="B79" s="1">
        <f>[1]Valores!A78</f>
        <v>43862</v>
      </c>
      <c r="C79" s="129">
        <f>[1]Valores!B78</f>
        <v>738.9909090909091</v>
      </c>
      <c r="D79" s="129">
        <f>[1]Valores!C78</f>
        <v>773.40272727272725</v>
      </c>
      <c r="E79" s="129">
        <f>[1]Valores!D78</f>
        <v>83.807272727272732</v>
      </c>
      <c r="F79" s="129">
        <f>[1]Valores!E78</f>
        <v>2.8881818181818182</v>
      </c>
      <c r="G79" s="129">
        <f>[1]Valores!F78</f>
        <v>1599.0890909090913</v>
      </c>
      <c r="H79" s="97">
        <f>'[1]Variação Mensal'!B78</f>
        <v>9.9154065863344965E-3</v>
      </c>
      <c r="I79" s="98">
        <f>'[1]Variação Mensal'!C78</f>
        <v>0</v>
      </c>
      <c r="J79" s="98">
        <f>'[1]Variação Mensal'!D78</f>
        <v>0</v>
      </c>
      <c r="K79" s="98">
        <f>'[1]Variação Mensal'!E78</f>
        <v>-2.0351526364477346E-2</v>
      </c>
      <c r="L79" s="160">
        <f>'[1]Variação Mensal'!F78</f>
        <v>4.5200598715195994E-3</v>
      </c>
      <c r="M79" s="149">
        <f>C79/C$77-1</f>
        <v>1.7702660406885729E-2</v>
      </c>
      <c r="N79" s="149">
        <f>D79/D$77-1</f>
        <v>0</v>
      </c>
      <c r="O79" s="149">
        <f t="shared" si="63"/>
        <v>0</v>
      </c>
      <c r="P79" s="149">
        <f t="shared" si="63"/>
        <v>-2.0351526364477346E-2</v>
      </c>
      <c r="Q79" s="159">
        <f t="shared" si="63"/>
        <v>8.0656807975592049E-3</v>
      </c>
      <c r="R79" s="106">
        <f>C79/C67-1</f>
        <v>6.5131167753998742E-2</v>
      </c>
      <c r="S79" s="107">
        <f>D79/D67-1</f>
        <v>5.8590989179449826E-2</v>
      </c>
      <c r="T79" s="107">
        <f>E79/E67-1</f>
        <v>1.6103254819403334E-2</v>
      </c>
      <c r="U79" s="107">
        <f>F79/F67-1</f>
        <v>3.4516444154998549E-2</v>
      </c>
      <c r="V79" s="105">
        <f>G79/G67-1</f>
        <v>5.9230885497553398E-2</v>
      </c>
    </row>
    <row r="80" spans="1:22" x14ac:dyDescent="0.25">
      <c r="A80" s="96">
        <v>80</v>
      </c>
      <c r="B80" s="1">
        <f>[1]Valores!A79</f>
        <v>43891</v>
      </c>
      <c r="C80" s="129">
        <f>[1]Valores!B79</f>
        <v>739.47727272727275</v>
      </c>
      <c r="D80" s="129">
        <f>[1]Valores!C79</f>
        <v>773.40272727272725</v>
      </c>
      <c r="E80" s="129">
        <f>[1]Valores!D79</f>
        <v>83.807272727272732</v>
      </c>
      <c r="F80" s="129">
        <f>[1]Valores!E79</f>
        <v>2.8054545454545456</v>
      </c>
      <c r="G80" s="129">
        <f>[1]Valores!F79</f>
        <v>1599.4927272727271</v>
      </c>
      <c r="H80" s="97">
        <f>'[1]Variação Mensal'!B79</f>
        <v>6.581456285599252E-4</v>
      </c>
      <c r="I80" s="98">
        <f>'[1]Variação Mensal'!C79</f>
        <v>0</v>
      </c>
      <c r="J80" s="98">
        <f>'[1]Variação Mensal'!D79</f>
        <v>0</v>
      </c>
      <c r="K80" s="98">
        <f>'[1]Variação Mensal'!E79</f>
        <v>-2.8643374252439346E-2</v>
      </c>
      <c r="L80" s="160">
        <f>'[1]Variação Mensal'!F79</f>
        <v>2.5241643253681723E-4</v>
      </c>
      <c r="M80" s="149">
        <f>C80/C$77-1</f>
        <v>1.8372456964006245E-2</v>
      </c>
      <c r="N80" s="149">
        <f>D80/D$77-1</f>
        <v>0</v>
      </c>
      <c r="O80" s="149">
        <f t="shared" ref="O80:O83" si="64">E80/E$77-1</f>
        <v>0</v>
      </c>
      <c r="P80" s="149">
        <f t="shared" ref="P80:P83" si="65">F80/F$77-1</f>
        <v>-4.8411964230650639E-2</v>
      </c>
      <c r="Q80" s="159">
        <f t="shared" ref="Q80:Q82" si="66">G80/G$77-1</f>
        <v>8.3201331404689771E-3</v>
      </c>
      <c r="R80" s="106">
        <f t="shared" ref="R80:V80" si="67">C80/C68-1</f>
        <v>6.4497343418745245E-2</v>
      </c>
      <c r="S80" s="107">
        <f t="shared" si="67"/>
        <v>5.8602844283621947E-2</v>
      </c>
      <c r="T80" s="107">
        <f t="shared" si="67"/>
        <v>1.6103254819403334E-2</v>
      </c>
      <c r="U80" s="107">
        <f t="shared" si="67"/>
        <v>0</v>
      </c>
      <c r="V80" s="105">
        <f t="shared" si="67"/>
        <v>5.8884207992296655E-2</v>
      </c>
    </row>
    <row r="81" spans="1:22" x14ac:dyDescent="0.25">
      <c r="A81" s="96">
        <v>81</v>
      </c>
      <c r="B81" s="1">
        <f>[1]Valores!A80</f>
        <v>43922</v>
      </c>
      <c r="C81" s="129">
        <f>[1]Valores!B80</f>
        <v>740.75818181818181</v>
      </c>
      <c r="D81" s="129">
        <f>[1]Valores!C80</f>
        <v>773.40272727272725</v>
      </c>
      <c r="E81" s="129">
        <f>[1]Valores!D80</f>
        <v>83.807272727272732</v>
      </c>
      <c r="F81" s="129">
        <f>[1]Valores!E80</f>
        <v>2.8054545454545456</v>
      </c>
      <c r="G81" s="129">
        <f>[1]Valores!F80</f>
        <v>1600.7736363636366</v>
      </c>
      <c r="H81" s="97">
        <f>'[1]Variação Mensal'!B80</f>
        <v>1.7321818237698849E-3</v>
      </c>
      <c r="I81" s="98">
        <f>'[1]Variação Mensal'!C80</f>
        <v>0</v>
      </c>
      <c r="J81" s="98">
        <f>'[1]Variação Mensal'!D80</f>
        <v>0</v>
      </c>
      <c r="K81" s="98">
        <f>'[1]Variação Mensal'!E80</f>
        <v>0</v>
      </c>
      <c r="L81" s="160">
        <f>'[1]Variação Mensal'!F80</f>
        <v>8.008220788184861E-4</v>
      </c>
      <c r="M81" s="149">
        <f t="shared" ref="M81" si="68">C81/C$77-1</f>
        <v>2.013646322378726E-2</v>
      </c>
      <c r="N81" s="149">
        <f t="shared" ref="N81" si="69">D81/D$77-1</f>
        <v>0</v>
      </c>
      <c r="O81" s="149">
        <f t="shared" si="64"/>
        <v>0</v>
      </c>
      <c r="P81" s="149">
        <f t="shared" si="65"/>
        <v>-4.8411964230650639E-2</v>
      </c>
      <c r="Q81" s="159">
        <f t="shared" si="66"/>
        <v>9.1276181656050337E-3</v>
      </c>
      <c r="R81" s="106">
        <f t="shared" ref="R81:V81" si="70">C81/C69-1</f>
        <v>5.6468394787372977E-2</v>
      </c>
      <c r="S81" s="107">
        <f t="shared" si="70"/>
        <v>5.8602844283621947E-2</v>
      </c>
      <c r="T81" s="107">
        <f t="shared" si="70"/>
        <v>1.6103254819403334E-2</v>
      </c>
      <c r="U81" s="107">
        <f t="shared" si="70"/>
        <v>-2.8643374252439346E-2</v>
      </c>
      <c r="V81" s="105">
        <f t="shared" si="70"/>
        <v>5.5139762420663319E-2</v>
      </c>
    </row>
    <row r="82" spans="1:22" x14ac:dyDescent="0.25">
      <c r="A82" s="96">
        <v>82</v>
      </c>
      <c r="B82" s="1">
        <f>[1]Valores!A81</f>
        <v>43952</v>
      </c>
      <c r="C82" s="129">
        <f>[1]Valores!B81</f>
        <v>741.38090909090909</v>
      </c>
      <c r="D82" s="129">
        <f>[1]Valores!C81</f>
        <v>798.96818181818173</v>
      </c>
      <c r="E82" s="129">
        <f>[1]Valores!D81</f>
        <v>83.807272727272732</v>
      </c>
      <c r="F82" s="129">
        <f>[1]Valores!E81</f>
        <v>2.8054545454545456</v>
      </c>
      <c r="G82" s="129">
        <f>[1]Valores!F81</f>
        <v>1626.961818181818</v>
      </c>
      <c r="H82" s="97">
        <f>'[1]Variação Mensal'!B81</f>
        <v>8.4066202441235305E-4</v>
      </c>
      <c r="I82" s="98">
        <f>'[1]Variação Mensal'!C81</f>
        <v>3.3055811214432573E-2</v>
      </c>
      <c r="J82" s="98">
        <f>'[1]Variação Mensal'!D81</f>
        <v>0</v>
      </c>
      <c r="K82" s="98">
        <f>'[1]Variação Mensal'!E81</f>
        <v>0</v>
      </c>
      <c r="L82" s="160">
        <f>'[1]Variação Mensal'!F81</f>
        <v>1.6359703347983201E-2</v>
      </c>
      <c r="M82" s="149">
        <f>C82/C$77-1</f>
        <v>2.0994053208137631E-2</v>
      </c>
      <c r="N82" s="149">
        <f>D82/D$77-1</f>
        <v>3.3055811214432573E-2</v>
      </c>
      <c r="O82" s="149">
        <f>E82/E$77-1</f>
        <v>0</v>
      </c>
      <c r="P82" s="149">
        <f t="shared" si="65"/>
        <v>-4.8411964230650639E-2</v>
      </c>
      <c r="Q82" s="159">
        <f t="shared" si="66"/>
        <v>2.5636646639051186E-2</v>
      </c>
      <c r="R82" s="106">
        <f t="shared" ref="R82:V82" si="71">C82/C70-1</f>
        <v>4.8827539730410541E-2</v>
      </c>
      <c r="S82" s="107">
        <f t="shared" si="71"/>
        <v>4.4813824570330008E-2</v>
      </c>
      <c r="T82" s="107">
        <f t="shared" si="71"/>
        <v>1.6103254819403334E-2</v>
      </c>
      <c r="U82" s="107">
        <f t="shared" si="71"/>
        <v>-2.8643374252439346E-2</v>
      </c>
      <c r="V82" s="105">
        <f t="shared" si="71"/>
        <v>4.4978880386027154E-2</v>
      </c>
    </row>
    <row r="83" spans="1:22" x14ac:dyDescent="0.25">
      <c r="A83" s="96">
        <v>83</v>
      </c>
      <c r="B83" s="1">
        <f>[1]Valores!A82</f>
        <v>43983</v>
      </c>
      <c r="C83" s="129">
        <f>[1]Valores!B82</f>
        <v>741.95818181818174</v>
      </c>
      <c r="D83" s="129">
        <f>[1]Valores!C82</f>
        <v>798.96818181818173</v>
      </c>
      <c r="E83" s="129">
        <f>[1]Valores!D82</f>
        <v>83.807272727272732</v>
      </c>
      <c r="F83" s="129">
        <f>[1]Valores!E82</f>
        <v>2.8054545454545456</v>
      </c>
      <c r="G83" s="129">
        <f>[1]Valores!F82</f>
        <v>1627.5390909090909</v>
      </c>
      <c r="H83" s="97">
        <f>'[1]Variação Mensal'!B82</f>
        <v>7.7864525535265017E-4</v>
      </c>
      <c r="I83" s="98">
        <f>'[1]Variação Mensal'!C82</f>
        <v>0</v>
      </c>
      <c r="J83" s="98">
        <f>'[1]Variação Mensal'!D82</f>
        <v>0</v>
      </c>
      <c r="K83" s="98">
        <f>'[1]Variação Mensal'!E82</f>
        <v>0</v>
      </c>
      <c r="L83" s="160">
        <f>'[1]Variação Mensal'!F82</f>
        <v>3.5481639508794238E-4</v>
      </c>
      <c r="M83" s="149">
        <f>C83/C$77-1</f>
        <v>2.1789045383411532E-2</v>
      </c>
      <c r="N83" s="149">
        <f>D83/D$77-1</f>
        <v>3.3055811214432573E-2</v>
      </c>
      <c r="O83" s="149">
        <f t="shared" si="64"/>
        <v>0</v>
      </c>
      <c r="P83" s="149">
        <f t="shared" si="65"/>
        <v>-4.8411964230650639E-2</v>
      </c>
      <c r="Q83" s="159">
        <f>G83/G$77-1</f>
        <v>2.6000559336681661E-2</v>
      </c>
      <c r="R83" s="106">
        <f t="shared" ref="R83:V85" si="72">C83/C71-1</f>
        <v>4.2973651993671647E-2</v>
      </c>
      <c r="S83" s="107">
        <f t="shared" si="72"/>
        <v>4.4813824570330008E-2</v>
      </c>
      <c r="T83" s="107">
        <f t="shared" si="72"/>
        <v>2.850118573635374E-3</v>
      </c>
      <c r="U83" s="107">
        <f t="shared" si="72"/>
        <v>-2.8643374252439346E-2</v>
      </c>
      <c r="V83" s="105">
        <f t="shared" si="72"/>
        <v>4.1595929248230412E-2</v>
      </c>
    </row>
    <row r="84" spans="1:22" x14ac:dyDescent="0.25">
      <c r="A84" s="96">
        <v>84</v>
      </c>
      <c r="B84" s="1">
        <f>[1]Valores!A83</f>
        <v>44013</v>
      </c>
      <c r="C84" s="129">
        <f>[1]Valores!B83</f>
        <v>749.50272727272738</v>
      </c>
      <c r="D84" s="129">
        <f>[1]Valores!C83</f>
        <v>798.96818181818173</v>
      </c>
      <c r="E84" s="129">
        <f>[1]Valores!D83</f>
        <v>83.807272727272732</v>
      </c>
      <c r="F84" s="129">
        <f>[1]Valores!E83</f>
        <v>2.8881818181818182</v>
      </c>
      <c r="G84" s="129">
        <f>[1]Valores!F83</f>
        <v>1635.1663636363637</v>
      </c>
      <c r="H84" s="97">
        <f>'[1]Variação Mensal'!B83</f>
        <v>1.0168424096433037E-2</v>
      </c>
      <c r="I84" s="98">
        <f>'[1]Variação Mensal'!C83</f>
        <v>0</v>
      </c>
      <c r="J84" s="98">
        <f>'[1]Variação Mensal'!D83</f>
        <v>0</v>
      </c>
      <c r="K84" s="98">
        <f>'[1]Variação Mensal'!E83</f>
        <v>2.9488010369410178E-2</v>
      </c>
      <c r="L84" s="160">
        <f>'[1]Variação Mensal'!F83</f>
        <v>4.6863837371873274E-3</v>
      </c>
      <c r="M84" s="149">
        <f>C84/C$77-1</f>
        <v>3.2179029733959474E-2</v>
      </c>
      <c r="N84" s="149">
        <f>D84/D$77-1</f>
        <v>3.3055811214432573E-2</v>
      </c>
      <c r="O84" s="149">
        <f t="shared" ref="O84:O85" si="73">E84/E$77-1</f>
        <v>0</v>
      </c>
      <c r="P84" s="149">
        <f t="shared" ref="P84:P85" si="74">F84/F$77-1</f>
        <v>-2.0351526364477346E-2</v>
      </c>
      <c r="Q84" s="159">
        <f t="shared" ref="Q84:Q85" si="75">G84/G$77-1</f>
        <v>3.0808791672301883E-2</v>
      </c>
      <c r="R84" s="106">
        <f t="shared" si="72"/>
        <v>5.0918602383407841E-2</v>
      </c>
      <c r="S84" s="107">
        <f t="shared" si="72"/>
        <v>4.4813824570330008E-2</v>
      </c>
      <c r="T84" s="107">
        <f t="shared" si="72"/>
        <v>2.850118573635374E-3</v>
      </c>
      <c r="U84" s="107">
        <f t="shared" si="72"/>
        <v>0</v>
      </c>
      <c r="V84" s="105">
        <f t="shared" si="72"/>
        <v>4.5272519016096746E-2</v>
      </c>
    </row>
    <row r="85" spans="1:22" x14ac:dyDescent="0.25">
      <c r="A85" s="96">
        <v>85</v>
      </c>
      <c r="B85" s="1">
        <f>[1]Valores!A84</f>
        <v>44044</v>
      </c>
      <c r="C85" s="129">
        <f>[1]Valores!B84</f>
        <v>769.27272727272725</v>
      </c>
      <c r="D85" s="129">
        <f>[1]Valores!C84</f>
        <v>798.96818181818173</v>
      </c>
      <c r="E85" s="129">
        <f>[1]Valores!D84</f>
        <v>83.807272727272732</v>
      </c>
      <c r="F85" s="129">
        <f>[1]Valores!E84</f>
        <v>2.8881818181818182</v>
      </c>
      <c r="G85" s="129">
        <f>[1]Valores!F84</f>
        <v>1654.9363636363635</v>
      </c>
      <c r="H85" s="97">
        <f>'[1]Variação Mensal'!B84</f>
        <v>2.6377489074574045E-2</v>
      </c>
      <c r="I85" s="98">
        <f>'[1]Variação Mensal'!C84</f>
        <v>0</v>
      </c>
      <c r="J85" s="98">
        <f>'[1]Variação Mensal'!D84</f>
        <v>0</v>
      </c>
      <c r="K85" s="98">
        <f>'[1]Variação Mensal'!E84</f>
        <v>0</v>
      </c>
      <c r="L85" s="160">
        <f>'[1]Variação Mensal'!F84</f>
        <v>1.2090512891932415E-2</v>
      </c>
      <c r="M85" s="149">
        <f t="shared" ref="M85" si="76">C85/C$77-1</f>
        <v>5.9405320813771478E-2</v>
      </c>
      <c r="N85" s="149">
        <f>D85/D$77-1</f>
        <v>3.3055811214432573E-2</v>
      </c>
      <c r="O85" s="149">
        <f t="shared" si="73"/>
        <v>0</v>
      </c>
      <c r="P85" s="149">
        <f t="shared" si="74"/>
        <v>-2.0351526364477346E-2</v>
      </c>
      <c r="Q85" s="159">
        <f t="shared" si="75"/>
        <v>4.3271798657133154E-2</v>
      </c>
      <c r="R85" s="106">
        <f t="shared" si="72"/>
        <v>7.0738052577768329E-2</v>
      </c>
      <c r="S85" s="107">
        <f t="shared" si="72"/>
        <v>4.4813824570330008E-2</v>
      </c>
      <c r="T85" s="107">
        <f t="shared" si="72"/>
        <v>2.850118573635374E-3</v>
      </c>
      <c r="U85" s="107">
        <f t="shared" si="72"/>
        <v>-2.0351526364477346E-2</v>
      </c>
      <c r="V85" s="105">
        <f t="shared" si="72"/>
        <v>5.4323035455110524E-2</v>
      </c>
    </row>
    <row r="86" spans="1:22" x14ac:dyDescent="0.25">
      <c r="A86" s="96">
        <v>86</v>
      </c>
      <c r="B86" s="1">
        <f>[1]Valores!A85</f>
        <v>44075</v>
      </c>
      <c r="C86" s="129">
        <f>[1]Valores!B85</f>
        <v>802.15181818181816</v>
      </c>
      <c r="D86" s="129">
        <f>[1]Valores!C85</f>
        <v>798.96818181818173</v>
      </c>
      <c r="E86" s="129">
        <f>[1]Valores!D85</f>
        <v>83.807272727272732</v>
      </c>
      <c r="F86" s="129">
        <f>[1]Valores!E85</f>
        <v>2.8054545454545456</v>
      </c>
      <c r="G86" s="129">
        <f>[1]Valores!F85</f>
        <v>1687.7327272727271</v>
      </c>
      <c r="H86" s="97">
        <f>'[1]Variação Mensal'!B85</f>
        <v>4.2740486882533624E-2</v>
      </c>
      <c r="I86" s="98">
        <f>'[1]Variação Mensal'!C85</f>
        <v>0</v>
      </c>
      <c r="J86" s="98">
        <f>'[1]Variação Mensal'!D85</f>
        <v>0</v>
      </c>
      <c r="K86" s="98">
        <f>'[1]Variação Mensal'!E85</f>
        <v>-2.8643374252439346E-2</v>
      </c>
      <c r="L86" s="160">
        <f>'[1]Variação Mensal'!F85</f>
        <v>1.9817295913602706E-2</v>
      </c>
      <c r="M86" s="149">
        <f t="shared" ref="M86:M89" si="77">C86/C$77-1</f>
        <v>0.10468482003129886</v>
      </c>
      <c r="N86" s="149">
        <f t="shared" ref="N86" si="78">D86/D$77-1</f>
        <v>3.3055811214432573E-2</v>
      </c>
      <c r="O86" s="149">
        <f t="shared" ref="O86:O89" si="79">E86/E$77-1</f>
        <v>0</v>
      </c>
      <c r="P86" s="149">
        <f t="shared" ref="P86:P89" si="80">F86/F$77-1</f>
        <v>-4.8411964230650639E-2</v>
      </c>
      <c r="Q86" s="159">
        <f t="shared" ref="Q86:Q89" si="81">G86/G$77-1</f>
        <v>6.394662460943823E-2</v>
      </c>
      <c r="R86" s="106">
        <f t="shared" ref="R86:R87" si="82">C86/C74-1</f>
        <v>0.11458949134215524</v>
      </c>
      <c r="S86" s="107">
        <f t="shared" ref="S86:S87" si="83">D86/D74-1</f>
        <v>3.3055811214432573E-2</v>
      </c>
      <c r="T86" s="107">
        <f t="shared" ref="T86:T87" si="84">E86/E74-1</f>
        <v>2.850118573635374E-3</v>
      </c>
      <c r="U86" s="107">
        <f t="shared" ref="U86:U87" si="85">F86/F74-1</f>
        <v>-4.8411964230650639E-2</v>
      </c>
      <c r="V86" s="105">
        <f t="shared" ref="V86:V87" si="86">G86/G74-1</f>
        <v>6.8453305892617333E-2</v>
      </c>
    </row>
    <row r="87" spans="1:22" x14ac:dyDescent="0.25">
      <c r="A87" s="96">
        <v>87</v>
      </c>
      <c r="B87" s="1">
        <f>[1]Valores!A86</f>
        <v>44105</v>
      </c>
      <c r="C87" s="129">
        <f>[1]Valores!B86</f>
        <v>817.33545454545447</v>
      </c>
      <c r="D87" s="129">
        <f>[1]Valores!C86</f>
        <v>798.96818181818173</v>
      </c>
      <c r="E87" s="129">
        <f>[1]Valores!D86</f>
        <v>83.807272727272732</v>
      </c>
      <c r="F87" s="129">
        <f>[1]Valores!E86</f>
        <v>2.9481818181818182</v>
      </c>
      <c r="G87" s="129">
        <f>[1]Valores!F86</f>
        <v>1703.0590909090911</v>
      </c>
      <c r="H87" s="97">
        <f>'[1]Variação Mensal'!B86</f>
        <v>1.8928631737134216E-2</v>
      </c>
      <c r="I87" s="98">
        <f>'[1]Variação Mensal'!C86</f>
        <v>0</v>
      </c>
      <c r="J87" s="98">
        <f>'[1]Variação Mensal'!D86</f>
        <v>0</v>
      </c>
      <c r="K87" s="98">
        <f>'[1]Variação Mensal'!E86</f>
        <v>5.0874918988982554E-2</v>
      </c>
      <c r="L87" s="160">
        <f>'[1]Variação Mensal'!F86</f>
        <v>9.0810371741327778E-3</v>
      </c>
      <c r="M87" s="149">
        <f t="shared" si="77"/>
        <v>0.1255949921752737</v>
      </c>
      <c r="N87" s="149">
        <f>D87/D$77-1</f>
        <v>3.3055811214432573E-2</v>
      </c>
      <c r="O87" s="149">
        <f t="shared" si="79"/>
        <v>0</v>
      </c>
      <c r="P87" s="149">
        <f t="shared" si="80"/>
        <v>0</v>
      </c>
      <c r="Q87" s="159">
        <f t="shared" si="81"/>
        <v>7.3608363458809611E-2</v>
      </c>
      <c r="R87" s="106">
        <f t="shared" si="82"/>
        <v>0.13473824771492082</v>
      </c>
      <c r="S87" s="107">
        <f t="shared" si="83"/>
        <v>3.3080097752147264E-2</v>
      </c>
      <c r="T87" s="107">
        <f t="shared" si="84"/>
        <v>0</v>
      </c>
      <c r="U87" s="107">
        <f t="shared" si="85"/>
        <v>0</v>
      </c>
      <c r="V87" s="105">
        <f t="shared" si="86"/>
        <v>7.696283218807376E-2</v>
      </c>
    </row>
    <row r="88" spans="1:22" x14ac:dyDescent="0.25">
      <c r="A88" s="96">
        <v>88</v>
      </c>
      <c r="B88" s="1">
        <f>[1]Valores!A87</f>
        <v>44136</v>
      </c>
      <c r="C88" s="129">
        <f>[1]Valores!B87</f>
        <v>831.54909090909086</v>
      </c>
      <c r="D88" s="129">
        <f>[1]Valores!C87</f>
        <v>798.96818181818173</v>
      </c>
      <c r="E88" s="129">
        <f>[1]Valores!D87</f>
        <v>83.807272727272732</v>
      </c>
      <c r="F88" s="129">
        <f>[1]Valores!E87</f>
        <v>2.9481818181818182</v>
      </c>
      <c r="G88" s="129">
        <f>[1]Valores!F87</f>
        <v>1717.2727272727273</v>
      </c>
      <c r="H88" s="97">
        <f>'[1]Variação Mensal'!B87</f>
        <v>1.7390211429823665E-2</v>
      </c>
      <c r="I88" s="98">
        <f>'[1]Variação Mensal'!C87</f>
        <v>0</v>
      </c>
      <c r="J88" s="98">
        <f>'[1]Variação Mensal'!D87</f>
        <v>0</v>
      </c>
      <c r="K88" s="98">
        <f>'[1]Variação Mensal'!E87</f>
        <v>0</v>
      </c>
      <c r="L88" s="160">
        <f>'[1]Variação Mensal'!F87</f>
        <v>8.3459443301223679E-3</v>
      </c>
      <c r="M88" s="149">
        <f t="shared" si="77"/>
        <v>0.14516932707355235</v>
      </c>
      <c r="N88" s="149">
        <f>D88/D$77-1</f>
        <v>3.3055811214432573E-2</v>
      </c>
      <c r="O88" s="149">
        <f t="shared" si="79"/>
        <v>0</v>
      </c>
      <c r="P88" s="149">
        <f t="shared" si="80"/>
        <v>0</v>
      </c>
      <c r="Q88" s="159">
        <f t="shared" si="81"/>
        <v>8.2568639092590601E-2</v>
      </c>
      <c r="R88" s="106">
        <f>C88/C76-1</f>
        <v>0.14719586023009046</v>
      </c>
      <c r="S88" s="107">
        <f>D88/D76-1</f>
        <v>3.3055811214432573E-2</v>
      </c>
      <c r="T88" s="107">
        <f>E88/E76-1</f>
        <v>0</v>
      </c>
      <c r="U88" s="107">
        <f>F88/F76-1</f>
        <v>0</v>
      </c>
      <c r="V88" s="105">
        <f>G88/G76-1</f>
        <v>8.3450960508814509E-2</v>
      </c>
    </row>
    <row r="89" spans="1:22" ht="15.75" thickBot="1" x14ac:dyDescent="0.3">
      <c r="A89" s="45">
        <v>89</v>
      </c>
      <c r="B89" s="119">
        <f>[1]Valores!A88</f>
        <v>44166</v>
      </c>
      <c r="C89" s="130">
        <f>[1]Valores!B88</f>
        <v>850.55909090909086</v>
      </c>
      <c r="D89" s="130">
        <f>[1]Valores!C88</f>
        <v>798.96818181818173</v>
      </c>
      <c r="E89" s="130">
        <f>[1]Valores!D88</f>
        <v>83.807272727272732</v>
      </c>
      <c r="F89" s="130">
        <f>[1]Valores!E88</f>
        <v>3.05</v>
      </c>
      <c r="G89" s="130">
        <f>[1]Valores!F88</f>
        <v>1736.3845454545458</v>
      </c>
      <c r="H89" s="121">
        <f>'[1]Variação Mensal'!B88</f>
        <v>2.2860947366579731E-2</v>
      </c>
      <c r="I89" s="122">
        <f>'[1]Variação Mensal'!C88</f>
        <v>0</v>
      </c>
      <c r="J89" s="122">
        <f>'[1]Variação Mensal'!D88</f>
        <v>0</v>
      </c>
      <c r="K89" s="122">
        <f>'[1]Variação Mensal'!E88</f>
        <v>3.4535923527597934E-2</v>
      </c>
      <c r="L89" s="161">
        <f>'[1]Variação Mensal'!F88</f>
        <v>1.1129168872419548E-2</v>
      </c>
      <c r="M89" s="156">
        <f t="shared" si="77"/>
        <v>0.17134898278560251</v>
      </c>
      <c r="N89" s="156">
        <f>D89/D$77-1</f>
        <v>3.3055811214432573E-2</v>
      </c>
      <c r="O89" s="156">
        <f t="shared" si="79"/>
        <v>0</v>
      </c>
      <c r="P89" s="156">
        <f t="shared" si="80"/>
        <v>3.4535923527597934E-2</v>
      </c>
      <c r="Q89" s="165">
        <f t="shared" si="81"/>
        <v>9.4616728293037466E-2</v>
      </c>
      <c r="R89" s="124">
        <f t="shared" ref="R89:S91" si="87">C89/C77-1</f>
        <v>0.17134898278560251</v>
      </c>
      <c r="S89" s="125">
        <f t="shared" si="87"/>
        <v>3.3055811214432573E-2</v>
      </c>
      <c r="T89" s="125">
        <f t="shared" ref="T89" si="88">E89/E77-1</f>
        <v>0</v>
      </c>
      <c r="U89" s="125">
        <f t="shared" ref="U89:V91" si="89">F89/F77-1</f>
        <v>3.4535923527597934E-2</v>
      </c>
      <c r="V89" s="126">
        <f t="shared" si="89"/>
        <v>9.4616728293037466E-2</v>
      </c>
    </row>
    <row r="90" spans="1:22" x14ac:dyDescent="0.25">
      <c r="A90" s="96">
        <v>90</v>
      </c>
      <c r="B90" s="1">
        <f>[1]Valores!A89</f>
        <v>44197</v>
      </c>
      <c r="C90" s="129">
        <f>[1]Valores!B89</f>
        <v>865.31090909090915</v>
      </c>
      <c r="D90" s="129">
        <f>[1]Valores!C89</f>
        <v>798.96818181818173</v>
      </c>
      <c r="E90" s="129">
        <f>[1]Valores!D89</f>
        <v>83.807272727272732</v>
      </c>
      <c r="F90" s="129">
        <f>[1]Valores!E89</f>
        <v>3.1090909090909093</v>
      </c>
      <c r="G90" s="129">
        <f>[1]Valores!F89</f>
        <v>1751.1954545454546</v>
      </c>
      <c r="H90" s="97">
        <f>'[1]Variação Mensal'!B89</f>
        <v>1.7343672343859584E-2</v>
      </c>
      <c r="I90" s="98">
        <f>'[1]Variação Mensal'!C89</f>
        <v>0</v>
      </c>
      <c r="J90" s="98">
        <f>'[1]Variação Mensal'!D89</f>
        <v>0</v>
      </c>
      <c r="K90" s="98">
        <f>'[1]Variação Mensal'!E89</f>
        <v>1.9374068554396606E-2</v>
      </c>
      <c r="L90" s="160">
        <f>'[1]Variação Mensal'!F89</f>
        <v>8.5297402177877402E-3</v>
      </c>
      <c r="M90" s="149">
        <f>C90/C$89-1</f>
        <v>1.7343672343859584E-2</v>
      </c>
      <c r="N90" s="149">
        <f>D90/D$89-1</f>
        <v>0</v>
      </c>
      <c r="O90" s="149">
        <f t="shared" ref="M90:Q91" si="90">E90/E$89-1</f>
        <v>0</v>
      </c>
      <c r="P90" s="149">
        <f t="shared" si="90"/>
        <v>1.9374068554396606E-2</v>
      </c>
      <c r="Q90" s="159">
        <f t="shared" si="90"/>
        <v>8.5297402177877402E-3</v>
      </c>
      <c r="R90" s="106">
        <f>C90/C78-1</f>
        <v>0.18254610148476424</v>
      </c>
      <c r="S90" s="107">
        <f t="shared" si="87"/>
        <v>3.3055811214432573E-2</v>
      </c>
      <c r="T90" s="107">
        <f t="shared" ref="T90:T94" si="91">E90/E78-1</f>
        <v>0</v>
      </c>
      <c r="U90" s="107">
        <f t="shared" si="89"/>
        <v>5.4579093432007397E-2</v>
      </c>
      <c r="V90" s="105">
        <f t="shared" si="89"/>
        <v>0.10007064199698124</v>
      </c>
    </row>
    <row r="91" spans="1:22" x14ac:dyDescent="0.25">
      <c r="A91" s="96">
        <v>91</v>
      </c>
      <c r="B91" s="1">
        <f>[1]Valores!A90</f>
        <v>44228</v>
      </c>
      <c r="C91" s="129">
        <f>[1]Valores!B90</f>
        <v>880.66545454545451</v>
      </c>
      <c r="D91" s="129">
        <f>[1]Valores!C90</f>
        <v>798.96818181818173</v>
      </c>
      <c r="E91" s="129">
        <f>[1]Valores!D90</f>
        <v>83.807272727272732</v>
      </c>
      <c r="F91" s="129">
        <f>[1]Valores!E90</f>
        <v>3.208181818181818</v>
      </c>
      <c r="G91" s="129">
        <f>[1]Valores!F90</f>
        <v>1766.6490909090912</v>
      </c>
      <c r="H91" s="97">
        <f>'[1]Variação Mensal'!B90</f>
        <v>1.7744541636111721E-2</v>
      </c>
      <c r="I91" s="98">
        <f>'[1]Variação Mensal'!C90</f>
        <v>0</v>
      </c>
      <c r="J91" s="98">
        <f>'[1]Variação Mensal'!D90</f>
        <v>0</v>
      </c>
      <c r="K91" s="98">
        <f>'[1]Variação Mensal'!E90</f>
        <v>3.1871345029239606E-2</v>
      </c>
      <c r="L91" s="160">
        <f>'[1]Variação Mensal'!F90</f>
        <v>8.8246211029869848E-3</v>
      </c>
      <c r="M91" s="149">
        <f t="shared" si="90"/>
        <v>3.539596949599999E-2</v>
      </c>
      <c r="N91" s="149">
        <f t="shared" si="90"/>
        <v>0</v>
      </c>
      <c r="O91" s="149">
        <f t="shared" si="90"/>
        <v>0</v>
      </c>
      <c r="P91" s="149">
        <f t="shared" si="90"/>
        <v>5.1862891207153483E-2</v>
      </c>
      <c r="Q91" s="159">
        <f t="shared" si="90"/>
        <v>1.7429633046303517E-2</v>
      </c>
      <c r="R91" s="106">
        <f t="shared" si="87"/>
        <v>0.19171351597387098</v>
      </c>
      <c r="S91" s="107">
        <f t="shared" si="87"/>
        <v>3.3055811214432573E-2</v>
      </c>
      <c r="T91" s="107">
        <f t="shared" si="91"/>
        <v>0</v>
      </c>
      <c r="U91" s="107">
        <f t="shared" si="89"/>
        <v>0.11079634875668853</v>
      </c>
      <c r="V91" s="105">
        <f t="shared" si="89"/>
        <v>0.10478465580972807</v>
      </c>
    </row>
    <row r="92" spans="1:22" x14ac:dyDescent="0.25">
      <c r="A92" s="96">
        <v>92</v>
      </c>
      <c r="B92" s="1">
        <f>[1]Valores!A91</f>
        <v>44256</v>
      </c>
      <c r="C92" s="129">
        <f>[1]Valores!B91</f>
        <v>919.78909090909099</v>
      </c>
      <c r="D92" s="129">
        <f>[1]Valores!C91</f>
        <v>798.96818181818173</v>
      </c>
      <c r="E92" s="129">
        <f>[1]Valores!D91</f>
        <v>83.807272727272732</v>
      </c>
      <c r="F92" s="129">
        <f>[1]Valores!E91</f>
        <v>3.2436363636363641</v>
      </c>
      <c r="G92" s="129">
        <f>[1]Valores!F91</f>
        <v>1805.808181818182</v>
      </c>
      <c r="H92" s="97">
        <f>'[1]Variação Mensal'!B91</f>
        <v>4.4425083511229202E-2</v>
      </c>
      <c r="I92" s="98">
        <f>'[1]Variação Mensal'!C91</f>
        <v>0</v>
      </c>
      <c r="J92" s="98">
        <f>'[1]Variação Mensal'!D91</f>
        <v>0</v>
      </c>
      <c r="K92" s="98">
        <f>'[1]Variação Mensal'!E91</f>
        <v>1.1051289317087098E-2</v>
      </c>
      <c r="L92" s="160">
        <f>'[1]Variação Mensal'!F91</f>
        <v>2.2165743672921456E-2</v>
      </c>
      <c r="M92" s="149">
        <f t="shared" ref="M92:M98" si="92">C92/C$89-1</f>
        <v>8.1393521908049937E-2</v>
      </c>
      <c r="N92" s="149">
        <f t="shared" ref="N92:N98" si="93">D92/D$89-1</f>
        <v>0</v>
      </c>
      <c r="O92" s="149">
        <f t="shared" ref="O92:O97" si="94">E92/E$89-1</f>
        <v>0</v>
      </c>
      <c r="P92" s="149">
        <f t="shared" ref="P92:P98" si="95">F92/F$89-1</f>
        <v>6.3487332339791536E-2</v>
      </c>
      <c r="Q92" s="159">
        <f t="shared" ref="Q92:Q98" si="96">G92/G$89-1</f>
        <v>3.9981717497642677E-2</v>
      </c>
      <c r="R92" s="106">
        <f t="shared" ref="R92:R98" si="97">C92/C80-1</f>
        <v>0.24383686264867688</v>
      </c>
      <c r="S92" s="107">
        <f t="shared" ref="S92:S98" si="98">D92/D80-1</f>
        <v>3.3055811214432573E-2</v>
      </c>
      <c r="T92" s="107">
        <f t="shared" si="91"/>
        <v>0</v>
      </c>
      <c r="U92" s="107">
        <f t="shared" ref="U92:U98" si="99">F92/F80-1</f>
        <v>0.15618924173687621</v>
      </c>
      <c r="V92" s="105">
        <f t="shared" ref="V92:V98" si="100">G92/G80-1</f>
        <v>0.12898805416717374</v>
      </c>
    </row>
    <row r="93" spans="1:22" x14ac:dyDescent="0.25">
      <c r="A93" s="96">
        <v>93</v>
      </c>
      <c r="B93" s="1">
        <f>[1]Valores!A92</f>
        <v>44287</v>
      </c>
      <c r="C93" s="129">
        <f>[1]Valores!B92</f>
        <v>948.25272727272738</v>
      </c>
      <c r="D93" s="129">
        <f>[1]Valores!C92</f>
        <v>798.96818181818173</v>
      </c>
      <c r="E93" s="129">
        <f>[1]Valores!D92</f>
        <v>83.807272727272732</v>
      </c>
      <c r="F93" s="129">
        <f>[1]Valores!E92</f>
        <v>3.2672727272727271</v>
      </c>
      <c r="G93" s="129">
        <f>[1]Valores!F92</f>
        <v>1834.2954545454545</v>
      </c>
      <c r="H93" s="97">
        <f>'[1]Variação Mensal'!B92</f>
        <v>3.0945829478694842E-2</v>
      </c>
      <c r="I93" s="98">
        <f>'[1]Variação Mensal'!C92</f>
        <v>0</v>
      </c>
      <c r="J93" s="98">
        <f>'[1]Variação Mensal'!D92</f>
        <v>0</v>
      </c>
      <c r="K93" s="98">
        <f>'[1]Variação Mensal'!E92</f>
        <v>7.286995515694894E-3</v>
      </c>
      <c r="L93" s="160">
        <f>'[1]Variação Mensal'!F92</f>
        <v>1.5775359207083728E-2</v>
      </c>
      <c r="M93" s="149">
        <f t="shared" si="92"/>
        <v>0.11485814143638162</v>
      </c>
      <c r="N93" s="149">
        <f t="shared" si="93"/>
        <v>0</v>
      </c>
      <c r="O93" s="149">
        <f t="shared" si="94"/>
        <v>0</v>
      </c>
      <c r="P93" s="149">
        <f t="shared" si="95"/>
        <v>7.1236959761549867E-2</v>
      </c>
      <c r="Q93" s="159">
        <f t="shared" si="96"/>
        <v>5.638780265996779E-2</v>
      </c>
      <c r="R93" s="106">
        <f t="shared" si="97"/>
        <v>0.28011104102185236</v>
      </c>
      <c r="S93" s="107">
        <f t="shared" si="98"/>
        <v>3.3055811214432573E-2</v>
      </c>
      <c r="T93" s="107">
        <f t="shared" si="91"/>
        <v>0</v>
      </c>
      <c r="U93" s="107">
        <f t="shared" si="99"/>
        <v>0.16461438755670765</v>
      </c>
      <c r="V93" s="105">
        <f t="shared" si="100"/>
        <v>0.14588059977817536</v>
      </c>
    </row>
    <row r="94" spans="1:22" x14ac:dyDescent="0.25">
      <c r="A94" s="96">
        <v>94</v>
      </c>
      <c r="B94" s="1">
        <f>[1]Valores!A93</f>
        <v>44317</v>
      </c>
      <c r="C94" s="129">
        <f>[1]Valores!B93</f>
        <v>969.66818181818189</v>
      </c>
      <c r="D94" s="129">
        <f>[1]Valores!C93</f>
        <v>854.32636363636368</v>
      </c>
      <c r="E94" s="129">
        <f>[1]Valores!D93</f>
        <v>83.807272727272732</v>
      </c>
      <c r="F94" s="129">
        <f>[1]Valores!E93</f>
        <v>3.2818181818181813</v>
      </c>
      <c r="G94" s="129">
        <f>[1]Valores!F93</f>
        <v>1911.0836363636363</v>
      </c>
      <c r="H94" s="97">
        <f>'[1]Variação Mensal'!B93</f>
        <v>2.2584121225833531E-2</v>
      </c>
      <c r="I94" s="98">
        <f>'[1]Variação Mensal'!C93</f>
        <v>6.9287091874178808E-2</v>
      </c>
      <c r="J94" s="98">
        <f>'[1]Variação Mensal'!D93</f>
        <v>0</v>
      </c>
      <c r="K94" s="98">
        <f>'[1]Variação Mensal'!E93</f>
        <v>4.4518642181412549E-3</v>
      </c>
      <c r="L94" s="160">
        <f>'[1]Variação Mensal'!F93</f>
        <v>4.18624936500267E-2</v>
      </c>
      <c r="M94" s="149">
        <f t="shared" si="92"/>
        <v>0.14003623285218825</v>
      </c>
      <c r="N94" s="149">
        <f t="shared" si="93"/>
        <v>6.9287091874178808E-2</v>
      </c>
      <c r="O94" s="149">
        <f t="shared" si="94"/>
        <v>0</v>
      </c>
      <c r="P94" s="149">
        <f t="shared" si="95"/>
        <v>7.6005961251862875E-2</v>
      </c>
      <c r="Q94" s="159">
        <f t="shared" si="96"/>
        <v>0.10061083034078622</v>
      </c>
      <c r="R94" s="106">
        <f t="shared" si="97"/>
        <v>0.30792170384748863</v>
      </c>
      <c r="S94" s="107">
        <f t="shared" si="98"/>
        <v>6.9287091874178808E-2</v>
      </c>
      <c r="T94" s="107">
        <f t="shared" si="91"/>
        <v>0</v>
      </c>
      <c r="U94" s="107">
        <f t="shared" si="99"/>
        <v>0.16979909267660376</v>
      </c>
      <c r="V94" s="105">
        <f t="shared" si="100"/>
        <v>0.17463336570450894</v>
      </c>
    </row>
    <row r="95" spans="1:22" x14ac:dyDescent="0.25">
      <c r="A95" s="96">
        <v>95</v>
      </c>
      <c r="B95" s="1">
        <f>[1]Valores!A94</f>
        <v>44348</v>
      </c>
      <c r="C95" s="129">
        <f>[1]Valores!B94</f>
        <v>996.85818181818172</v>
      </c>
      <c r="D95" s="129">
        <f>[1]Valores!C94</f>
        <v>854.32636363636368</v>
      </c>
      <c r="E95" s="129">
        <f>[1]Valores!D94</f>
        <v>84.237272727272725</v>
      </c>
      <c r="F95" s="129">
        <f>[1]Valores!E94</f>
        <v>3.3</v>
      </c>
      <c r="G95" s="129">
        <f>[1]Valores!F94</f>
        <v>1938.7309090909091</v>
      </c>
      <c r="H95" s="97">
        <f>'[1]Variação Mensal'!B94</f>
        <v>2.8040519952935883E-2</v>
      </c>
      <c r="I95" s="98">
        <f>'[1]Variação Mensal'!C94</f>
        <v>0</v>
      </c>
      <c r="J95" s="98">
        <f>'[1]Variação Mensal'!D94</f>
        <v>5.1308196294528319E-3</v>
      </c>
      <c r="K95" s="98">
        <f>'[1]Variação Mensal'!E94</f>
        <v>5.5401662049863187E-3</v>
      </c>
      <c r="L95" s="160">
        <f>'[1]Variação Mensal'!F94</f>
        <v>1.4466804173928871E-2</v>
      </c>
      <c r="M95" s="149">
        <f t="shared" si="92"/>
        <v>0.1720034415865499</v>
      </c>
      <c r="N95" s="149">
        <f t="shared" si="93"/>
        <v>6.9287091874178808E-2</v>
      </c>
      <c r="O95" s="149">
        <f t="shared" si="94"/>
        <v>5.1308196294528319E-3</v>
      </c>
      <c r="P95" s="149">
        <f t="shared" si="95"/>
        <v>8.1967213114754189E-2</v>
      </c>
      <c r="Q95" s="159">
        <f t="shared" si="96"/>
        <v>0.11653315169503164</v>
      </c>
      <c r="R95" s="106">
        <f t="shared" si="97"/>
        <v>0.34355035936845257</v>
      </c>
      <c r="S95" s="107">
        <f t="shared" si="98"/>
        <v>6.9287091874178808E-2</v>
      </c>
      <c r="T95" s="107">
        <f t="shared" ref="T95:T100" si="101">E95/E83-1</f>
        <v>5.1308196294528319E-3</v>
      </c>
      <c r="U95" s="107">
        <f t="shared" si="99"/>
        <v>0.17627997407647422</v>
      </c>
      <c r="V95" s="105">
        <f t="shared" si="100"/>
        <v>0.19120389790944836</v>
      </c>
    </row>
    <row r="96" spans="1:22" x14ac:dyDescent="0.25">
      <c r="A96" s="96">
        <v>96</v>
      </c>
      <c r="B96" s="1">
        <f>[1]Valores!A95</f>
        <v>44378</v>
      </c>
      <c r="C96" s="129">
        <f>[1]Valores!B95</f>
        <v>1026.2500000000002</v>
      </c>
      <c r="D96" s="129">
        <f>[1]Valores!C95</f>
        <v>850.81090909090892</v>
      </c>
      <c r="E96" s="129">
        <f>[1]Valores!D95</f>
        <v>84.237272727272725</v>
      </c>
      <c r="F96" s="129">
        <f>[1]Valores!E95</f>
        <v>3.3681818181818177</v>
      </c>
      <c r="G96" s="129">
        <f>[1]Valores!F95</f>
        <v>1964.6681818181821</v>
      </c>
      <c r="H96" s="97">
        <f>'[1]Variação Mensal'!B95</f>
        <v>2.9484452972247777E-2</v>
      </c>
      <c r="I96" s="98">
        <f>'[1]Variação Mensal'!C95</f>
        <v>-4.1148847736496297E-3</v>
      </c>
      <c r="J96" s="98">
        <f>'[1]Variação Mensal'!D95</f>
        <v>0</v>
      </c>
      <c r="K96" s="98">
        <f>'[1]Variação Mensal'!E95</f>
        <v>2.0661157024793209E-2</v>
      </c>
      <c r="L96" s="160">
        <f>'[1]Variação Mensal'!F95</f>
        <v>1.3378480017856242E-2</v>
      </c>
      <c r="M96" s="149">
        <f t="shared" si="92"/>
        <v>0.20655932194332105</v>
      </c>
      <c r="N96" s="149">
        <f t="shared" si="93"/>
        <v>6.4887098701165602E-2</v>
      </c>
      <c r="O96" s="149">
        <f t="shared" si="94"/>
        <v>5.1308196294528319E-3</v>
      </c>
      <c r="P96" s="149">
        <f t="shared" si="95"/>
        <v>0.10432190760059612</v>
      </c>
      <c r="Q96" s="159">
        <f t="shared" si="96"/>
        <v>0.13147066815425767</v>
      </c>
      <c r="R96" s="106">
        <f>C96/C84-1</f>
        <v>0.36924118172897669</v>
      </c>
      <c r="S96" s="107">
        <f>D96/D84-1</f>
        <v>6.4887098701165602E-2</v>
      </c>
      <c r="T96" s="107">
        <f>E96/E84-1</f>
        <v>5.1308196294528319E-3</v>
      </c>
      <c r="U96" s="107">
        <f t="shared" si="99"/>
        <v>0.1661945231350328</v>
      </c>
      <c r="V96" s="105">
        <f t="shared" si="100"/>
        <v>0.20150966012354599</v>
      </c>
    </row>
    <row r="97" spans="1:22" x14ac:dyDescent="0.25">
      <c r="A97" s="96">
        <v>97</v>
      </c>
      <c r="B97" s="1">
        <f>[1]Valores!A96</f>
        <v>44409</v>
      </c>
      <c r="C97" s="129">
        <f>[1]Valores!B96</f>
        <v>1051.18</v>
      </c>
      <c r="D97" s="129">
        <f>[1]Valores!C96</f>
        <v>850.84727272727275</v>
      </c>
      <c r="E97" s="129">
        <f>[1]Valores!D96</f>
        <v>84.237272727272725</v>
      </c>
      <c r="F97" s="129">
        <f>[1]Valores!E96</f>
        <v>3.4454545454545453</v>
      </c>
      <c r="G97" s="129">
        <f>[1]Valores!F96</f>
        <v>1989.7099999999998</v>
      </c>
      <c r="H97" s="97">
        <f>'[1]Variação Mensal'!B96</f>
        <v>2.4292326431181399E-2</v>
      </c>
      <c r="I97" s="98">
        <f>'[1]Variação Mensal'!C96</f>
        <v>4.2739974270844527E-5</v>
      </c>
      <c r="J97" s="98">
        <f>'[1]Variação Mensal'!D96</f>
        <v>0</v>
      </c>
      <c r="K97" s="98">
        <f>'[1]Variação Mensal'!E96</f>
        <v>2.2941970310391469E-2</v>
      </c>
      <c r="L97" s="160">
        <f>'[1]Variação Mensal'!F96</f>
        <v>1.2746080184717457E-2</v>
      </c>
      <c r="M97" s="149">
        <f t="shared" si="92"/>
        <v>0.23586945485055311</v>
      </c>
      <c r="N97" s="149">
        <f>D97/D$89-1</f>
        <v>6.4932611948365304E-2</v>
      </c>
      <c r="O97" s="149">
        <f t="shared" si="94"/>
        <v>5.1308196294528319E-3</v>
      </c>
      <c r="P97" s="149">
        <f t="shared" si="95"/>
        <v>0.12965722801788382</v>
      </c>
      <c r="Q97" s="159">
        <f t="shared" si="96"/>
        <v>0.14589248401720778</v>
      </c>
      <c r="R97" s="106">
        <f t="shared" si="97"/>
        <v>0.36645946584731748</v>
      </c>
      <c r="S97" s="107">
        <f t="shared" si="98"/>
        <v>6.4932611948365304E-2</v>
      </c>
      <c r="T97" s="107">
        <f t="shared" si="101"/>
        <v>5.1308196294528319E-3</v>
      </c>
      <c r="U97" s="107">
        <f>F97/F85-1</f>
        <v>0.19294932326093805</v>
      </c>
      <c r="V97" s="105">
        <f t="shared" si="100"/>
        <v>0.20228792098570114</v>
      </c>
    </row>
    <row r="98" spans="1:22" x14ac:dyDescent="0.25">
      <c r="A98" s="96">
        <v>98</v>
      </c>
      <c r="B98" s="1">
        <f>[1]Valores!A97</f>
        <v>44440</v>
      </c>
      <c r="C98" s="129">
        <f>[1]Valores!B97</f>
        <v>1075.6281818181817</v>
      </c>
      <c r="D98" s="129">
        <f>[1]Valores!C97</f>
        <v>850.81090909090892</v>
      </c>
      <c r="E98" s="129">
        <f>[1]Valores!D97</f>
        <v>84.237272727272725</v>
      </c>
      <c r="F98" s="129">
        <f>[1]Valores!E97</f>
        <v>3.4454545454545453</v>
      </c>
      <c r="G98" s="129">
        <f>[1]Valores!F97</f>
        <v>2014.1218181818183</v>
      </c>
      <c r="H98" s="97">
        <f>'[1]Variação Mensal'!B97</f>
        <v>2.3257845295935553E-2</v>
      </c>
      <c r="I98" s="98">
        <f>'[1]Variação Mensal'!C97</f>
        <v>-4.2738147643439639E-5</v>
      </c>
      <c r="J98" s="98">
        <f>'[1]Variação Mensal'!D97</f>
        <v>0</v>
      </c>
      <c r="K98" s="98">
        <f>'[1]Variação Mensal'!E97</f>
        <v>0</v>
      </c>
      <c r="L98" s="160">
        <f>'[1]Variação Mensal'!F97</f>
        <v>1.2269033267068297E-2</v>
      </c>
      <c r="M98" s="149">
        <f t="shared" si="92"/>
        <v>0.26461311543743959</v>
      </c>
      <c r="N98" s="149">
        <f t="shared" si="93"/>
        <v>6.4887098701165602E-2</v>
      </c>
      <c r="O98" s="149">
        <f>E98/E$89-1</f>
        <v>5.1308196294528319E-3</v>
      </c>
      <c r="P98" s="149">
        <f t="shared" si="95"/>
        <v>0.12965722801788382</v>
      </c>
      <c r="Q98" s="159">
        <f t="shared" si="96"/>
        <v>0.1599514770240984</v>
      </c>
      <c r="R98" s="106">
        <f t="shared" si="97"/>
        <v>0.34092843454027633</v>
      </c>
      <c r="S98" s="107">
        <f t="shared" si="98"/>
        <v>6.4887098701165602E-2</v>
      </c>
      <c r="T98" s="107">
        <f t="shared" si="101"/>
        <v>5.1308196294528319E-3</v>
      </c>
      <c r="U98" s="107">
        <f t="shared" si="99"/>
        <v>0.22812702527543727</v>
      </c>
      <c r="V98" s="105">
        <f t="shared" si="100"/>
        <v>0.19338908681146227</v>
      </c>
    </row>
    <row r="99" spans="1:22" x14ac:dyDescent="0.25">
      <c r="A99" s="96">
        <v>99</v>
      </c>
      <c r="B99" s="1">
        <f>[1]Valores!A98</f>
        <v>44470</v>
      </c>
      <c r="C99" s="129">
        <f>[1]Valores!B98</f>
        <v>1080.0436363636363</v>
      </c>
      <c r="D99" s="129">
        <f>[1]Valores!C98</f>
        <v>850.81090909090892</v>
      </c>
      <c r="E99" s="129">
        <f>[1]Valores!D98</f>
        <v>84.237272727272725</v>
      </c>
      <c r="F99" s="129">
        <f>[1]Valores!E98</f>
        <v>3.5263636363636364</v>
      </c>
      <c r="G99" s="129">
        <f>[1]Valores!F98</f>
        <v>2018.6181818181822</v>
      </c>
      <c r="H99" s="97">
        <f>'[1]Variação Mensal'!B98</f>
        <v>4.1050007986875858E-3</v>
      </c>
      <c r="I99" s="98">
        <f>'[1]Variação Mensal'!C98</f>
        <v>0</v>
      </c>
      <c r="J99" s="98">
        <f>'[1]Variação Mensal'!D98</f>
        <v>0</v>
      </c>
      <c r="K99" s="98">
        <f>'[1]Variação Mensal'!E98</f>
        <v>2.3482849604221645E-2</v>
      </c>
      <c r="L99" s="160">
        <f>'[1]Variação Mensal'!F98</f>
        <v>2.232418911197076E-3</v>
      </c>
      <c r="M99" s="149">
        <f t="shared" ref="M99:M101" si="102">C99/C$89-1</f>
        <v>0.269804353286341</v>
      </c>
      <c r="N99" s="149">
        <f t="shared" ref="N99:N101" si="103">D99/D$89-1</f>
        <v>6.4887098701165602E-2</v>
      </c>
      <c r="O99" s="149">
        <f t="shared" ref="O99:O101" si="104">E99/E$89-1</f>
        <v>5.1308196294528319E-3</v>
      </c>
      <c r="P99" s="149">
        <f t="shared" ref="P99:P101" si="105">F99/F$89-1</f>
        <v>0.1561847988077496</v>
      </c>
      <c r="Q99" s="159">
        <f t="shared" ref="Q99:Q101" si="106">G99/G$89-1</f>
        <v>0.16254097463747819</v>
      </c>
      <c r="R99" s="106">
        <f t="shared" ref="R99:R101" si="107">C99/C87-1</f>
        <v>0.32142026918957289</v>
      </c>
      <c r="S99" s="107">
        <f t="shared" ref="S99:S101" si="108">D99/D87-1</f>
        <v>6.4887098701165602E-2</v>
      </c>
      <c r="T99" s="107">
        <f t="shared" si="101"/>
        <v>5.1308196294528319E-3</v>
      </c>
      <c r="U99" s="107">
        <f t="shared" ref="U99:U101" si="109">F99/F87-1</f>
        <v>0.19611470860314517</v>
      </c>
      <c r="V99" s="105">
        <f t="shared" ref="V99:V101" si="110">G99/G87-1</f>
        <v>0.18528957250722633</v>
      </c>
    </row>
    <row r="100" spans="1:22" x14ac:dyDescent="0.25">
      <c r="A100" s="96">
        <v>100</v>
      </c>
      <c r="B100" s="1">
        <f>[1]Valores!A99</f>
        <v>44501</v>
      </c>
      <c r="C100" s="129">
        <f>[1]Valores!B99</f>
        <v>1100.2463636363634</v>
      </c>
      <c r="D100" s="129">
        <f>[1]Valores!C99</f>
        <v>850.81090909090892</v>
      </c>
      <c r="E100" s="129">
        <f>[1]Valores!D99</f>
        <v>84.237272727272725</v>
      </c>
      <c r="F100" s="129">
        <f>[1]Valores!E99</f>
        <v>3.5263636363636364</v>
      </c>
      <c r="G100" s="129">
        <f>[1]Valores!F99</f>
        <v>2038.820909090909</v>
      </c>
      <c r="H100" s="97">
        <f>'[1]Variação Mensal'!B99</f>
        <v>1.8705473179534637E-2</v>
      </c>
      <c r="I100" s="98">
        <f>'[1]Variação Mensal'!C99</f>
        <v>0</v>
      </c>
      <c r="J100" s="98">
        <f>'[1]Variação Mensal'!D99</f>
        <v>0</v>
      </c>
      <c r="K100" s="98">
        <f>'[1]Variação Mensal'!E99</f>
        <v>0</v>
      </c>
      <c r="L100" s="160">
        <f>'[1]Variação Mensal'!F99</f>
        <v>1.0008196425997706E-2</v>
      </c>
      <c r="M100" s="149">
        <f>C100/C$89-1</f>
        <v>0.29355664455999508</v>
      </c>
      <c r="N100" s="149">
        <f t="shared" si="103"/>
        <v>6.4887098701165602E-2</v>
      </c>
      <c r="O100" s="149">
        <f t="shared" si="104"/>
        <v>5.1308196294528319E-3</v>
      </c>
      <c r="P100" s="149">
        <f t="shared" si="105"/>
        <v>0.1561847988077496</v>
      </c>
      <c r="Q100" s="159">
        <f t="shared" si="106"/>
        <v>0.17417591306492097</v>
      </c>
      <c r="R100" s="106">
        <f t="shared" si="107"/>
        <v>0.32312857492697078</v>
      </c>
      <c r="S100" s="107">
        <f t="shared" si="108"/>
        <v>6.4887098701165602E-2</v>
      </c>
      <c r="T100" s="107">
        <f t="shared" si="101"/>
        <v>5.1308196294528319E-3</v>
      </c>
      <c r="U100" s="107">
        <f t="shared" si="109"/>
        <v>0.19611470860314517</v>
      </c>
      <c r="V100" s="105">
        <f t="shared" si="110"/>
        <v>0.18724351508734771</v>
      </c>
    </row>
    <row r="101" spans="1:22" s="46" customFormat="1" ht="15.75" thickBot="1" x14ac:dyDescent="0.3">
      <c r="A101" s="45">
        <v>101</v>
      </c>
      <c r="B101" s="119">
        <f>[1]Valores!A100</f>
        <v>44531</v>
      </c>
      <c r="C101" s="130">
        <f>[1]Valores!B100</f>
        <v>1110.8172727272729</v>
      </c>
      <c r="D101" s="130">
        <f>[1]Valores!C100</f>
        <v>850.81090909090892</v>
      </c>
      <c r="E101" s="130">
        <f>[1]Valores!D100</f>
        <v>84.928181818181827</v>
      </c>
      <c r="F101" s="130">
        <f>[1]Valores!E100</f>
        <v>3.6118181818181814</v>
      </c>
      <c r="G101" s="130">
        <f>[1]Valores!F100</f>
        <v>2050.1681818181814</v>
      </c>
      <c r="H101" s="121">
        <f>'[1]Variação Mensal'!B100</f>
        <v>9.6077655335047307E-3</v>
      </c>
      <c r="I101" s="122">
        <f>'[1]Variação Mensal'!C100</f>
        <v>0</v>
      </c>
      <c r="J101" s="122">
        <f>'[1]Variação Mensal'!D100</f>
        <v>8.2019404064279655E-3</v>
      </c>
      <c r="K101" s="122">
        <f>'[1]Variação Mensal'!E100</f>
        <v>2.4233049755091329E-2</v>
      </c>
      <c r="L101" s="161">
        <f>'[1]Variação Mensal'!F100</f>
        <v>5.5656054323731663E-3</v>
      </c>
      <c r="M101" s="156">
        <f t="shared" si="102"/>
        <v>0.30598483350523487</v>
      </c>
      <c r="N101" s="156">
        <f t="shared" si="103"/>
        <v>6.4887098701165602E-2</v>
      </c>
      <c r="O101" s="156">
        <f t="shared" si="104"/>
        <v>1.3374842712717605E-2</v>
      </c>
      <c r="P101" s="156">
        <f t="shared" si="105"/>
        <v>0.18420268256333827</v>
      </c>
      <c r="Q101" s="165">
        <f t="shared" si="106"/>
        <v>0.18071091290523689</v>
      </c>
      <c r="R101" s="124">
        <f t="shared" si="107"/>
        <v>0.30598483350523487</v>
      </c>
      <c r="S101" s="125">
        <f t="shared" si="108"/>
        <v>6.4887098701165602E-2</v>
      </c>
      <c r="T101" s="125">
        <f t="shared" ref="T101" si="111">E101/E89-1</f>
        <v>1.3374842712717605E-2</v>
      </c>
      <c r="U101" s="125">
        <f t="shared" si="109"/>
        <v>0.18420268256333827</v>
      </c>
      <c r="V101" s="126">
        <f t="shared" si="110"/>
        <v>0.18071091290523689</v>
      </c>
    </row>
    <row r="102" spans="1:22" x14ac:dyDescent="0.25">
      <c r="A102" s="96">
        <v>102</v>
      </c>
      <c r="B102" s="1">
        <f>[1]Valores!A101</f>
        <v>44562</v>
      </c>
      <c r="C102" s="129">
        <f>[1]Valores!B101</f>
        <v>1117.8000000000002</v>
      </c>
      <c r="D102" s="129">
        <f>[1]Valores!C101</f>
        <v>850.81090909090892</v>
      </c>
      <c r="E102" s="129">
        <f>[1]Valores!D101</f>
        <v>85.513636363636351</v>
      </c>
      <c r="F102" s="129">
        <f>[1]Valores!E101</f>
        <v>3.7018181818181817</v>
      </c>
      <c r="G102" s="129">
        <f>[1]Valores!F101</f>
        <v>2057.8263636363636</v>
      </c>
      <c r="H102" s="97">
        <f>'[1]Variação Mensal'!B101</f>
        <v>6.2861169376520198E-3</v>
      </c>
      <c r="I102" s="98">
        <f>'[1]Variação Mensal'!C101</f>
        <v>0</v>
      </c>
      <c r="J102" s="98">
        <f>'[1]Variação Mensal'!D101</f>
        <v>6.8935250104362744E-3</v>
      </c>
      <c r="K102" s="98">
        <f>'[1]Variação Mensal'!E101</f>
        <v>2.4918197835388955E-2</v>
      </c>
      <c r="L102" s="160">
        <f>'[1]Variação Mensal'!F101</f>
        <v>3.7353919966656157E-3</v>
      </c>
      <c r="M102" s="149">
        <f>C102/C$101-1</f>
        <v>6.2861169376520198E-3</v>
      </c>
      <c r="N102" s="149">
        <f t="shared" ref="M102:Q105" si="112">D102/D$101-1</f>
        <v>0</v>
      </c>
      <c r="O102" s="149">
        <f t="shared" si="112"/>
        <v>6.8935250104362744E-3</v>
      </c>
      <c r="P102" s="149">
        <f t="shared" si="112"/>
        <v>2.4918197835388955E-2</v>
      </c>
      <c r="Q102" s="159">
        <f>G102/G$101-1</f>
        <v>3.7353919966656157E-3</v>
      </c>
      <c r="R102" s="106">
        <f>C102/C90-1</f>
        <v>0.29179002397456744</v>
      </c>
      <c r="S102" s="107">
        <f>D102/D90-1</f>
        <v>6.4887098701165602E-2</v>
      </c>
      <c r="T102" s="107">
        <f>E102/E90-1</f>
        <v>2.036056753590465E-2</v>
      </c>
      <c r="U102" s="107">
        <f>F102/F90-1</f>
        <v>0.19064327485380095</v>
      </c>
      <c r="V102" s="105">
        <f>G102/G90-1</f>
        <v>0.17509804990357236</v>
      </c>
    </row>
    <row r="103" spans="1:22" x14ac:dyDescent="0.25">
      <c r="A103" s="96">
        <v>103</v>
      </c>
      <c r="B103" s="1">
        <f>[1]Valores!A102</f>
        <v>44593</v>
      </c>
      <c r="C103" s="129">
        <f>[1]Valores!B102</f>
        <v>1134.8781818181817</v>
      </c>
      <c r="D103" s="129">
        <f>[1]Valores!C102</f>
        <v>850.81090909090892</v>
      </c>
      <c r="E103" s="129">
        <f>[1]Valores!D102</f>
        <v>85.513636363636351</v>
      </c>
      <c r="F103" s="129">
        <f>[1]Valores!E102</f>
        <v>3.7018181818181817</v>
      </c>
      <c r="G103" s="129">
        <f>[1]Valores!F102</f>
        <v>2074.9045454545453</v>
      </c>
      <c r="H103" s="97">
        <f>'[1]Variação Mensal'!B102</f>
        <v>1.5278387742155619E-2</v>
      </c>
      <c r="I103" s="98">
        <f>'[1]Variação Mensal'!C102</f>
        <v>0</v>
      </c>
      <c r="J103" s="98">
        <f>'[1]Variação Mensal'!D102</f>
        <v>0</v>
      </c>
      <c r="K103" s="98">
        <f>'[1]Variação Mensal'!E102</f>
        <v>0</v>
      </c>
      <c r="L103" s="160">
        <f>'[1]Variação Mensal'!F102</f>
        <v>8.299136467472934E-3</v>
      </c>
      <c r="M103" s="149">
        <f>C103/C$101-1</f>
        <v>2.1660546411773618E-2</v>
      </c>
      <c r="N103" s="149">
        <f t="shared" si="112"/>
        <v>0</v>
      </c>
      <c r="O103" s="149">
        <f t="shared" si="112"/>
        <v>6.8935250104362744E-3</v>
      </c>
      <c r="P103" s="149">
        <f>F103/F$101-1</f>
        <v>2.4918197835388955E-2</v>
      </c>
      <c r="Q103" s="159">
        <f t="shared" si="112"/>
        <v>1.2065528992078356E-2</v>
      </c>
      <c r="R103" s="106">
        <f t="shared" ref="R103:T105" si="113">C103/C91-1</f>
        <v>0.28865981509849981</v>
      </c>
      <c r="S103" s="107">
        <f t="shared" si="113"/>
        <v>6.4887098701165602E-2</v>
      </c>
      <c r="T103" s="107">
        <f t="shared" si="113"/>
        <v>2.036056753590465E-2</v>
      </c>
      <c r="U103" s="107">
        <f t="shared" ref="U103:U104" si="114">F103/F91-1</f>
        <v>0.15386795126098041</v>
      </c>
      <c r="V103" s="105">
        <f t="shared" ref="V103:V108" si="115">G103/G91-1</f>
        <v>0.17448595543489076</v>
      </c>
    </row>
    <row r="104" spans="1:22" x14ac:dyDescent="0.25">
      <c r="A104" s="96">
        <v>104</v>
      </c>
      <c r="B104" s="1">
        <f>[1]Valores!A103</f>
        <v>44621</v>
      </c>
      <c r="C104" s="129">
        <f>[1]Valores!B103</f>
        <v>1152.4436363636364</v>
      </c>
      <c r="D104" s="129">
        <f>[1]Valores!C103</f>
        <v>850.81090909090892</v>
      </c>
      <c r="E104" s="129">
        <f>[1]Valores!D103</f>
        <v>85.788181818181798</v>
      </c>
      <c r="F104" s="129">
        <f>[1]Valores!E103</f>
        <v>3.8272727272727267</v>
      </c>
      <c r="G104" s="129">
        <f>[1]Valores!F103</f>
        <v>2092.5972727272729</v>
      </c>
      <c r="H104" s="97">
        <f>'[1]Variação Mensal'!B103</f>
        <v>1.5477832622804666E-2</v>
      </c>
      <c r="I104" s="98">
        <f>'[1]Variação Mensal'!C103</f>
        <v>0</v>
      </c>
      <c r="J104" s="98">
        <f>'[1]Variação Mensal'!D103</f>
        <v>3.2105458991122937E-3</v>
      </c>
      <c r="K104" s="98">
        <f>'[1]Variação Mensal'!E103</f>
        <v>3.3889980353634552E-2</v>
      </c>
      <c r="L104" s="160">
        <f>'[1]Variação Mensal'!F103</f>
        <v>8.5270078141601591E-3</v>
      </c>
      <c r="M104" s="149">
        <f t="shared" si="112"/>
        <v>3.7473637346458144E-2</v>
      </c>
      <c r="N104" s="149">
        <f t="shared" si="112"/>
        <v>0</v>
      </c>
      <c r="O104" s="149">
        <f>E104/E$101-1</f>
        <v>1.0126202888001368E-2</v>
      </c>
      <c r="P104" s="149">
        <f t="shared" si="112"/>
        <v>5.9652655424112799E-2</v>
      </c>
      <c r="Q104" s="159">
        <f t="shared" si="112"/>
        <v>2.0695419666236115E-2</v>
      </c>
      <c r="R104" s="106">
        <f t="shared" si="113"/>
        <v>0.25294336250998239</v>
      </c>
      <c r="S104" s="107">
        <f t="shared" si="113"/>
        <v>6.4887098701165602E-2</v>
      </c>
      <c r="T104" s="107">
        <f t="shared" si="113"/>
        <v>2.3636481971622825E-2</v>
      </c>
      <c r="U104" s="107">
        <f t="shared" si="114"/>
        <v>0.17993273542600874</v>
      </c>
      <c r="V104" s="105">
        <f t="shared" si="115"/>
        <v>0.15881481421816157</v>
      </c>
    </row>
    <row r="105" spans="1:22" x14ac:dyDescent="0.25">
      <c r="A105" s="96">
        <v>105</v>
      </c>
      <c r="B105" s="1">
        <f>[1]Valores!A104</f>
        <v>44652</v>
      </c>
      <c r="C105" s="129">
        <f>[1]Valores!B104</f>
        <v>1164.9354545454544</v>
      </c>
      <c r="D105" s="129">
        <f>[1]Valores!C104</f>
        <v>850.81090909090892</v>
      </c>
      <c r="E105" s="129">
        <f>[1]Valores!D104</f>
        <v>85.515454545454531</v>
      </c>
      <c r="F105" s="129">
        <f>[1]Valores!E104</f>
        <v>3.8272727272727267</v>
      </c>
      <c r="G105" s="129">
        <f>[1]Valores!F104</f>
        <v>2105.0890909090913</v>
      </c>
      <c r="H105" s="97">
        <f>'[1]Variação Mensal'!B104</f>
        <v>1.0839417900934345E-2</v>
      </c>
      <c r="I105" s="98">
        <f>'[1]Variação Mensal'!C104</f>
        <v>0</v>
      </c>
      <c r="J105" s="98">
        <f>'[1]Variação Mensal'!D104</f>
        <v>-3.1790774317291826E-3</v>
      </c>
      <c r="K105" s="98">
        <f>'[1]Variação Mensal'!E104</f>
        <v>0</v>
      </c>
      <c r="L105" s="160">
        <f>'[1]Variação Mensal'!F104</f>
        <v>5.9695280810234674E-3</v>
      </c>
      <c r="M105" s="149">
        <f>C105/C$101-1</f>
        <v>4.8719247662858844E-2</v>
      </c>
      <c r="N105" s="149">
        <f t="shared" si="112"/>
        <v>0</v>
      </c>
      <c r="O105" s="149">
        <f t="shared" si="112"/>
        <v>6.914933473201712E-3</v>
      </c>
      <c r="P105" s="149">
        <f t="shared" si="112"/>
        <v>5.9652655424112799E-2</v>
      </c>
      <c r="Q105" s="159">
        <f t="shared" si="112"/>
        <v>2.6788489636105695E-2</v>
      </c>
      <c r="R105" s="106">
        <f t="shared" si="113"/>
        <v>0.22850735994815308</v>
      </c>
      <c r="S105" s="107">
        <f t="shared" si="113"/>
        <v>6.4887098701165602E-2</v>
      </c>
      <c r="T105" s="107">
        <f t="shared" si="113"/>
        <v>2.0382262333492163E-2</v>
      </c>
      <c r="U105" s="107">
        <f t="shared" ref="U105" si="116">F105/F93-1</f>
        <v>0.17139677239844175</v>
      </c>
      <c r="V105" s="105">
        <f t="shared" si="115"/>
        <v>0.14762814555997505</v>
      </c>
    </row>
    <row r="106" spans="1:22" x14ac:dyDescent="0.25">
      <c r="A106" s="96">
        <v>106</v>
      </c>
      <c r="B106" s="1">
        <f>[1]Valores!A105</f>
        <v>44682</v>
      </c>
      <c r="C106" s="129">
        <f>[1]Valores!B105</f>
        <v>1175.7472727272727</v>
      </c>
      <c r="D106" s="129">
        <f>[1]Valores!C105</f>
        <v>953.57</v>
      </c>
      <c r="E106" s="129">
        <f>[1]Valores!D105</f>
        <v>86.36181818181818</v>
      </c>
      <c r="F106" s="129">
        <f>[1]Valores!E105</f>
        <v>3.8390909090909089</v>
      </c>
      <c r="G106" s="129">
        <f>[1]Valores!F105</f>
        <v>2219.5181818181818</v>
      </c>
      <c r="H106" s="97">
        <f>'[1]Variação Mensal'!B105</f>
        <v>9.2810448335414186E-3</v>
      </c>
      <c r="I106" s="98">
        <f>'[1]Variação Mensal'!C105</f>
        <v>0.1207778247917497</v>
      </c>
      <c r="J106" s="98">
        <f>'[1]Variação Mensal'!D105</f>
        <v>9.8972009312512377E-3</v>
      </c>
      <c r="K106" s="98">
        <f>'[1]Variação Mensal'!E105</f>
        <v>3.0878859857483842E-3</v>
      </c>
      <c r="L106" s="160">
        <f>'[1]Variação Mensal'!F105</f>
        <v>5.4358312625939265E-2</v>
      </c>
      <c r="M106" s="149">
        <f>C106/C$101-1</f>
        <v>5.8452458018215747E-2</v>
      </c>
      <c r="N106" s="149">
        <f>D106/D$101-1</f>
        <v>0.1207778247917497</v>
      </c>
      <c r="O106" s="149">
        <f t="shared" ref="O106:O113" si="117">E106/E$101-1</f>
        <v>1.6880572890463519E-2</v>
      </c>
      <c r="P106" s="149">
        <f t="shared" ref="P106:P113" si="118">F106/F$101-1</f>
        <v>6.292474200855791E-2</v>
      </c>
      <c r="Q106" s="159">
        <f t="shared" ref="Q106:Q113" si="119">G106/G$101-1</f>
        <v>8.2602979356460882E-2</v>
      </c>
      <c r="R106" s="106">
        <f>C106/C94-1</f>
        <v>0.21252537184697662</v>
      </c>
      <c r="S106" s="107">
        <f>D106/D94-1</f>
        <v>0.11616595318587009</v>
      </c>
      <c r="T106" s="107">
        <f>E106/E94-1</f>
        <v>3.0481190610491593E-2</v>
      </c>
      <c r="U106" s="107">
        <f>F106/F94-1</f>
        <v>0.16980609418282566</v>
      </c>
      <c r="V106" s="105">
        <f t="shared" si="115"/>
        <v>0.16139248936348349</v>
      </c>
    </row>
    <row r="107" spans="1:22" x14ac:dyDescent="0.25">
      <c r="A107" s="96">
        <v>107</v>
      </c>
      <c r="B107" s="1">
        <f>[1]Valores!A106</f>
        <v>44713</v>
      </c>
      <c r="C107" s="129">
        <f>[1]Valores!B106</f>
        <v>1180.6172727272728</v>
      </c>
      <c r="D107" s="129">
        <f>[1]Valores!C106</f>
        <v>953.57</v>
      </c>
      <c r="E107" s="129">
        <f>[1]Valores!D106</f>
        <v>86.36181818181818</v>
      </c>
      <c r="F107" s="129">
        <f>[1]Valores!E106</f>
        <v>3.9254545454545453</v>
      </c>
      <c r="G107" s="129">
        <f>[1]Valores!F106</f>
        <v>2224.4745454545455</v>
      </c>
      <c r="H107" s="97">
        <f>'[1]Variação Mensal'!B106</f>
        <v>4.1420466055630545E-3</v>
      </c>
      <c r="I107" s="98">
        <f>'[1]Variação Mensal'!C106</f>
        <v>0</v>
      </c>
      <c r="J107" s="98">
        <f>'[1]Variação Mensal'!D106</f>
        <v>0</v>
      </c>
      <c r="K107" s="98">
        <f>'[1]Variação Mensal'!E106</f>
        <v>2.2495856026521377E-2</v>
      </c>
      <c r="L107" s="160">
        <f>'[1]Variação Mensal'!F106</f>
        <v>2.2330808897919052E-3</v>
      </c>
      <c r="M107" s="149">
        <f>C107/C$101-1</f>
        <v>6.2836617429099961E-2</v>
      </c>
      <c r="N107" s="149">
        <f>D107/D$101-1</f>
        <v>0.1207778247917497</v>
      </c>
      <c r="O107" s="149">
        <f t="shared" si="117"/>
        <v>1.6880572890463519E-2</v>
      </c>
      <c r="P107" s="149">
        <f t="shared" si="118"/>
        <v>8.6836143971809721E-2</v>
      </c>
      <c r="Q107" s="159">
        <f t="shared" si="119"/>
        <v>8.50205193808935E-2</v>
      </c>
      <c r="R107" s="106">
        <f t="shared" ref="R107:R113" si="120">C107/C95-1</f>
        <v>0.1843382481687923</v>
      </c>
      <c r="S107" s="107">
        <f t="shared" ref="S107:S113" si="121">D107/D95-1</f>
        <v>0.11616595318587009</v>
      </c>
      <c r="T107" s="107">
        <f t="shared" ref="T107:T113" si="122">E107/E95-1</f>
        <v>2.5220966749765372E-2</v>
      </c>
      <c r="U107" s="107">
        <f t="shared" ref="U107:U113" si="123">F107/F95-1</f>
        <v>0.1895316804407714</v>
      </c>
      <c r="V107" s="105">
        <f t="shared" si="115"/>
        <v>0.14738695041367267</v>
      </c>
    </row>
    <row r="108" spans="1:22" x14ac:dyDescent="0.25">
      <c r="A108" s="96">
        <v>108</v>
      </c>
      <c r="B108" s="1">
        <f>[1]Valores!A107</f>
        <v>44743</v>
      </c>
      <c r="C108" s="129">
        <f>[1]Valores!B107</f>
        <v>1181.7163636363637</v>
      </c>
      <c r="D108" s="129">
        <f>[1]Valores!C107</f>
        <v>953.57</v>
      </c>
      <c r="E108" s="129">
        <f>[1]Valores!D107</f>
        <v>86.36181818181818</v>
      </c>
      <c r="F108" s="129">
        <f>[1]Valores!E107</f>
        <v>3.8390909090909089</v>
      </c>
      <c r="G108" s="129">
        <f>[1]Valores!F107</f>
        <v>2227.3054545454543</v>
      </c>
      <c r="H108" s="97">
        <f>'[1]Variação Mensal'!B107</f>
        <v>9.3094598434251274E-4</v>
      </c>
      <c r="I108" s="98">
        <f>'[1]Variação Mensal'!C107</f>
        <v>0</v>
      </c>
      <c r="J108" s="98">
        <f>'[1]Variação Mensal'!D107</f>
        <v>0</v>
      </c>
      <c r="K108" s="98">
        <f>'[1]Variação Mensal'!E107</f>
        <v>-2.2000926354793893E-2</v>
      </c>
      <c r="L108" s="160">
        <f>'[1]Variação Mensal'!F107</f>
        <v>1.2726192334695519E-3</v>
      </c>
      <c r="M108" s="149">
        <f t="shared" ref="M108:M113" si="124">C108/C$101-1</f>
        <v>6.3826060910107785E-2</v>
      </c>
      <c r="N108" s="149">
        <f t="shared" ref="N108:N113" si="125">D108/D$101-1</f>
        <v>0.1207778247917497</v>
      </c>
      <c r="O108" s="149">
        <f t="shared" si="117"/>
        <v>1.6880572890463519E-2</v>
      </c>
      <c r="P108" s="149">
        <f t="shared" si="118"/>
        <v>6.292474200855791E-2</v>
      </c>
      <c r="Q108" s="159">
        <f>G108/G$101-1</f>
        <v>8.6401337362566721E-2</v>
      </c>
      <c r="R108" s="106">
        <f t="shared" si="120"/>
        <v>0.15148975750193761</v>
      </c>
      <c r="S108" s="107">
        <f t="shared" si="121"/>
        <v>0.1207778247917497</v>
      </c>
      <c r="T108" s="107">
        <f t="shared" si="122"/>
        <v>2.5220966749765372E-2</v>
      </c>
      <c r="U108" s="107">
        <f t="shared" si="123"/>
        <v>0.13981106612685568</v>
      </c>
      <c r="V108" s="105">
        <f t="shared" si="115"/>
        <v>0.13368021895901894</v>
      </c>
    </row>
    <row r="109" spans="1:22" x14ac:dyDescent="0.25">
      <c r="A109" s="96">
        <v>109</v>
      </c>
      <c r="B109" s="1">
        <f>[1]Valores!A108</f>
        <v>44774</v>
      </c>
      <c r="C109" s="129">
        <f>[1]Valores!B108</f>
        <v>1206.3972727272728</v>
      </c>
      <c r="D109" s="129">
        <f>[1]Valores!C108</f>
        <v>929.82181818181823</v>
      </c>
      <c r="E109" s="129">
        <f>[1]Valores!D108</f>
        <v>86.36181818181818</v>
      </c>
      <c r="F109" s="129">
        <f>[1]Valores!E108</f>
        <v>3.8390909090909089</v>
      </c>
      <c r="G109" s="129">
        <f>[1]Valores!F108</f>
        <v>2226.42</v>
      </c>
      <c r="H109" s="97">
        <f>'[1]Variação Mensal'!B108</f>
        <v>2.0885645532538133E-2</v>
      </c>
      <c r="I109" s="98">
        <f>'[1]Variação Mensal'!C108</f>
        <v>-2.4904497643782664E-2</v>
      </c>
      <c r="J109" s="98">
        <f>'[1]Variação Mensal'!D108</f>
        <v>0</v>
      </c>
      <c r="K109" s="98">
        <f>'[1]Variação Mensal'!E108</f>
        <v>0</v>
      </c>
      <c r="L109" s="160">
        <f>'[1]Variação Mensal'!F108</f>
        <v>-3.9754517892787167E-4</v>
      </c>
      <c r="M109" s="149">
        <f>C109/C$101-1</f>
        <v>8.6044754926552836E-2</v>
      </c>
      <c r="N109" s="149">
        <f t="shared" si="125"/>
        <v>9.2865416095019748E-2</v>
      </c>
      <c r="O109" s="149">
        <f t="shared" si="117"/>
        <v>1.6880572890463519E-2</v>
      </c>
      <c r="P109" s="149">
        <f t="shared" si="118"/>
        <v>6.292474200855791E-2</v>
      </c>
      <c r="Q109" s="159">
        <f t="shared" si="119"/>
        <v>8.5969443748517449E-2</v>
      </c>
      <c r="R109" s="106">
        <f t="shared" si="120"/>
        <v>0.14766003227541691</v>
      </c>
      <c r="S109" s="107">
        <f t="shared" si="121"/>
        <v>9.2818709051512238E-2</v>
      </c>
      <c r="T109" s="107">
        <f t="shared" si="122"/>
        <v>2.5220966749765372E-2</v>
      </c>
      <c r="U109" s="107">
        <f t="shared" si="123"/>
        <v>0.11424802110817933</v>
      </c>
      <c r="V109" s="105">
        <f t="shared" ref="V109:V113" si="126">G109/G97-1</f>
        <v>0.1189670856556988</v>
      </c>
    </row>
    <row r="110" spans="1:22" x14ac:dyDescent="0.25">
      <c r="A110" s="96">
        <v>110</v>
      </c>
      <c r="B110" s="1">
        <f>[1]Valores!A109</f>
        <v>44805</v>
      </c>
      <c r="C110" s="129">
        <f>[1]Valores!B109</f>
        <v>1208.43</v>
      </c>
      <c r="D110" s="129">
        <f>[1]Valores!C109</f>
        <v>929.82181818181823</v>
      </c>
      <c r="E110" s="129">
        <f>[1]Valores!D109</f>
        <v>86.36181818181818</v>
      </c>
      <c r="F110" s="129">
        <f>[1]Valores!E109</f>
        <v>3.8390909090909089</v>
      </c>
      <c r="G110" s="129">
        <f>[1]Valores!F109</f>
        <v>2228.4527272727273</v>
      </c>
      <c r="H110" s="97">
        <f>'[1]Variação Mensal'!B109</f>
        <v>1.6849567871883853E-3</v>
      </c>
      <c r="I110" s="98">
        <f>'[1]Variação Mensal'!C109</f>
        <v>0</v>
      </c>
      <c r="J110" s="98">
        <f>'[1]Variação Mensal'!D109</f>
        <v>0</v>
      </c>
      <c r="K110" s="98">
        <f>'[1]Variação Mensal'!E109</f>
        <v>0</v>
      </c>
      <c r="L110" s="160">
        <f>'[1]Variação Mensal'!F109</f>
        <v>9.1300261079552136E-4</v>
      </c>
      <c r="M110" s="149">
        <f t="shared" si="124"/>
        <v>8.7874693407556492E-2</v>
      </c>
      <c r="N110" s="149">
        <f t="shared" si="125"/>
        <v>9.2865416095019748E-2</v>
      </c>
      <c r="O110" s="149">
        <f t="shared" si="117"/>
        <v>1.6880572890463519E-2</v>
      </c>
      <c r="P110" s="149">
        <f t="shared" si="118"/>
        <v>6.292474200855791E-2</v>
      </c>
      <c r="Q110" s="159">
        <f>G110/G$101-1</f>
        <v>8.69609366859041E-2</v>
      </c>
      <c r="R110" s="106">
        <f t="shared" si="120"/>
        <v>0.12346442797485802</v>
      </c>
      <c r="S110" s="107">
        <f t="shared" si="121"/>
        <v>9.2865416095019748E-2</v>
      </c>
      <c r="T110" s="107">
        <f t="shared" si="122"/>
        <v>2.5220966749765372E-2</v>
      </c>
      <c r="U110" s="107">
        <f t="shared" si="123"/>
        <v>0.11424802110817933</v>
      </c>
      <c r="V110" s="105">
        <f t="shared" si="126"/>
        <v>0.10641407443984163</v>
      </c>
    </row>
    <row r="111" spans="1:22" x14ac:dyDescent="0.25">
      <c r="A111" s="96">
        <v>111</v>
      </c>
      <c r="B111" s="1">
        <f>[1]Valores!A110</f>
        <v>44835</v>
      </c>
      <c r="C111" s="129">
        <f>[1]Valores!B110</f>
        <v>1208.9699999999998</v>
      </c>
      <c r="D111" s="129">
        <f>[1]Valores!C110</f>
        <v>929.82181818181823</v>
      </c>
      <c r="E111" s="129">
        <f>[1]Valores!D110</f>
        <v>86.36181818181818</v>
      </c>
      <c r="F111" s="129">
        <f>[1]Valores!E110</f>
        <v>3.8390909090909089</v>
      </c>
      <c r="G111" s="129">
        <f>[1]Valores!F110</f>
        <v>2228.9927272727273</v>
      </c>
      <c r="H111" s="97">
        <f>'[1]Variação Mensal'!B110</f>
        <v>4.468608028596055E-4</v>
      </c>
      <c r="I111" s="98">
        <f>'[1]Variação Mensal'!C110</f>
        <v>0</v>
      </c>
      <c r="J111" s="98">
        <f>'[1]Variação Mensal'!D110</f>
        <v>0</v>
      </c>
      <c r="K111" s="98">
        <f>'[1]Variação Mensal'!E110</f>
        <v>0</v>
      </c>
      <c r="L111" s="160">
        <f>'[1]Variação Mensal'!F110</f>
        <v>2.4232059912754345E-4</v>
      </c>
      <c r="M111" s="149">
        <f t="shared" si="124"/>
        <v>8.8360821966463332E-2</v>
      </c>
      <c r="N111" s="149">
        <f>D111/D$101-1</f>
        <v>9.2865416095019748E-2</v>
      </c>
      <c r="O111" s="149">
        <f t="shared" si="117"/>
        <v>1.6880572890463519E-2</v>
      </c>
      <c r="P111" s="149">
        <f>F111/F$101-1</f>
        <v>6.292474200855791E-2</v>
      </c>
      <c r="Q111" s="159">
        <f t="shared" si="119"/>
        <v>8.722432971131E-2</v>
      </c>
      <c r="R111" s="106">
        <f t="shared" si="120"/>
        <v>0.11937143953779628</v>
      </c>
      <c r="S111" s="107">
        <f>D111/D99-1</f>
        <v>9.2865416095019748E-2</v>
      </c>
      <c r="T111" s="107">
        <f>E111/E99-1</f>
        <v>2.5220966749765372E-2</v>
      </c>
      <c r="U111" s="107">
        <f>F111/F99-1</f>
        <v>8.8682650167568822E-2</v>
      </c>
      <c r="V111" s="105">
        <f>G111/G99-1</f>
        <v>0.10421710621126934</v>
      </c>
    </row>
    <row r="112" spans="1:22" x14ac:dyDescent="0.25">
      <c r="A112" s="96">
        <v>112</v>
      </c>
      <c r="B112" s="1">
        <f>[1]Valores!A111</f>
        <v>44866</v>
      </c>
      <c r="C112" s="129">
        <f>[1]Valores!B111</f>
        <v>1209.77</v>
      </c>
      <c r="D112" s="129">
        <f>[1]Valores!C111</f>
        <v>929.82181818181823</v>
      </c>
      <c r="E112" s="129">
        <f>[1]Valores!D111</f>
        <v>86.36181818181818</v>
      </c>
      <c r="F112" s="129">
        <f>[1]Valores!E111</f>
        <v>3.8390909090909089</v>
      </c>
      <c r="G112" s="129">
        <f>[1]Valores!F111</f>
        <v>2229.792727272727</v>
      </c>
      <c r="H112" s="97">
        <f>'[1]Variação Mensal'!B111</f>
        <v>6.6172030736932896E-4</v>
      </c>
      <c r="I112" s="98">
        <f>'[1]Variação Mensal'!C111</f>
        <v>0</v>
      </c>
      <c r="J112" s="98">
        <f>'[1]Variação Mensal'!D111</f>
        <v>0</v>
      </c>
      <c r="K112" s="98">
        <f>'[1]Variação Mensal'!E111</f>
        <v>0</v>
      </c>
      <c r="L112" s="160">
        <f>'[1]Variação Mensal'!F111</f>
        <v>3.5890650974823579E-4</v>
      </c>
      <c r="M112" s="149">
        <f t="shared" si="124"/>
        <v>8.9081012424103712E-2</v>
      </c>
      <c r="N112" s="149">
        <f t="shared" si="125"/>
        <v>9.2865416095019748E-2</v>
      </c>
      <c r="O112" s="149">
        <f t="shared" si="117"/>
        <v>1.6880572890463519E-2</v>
      </c>
      <c r="P112" s="149">
        <f t="shared" si="118"/>
        <v>6.292474200855791E-2</v>
      </c>
      <c r="Q112" s="159">
        <f>G112/G$101-1</f>
        <v>8.7614541600800067E-2</v>
      </c>
      <c r="R112" s="106">
        <f t="shared" si="120"/>
        <v>9.9544647438466471E-2</v>
      </c>
      <c r="S112" s="107">
        <f t="shared" si="121"/>
        <v>9.2865416095019748E-2</v>
      </c>
      <c r="T112" s="107">
        <f t="shared" si="122"/>
        <v>2.5220966749765372E-2</v>
      </c>
      <c r="U112" s="107">
        <f t="shared" si="123"/>
        <v>8.8682650167568822E-2</v>
      </c>
      <c r="V112" s="105">
        <f t="shared" si="126"/>
        <v>9.366777500186152E-2</v>
      </c>
    </row>
    <row r="113" spans="1:22" ht="15.75" thickBot="1" x14ac:dyDescent="0.3">
      <c r="A113" s="45">
        <v>113</v>
      </c>
      <c r="B113" s="119">
        <f>[1]Valores!A112</f>
        <v>44896</v>
      </c>
      <c r="C113" s="130">
        <f>[1]Valores!B112</f>
        <v>1214.5645454545456</v>
      </c>
      <c r="D113" s="130">
        <f>[1]Valores!C112</f>
        <v>929.82181818181823</v>
      </c>
      <c r="E113" s="130">
        <f>[1]Valores!D112</f>
        <v>86.36181818181818</v>
      </c>
      <c r="F113" s="130">
        <f>[1]Valores!E112</f>
        <v>3.8390909090909089</v>
      </c>
      <c r="G113" s="130">
        <f>[1]Valores!F112</f>
        <v>2234.5872727272726</v>
      </c>
      <c r="H113" s="121">
        <f>'[1]Variação Mensal'!B112</f>
        <v>3.9631875931338545E-3</v>
      </c>
      <c r="I113" s="122">
        <f>'[1]Variação Mensal'!C112</f>
        <v>0</v>
      </c>
      <c r="J113" s="122">
        <f>'[1]Variação Mensal'!D112</f>
        <v>0</v>
      </c>
      <c r="K113" s="122">
        <f>'[1]Variação Mensal'!E112</f>
        <v>0</v>
      </c>
      <c r="L113" s="161">
        <f>'[1]Variação Mensal'!F112</f>
        <v>2.1502202406094018E-3</v>
      </c>
      <c r="M113" s="156">
        <f t="shared" si="124"/>
        <v>9.339724478046052E-2</v>
      </c>
      <c r="N113" s="156">
        <f t="shared" si="125"/>
        <v>9.2865416095019748E-2</v>
      </c>
      <c r="O113" s="156">
        <f t="shared" si="117"/>
        <v>1.6880572890463519E-2</v>
      </c>
      <c r="P113" s="156">
        <f t="shared" si="118"/>
        <v>6.292474200855791E-2</v>
      </c>
      <c r="Q113" s="165">
        <f t="shared" si="119"/>
        <v>8.9953152402131309E-2</v>
      </c>
      <c r="R113" s="124">
        <f t="shared" si="120"/>
        <v>9.339724478046052E-2</v>
      </c>
      <c r="S113" s="125">
        <f t="shared" si="121"/>
        <v>9.2865416095019748E-2</v>
      </c>
      <c r="T113" s="125">
        <f t="shared" si="122"/>
        <v>1.6880572890463519E-2</v>
      </c>
      <c r="U113" s="125">
        <f t="shared" si="123"/>
        <v>6.292474200855791E-2</v>
      </c>
      <c r="V113" s="126">
        <f t="shared" si="126"/>
        <v>8.9953152402131309E-2</v>
      </c>
    </row>
    <row r="114" spans="1:22" x14ac:dyDescent="0.25">
      <c r="A114" s="95">
        <v>114</v>
      </c>
      <c r="B114" s="110">
        <f>[1]Valores!A113</f>
        <v>44927</v>
      </c>
      <c r="C114" s="137">
        <f>[1]Valores!B113</f>
        <v>1215.7690909090909</v>
      </c>
      <c r="D114" s="137">
        <f>[1]Valores!C113</f>
        <v>929.82181818181823</v>
      </c>
      <c r="E114" s="137">
        <f>[1]Valores!D113</f>
        <v>86.36181818181818</v>
      </c>
      <c r="F114" s="137">
        <f>[1]Valores!E113</f>
        <v>3.8390909090909089</v>
      </c>
      <c r="G114" s="137">
        <f>[1]Valores!F113</f>
        <v>2235.7918181818177</v>
      </c>
      <c r="H114" s="112">
        <f>'[1]Variação Mensal'!B113</f>
        <v>9.9175087816716356E-4</v>
      </c>
      <c r="I114" s="113">
        <f>'[1]Variação Mensal'!C113</f>
        <v>0</v>
      </c>
      <c r="J114" s="113">
        <f>'[1]Variação Mensal'!D113</f>
        <v>0</v>
      </c>
      <c r="K114" s="113">
        <f>'[1]Variação Mensal'!E113</f>
        <v>0</v>
      </c>
      <c r="L114" s="138">
        <f>'[1]Variação Mensal'!F113</f>
        <v>5.3904605528121152E-4</v>
      </c>
      <c r="M114" s="143">
        <f>C114/C$113-1</f>
        <v>9.9175087816716356E-4</v>
      </c>
      <c r="N114" s="143">
        <f>D114/D$113-1</f>
        <v>0</v>
      </c>
      <c r="O114" s="143">
        <f>E114/E$113-1</f>
        <v>0</v>
      </c>
      <c r="P114" s="143">
        <f t="shared" ref="O114:P115" si="127">F114/F$113-1</f>
        <v>0</v>
      </c>
      <c r="Q114" s="164">
        <f t="shared" ref="Q114:Q119" si="128">G114/G$113-1</f>
        <v>5.3904605528121152E-4</v>
      </c>
      <c r="R114" s="127">
        <f>C114/C102-1</f>
        <v>8.7644561557604916E-2</v>
      </c>
      <c r="S114" s="128">
        <f t="shared" ref="R114:S116" si="129">D114/D102-1</f>
        <v>9.2865416095019748E-2</v>
      </c>
      <c r="T114" s="128">
        <f t="shared" ref="T114" si="130">E114/E102-1</f>
        <v>9.9186732578537828E-3</v>
      </c>
      <c r="U114" s="128">
        <f t="shared" ref="U114:V116" si="131">F114/F102-1</f>
        <v>3.7082514734773975E-2</v>
      </c>
      <c r="V114" s="117">
        <f>G114/G102-1</f>
        <v>8.6482250247281955E-2</v>
      </c>
    </row>
    <row r="115" spans="1:22" x14ac:dyDescent="0.25">
      <c r="A115" s="96">
        <v>115</v>
      </c>
      <c r="B115" s="1">
        <f>[1]Valores!A114</f>
        <v>44958</v>
      </c>
      <c r="C115" s="129">
        <f>[1]Valores!B114</f>
        <v>1217.3245454545456</v>
      </c>
      <c r="D115" s="129">
        <f>[1]Valores!C114</f>
        <v>929.82181818181823</v>
      </c>
      <c r="E115" s="129">
        <f>[1]Valores!D114</f>
        <v>86.36181818181818</v>
      </c>
      <c r="F115" s="129">
        <f>[1]Valores!E114</f>
        <v>4.0127272727272727</v>
      </c>
      <c r="G115" s="129">
        <f>[1]Valores!F114</f>
        <v>2237.5209090909088</v>
      </c>
      <c r="H115" s="97">
        <f>'[1]Variação Mensal'!B114</f>
        <v>1.2793996467632684E-3</v>
      </c>
      <c r="I115" s="98">
        <f>'[1]Variação Mensal'!C114</f>
        <v>0</v>
      </c>
      <c r="J115" s="98">
        <f>'[1]Variação Mensal'!D114</f>
        <v>0</v>
      </c>
      <c r="K115" s="98">
        <f>'[1]Variação Mensal'!E114</f>
        <v>4.5228510537532518E-2</v>
      </c>
      <c r="L115" s="160">
        <f>'[1]Variação Mensal'!F114</f>
        <v>7.7336847511011442E-4</v>
      </c>
      <c r="M115" s="149">
        <f>C115/C$113-1</f>
        <v>2.2724193706535889E-3</v>
      </c>
      <c r="N115" s="149">
        <f t="shared" ref="N115:N116" si="132">D115/D$113-1</f>
        <v>0</v>
      </c>
      <c r="O115" s="149">
        <f t="shared" si="127"/>
        <v>0</v>
      </c>
      <c r="P115" s="149">
        <f>F115/F$113-1</f>
        <v>4.5228510537532518E-2</v>
      </c>
      <c r="Q115" s="159">
        <f t="shared" si="128"/>
        <v>1.3128314116170881E-3</v>
      </c>
      <c r="R115" s="106">
        <f t="shared" si="129"/>
        <v>7.2647765158615485E-2</v>
      </c>
      <c r="S115" s="107">
        <f t="shared" si="129"/>
        <v>9.2865416095019748E-2</v>
      </c>
      <c r="T115" s="107">
        <f>E115/E103-1</f>
        <v>9.9186732578537828E-3</v>
      </c>
      <c r="U115" s="107">
        <f t="shared" si="131"/>
        <v>8.3988212180746702E-2</v>
      </c>
      <c r="V115" s="105">
        <f t="shared" si="131"/>
        <v>7.8372937199739701E-2</v>
      </c>
    </row>
    <row r="116" spans="1:22" x14ac:dyDescent="0.25">
      <c r="A116" s="96">
        <v>116</v>
      </c>
      <c r="B116" s="1">
        <f>[1]Valores!A115</f>
        <v>44986</v>
      </c>
      <c r="C116" s="129">
        <f>[1]Valores!B115</f>
        <v>1223.921818181818</v>
      </c>
      <c r="D116" s="129">
        <f>[1]Valores!C115</f>
        <v>1035.1836363636364</v>
      </c>
      <c r="E116" s="129">
        <f>[1]Valores!D115</f>
        <v>86.36181818181818</v>
      </c>
      <c r="F116" s="129">
        <f>[1]Valores!E115</f>
        <v>4.0127272727272727</v>
      </c>
      <c r="G116" s="129">
        <f>[1]Valores!F115</f>
        <v>2349.4799999999996</v>
      </c>
      <c r="H116" s="97">
        <f>'[1]Variação Mensal'!B115</f>
        <v>5.419485503604049E-3</v>
      </c>
      <c r="I116" s="98">
        <f>'[1]Variação Mensal'!C115</f>
        <v>0.11331398782171376</v>
      </c>
      <c r="J116" s="98">
        <f>'[1]Variação Mensal'!D115</f>
        <v>0</v>
      </c>
      <c r="K116" s="98">
        <f>'[1]Variação Mensal'!E115</f>
        <v>0</v>
      </c>
      <c r="L116" s="160">
        <f>'[1]Variação Mensal'!F115</f>
        <v>5.0037114940114202E-2</v>
      </c>
      <c r="M116" s="149">
        <f t="shared" ref="M116:M120" si="133">C116/C$113-1</f>
        <v>7.7042202180950259E-3</v>
      </c>
      <c r="N116" s="149">
        <f t="shared" si="132"/>
        <v>0.11331398782171376</v>
      </c>
      <c r="O116" s="149">
        <f t="shared" ref="O116" si="134">E116/E$113-1</f>
        <v>0</v>
      </c>
      <c r="P116" s="149">
        <f>F116/F$113-1</f>
        <v>4.5228510537532518E-2</v>
      </c>
      <c r="Q116" s="149">
        <f t="shared" si="128"/>
        <v>5.1415636647971441E-2</v>
      </c>
      <c r="R116" s="106">
        <f t="shared" si="129"/>
        <v>6.2023147651472321E-2</v>
      </c>
      <c r="S116" s="107">
        <f t="shared" si="129"/>
        <v>0.21670235454518294</v>
      </c>
      <c r="T116" s="107">
        <f>E116/E104-1</f>
        <v>6.6866595314041266E-3</v>
      </c>
      <c r="U116" s="107">
        <f t="shared" si="131"/>
        <v>4.8456057007125963E-2</v>
      </c>
      <c r="V116" s="174">
        <f t="shared" si="131"/>
        <v>0.12275784290683545</v>
      </c>
    </row>
    <row r="117" spans="1:22" x14ac:dyDescent="0.25">
      <c r="A117" s="96">
        <v>117</v>
      </c>
      <c r="B117" s="1">
        <f>[1]Valores!A116</f>
        <v>45017</v>
      </c>
      <c r="C117" s="129">
        <f>[1]Valores!B116</f>
        <v>1225.9499999999998</v>
      </c>
      <c r="D117" s="129">
        <f>[1]Valores!C116</f>
        <v>929.82181818181823</v>
      </c>
      <c r="E117" s="129">
        <f>[1]Valores!D116</f>
        <v>86.36181818181818</v>
      </c>
      <c r="F117" s="129">
        <f>[1]Valores!E116</f>
        <v>4.1572727272727272</v>
      </c>
      <c r="G117" s="129">
        <f>[1]Valores!F116</f>
        <v>2246.2909090909093</v>
      </c>
      <c r="H117" s="97">
        <f>'[1]Variação Mensal'!B116</f>
        <v>1.6571171361212667E-3</v>
      </c>
      <c r="I117" s="98">
        <f>'[1]Variação Mensal'!C116</f>
        <v>-0.10178079954193464</v>
      </c>
      <c r="J117" s="98">
        <f>'[1]Variação Mensal'!D116</f>
        <v>0</v>
      </c>
      <c r="K117" s="98">
        <f>'[1]Variação Mensal'!E116</f>
        <v>3.6021748980516577E-2</v>
      </c>
      <c r="L117" s="160">
        <f>'[1]Variação Mensal'!F116</f>
        <v>-4.3919969912104118E-2</v>
      </c>
      <c r="M117" s="149">
        <f t="shared" si="133"/>
        <v>9.3741041495603028E-3</v>
      </c>
      <c r="N117" s="149">
        <f>D117/D$113-1</f>
        <v>0</v>
      </c>
      <c r="O117" s="149">
        <f>E117/E$113-1</f>
        <v>0</v>
      </c>
      <c r="P117" s="149">
        <f t="shared" ref="P117" si="135">F117/F$113-1</f>
        <v>8.2879469571394804E-2</v>
      </c>
      <c r="Q117" s="159">
        <f t="shared" si="128"/>
        <v>5.2374935212766704E-3</v>
      </c>
      <c r="R117" s="106">
        <f t="shared" ref="R117" si="136">C117/C105-1</f>
        <v>5.2375902215417325E-2</v>
      </c>
      <c r="S117" s="107">
        <f t="shared" ref="S117" si="137">D117/D105-1</f>
        <v>9.2865416095019748E-2</v>
      </c>
      <c r="T117" s="107">
        <f t="shared" ref="T117" si="138">E117/E105-1</f>
        <v>9.8972009312512377E-3</v>
      </c>
      <c r="U117" s="107">
        <f t="shared" ref="U117" si="139">F117/F105-1</f>
        <v>8.6223277909738938E-2</v>
      </c>
      <c r="V117" s="105">
        <f t="shared" ref="V117" si="140">G117/G105-1</f>
        <v>6.7076409635869361E-2</v>
      </c>
    </row>
    <row r="118" spans="1:22" x14ac:dyDescent="0.25">
      <c r="A118" s="96">
        <v>118</v>
      </c>
      <c r="B118" s="1">
        <f>[1]Valores!A117</f>
        <v>45047</v>
      </c>
      <c r="C118" s="129">
        <f>[1]Valores!B117</f>
        <v>1214.8763636363637</v>
      </c>
      <c r="D118" s="129">
        <f>[1]Valores!C117</f>
        <v>990.26090909090897</v>
      </c>
      <c r="E118" s="129">
        <f>[1]Valores!D117</f>
        <v>86.36181818181818</v>
      </c>
      <c r="F118" s="129">
        <f>[1]Valores!E117</f>
        <v>4.1572727272727272</v>
      </c>
      <c r="G118" s="129">
        <f>[1]Valores!F117</f>
        <v>2295.6563636363635</v>
      </c>
      <c r="H118" s="97">
        <f>'[1]Variação Mensal'!B117</f>
        <v>-9.0326982043608117E-3</v>
      </c>
      <c r="I118" s="98">
        <f>'[1]Variação Mensal'!C117</f>
        <v>6.5000723501276614E-2</v>
      </c>
      <c r="J118" s="98">
        <f>'[1]Variação Mensal'!D117</f>
        <v>0</v>
      </c>
      <c r="K118" s="98">
        <f>'[1]Variação Mensal'!E117</f>
        <v>0</v>
      </c>
      <c r="L118" s="160">
        <f>'[1]Variação Mensal'!F117</f>
        <v>2.1976429831803479E-2</v>
      </c>
      <c r="M118" s="149">
        <f t="shared" si="133"/>
        <v>2.5673249148017163E-4</v>
      </c>
      <c r="N118" s="149">
        <f>D118/D$113-1</f>
        <v>6.5000723501276614E-2</v>
      </c>
      <c r="O118" s="149">
        <f>E118/E$113-1</f>
        <v>0</v>
      </c>
      <c r="P118" s="149">
        <f t="shared" ref="P118:P125" si="141">F118/F$113-1</f>
        <v>8.2879469571394804E-2</v>
      </c>
      <c r="Q118" s="159">
        <f t="shared" si="128"/>
        <v>2.7329024761945098E-2</v>
      </c>
      <c r="R118" s="106">
        <f>C118/C106-1</f>
        <v>3.3280188537734734E-2</v>
      </c>
      <c r="S118" s="107">
        <f>D118/D106-1</f>
        <v>3.8477415492212286E-2</v>
      </c>
      <c r="T118" s="107">
        <f>E118/E106-1</f>
        <v>0</v>
      </c>
      <c r="U118" s="107">
        <f>F118/F106-1</f>
        <v>8.2879469571394804E-2</v>
      </c>
      <c r="V118" s="105">
        <f>G118/G106-1</f>
        <v>3.4303923455950569E-2</v>
      </c>
    </row>
    <row r="119" spans="1:22" x14ac:dyDescent="0.25">
      <c r="A119" s="96">
        <v>119</v>
      </c>
      <c r="B119" s="1">
        <f>[1]Valores!A118</f>
        <v>45078</v>
      </c>
      <c r="C119" s="129">
        <f>[1]Valores!B118</f>
        <v>1215.5190909090909</v>
      </c>
      <c r="D119" s="129">
        <f>[1]Valores!C118</f>
        <v>990.26090909090897</v>
      </c>
      <c r="E119" s="129">
        <f>[1]Valores!D118</f>
        <v>87.12909090909092</v>
      </c>
      <c r="F119" s="129">
        <f>[1]Valores!E118</f>
        <v>4.1572727272727272</v>
      </c>
      <c r="G119" s="129">
        <f>[1]Valores!F118</f>
        <v>2297.0663636363633</v>
      </c>
      <c r="H119" s="97">
        <f>'[1]Variação Mensal'!B118</f>
        <v>5.2904747508897287E-4</v>
      </c>
      <c r="I119" s="98">
        <f>'[1]Variação Mensal'!C118</f>
        <v>0</v>
      </c>
      <c r="J119" s="98">
        <f>'[1]Variação Mensal'!D118</f>
        <v>8.8843975662646901E-3</v>
      </c>
      <c r="K119" s="98">
        <f>'[1]Variação Mensal'!E118</f>
        <v>0</v>
      </c>
      <c r="L119" s="160">
        <f>'[1]Variação Mensal'!F118</f>
        <v>6.1420342449092225E-4</v>
      </c>
      <c r="M119" s="149">
        <f t="shared" si="133"/>
        <v>7.859157902456726E-4</v>
      </c>
      <c r="N119" s="149">
        <f t="shared" ref="N119:N122" si="142">D119/D$113-1</f>
        <v>6.5000723501276614E-2</v>
      </c>
      <c r="O119" s="149">
        <f t="shared" ref="O119:O122" si="143">E119/E$113-1</f>
        <v>8.8843975662646901E-3</v>
      </c>
      <c r="P119" s="149">
        <f t="shared" si="141"/>
        <v>8.2879469571394804E-2</v>
      </c>
      <c r="Q119" s="159">
        <f t="shared" si="128"/>
        <v>2.7960013767032832E-2</v>
      </c>
      <c r="R119" s="106">
        <f t="shared" ref="R119:R122" si="144">C119/C107-1</f>
        <v>2.956234758550802E-2</v>
      </c>
      <c r="S119" s="107">
        <f t="shared" ref="S119:S120" si="145">D119/D107-1</f>
        <v>3.8477415492212286E-2</v>
      </c>
      <c r="T119" s="107">
        <f>E119/E107-1</f>
        <v>8.8843975662646901E-3</v>
      </c>
      <c r="U119" s="107">
        <f t="shared" ref="U119:U122" si="146">F119/F107-1</f>
        <v>5.9055118110236338E-2</v>
      </c>
      <c r="V119" s="105">
        <f t="shared" ref="V119:V122" si="147">G119/G107-1</f>
        <v>3.2633242906802806E-2</v>
      </c>
    </row>
    <row r="120" spans="1:22" x14ac:dyDescent="0.25">
      <c r="A120" s="96">
        <v>120</v>
      </c>
      <c r="B120" s="1">
        <f>[1]Valores!A119</f>
        <v>45108</v>
      </c>
      <c r="C120" s="129">
        <f>[1]Valores!B119</f>
        <v>1220.0745454545456</v>
      </c>
      <c r="D120" s="129">
        <f>[1]Valores!C119</f>
        <v>990.26090909090897</v>
      </c>
      <c r="E120" s="129">
        <f>[1]Valores!D119</f>
        <v>89.820909090909083</v>
      </c>
      <c r="F120" s="129">
        <f>[1]Valores!E119</f>
        <v>4.5127272727272736</v>
      </c>
      <c r="G120" s="129">
        <f>[1]Valores!F119</f>
        <v>2304.6690909090912</v>
      </c>
      <c r="H120" s="97">
        <f>'[1]Variação Mensal'!B119</f>
        <v>3.7477441362501196E-3</v>
      </c>
      <c r="I120" s="98">
        <f>'[1]Variação Mensal'!C119</f>
        <v>0</v>
      </c>
      <c r="J120" s="98">
        <f>'[1]Variação Mensal'!D119</f>
        <v>3.089459735815181E-2</v>
      </c>
      <c r="K120" s="98">
        <f>'[1]Variação Mensal'!E119</f>
        <v>8.5501858736059644E-2</v>
      </c>
      <c r="L120" s="160">
        <f>'[1]Variação Mensal'!F119</f>
        <v>3.3097551699343697E-3</v>
      </c>
      <c r="M120" s="149">
        <f t="shared" si="133"/>
        <v>4.5366053377904336E-3</v>
      </c>
      <c r="N120" s="149">
        <f t="shared" si="142"/>
        <v>6.5000723501276614E-2</v>
      </c>
      <c r="O120" s="149">
        <f t="shared" si="143"/>
        <v>4.0053474809995882E-2</v>
      </c>
      <c r="P120" s="149">
        <f t="shared" si="141"/>
        <v>0.1754676770068675</v>
      </c>
      <c r="Q120" s="159">
        <f>G120/G$113-1</f>
        <v>3.1362309737084093E-2</v>
      </c>
      <c r="R120" s="106">
        <f t="shared" si="144"/>
        <v>3.2459719606612314E-2</v>
      </c>
      <c r="S120" s="107">
        <f t="shared" si="145"/>
        <v>3.8477415492212286E-2</v>
      </c>
      <c r="T120" s="107">
        <f>E120/E108-1</f>
        <v>4.0053474809995882E-2</v>
      </c>
      <c r="U120" s="107">
        <f t="shared" si="146"/>
        <v>0.1754676770068675</v>
      </c>
      <c r="V120" s="105">
        <f t="shared" si="147"/>
        <v>3.4734183497712179E-2</v>
      </c>
    </row>
    <row r="121" spans="1:22" x14ac:dyDescent="0.25">
      <c r="A121" s="96">
        <v>121</v>
      </c>
      <c r="B121" s="1">
        <f>[1]Valores!A120</f>
        <v>45139</v>
      </c>
      <c r="C121" s="129">
        <f>[1]Valores!B120</f>
        <v>1217.3800000000001</v>
      </c>
      <c r="D121" s="129">
        <f>[1]Valores!C120</f>
        <v>1020.2127272727271</v>
      </c>
      <c r="E121" s="129">
        <f>[1]Valores!D120</f>
        <v>89.820909090909083</v>
      </c>
      <c r="F121" s="129">
        <f>[1]Valores!E120</f>
        <v>4.5127272727272736</v>
      </c>
      <c r="G121" s="129">
        <f>[1]Valores!F120</f>
        <v>2331.9263636363635</v>
      </c>
      <c r="H121" s="97">
        <f>'[1]Variação Mensal'!B120</f>
        <v>-2.2085088690557697E-3</v>
      </c>
      <c r="I121" s="98">
        <f>'[1]Variação Mensal'!C120</f>
        <v>3.0246390528850364E-2</v>
      </c>
      <c r="J121" s="98">
        <f>'[1]Variação Mensal'!D120</f>
        <v>0</v>
      </c>
      <c r="K121" s="98">
        <f>'[1]Variação Mensal'!E120</f>
        <v>0</v>
      </c>
      <c r="L121" s="160">
        <f>'[1]Variação Mensal'!F120</f>
        <v>1.1826978907640173E-2</v>
      </c>
      <c r="M121" s="149">
        <f t="shared" ref="M121:M122" si="148">C121/C$113-1</f>
        <v>2.3180773356106243E-3</v>
      </c>
      <c r="N121" s="149">
        <f t="shared" si="142"/>
        <v>9.7213151297804501E-2</v>
      </c>
      <c r="O121" s="149">
        <f>E121/E$113-1</f>
        <v>4.0053474809995882E-2</v>
      </c>
      <c r="P121" s="149">
        <f t="shared" si="141"/>
        <v>0.1754676770068675</v>
      </c>
      <c r="Q121" s="159">
        <f t="shared" ref="Q121:Q122" si="149">G121/G$113-1</f>
        <v>4.3560210020479717E-2</v>
      </c>
      <c r="R121" s="106">
        <f t="shared" si="144"/>
        <v>9.1037401368612159E-3</v>
      </c>
      <c r="S121" s="107">
        <f>D121/D109-1</f>
        <v>9.7213151297804501E-2</v>
      </c>
      <c r="T121" s="107">
        <f>E121/E109-1</f>
        <v>4.0053474809995882E-2</v>
      </c>
      <c r="U121" s="107">
        <f t="shared" si="146"/>
        <v>0.1754676770068675</v>
      </c>
      <c r="V121" s="105">
        <f t="shared" si="147"/>
        <v>4.738834704878836E-2</v>
      </c>
    </row>
    <row r="122" spans="1:22" x14ac:dyDescent="0.25">
      <c r="A122" s="96">
        <v>122</v>
      </c>
      <c r="B122" s="1">
        <f>[1]Valores!A121</f>
        <v>45170</v>
      </c>
      <c r="C122" s="129">
        <f>[1]Valores!B121</f>
        <v>1223.7236363636364</v>
      </c>
      <c r="D122" s="129">
        <f>[1]Valores!C121</f>
        <v>1020.2272727272729</v>
      </c>
      <c r="E122" s="129">
        <f>[1]Valores!D121</f>
        <v>89.820909090909083</v>
      </c>
      <c r="F122" s="129">
        <f>[1]Valores!E121</f>
        <v>4.5127272727272736</v>
      </c>
      <c r="G122" s="129">
        <f>[1]Valores!F121</f>
        <v>2338.2845454545454</v>
      </c>
      <c r="H122" s="97">
        <f>'[1]Variação Mensal'!B121</f>
        <v>5.2108925427034603E-3</v>
      </c>
      <c r="I122" s="98">
        <f>'[1]Variação Mensal'!C121</f>
        <v>1.4257276112150663E-5</v>
      </c>
      <c r="J122" s="98">
        <f>'[1]Variação Mensal'!D121</f>
        <v>0</v>
      </c>
      <c r="K122" s="98">
        <f>'[1]Variação Mensal'!E121</f>
        <v>0</v>
      </c>
      <c r="L122" s="160">
        <f>'[1]Variação Mensal'!F121</f>
        <v>2.7265791567565589E-3</v>
      </c>
      <c r="M122" s="149">
        <f t="shared" si="148"/>
        <v>7.5410491302156935E-3</v>
      </c>
      <c r="N122" s="149">
        <f t="shared" si="142"/>
        <v>9.7228794568656518E-2</v>
      </c>
      <c r="O122" s="149">
        <f t="shared" si="143"/>
        <v>4.0053474809995882E-2</v>
      </c>
      <c r="P122" s="149">
        <f t="shared" si="141"/>
        <v>0.1754676770068675</v>
      </c>
      <c r="Q122" s="159">
        <f t="shared" si="149"/>
        <v>4.6405559537942009E-2</v>
      </c>
      <c r="R122" s="106">
        <f t="shared" si="144"/>
        <v>1.2655790044633353E-2</v>
      </c>
      <c r="S122" s="107">
        <f>D122/D110-1</f>
        <v>9.7228794568656518E-2</v>
      </c>
      <c r="T122" s="107">
        <f>E122/E110-1</f>
        <v>4.0053474809995882E-2</v>
      </c>
      <c r="U122" s="107">
        <f t="shared" si="146"/>
        <v>0.1754676770068675</v>
      </c>
      <c r="V122" s="105">
        <f t="shared" si="147"/>
        <v>4.9286133305701751E-2</v>
      </c>
    </row>
    <row r="123" spans="1:22" x14ac:dyDescent="0.25">
      <c r="A123" s="96">
        <v>123</v>
      </c>
      <c r="B123" s="1">
        <f>[1]Valores!A122</f>
        <v>45200</v>
      </c>
      <c r="C123" s="129">
        <f>[1]Valores!B122</f>
        <v>1231.3945454545456</v>
      </c>
      <c r="D123" s="129">
        <f>[1]Valores!C122</f>
        <v>1020.2127272727271</v>
      </c>
      <c r="E123" s="129">
        <f>[1]Valores!D122</f>
        <v>89.820909090909083</v>
      </c>
      <c r="F123" s="129">
        <f>[1]Valores!E122</f>
        <v>4.5127272727272736</v>
      </c>
      <c r="G123" s="129">
        <f>[1]Valores!F122</f>
        <v>2345.9409090909094</v>
      </c>
      <c r="H123" s="97">
        <f>'[1]Variação Mensal'!B122</f>
        <v>6.2684979377400918E-3</v>
      </c>
      <c r="I123" s="98">
        <f>'[1]Variação Mensal'!C122</f>
        <v>-1.425707284508082E-5</v>
      </c>
      <c r="J123" s="98">
        <f>'[1]Variação Mensal'!D122</f>
        <v>0</v>
      </c>
      <c r="K123" s="98">
        <f>'[1]Variação Mensal'!E122</f>
        <v>0</v>
      </c>
      <c r="L123" s="160">
        <f>'[1]Variação Mensal'!F122</f>
        <v>3.2743506992112259E-3</v>
      </c>
      <c r="M123" s="149">
        <f t="shared" ref="M123" si="150">C123/C$113-1</f>
        <v>1.3856818118876735E-2</v>
      </c>
      <c r="N123" s="149">
        <f t="shared" ref="N123" si="151">D123/D$113-1</f>
        <v>9.7213151297804501E-2</v>
      </c>
      <c r="O123" s="149">
        <f t="shared" ref="O123" si="152">E123/E$113-1</f>
        <v>4.0053474809995882E-2</v>
      </c>
      <c r="P123" s="149">
        <f t="shared" si="141"/>
        <v>0.1754676770068675</v>
      </c>
      <c r="Q123" s="159">
        <f>G123/G$113-1</f>
        <v>4.9831858313473587E-2</v>
      </c>
      <c r="R123" s="106">
        <f t="shared" ref="R123" si="153">C123/C111-1</f>
        <v>1.8548471388492471E-2</v>
      </c>
      <c r="S123" s="107">
        <f>D123/D111-1</f>
        <v>9.7213151297804501E-2</v>
      </c>
      <c r="T123" s="107">
        <f>E123/E111-1</f>
        <v>4.0053474809995882E-2</v>
      </c>
      <c r="U123" s="107">
        <f t="shared" ref="U123:U127" si="154">F123/F111-1</f>
        <v>0.1754676770068675</v>
      </c>
      <c r="V123" s="105">
        <f t="shared" ref="V123:V127" si="155">G123/G111-1</f>
        <v>5.2466829697229933E-2</v>
      </c>
    </row>
    <row r="124" spans="1:22" x14ac:dyDescent="0.25">
      <c r="A124" s="96">
        <v>124</v>
      </c>
      <c r="B124" s="1">
        <f>[1]Valores!A123</f>
        <v>45231</v>
      </c>
      <c r="C124" s="129">
        <f>[1]Valores!B123</f>
        <v>1232.5627272727272</v>
      </c>
      <c r="D124" s="129">
        <f>[1]Valores!C123</f>
        <v>1020.2127272727271</v>
      </c>
      <c r="E124" s="129">
        <f>[1]Valores!D123</f>
        <v>89.820909090909083</v>
      </c>
      <c r="F124" s="129">
        <f>[1]Valores!E123</f>
        <v>4.5127272727272736</v>
      </c>
      <c r="G124" s="129">
        <f>[1]Valores!F123</f>
        <v>2347.1090909090908</v>
      </c>
      <c r="H124" s="97">
        <f>'[1]Variação Mensal'!B123</f>
        <v>9.486657403947607E-4</v>
      </c>
      <c r="I124" s="98">
        <f>'[1]Variação Mensal'!C123</f>
        <v>0</v>
      </c>
      <c r="J124" s="98">
        <f>'[1]Variação Mensal'!D123</f>
        <v>0</v>
      </c>
      <c r="K124" s="98">
        <f>'[1]Variação Mensal'!E123</f>
        <v>0</v>
      </c>
      <c r="L124" s="160">
        <f>'[1]Variação Mensal'!F123</f>
        <v>4.9795875661429179E-4</v>
      </c>
      <c r="M124" s="149">
        <f>C124/C$113-1</f>
        <v>1.4818629347891799E-2</v>
      </c>
      <c r="N124" s="149">
        <f>D124/D$113-1</f>
        <v>9.7213151297804501E-2</v>
      </c>
      <c r="O124" s="149">
        <f>E124/E$113-1</f>
        <v>4.0053474809995882E-2</v>
      </c>
      <c r="P124" s="149">
        <f t="shared" si="141"/>
        <v>0.1754676770068675</v>
      </c>
      <c r="Q124" s="159">
        <f>G124/G$113-1</f>
        <v>5.0354631280293383E-2</v>
      </c>
      <c r="R124" s="106">
        <f>C124/C112-1</f>
        <v>1.8840545949004639E-2</v>
      </c>
      <c r="S124" s="107">
        <f>D124/D112-1</f>
        <v>9.7213151297804501E-2</v>
      </c>
      <c r="T124" s="107">
        <f t="shared" ref="T124:T127" si="156">E124/E112-1</f>
        <v>4.0053474809995882E-2</v>
      </c>
      <c r="U124" s="107">
        <f t="shared" si="154"/>
        <v>0.1754676770068675</v>
      </c>
      <c r="V124" s="105">
        <f t="shared" si="155"/>
        <v>5.261312506829019E-2</v>
      </c>
    </row>
    <row r="125" spans="1:22" ht="15.75" thickBot="1" x14ac:dyDescent="0.3">
      <c r="A125" s="45">
        <v>125</v>
      </c>
      <c r="B125" s="119">
        <f>[1]Valores!A124</f>
        <v>45261</v>
      </c>
      <c r="C125" s="130">
        <f>[1]Valores!B124</f>
        <v>1234.2290909090907</v>
      </c>
      <c r="D125" s="130">
        <f>[1]Valores!C124</f>
        <v>1020.2127272727271</v>
      </c>
      <c r="E125" s="130">
        <f>[1]Valores!D124</f>
        <v>89.820909090909083</v>
      </c>
      <c r="F125" s="130">
        <f>[1]Valores!E124</f>
        <v>4.5127272727272736</v>
      </c>
      <c r="G125" s="130">
        <f>[1]Valores!F124</f>
        <v>2348.7754545454545</v>
      </c>
      <c r="H125" s="121">
        <f>'[1]Variação Mensal'!B124</f>
        <v>1.3519503709564784E-3</v>
      </c>
      <c r="I125" s="122">
        <f>'[1]Variação Mensal'!C124</f>
        <v>0</v>
      </c>
      <c r="J125" s="122">
        <f>'[1]Variação Mensal'!D124</f>
        <v>0</v>
      </c>
      <c r="K125" s="122">
        <f>'[1]Variação Mensal'!E124</f>
        <v>0</v>
      </c>
      <c r="L125" s="161">
        <f>'[1]Variação Mensal'!F124</f>
        <v>7.0996428875758077E-4</v>
      </c>
      <c r="M125" s="156">
        <f t="shared" ref="M125" si="157">C125/C$113-1</f>
        <v>1.6190613770292295E-2</v>
      </c>
      <c r="N125" s="156">
        <f>D125/D$113-1</f>
        <v>9.7213151297804501E-2</v>
      </c>
      <c r="O125" s="156">
        <f>E125/E$113-1</f>
        <v>4.0053474809995882E-2</v>
      </c>
      <c r="P125" s="156">
        <f t="shared" si="141"/>
        <v>0.1754676770068675</v>
      </c>
      <c r="Q125" s="165">
        <f t="shared" ref="Q125" si="158">G125/G$113-1</f>
        <v>5.1100345559033533E-2</v>
      </c>
      <c r="R125" s="124">
        <f>C125/C113-1</f>
        <v>1.6190613770292295E-2</v>
      </c>
      <c r="S125" s="125">
        <f t="shared" ref="S125:S126" si="159">D125/D113-1</f>
        <v>9.7213151297804501E-2</v>
      </c>
      <c r="T125" s="125">
        <f t="shared" si="156"/>
        <v>4.0053474809995882E-2</v>
      </c>
      <c r="U125" s="125">
        <f t="shared" si="154"/>
        <v>0.1754676770068675</v>
      </c>
      <c r="V125" s="126">
        <f t="shared" si="155"/>
        <v>5.1100345559033533E-2</v>
      </c>
    </row>
    <row r="126" spans="1:22" x14ac:dyDescent="0.25">
      <c r="A126" s="96">
        <v>126</v>
      </c>
      <c r="B126" s="1">
        <f>[1]Valores!A125</f>
        <v>45292</v>
      </c>
      <c r="C126" s="129">
        <f>[1]Valores!B125</f>
        <v>1234.5536363636363</v>
      </c>
      <c r="D126" s="129">
        <f>[1]Valores!C125</f>
        <v>1020.2127272727271</v>
      </c>
      <c r="E126" s="129">
        <f>[1]Valores!D125</f>
        <v>91.74909090909091</v>
      </c>
      <c r="F126" s="129">
        <f>[1]Valores!E125</f>
        <v>4.5127272727272736</v>
      </c>
      <c r="G126" s="129">
        <f>[1]Valores!F125</f>
        <v>2351.028181818182</v>
      </c>
      <c r="H126" s="98">
        <f t="shared" ref="H126:H129" si="160">(C126-C125)/C125</f>
        <v>2.6295398231665815E-4</v>
      </c>
      <c r="I126" s="98">
        <f t="shared" ref="I126:L128" si="161">(D126-D125)/D125</f>
        <v>0</v>
      </c>
      <c r="J126" s="98">
        <f t="shared" si="161"/>
        <v>2.1466959505278275E-2</v>
      </c>
      <c r="K126" s="98">
        <f t="shared" si="161"/>
        <v>0</v>
      </c>
      <c r="L126" s="98">
        <f t="shared" si="161"/>
        <v>9.591071246797644E-4</v>
      </c>
      <c r="M126" s="149">
        <f>(C126/C$125)-1</f>
        <v>2.6295398231668266E-4</v>
      </c>
      <c r="N126" s="149">
        <f t="shared" ref="N126:Q128" si="162">(D126/D$125)-1</f>
        <v>0</v>
      </c>
      <c r="O126" s="149">
        <f t="shared" si="162"/>
        <v>2.1466959505278327E-2</v>
      </c>
      <c r="P126" s="149">
        <f t="shared" si="162"/>
        <v>0</v>
      </c>
      <c r="Q126" s="159">
        <f t="shared" si="162"/>
        <v>9.5910712467972559E-4</v>
      </c>
      <c r="R126" s="106">
        <f t="shared" ref="R126:R127" si="163">C126/C114-1</f>
        <v>1.5450750964970839E-2</v>
      </c>
      <c r="S126" s="107">
        <f t="shared" si="159"/>
        <v>9.7213151297804501E-2</v>
      </c>
      <c r="T126" s="107">
        <f t="shared" si="156"/>
        <v>6.2380260637066032E-2</v>
      </c>
      <c r="U126" s="107">
        <f t="shared" si="154"/>
        <v>0.1754676770068675</v>
      </c>
      <c r="V126" s="105">
        <f t="shared" si="155"/>
        <v>5.1541634019430571E-2</v>
      </c>
    </row>
    <row r="127" spans="1:22" x14ac:dyDescent="0.25">
      <c r="A127" s="96">
        <v>127</v>
      </c>
      <c r="B127" s="1">
        <f>[1]Valores!A126</f>
        <v>45323</v>
      </c>
      <c r="C127" s="129">
        <f>[1]Valores!B126</f>
        <v>1235.9427272727271</v>
      </c>
      <c r="D127" s="129">
        <f>[1]Valores!C126</f>
        <v>1020.2127272727271</v>
      </c>
      <c r="E127" s="129">
        <f>[1]Valores!D126</f>
        <v>91.74909090909091</v>
      </c>
      <c r="F127" s="129">
        <f>[1]Valores!E126</f>
        <v>4.5127272727272736</v>
      </c>
      <c r="G127" s="129">
        <f>[1]Valores!F126</f>
        <v>2352.4172727272726</v>
      </c>
      <c r="H127" s="98">
        <f t="shared" si="160"/>
        <v>1.1251766372681337E-3</v>
      </c>
      <c r="I127" s="98">
        <f t="shared" si="161"/>
        <v>0</v>
      </c>
      <c r="J127" s="98">
        <f t="shared" si="161"/>
        <v>0</v>
      </c>
      <c r="K127" s="98">
        <f t="shared" si="161"/>
        <v>0</v>
      </c>
      <c r="L127" s="98">
        <f t="shared" si="161"/>
        <v>5.9084400596861122E-4</v>
      </c>
      <c r="M127" s="149">
        <f t="shared" ref="M127" si="164">(C127/C$125)-1</f>
        <v>1.3884264892622955E-3</v>
      </c>
      <c r="N127" s="149">
        <f t="shared" si="162"/>
        <v>0</v>
      </c>
      <c r="O127" s="149">
        <f t="shared" si="162"/>
        <v>2.1466959505278327E-2</v>
      </c>
      <c r="P127" s="149">
        <f t="shared" si="162"/>
        <v>0</v>
      </c>
      <c r="Q127" s="159">
        <f>(G127/G$125)-1</f>
        <v>1.5505178133441433E-3</v>
      </c>
      <c r="R127" s="106">
        <f t="shared" si="163"/>
        <v>1.5294345199643899E-2</v>
      </c>
      <c r="S127" s="107">
        <f t="shared" ref="S127:S129" si="165">D127/D115-1</f>
        <v>9.7213151297804501E-2</v>
      </c>
      <c r="T127" s="107">
        <f t="shared" si="156"/>
        <v>6.2380260637066032E-2</v>
      </c>
      <c r="U127" s="107">
        <f t="shared" si="154"/>
        <v>0.12460353420933412</v>
      </c>
      <c r="V127" s="105">
        <f t="shared" si="155"/>
        <v>5.1349850260414165E-2</v>
      </c>
    </row>
    <row r="128" spans="1:22" s="158" customFormat="1" x14ac:dyDescent="0.25">
      <c r="A128" s="171">
        <v>128</v>
      </c>
      <c r="B128" s="173">
        <f>[1]Valores!A127</f>
        <v>45352</v>
      </c>
      <c r="C128" s="172">
        <f>[1]Valores!B127</f>
        <v>1237.8936363636362</v>
      </c>
      <c r="D128" s="172">
        <f>[1]Valores!C127</f>
        <v>1020.2127272727271</v>
      </c>
      <c r="E128" s="172">
        <f>[1]Valores!D127</f>
        <v>91.74909090909091</v>
      </c>
      <c r="F128" s="172">
        <f>[1]Valores!E127</f>
        <v>4.5127272727272736</v>
      </c>
      <c r="G128" s="172">
        <f>[1]Valores!F127</f>
        <v>2354.3681818181822</v>
      </c>
      <c r="H128" s="99">
        <f t="shared" si="160"/>
        <v>1.5784785555671154E-3</v>
      </c>
      <c r="I128" s="99">
        <f t="shared" si="161"/>
        <v>0</v>
      </c>
      <c r="J128" s="99">
        <f t="shared" si="161"/>
        <v>0</v>
      </c>
      <c r="K128" s="99">
        <f t="shared" si="161"/>
        <v>0</v>
      </c>
      <c r="L128" s="99">
        <f t="shared" si="161"/>
        <v>8.2932101950084977E-4</v>
      </c>
      <c r="M128" s="159">
        <f>(C128/C$125)-1</f>
        <v>2.9690966462687651E-3</v>
      </c>
      <c r="N128" s="159">
        <f>(D128/D$125)-1</f>
        <v>0</v>
      </c>
      <c r="O128" s="159">
        <f t="shared" si="162"/>
        <v>2.1466959505278327E-2</v>
      </c>
      <c r="P128" s="159">
        <f t="shared" si="162"/>
        <v>0</v>
      </c>
      <c r="Q128" s="159">
        <f t="shared" si="162"/>
        <v>2.3811247098586286E-3</v>
      </c>
      <c r="R128" s="108">
        <f>C128/C116-1</f>
        <v>1.141561329674956E-2</v>
      </c>
      <c r="S128" s="109">
        <f t="shared" si="165"/>
        <v>-1.4462080509211606E-2</v>
      </c>
      <c r="T128" s="109">
        <f t="shared" ref="T128:U129" si="166">E128/E116-1</f>
        <v>6.2380260637066032E-2</v>
      </c>
      <c r="U128" s="109">
        <f t="shared" si="166"/>
        <v>0.12460353420933412</v>
      </c>
      <c r="V128" s="105">
        <f>G128/G116-1</f>
        <v>2.0805377437487227E-3</v>
      </c>
    </row>
    <row r="129" spans="1:22" x14ac:dyDescent="0.25">
      <c r="A129" s="96">
        <v>129</v>
      </c>
      <c r="B129" s="1">
        <f>[1]Valores!A128</f>
        <v>45383</v>
      </c>
      <c r="C129" s="129">
        <f>[1]Valores!B128</f>
        <v>1240.5572727272727</v>
      </c>
      <c r="D129" s="129">
        <f>[1]Valores!C128</f>
        <v>1020.2127272727271</v>
      </c>
      <c r="E129" s="129">
        <f>[1]Valores!D128</f>
        <v>91.74909090909091</v>
      </c>
      <c r="F129" s="129">
        <f>[1]Valores!E128</f>
        <v>4.5127272727272736</v>
      </c>
      <c r="G129" s="129">
        <f>[1]Valores!F128</f>
        <v>2357.0318181818179</v>
      </c>
      <c r="H129" s="98">
        <f t="shared" si="160"/>
        <v>2.151748975348952E-3</v>
      </c>
      <c r="I129" s="98">
        <f t="shared" ref="I129" si="167">(D129-D128)/D128</f>
        <v>0</v>
      </c>
      <c r="J129" s="98">
        <f t="shared" ref="J129" si="168">(E129-E128)/E128</f>
        <v>0</v>
      </c>
      <c r="K129" s="98">
        <f t="shared" ref="K129" si="169">(F129-F128)/F128</f>
        <v>0</v>
      </c>
      <c r="L129" s="98">
        <f t="shared" ref="L129" si="170">(G129-G128)/G128</f>
        <v>1.1313593108358876E-3</v>
      </c>
      <c r="M129" s="149">
        <f>(C129/C$125)-1</f>
        <v>5.1272343722841285E-3</v>
      </c>
      <c r="N129" s="149">
        <f t="shared" ref="N129" si="171">(D129/D$125)-1</f>
        <v>0</v>
      </c>
      <c r="O129" s="149">
        <f t="shared" ref="O129" si="172">(E129/E$125)-1</f>
        <v>2.1466959505278327E-2</v>
      </c>
      <c r="P129" s="149">
        <f t="shared" ref="P129" si="173">(F129/F$125)-1</f>
        <v>0</v>
      </c>
      <c r="Q129" s="159">
        <f t="shared" ref="Q129" si="174">(G129/G$125)-1</f>
        <v>3.5151779283053575E-3</v>
      </c>
      <c r="R129" s="106">
        <f t="shared" ref="R129" si="175">C129/C117-1</f>
        <v>1.1915064013436893E-2</v>
      </c>
      <c r="S129" s="107">
        <f t="shared" si="165"/>
        <v>9.7213151297804501E-2</v>
      </c>
      <c r="T129" s="107">
        <f t="shared" si="166"/>
        <v>6.2380260637066032E-2</v>
      </c>
      <c r="U129" s="107">
        <f t="shared" si="166"/>
        <v>8.5501858736059644E-2</v>
      </c>
      <c r="V129" s="105">
        <f>G129/G117-1</f>
        <v>4.9299451216550771E-2</v>
      </c>
    </row>
    <row r="130" spans="1:22" x14ac:dyDescent="0.25">
      <c r="A130" s="96">
        <v>130</v>
      </c>
      <c r="B130" s="1">
        <f>[1]Valores!A129</f>
        <v>45413</v>
      </c>
      <c r="C130" s="129">
        <f>[1]Valores!B129</f>
        <v>1239.1281818181817</v>
      </c>
      <c r="D130" s="129">
        <f>[1]Valores!C129</f>
        <v>1054.9000000000001</v>
      </c>
      <c r="E130" s="129">
        <f>[1]Valores!D129</f>
        <v>91.74909090909091</v>
      </c>
      <c r="F130" s="129">
        <f>[1]Valores!E129</f>
        <v>4.5127272727272736</v>
      </c>
      <c r="G130" s="129">
        <f>[1]Valores!F129</f>
        <v>2390.2900000000004</v>
      </c>
      <c r="H130" s="98">
        <f t="shared" ref="H130:H137" si="176">(C130-C129)/C129</f>
        <v>-1.1519749555368966E-3</v>
      </c>
      <c r="I130" s="98">
        <f t="shared" ref="I130:I136" si="177">(D130-D129)/D129</f>
        <v>3.4000039207509596E-2</v>
      </c>
      <c r="J130" s="98">
        <f t="shared" ref="J130:J137" si="178">(E130-E129)/E129</f>
        <v>0</v>
      </c>
      <c r="K130" s="98">
        <f t="shared" ref="K130:K137" si="179">(F130-F129)/F129</f>
        <v>0</v>
      </c>
      <c r="L130" s="98">
        <f t="shared" ref="L130:L137" si="180">(G130-G129)/G129</f>
        <v>1.4110196375642226E-2</v>
      </c>
      <c r="M130" s="149">
        <f t="shared" ref="M130:M137" si="181">(C130/C$125)-1</f>
        <v>3.9693529711590791E-3</v>
      </c>
      <c r="N130" s="149">
        <f t="shared" ref="N130:N137" si="182">(D130/D$125)-1</f>
        <v>3.4000039207509491E-2</v>
      </c>
      <c r="O130" s="149">
        <f t="shared" ref="O130:O137" si="183">(E130/E$125)-1</f>
        <v>2.1466959505278327E-2</v>
      </c>
      <c r="P130" s="149">
        <f t="shared" ref="P130:P137" si="184">(F130/F$125)-1</f>
        <v>0</v>
      </c>
      <c r="Q130" s="159">
        <f t="shared" ref="Q130:Q137" si="185">(G130/G$125)-1</f>
        <v>1.7674974154811229E-2</v>
      </c>
      <c r="R130" s="106">
        <f t="shared" ref="R130:R137" si="186">C130/C118-1</f>
        <v>1.9962375520441888E-2</v>
      </c>
      <c r="S130" s="107">
        <f t="shared" ref="S130:S137" si="187">D130/D118-1</f>
        <v>6.5274808200226575E-2</v>
      </c>
      <c r="T130" s="107">
        <f t="shared" ref="T130:T137" si="188">E130/E118-1</f>
        <v>6.2380260637066032E-2</v>
      </c>
      <c r="U130" s="107">
        <f t="shared" ref="U130:U137" si="189">F130/F118-1</f>
        <v>8.5501858736059644E-2</v>
      </c>
      <c r="V130" s="105">
        <f t="shared" ref="V130:V137" si="190">G130/G118-1</f>
        <v>4.1222910302539884E-2</v>
      </c>
    </row>
    <row r="131" spans="1:22" x14ac:dyDescent="0.25">
      <c r="A131" s="96">
        <v>131</v>
      </c>
      <c r="B131" s="1">
        <f>[1]Valores!A130</f>
        <v>45444</v>
      </c>
      <c r="C131" s="129">
        <f>[1]Valores!B130</f>
        <v>1227.8154545454545</v>
      </c>
      <c r="D131" s="129">
        <f>[1]Valores!C130</f>
        <v>1087.5454545454545</v>
      </c>
      <c r="E131" s="129">
        <f>[1]Valores!D130</f>
        <v>89.820909090909083</v>
      </c>
      <c r="F131" s="129">
        <f>[1]Valores!E130</f>
        <v>4.5127272727272736</v>
      </c>
      <c r="G131" s="129">
        <f>[1]Valores!F130</f>
        <v>2409.6945454545453</v>
      </c>
      <c r="H131" s="98">
        <f t="shared" si="176"/>
        <v>-9.1295859772376163E-3</v>
      </c>
      <c r="I131" s="98">
        <f t="shared" si="177"/>
        <v>3.0946492127646611E-2</v>
      </c>
      <c r="J131" s="98">
        <f t="shared" si="178"/>
        <v>-2.1015813879751193E-2</v>
      </c>
      <c r="K131" s="98">
        <f t="shared" si="179"/>
        <v>0</v>
      </c>
      <c r="L131" s="98">
        <f t="shared" si="180"/>
        <v>8.1180716375606546E-3</v>
      </c>
      <c r="M131" s="149">
        <f t="shared" si="181"/>
        <v>-5.196471555302673E-3</v>
      </c>
      <c r="N131" s="149">
        <f t="shared" si="182"/>
        <v>6.5998713280831067E-2</v>
      </c>
      <c r="O131" s="149">
        <f t="shared" si="183"/>
        <v>0</v>
      </c>
      <c r="P131" s="149">
        <f t="shared" si="184"/>
        <v>0</v>
      </c>
      <c r="Q131" s="159">
        <f t="shared" si="185"/>
        <v>2.5936532498752607E-2</v>
      </c>
      <c r="R131" s="106">
        <f t="shared" si="186"/>
        <v>1.0116141925148314E-2</v>
      </c>
      <c r="S131" s="107">
        <f t="shared" si="187"/>
        <v>9.8241326665975182E-2</v>
      </c>
      <c r="T131" s="107">
        <f t="shared" si="188"/>
        <v>3.089459735815181E-2</v>
      </c>
      <c r="U131" s="107">
        <f t="shared" si="189"/>
        <v>8.5501858736059644E-2</v>
      </c>
      <c r="V131" s="105">
        <f t="shared" si="190"/>
        <v>4.9031313853678204E-2</v>
      </c>
    </row>
    <row r="132" spans="1:22" x14ac:dyDescent="0.25">
      <c r="A132" s="96">
        <v>132</v>
      </c>
      <c r="B132" s="1">
        <f>[1]Valores!A131</f>
        <v>45474</v>
      </c>
      <c r="C132" s="129">
        <f>[1]Valores!B131</f>
        <v>1233.830909090909</v>
      </c>
      <c r="D132" s="129">
        <f>[1]Valores!C131</f>
        <v>1093.8090909090911</v>
      </c>
      <c r="E132" s="129">
        <f>[1]Valores!D131</f>
        <v>90.788181818181798</v>
      </c>
      <c r="F132" s="129">
        <f>[1]Valores!E131</f>
        <v>4.5127272727272736</v>
      </c>
      <c r="G132" s="129">
        <f>[1]Valores!F131</f>
        <v>2422.9409090909089</v>
      </c>
      <c r="H132" s="98">
        <f t="shared" si="176"/>
        <v>4.8993148955609892E-3</v>
      </c>
      <c r="I132" s="98">
        <f t="shared" si="177"/>
        <v>5.7594248934215806E-3</v>
      </c>
      <c r="J132" s="98">
        <f t="shared" si="178"/>
        <v>1.0768903778225215E-2</v>
      </c>
      <c r="K132" s="98">
        <f t="shared" si="179"/>
        <v>0</v>
      </c>
      <c r="L132" s="98">
        <f t="shared" si="180"/>
        <v>5.4971131761701987E-3</v>
      </c>
      <c r="M132" s="149">
        <f t="shared" si="181"/>
        <v>-3.2261581023695918E-4</v>
      </c>
      <c r="N132" s="149">
        <f t="shared" si="182"/>
        <v>7.2138252806456027E-2</v>
      </c>
      <c r="O132" s="149">
        <f t="shared" si="183"/>
        <v>1.0768903778225258E-2</v>
      </c>
      <c r="P132" s="149">
        <f t="shared" si="184"/>
        <v>0</v>
      </c>
      <c r="Q132" s="159">
        <f t="shared" si="185"/>
        <v>3.1576221729465948E-2</v>
      </c>
      <c r="R132" s="106">
        <f t="shared" si="186"/>
        <v>1.1275018963073702E-2</v>
      </c>
      <c r="S132" s="107">
        <f t="shared" si="187"/>
        <v>0.10456656510175955</v>
      </c>
      <c r="T132" s="107">
        <f t="shared" si="188"/>
        <v>1.0768903778225258E-2</v>
      </c>
      <c r="U132" s="107">
        <f t="shared" si="189"/>
        <v>0</v>
      </c>
      <c r="V132" s="105">
        <f t="shared" si="190"/>
        <v>5.1318351362609205E-2</v>
      </c>
    </row>
    <row r="133" spans="1:22" x14ac:dyDescent="0.25">
      <c r="A133" s="96">
        <v>133</v>
      </c>
      <c r="B133" s="1">
        <f>[1]Valores!A132</f>
        <v>45505</v>
      </c>
      <c r="C133" s="129">
        <f>[1]Valores!B132</f>
        <v>1236.2918181818184</v>
      </c>
      <c r="D133" s="129">
        <f>[1]Valores!C132</f>
        <v>1093.8090909090911</v>
      </c>
      <c r="E133" s="129">
        <f>[1]Valores!D132</f>
        <v>90.788181818181798</v>
      </c>
      <c r="F133" s="129">
        <f>[1]Valores!E132</f>
        <v>4.5127272727272736</v>
      </c>
      <c r="G133" s="129">
        <f>[1]Valores!F132</f>
        <v>2425.4018181818178</v>
      </c>
      <c r="H133" s="98">
        <f t="shared" si="176"/>
        <v>1.9945270237414952E-3</v>
      </c>
      <c r="I133" s="98">
        <f t="shared" si="177"/>
        <v>0</v>
      </c>
      <c r="J133" s="98">
        <f t="shared" si="178"/>
        <v>0</v>
      </c>
      <c r="K133" s="98">
        <f t="shared" si="179"/>
        <v>0</v>
      </c>
      <c r="L133" s="98">
        <f t="shared" si="180"/>
        <v>1.0156702879857832E-3</v>
      </c>
      <c r="M133" s="149">
        <f t="shared" si="181"/>
        <v>1.6712677475527737E-3</v>
      </c>
      <c r="N133" s="149">
        <f t="shared" si="182"/>
        <v>7.2138252806456027E-2</v>
      </c>
      <c r="O133" s="149">
        <f t="shared" si="183"/>
        <v>1.0768903778225258E-2</v>
      </c>
      <c r="P133" s="149">
        <f t="shared" si="184"/>
        <v>0</v>
      </c>
      <c r="Q133" s="159">
        <f t="shared" si="185"/>
        <v>3.2623963047669235E-2</v>
      </c>
      <c r="R133" s="106">
        <f t="shared" si="186"/>
        <v>1.5534852044405412E-2</v>
      </c>
      <c r="S133" s="107">
        <f t="shared" si="187"/>
        <v>7.2138252806456027E-2</v>
      </c>
      <c r="T133" s="107">
        <f t="shared" si="188"/>
        <v>1.0768903778225258E-2</v>
      </c>
      <c r="U133" s="107">
        <f t="shared" si="189"/>
        <v>0</v>
      </c>
      <c r="V133" s="105">
        <f t="shared" si="190"/>
        <v>4.0085079873487306E-2</v>
      </c>
    </row>
    <row r="134" spans="1:22" x14ac:dyDescent="0.25">
      <c r="A134" s="96">
        <v>134</v>
      </c>
      <c r="B134" s="1">
        <f>[1]Valores!A133</f>
        <v>45536</v>
      </c>
      <c r="C134" s="129">
        <f>[1]Valores!B133</f>
        <v>1239.3545454545456</v>
      </c>
      <c r="D134" s="129">
        <f>[1]Valores!C133</f>
        <v>1093.8090909090911</v>
      </c>
      <c r="E134" s="129">
        <f>[1]Valores!D133</f>
        <v>90.788181818181798</v>
      </c>
      <c r="F134" s="129">
        <f>[1]Valores!E133</f>
        <v>4.5127272727272736</v>
      </c>
      <c r="G134" s="129">
        <f>[1]Valores!F133</f>
        <v>2428.4645454545453</v>
      </c>
      <c r="H134" s="98">
        <f t="shared" si="176"/>
        <v>2.4773497872302413E-3</v>
      </c>
      <c r="I134" s="98">
        <f t="shared" si="177"/>
        <v>0</v>
      </c>
      <c r="J134" s="98">
        <f t="shared" si="178"/>
        <v>0</v>
      </c>
      <c r="K134" s="98">
        <f t="shared" si="179"/>
        <v>0</v>
      </c>
      <c r="L134" s="98">
        <f t="shared" si="180"/>
        <v>1.2627710797311891E-3</v>
      </c>
      <c r="M134" s="149">
        <f t="shared" si="181"/>
        <v>4.1527578495816897E-3</v>
      </c>
      <c r="N134" s="149">
        <f t="shared" si="182"/>
        <v>7.2138252806456027E-2</v>
      </c>
      <c r="O134" s="149">
        <f t="shared" si="183"/>
        <v>1.0768903778225258E-2</v>
      </c>
      <c r="P134" s="149">
        <f t="shared" si="184"/>
        <v>0</v>
      </c>
      <c r="Q134" s="159">
        <f t="shared" si="185"/>
        <v>3.3927930724443112E-2</v>
      </c>
      <c r="R134" s="106">
        <f t="shared" si="186"/>
        <v>1.2773234598423944E-2</v>
      </c>
      <c r="S134" s="107">
        <f t="shared" si="187"/>
        <v>7.212296725328593E-2</v>
      </c>
      <c r="T134" s="107">
        <f t="shared" si="188"/>
        <v>1.0768903778225258E-2</v>
      </c>
      <c r="U134" s="107">
        <f t="shared" si="189"/>
        <v>0</v>
      </c>
      <c r="V134" s="105">
        <f t="shared" si="190"/>
        <v>3.8566734820748572E-2</v>
      </c>
    </row>
    <row r="135" spans="1:22" x14ac:dyDescent="0.25">
      <c r="A135" s="96">
        <v>135</v>
      </c>
      <c r="B135" s="1">
        <f>[1]Valores!A134</f>
        <v>45566</v>
      </c>
      <c r="C135" s="129">
        <f>[1]Valores!B134</f>
        <v>1247.57</v>
      </c>
      <c r="D135" s="129">
        <f>[1]Valores!C134</f>
        <v>1093.8090909090911</v>
      </c>
      <c r="E135" s="129">
        <f>[1]Valores!D134</f>
        <v>90.788181818181798</v>
      </c>
      <c r="F135" s="129">
        <f>[1]Valores!E134</f>
        <v>4.5427272727272729</v>
      </c>
      <c r="G135" s="129">
        <f>[1]Valores!F134</f>
        <v>2436.7099999999996</v>
      </c>
      <c r="H135" s="98">
        <f t="shared" si="176"/>
        <v>6.628817052864602E-3</v>
      </c>
      <c r="I135" s="98">
        <f>(D135-D134)/D134</f>
        <v>0</v>
      </c>
      <c r="J135" s="98">
        <f t="shared" si="178"/>
        <v>0</v>
      </c>
      <c r="K135" s="98">
        <f t="shared" si="179"/>
        <v>6.6478646253020331E-3</v>
      </c>
      <c r="L135" s="98">
        <f t="shared" si="180"/>
        <v>3.3953365968993334E-3</v>
      </c>
      <c r="M135" s="149">
        <f t="shared" si="181"/>
        <v>1.0809102774496093E-2</v>
      </c>
      <c r="N135" s="149">
        <f t="shared" si="182"/>
        <v>7.2138252806456027E-2</v>
      </c>
      <c r="O135" s="149">
        <f t="shared" si="183"/>
        <v>1.0768903778225258E-2</v>
      </c>
      <c r="P135" s="149">
        <f t="shared" si="184"/>
        <v>6.6478646253020912E-3</v>
      </c>
      <c r="Q135" s="159">
        <f t="shared" si="185"/>
        <v>3.7438464066188226E-2</v>
      </c>
      <c r="R135" s="106">
        <f t="shared" si="186"/>
        <v>1.3135882894043105E-2</v>
      </c>
      <c r="S135" s="107">
        <f t="shared" si="187"/>
        <v>7.2138252806456027E-2</v>
      </c>
      <c r="T135" s="107">
        <f t="shared" si="188"/>
        <v>1.0768903778225258E-2</v>
      </c>
      <c r="U135" s="107">
        <f t="shared" si="189"/>
        <v>6.6478646253020912E-3</v>
      </c>
      <c r="V135" s="105">
        <f t="shared" si="190"/>
        <v>3.8691976663753458E-2</v>
      </c>
    </row>
    <row r="136" spans="1:22" x14ac:dyDescent="0.25">
      <c r="A136" s="96">
        <v>136</v>
      </c>
      <c r="B136" s="1">
        <f>[1]Valores!A135</f>
        <v>45597</v>
      </c>
      <c r="C136" s="129">
        <f>[1]Valores!B135</f>
        <v>1254.9690909090912</v>
      </c>
      <c r="D136" s="129">
        <f>[1]Valores!C135</f>
        <v>1239.7299999999998</v>
      </c>
      <c r="E136" s="129">
        <f>[1]Valores!D135</f>
        <v>90.788181818181798</v>
      </c>
      <c r="F136" s="129">
        <f>[1]Valores!E135</f>
        <v>4.5427272727272729</v>
      </c>
      <c r="G136" s="129">
        <f>[1]Valores!F135</f>
        <v>2590.0299999999997</v>
      </c>
      <c r="H136" s="98">
        <f t="shared" si="176"/>
        <v>5.9308022067629303E-3</v>
      </c>
      <c r="I136" s="98">
        <f t="shared" si="177"/>
        <v>0.13340619519776556</v>
      </c>
      <c r="J136" s="98">
        <f t="shared" si="178"/>
        <v>0</v>
      </c>
      <c r="K136" s="98">
        <f t="shared" si="179"/>
        <v>0</v>
      </c>
      <c r="L136" s="98">
        <f t="shared" si="180"/>
        <v>6.2920905647368866E-2</v>
      </c>
      <c r="M136" s="149">
        <f t="shared" si="181"/>
        <v>1.6804011631847082E-2</v>
      </c>
      <c r="N136" s="149">
        <f t="shared" si="182"/>
        <v>0.21516813783934552</v>
      </c>
      <c r="O136" s="149">
        <f t="shared" si="183"/>
        <v>1.0768903778225258E-2</v>
      </c>
      <c r="P136" s="149">
        <f t="shared" si="184"/>
        <v>6.6478646253020912E-3</v>
      </c>
      <c r="Q136" s="159">
        <f t="shared" si="185"/>
        <v>0.10271503177864827</v>
      </c>
      <c r="R136" s="106">
        <f t="shared" si="186"/>
        <v>1.8178680192562746E-2</v>
      </c>
      <c r="S136" s="107">
        <f t="shared" si="187"/>
        <v>0.21516813783934552</v>
      </c>
      <c r="T136" s="107">
        <f t="shared" si="188"/>
        <v>1.0768903778225258E-2</v>
      </c>
      <c r="U136" s="107">
        <f t="shared" si="189"/>
        <v>6.6478646253020912E-3</v>
      </c>
      <c r="V136" s="105">
        <f t="shared" si="190"/>
        <v>0.10349792007188729</v>
      </c>
    </row>
    <row r="137" spans="1:22" x14ac:dyDescent="0.25">
      <c r="A137" s="96">
        <v>137</v>
      </c>
      <c r="B137" s="1">
        <f>[1]Valores!A136</f>
        <v>45627</v>
      </c>
      <c r="C137" s="129">
        <f>[1]Valores!B136</f>
        <v>1256.840909090909</v>
      </c>
      <c r="D137" s="129">
        <f>[1]Valores!C136</f>
        <v>1122.5245454545454</v>
      </c>
      <c r="E137" s="129">
        <f>[1]Valores!D136</f>
        <v>90.788181818181798</v>
      </c>
      <c r="F137" s="129">
        <f>[1]Valores!E136</f>
        <v>4.5572727272727267</v>
      </c>
      <c r="G137" s="129">
        <f>[1]Valores!F136</f>
        <v>2474.7109090909089</v>
      </c>
      <c r="H137" s="98">
        <f t="shared" si="176"/>
        <v>1.491525325505755E-3</v>
      </c>
      <c r="I137" s="98">
        <f>(D137-D136)/D136</f>
        <v>-9.4541113424257195E-2</v>
      </c>
      <c r="J137" s="98">
        <f t="shared" si="178"/>
        <v>0</v>
      </c>
      <c r="K137" s="98">
        <f t="shared" si="179"/>
        <v>3.2019211526914397E-3</v>
      </c>
      <c r="L137" s="98">
        <f t="shared" si="180"/>
        <v>-4.4524229800076004E-2</v>
      </c>
      <c r="M137" s="149">
        <f t="shared" si="181"/>
        <v>1.8320600566271938E-2</v>
      </c>
      <c r="N137" s="149">
        <f t="shared" si="182"/>
        <v>0.10028478909033245</v>
      </c>
      <c r="O137" s="149">
        <f t="shared" si="183"/>
        <v>1.0768903778225258E-2</v>
      </c>
      <c r="P137" s="149">
        <f t="shared" si="184"/>
        <v>9.8710717163574824E-3</v>
      </c>
      <c r="Q137" s="159">
        <f t="shared" si="185"/>
        <v>5.3617494299737611E-2</v>
      </c>
      <c r="R137" s="106">
        <f t="shared" si="186"/>
        <v>1.8320600566271938E-2</v>
      </c>
      <c r="S137" s="107">
        <f t="shared" si="187"/>
        <v>0.10028478909033245</v>
      </c>
      <c r="T137" s="107">
        <f t="shared" si="188"/>
        <v>1.0768903778225258E-2</v>
      </c>
      <c r="U137" s="107">
        <f t="shared" si="189"/>
        <v>9.8710717163574824E-3</v>
      </c>
      <c r="V137" s="105">
        <f t="shared" si="190"/>
        <v>5.3617494299737611E-2</v>
      </c>
    </row>
    <row r="138" spans="1:22" x14ac:dyDescent="0.25">
      <c r="H138"/>
      <c r="M138"/>
      <c r="Q138" s="158"/>
      <c r="R138"/>
      <c r="V138" s="158"/>
    </row>
    <row r="139" spans="1:22" x14ac:dyDescent="0.25">
      <c r="H139"/>
      <c r="M139"/>
      <c r="Q139" s="158"/>
      <c r="R139"/>
      <c r="V139" s="158"/>
    </row>
    <row r="140" spans="1:22" x14ac:dyDescent="0.25">
      <c r="H140"/>
      <c r="M140"/>
      <c r="Q140" s="158"/>
      <c r="R140"/>
      <c r="V140" s="158"/>
    </row>
    <row r="141" spans="1:22" x14ac:dyDescent="0.25">
      <c r="H141"/>
      <c r="M141"/>
      <c r="Q141" s="158"/>
      <c r="R141"/>
      <c r="V141" s="158"/>
    </row>
    <row r="142" spans="1:22" x14ac:dyDescent="0.25">
      <c r="H142"/>
      <c r="M142"/>
      <c r="Q142" s="158"/>
      <c r="R142"/>
      <c r="V142" s="158"/>
    </row>
    <row r="143" spans="1:22" x14ac:dyDescent="0.25">
      <c r="H143"/>
      <c r="M143"/>
      <c r="Q143" s="158"/>
      <c r="R143"/>
      <c r="V143" s="158"/>
    </row>
    <row r="144" spans="1:22" x14ac:dyDescent="0.25">
      <c r="H144"/>
      <c r="M144"/>
      <c r="Q144" s="158"/>
      <c r="R144"/>
      <c r="V144" s="158"/>
    </row>
    <row r="145" spans="8:22" x14ac:dyDescent="0.25">
      <c r="H145"/>
      <c r="M145"/>
      <c r="Q145" s="158"/>
      <c r="R145"/>
      <c r="V145" s="158"/>
    </row>
    <row r="146" spans="8:22" x14ac:dyDescent="0.25">
      <c r="H146"/>
      <c r="M146"/>
      <c r="Q146" s="158"/>
      <c r="R146"/>
      <c r="V146" s="158"/>
    </row>
    <row r="147" spans="8:22" x14ac:dyDescent="0.25">
      <c r="H147"/>
      <c r="M147"/>
      <c r="Q147" s="158"/>
      <c r="R147"/>
      <c r="V147" s="158"/>
    </row>
    <row r="148" spans="8:22" x14ac:dyDescent="0.25">
      <c r="H148"/>
      <c r="M148"/>
      <c r="Q148" s="158"/>
      <c r="R148"/>
      <c r="V148" s="158"/>
    </row>
    <row r="149" spans="8:22" x14ac:dyDescent="0.25">
      <c r="H149"/>
      <c r="M149"/>
      <c r="Q149" s="158"/>
      <c r="R149"/>
      <c r="V149" s="158"/>
    </row>
    <row r="150" spans="8:22" x14ac:dyDescent="0.25">
      <c r="H150"/>
      <c r="M150"/>
      <c r="Q150" s="158"/>
      <c r="R150"/>
      <c r="V150" s="158"/>
    </row>
    <row r="151" spans="8:22" x14ac:dyDescent="0.25">
      <c r="H151"/>
      <c r="M151"/>
      <c r="Q151" s="158"/>
      <c r="R151"/>
      <c r="V151" s="158"/>
    </row>
    <row r="152" spans="8:22" x14ac:dyDescent="0.25">
      <c r="H152"/>
      <c r="M152"/>
      <c r="Q152" s="158"/>
      <c r="R152"/>
      <c r="V152" s="158"/>
    </row>
    <row r="153" spans="8:22" x14ac:dyDescent="0.25">
      <c r="H153"/>
      <c r="M153"/>
      <c r="Q153" s="158"/>
      <c r="R153"/>
      <c r="V153" s="158"/>
    </row>
    <row r="154" spans="8:22" x14ac:dyDescent="0.25">
      <c r="H154"/>
      <c r="M154"/>
      <c r="Q154" s="158"/>
      <c r="R154"/>
      <c r="V154" s="158"/>
    </row>
    <row r="155" spans="8:22" x14ac:dyDescent="0.25">
      <c r="H155"/>
      <c r="M155"/>
      <c r="Q155" s="158"/>
      <c r="R155"/>
      <c r="V155" s="158"/>
    </row>
    <row r="156" spans="8:22" x14ac:dyDescent="0.25">
      <c r="H156"/>
      <c r="M156"/>
      <c r="Q156" s="158"/>
      <c r="R156"/>
      <c r="V156" s="158"/>
    </row>
    <row r="157" spans="8:22" x14ac:dyDescent="0.25">
      <c r="H157"/>
      <c r="M157"/>
      <c r="Q157" s="158"/>
      <c r="R157"/>
      <c r="V157" s="158"/>
    </row>
    <row r="158" spans="8:22" x14ac:dyDescent="0.25">
      <c r="H158"/>
      <c r="M158"/>
      <c r="Q158" s="158"/>
      <c r="R158"/>
      <c r="V158" s="158"/>
    </row>
    <row r="159" spans="8:22" x14ac:dyDescent="0.25">
      <c r="H159"/>
      <c r="M159"/>
      <c r="Q159" s="158"/>
      <c r="R159"/>
      <c r="V159" s="158"/>
    </row>
    <row r="160" spans="8:22" x14ac:dyDescent="0.25">
      <c r="H160"/>
      <c r="M160"/>
      <c r="Q160" s="158"/>
      <c r="R160"/>
      <c r="V160" s="158"/>
    </row>
    <row r="161" spans="8:22" x14ac:dyDescent="0.25">
      <c r="H161"/>
      <c r="M161"/>
      <c r="Q161" s="158"/>
      <c r="R161"/>
      <c r="V161" s="158"/>
    </row>
    <row r="162" spans="8:22" x14ac:dyDescent="0.25">
      <c r="H162"/>
      <c r="M162"/>
      <c r="Q162" s="158"/>
      <c r="R162"/>
      <c r="V162" s="158"/>
    </row>
    <row r="163" spans="8:22" x14ac:dyDescent="0.25">
      <c r="H163"/>
      <c r="M163"/>
      <c r="Q163" s="158"/>
      <c r="R163"/>
      <c r="V163" s="158"/>
    </row>
    <row r="164" spans="8:22" x14ac:dyDescent="0.25">
      <c r="H164"/>
      <c r="M164"/>
      <c r="Q164" s="158"/>
      <c r="R164"/>
      <c r="V164" s="158"/>
    </row>
    <row r="165" spans="8:22" x14ac:dyDescent="0.25">
      <c r="H165"/>
      <c r="M165"/>
      <c r="Q165" s="158"/>
      <c r="R165"/>
      <c r="V165" s="158"/>
    </row>
    <row r="166" spans="8:22" x14ac:dyDescent="0.25">
      <c r="H166"/>
      <c r="M166"/>
      <c r="Q166" s="158"/>
      <c r="R166"/>
      <c r="V166" s="158"/>
    </row>
    <row r="167" spans="8:22" x14ac:dyDescent="0.25">
      <c r="H167"/>
      <c r="M167"/>
      <c r="Q167" s="158"/>
      <c r="R167"/>
      <c r="V167" s="158"/>
    </row>
    <row r="168" spans="8:22" x14ac:dyDescent="0.25">
      <c r="H168"/>
      <c r="M168"/>
      <c r="Q168" s="158"/>
      <c r="R168"/>
      <c r="V168" s="158"/>
    </row>
    <row r="169" spans="8:22" x14ac:dyDescent="0.25">
      <c r="H169"/>
      <c r="M169"/>
      <c r="Q169" s="158"/>
      <c r="R169"/>
      <c r="V169" s="158"/>
    </row>
    <row r="170" spans="8:22" x14ac:dyDescent="0.25">
      <c r="H170"/>
      <c r="M170"/>
      <c r="Q170" s="158"/>
      <c r="R170"/>
      <c r="V170" s="158"/>
    </row>
    <row r="171" spans="8:22" x14ac:dyDescent="0.25">
      <c r="H171"/>
      <c r="M171"/>
      <c r="Q171" s="158"/>
      <c r="R171"/>
      <c r="V171" s="158"/>
    </row>
    <row r="172" spans="8:22" x14ac:dyDescent="0.25">
      <c r="H172"/>
      <c r="M172"/>
      <c r="Q172" s="158"/>
      <c r="R172"/>
      <c r="V172" s="158"/>
    </row>
    <row r="173" spans="8:22" x14ac:dyDescent="0.25">
      <c r="H173"/>
      <c r="M173"/>
      <c r="Q173" s="158"/>
      <c r="R173"/>
      <c r="V173" s="158"/>
    </row>
    <row r="174" spans="8:22" x14ac:dyDescent="0.25">
      <c r="H174"/>
      <c r="M174"/>
      <c r="Q174" s="158"/>
      <c r="R174"/>
      <c r="V174" s="158"/>
    </row>
    <row r="175" spans="8:22" x14ac:dyDescent="0.25">
      <c r="H175"/>
      <c r="M175"/>
      <c r="Q175" s="158"/>
      <c r="R175"/>
      <c r="V175" s="158"/>
    </row>
    <row r="176" spans="8:22" x14ac:dyDescent="0.25">
      <c r="H176"/>
      <c r="M176"/>
      <c r="Q176" s="158"/>
      <c r="R176"/>
      <c r="V176" s="158"/>
    </row>
    <row r="177" spans="8:22" x14ac:dyDescent="0.25">
      <c r="H177"/>
      <c r="M177"/>
      <c r="Q177" s="158"/>
      <c r="R177"/>
      <c r="V177" s="158"/>
    </row>
    <row r="178" spans="8:22" x14ac:dyDescent="0.25">
      <c r="H178"/>
      <c r="M178"/>
      <c r="Q178" s="158"/>
      <c r="R178"/>
      <c r="V178" s="158"/>
    </row>
    <row r="179" spans="8:22" x14ac:dyDescent="0.25">
      <c r="H179"/>
      <c r="M179"/>
      <c r="Q179" s="158"/>
      <c r="R179"/>
      <c r="V179" s="158"/>
    </row>
    <row r="180" spans="8:22" x14ac:dyDescent="0.25">
      <c r="H180"/>
      <c r="M180"/>
      <c r="Q180" s="158"/>
      <c r="R180"/>
      <c r="V180" s="158"/>
    </row>
    <row r="181" spans="8:22" x14ac:dyDescent="0.25">
      <c r="H181"/>
      <c r="M181"/>
      <c r="Q181" s="158"/>
      <c r="R181"/>
      <c r="V181" s="158"/>
    </row>
    <row r="182" spans="8:22" x14ac:dyDescent="0.25">
      <c r="H182"/>
      <c r="M182"/>
      <c r="Q182" s="158"/>
      <c r="R182"/>
      <c r="V182" s="158"/>
    </row>
    <row r="183" spans="8:22" x14ac:dyDescent="0.25">
      <c r="H183"/>
      <c r="M183"/>
      <c r="Q183" s="158"/>
      <c r="R183"/>
      <c r="V183" s="158"/>
    </row>
    <row r="184" spans="8:22" x14ac:dyDescent="0.25">
      <c r="H184"/>
      <c r="M184"/>
      <c r="Q184" s="158"/>
      <c r="R184"/>
      <c r="V184" s="158"/>
    </row>
    <row r="185" spans="8:22" x14ac:dyDescent="0.25">
      <c r="H185"/>
      <c r="M185"/>
      <c r="Q185" s="158"/>
      <c r="R185"/>
      <c r="V185" s="158"/>
    </row>
    <row r="186" spans="8:22" x14ac:dyDescent="0.25">
      <c r="H186"/>
      <c r="M186"/>
      <c r="Q186" s="158"/>
      <c r="R186"/>
      <c r="V186" s="158"/>
    </row>
    <row r="187" spans="8:22" x14ac:dyDescent="0.25">
      <c r="H187"/>
      <c r="M187"/>
      <c r="Q187" s="158"/>
      <c r="R187"/>
      <c r="V187" s="158"/>
    </row>
    <row r="188" spans="8:22" x14ac:dyDescent="0.25">
      <c r="H188"/>
      <c r="M188"/>
      <c r="Q188" s="158"/>
      <c r="R188"/>
      <c r="V188" s="158"/>
    </row>
    <row r="189" spans="8:22" x14ac:dyDescent="0.25">
      <c r="H189"/>
      <c r="M189"/>
      <c r="Q189" s="158"/>
      <c r="R189"/>
      <c r="V189" s="158"/>
    </row>
    <row r="190" spans="8:22" x14ac:dyDescent="0.25">
      <c r="H190"/>
      <c r="M190"/>
      <c r="Q190" s="158"/>
      <c r="R190"/>
      <c r="V190" s="158"/>
    </row>
    <row r="191" spans="8:22" x14ac:dyDescent="0.25">
      <c r="H191"/>
      <c r="M191"/>
      <c r="Q191" s="158"/>
      <c r="R191"/>
      <c r="V191" s="158"/>
    </row>
    <row r="192" spans="8:22" x14ac:dyDescent="0.25">
      <c r="H192"/>
      <c r="M192"/>
      <c r="Q192" s="158"/>
      <c r="R192"/>
      <c r="V192" s="158"/>
    </row>
    <row r="193" spans="8:22" x14ac:dyDescent="0.25">
      <c r="H193"/>
      <c r="M193"/>
      <c r="Q193" s="158"/>
      <c r="R193"/>
      <c r="V193" s="158"/>
    </row>
    <row r="194" spans="8:22" x14ac:dyDescent="0.25">
      <c r="H194"/>
      <c r="M194"/>
      <c r="Q194" s="158"/>
      <c r="R194"/>
      <c r="V194" s="158"/>
    </row>
    <row r="195" spans="8:22" x14ac:dyDescent="0.25">
      <c r="H195"/>
      <c r="M195"/>
      <c r="Q195" s="158"/>
      <c r="R195"/>
      <c r="V195" s="158"/>
    </row>
    <row r="196" spans="8:22" x14ac:dyDescent="0.25">
      <c r="H196"/>
      <c r="M196"/>
      <c r="Q196" s="158"/>
      <c r="R196"/>
      <c r="V196" s="158"/>
    </row>
  </sheetData>
  <mergeCells count="4">
    <mergeCell ref="C2:G2"/>
    <mergeCell ref="H2:L2"/>
    <mergeCell ref="M2:Q2"/>
    <mergeCell ref="R2:V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81"/>
  <sheetViews>
    <sheetView topLeftCell="A64" workbookViewId="0">
      <selection activeCell="H82" sqref="H82"/>
    </sheetView>
  </sheetViews>
  <sheetFormatPr defaultRowHeight="15" x14ac:dyDescent="0.25"/>
  <sheetData>
    <row r="1" spans="1:31" x14ac:dyDescent="0.25">
      <c r="A1" s="218" t="s">
        <v>78</v>
      </c>
      <c r="B1" s="218"/>
      <c r="C1" s="218"/>
      <c r="D1" s="218"/>
      <c r="E1" s="218"/>
      <c r="F1" s="218"/>
      <c r="G1" s="218" t="s">
        <v>85</v>
      </c>
      <c r="H1" s="218"/>
      <c r="I1" s="218"/>
      <c r="J1" s="218"/>
      <c r="K1" s="218"/>
      <c r="L1" s="218" t="s">
        <v>86</v>
      </c>
      <c r="M1" s="218"/>
      <c r="N1" s="218"/>
      <c r="O1" s="218"/>
      <c r="P1" s="218"/>
      <c r="Q1" s="93" t="s">
        <v>129</v>
      </c>
      <c r="R1" s="93"/>
      <c r="S1" s="93"/>
      <c r="T1" s="93"/>
      <c r="U1" s="93"/>
      <c r="V1" s="218" t="s">
        <v>85</v>
      </c>
      <c r="W1" s="218"/>
      <c r="X1" s="218"/>
      <c r="Y1" s="218"/>
      <c r="Z1" s="218"/>
      <c r="AA1" s="218" t="s">
        <v>86</v>
      </c>
      <c r="AB1" s="218"/>
      <c r="AC1" s="218"/>
      <c r="AD1" s="218"/>
      <c r="AE1" s="218"/>
    </row>
    <row r="2" spans="1:31" ht="45" x14ac:dyDescent="0.25">
      <c r="A2" s="94" t="s">
        <v>79</v>
      </c>
      <c r="B2" s="94" t="s">
        <v>80</v>
      </c>
      <c r="C2" s="94" t="s">
        <v>81</v>
      </c>
      <c r="D2" s="94" t="s">
        <v>82</v>
      </c>
      <c r="E2" s="94" t="s">
        <v>83</v>
      </c>
      <c r="F2" s="94" t="s">
        <v>84</v>
      </c>
      <c r="G2" s="94" t="s">
        <v>80</v>
      </c>
      <c r="H2" s="94" t="s">
        <v>81</v>
      </c>
      <c r="I2" s="94" t="s">
        <v>82</v>
      </c>
      <c r="J2" s="94" t="s">
        <v>83</v>
      </c>
      <c r="K2" s="94" t="s">
        <v>84</v>
      </c>
      <c r="L2" s="94" t="s">
        <v>80</v>
      </c>
      <c r="M2" s="94" t="s">
        <v>81</v>
      </c>
      <c r="N2" s="94" t="s">
        <v>82</v>
      </c>
      <c r="O2" s="94" t="s">
        <v>83</v>
      </c>
      <c r="P2" s="94" t="s">
        <v>84</v>
      </c>
      <c r="Q2" s="94" t="s">
        <v>80</v>
      </c>
      <c r="R2" s="94" t="s">
        <v>81</v>
      </c>
      <c r="S2" s="94" t="s">
        <v>82</v>
      </c>
      <c r="T2" s="94" t="s">
        <v>83</v>
      </c>
      <c r="U2" s="94" t="s">
        <v>84</v>
      </c>
      <c r="V2" s="94" t="s">
        <v>80</v>
      </c>
      <c r="W2" s="94" t="s">
        <v>81</v>
      </c>
      <c r="X2" s="94" t="s">
        <v>82</v>
      </c>
      <c r="Y2" s="94" t="s">
        <v>83</v>
      </c>
      <c r="Z2" s="94" t="s">
        <v>84</v>
      </c>
      <c r="AA2" s="94" t="s">
        <v>80</v>
      </c>
      <c r="AB2" s="94" t="s">
        <v>81</v>
      </c>
      <c r="AC2" s="94" t="s">
        <v>82</v>
      </c>
      <c r="AD2" s="94" t="s">
        <v>83</v>
      </c>
      <c r="AE2" s="94" t="s">
        <v>84</v>
      </c>
    </row>
    <row r="3" spans="1:31" x14ac:dyDescent="0.25">
      <c r="A3" s="1">
        <v>41061</v>
      </c>
      <c r="B3" s="55" t="str">
        <f>[2]Vitória!B3</f>
        <v>-</v>
      </c>
      <c r="C3" s="55" t="str">
        <f>[2]Vitória!C3</f>
        <v>-</v>
      </c>
      <c r="D3" s="55" t="str">
        <f>[2]Vitória!D3</f>
        <v>-</v>
      </c>
      <c r="E3" s="55" t="str">
        <f>[2]Vitória!E3</f>
        <v>-</v>
      </c>
      <c r="F3" s="55" t="str">
        <f>[2]Vitória!F3</f>
        <v>-</v>
      </c>
      <c r="G3" s="55" t="s">
        <v>43</v>
      </c>
      <c r="H3" s="55" t="s">
        <v>43</v>
      </c>
      <c r="I3" s="55" t="s">
        <v>43</v>
      </c>
      <c r="J3" s="55" t="s">
        <v>43</v>
      </c>
      <c r="K3" s="55" t="s">
        <v>43</v>
      </c>
      <c r="L3" s="55" t="s">
        <v>43</v>
      </c>
      <c r="M3" s="55" t="s">
        <v>43</v>
      </c>
      <c r="N3" s="55" t="s">
        <v>43</v>
      </c>
      <c r="O3" s="55" t="s">
        <v>43</v>
      </c>
      <c r="P3" s="55" t="s">
        <v>43</v>
      </c>
      <c r="Q3" s="5">
        <v>100</v>
      </c>
      <c r="R3" s="5">
        <v>100</v>
      </c>
      <c r="S3" s="5">
        <v>100</v>
      </c>
      <c r="T3" s="5">
        <v>100</v>
      </c>
      <c r="U3" s="5">
        <v>100</v>
      </c>
      <c r="V3" s="5">
        <v>100</v>
      </c>
      <c r="W3" s="5">
        <v>100</v>
      </c>
      <c r="X3" s="5">
        <v>100</v>
      </c>
      <c r="Y3" s="5">
        <v>100</v>
      </c>
      <c r="Z3" s="5">
        <v>100</v>
      </c>
      <c r="AA3" s="5">
        <v>100</v>
      </c>
      <c r="AB3" s="5">
        <v>100</v>
      </c>
      <c r="AC3" s="5">
        <v>100</v>
      </c>
      <c r="AD3" s="5">
        <v>100</v>
      </c>
      <c r="AE3" s="5">
        <v>100</v>
      </c>
    </row>
    <row r="4" spans="1:31" x14ac:dyDescent="0.25">
      <c r="A4" s="1">
        <v>41091</v>
      </c>
      <c r="B4" s="55">
        <f>[2]Vitória!B4*100</f>
        <v>-0.1</v>
      </c>
      <c r="C4" s="55">
        <f>[2]Vitória!C4*100</f>
        <v>8</v>
      </c>
      <c r="D4" s="55">
        <f>[2]Vitória!D4*100</f>
        <v>-2.9</v>
      </c>
      <c r="E4" s="55">
        <f>[2]Vitória!E4*100</f>
        <v>0.5</v>
      </c>
      <c r="F4" s="55">
        <f>[2]Vitória!F4*100</f>
        <v>0.3</v>
      </c>
      <c r="G4" s="55">
        <f>'[2]Vila Velha'!B4*100</f>
        <v>-1</v>
      </c>
      <c r="H4" s="55">
        <f>'[2]Vila Velha'!C4*100</f>
        <v>-2.2999999999999998</v>
      </c>
      <c r="I4" s="55">
        <f>'[2]Vila Velha'!D4*100</f>
        <v>-0.4</v>
      </c>
      <c r="J4" s="55">
        <f>'[2]Vila Velha'!E4*100</f>
        <v>-1.3</v>
      </c>
      <c r="K4" s="55">
        <f>'[2]Vila Velha'!F4*100</f>
        <v>-0.7</v>
      </c>
      <c r="L4" s="55">
        <f>[2]BR!B4*100</f>
        <v>0.70000000000000007</v>
      </c>
      <c r="M4" s="55">
        <f>[2]BR!C4*100</f>
        <v>1.2</v>
      </c>
      <c r="N4" s="55">
        <f>[2]BR!D4*100</f>
        <v>0.4</v>
      </c>
      <c r="O4" s="55">
        <f>[2]BR!E4*100</f>
        <v>0.70000000000000007</v>
      </c>
      <c r="P4" s="55">
        <f>[2]BR!F4*100</f>
        <v>0.70000000000000007</v>
      </c>
      <c r="Q4" s="5">
        <f t="shared" ref="Q4:AE5" si="0">Q3*(1+B4/100)</f>
        <v>99.9</v>
      </c>
      <c r="R4" s="5">
        <f t="shared" si="0"/>
        <v>108</v>
      </c>
      <c r="S4" s="5">
        <f t="shared" si="0"/>
        <v>97.1</v>
      </c>
      <c r="T4" s="5">
        <f t="shared" si="0"/>
        <v>100.49999999999999</v>
      </c>
      <c r="U4" s="5">
        <f t="shared" si="0"/>
        <v>100.29999999999998</v>
      </c>
      <c r="V4" s="5">
        <f t="shared" si="0"/>
        <v>99</v>
      </c>
      <c r="W4" s="5">
        <f t="shared" si="0"/>
        <v>97.7</v>
      </c>
      <c r="X4" s="5">
        <f t="shared" si="0"/>
        <v>99.6</v>
      </c>
      <c r="Y4" s="5">
        <f t="shared" si="0"/>
        <v>98.7</v>
      </c>
      <c r="Z4" s="5">
        <f t="shared" si="0"/>
        <v>99.3</v>
      </c>
      <c r="AA4" s="5">
        <f t="shared" si="0"/>
        <v>100.69999999999999</v>
      </c>
      <c r="AB4" s="5">
        <f t="shared" si="0"/>
        <v>101.2</v>
      </c>
      <c r="AC4" s="5">
        <f t="shared" si="0"/>
        <v>100.4</v>
      </c>
      <c r="AD4" s="5">
        <f t="shared" si="0"/>
        <v>100.69999999999999</v>
      </c>
      <c r="AE4" s="5">
        <f t="shared" si="0"/>
        <v>100.69999999999999</v>
      </c>
    </row>
    <row r="5" spans="1:31" x14ac:dyDescent="0.25">
      <c r="A5" s="1">
        <v>41122</v>
      </c>
      <c r="B5" s="55">
        <f>[2]Vitória!B5*100</f>
        <v>-0.2</v>
      </c>
      <c r="C5" s="55">
        <f>[2]Vitória!C5*100</f>
        <v>7.8</v>
      </c>
      <c r="D5" s="55">
        <f>[2]Vitória!D5*100</f>
        <v>-3.5000000000000004</v>
      </c>
      <c r="E5" s="55">
        <f>[2]Vitória!E5*100</f>
        <v>0.5</v>
      </c>
      <c r="F5" s="55">
        <f>[2]Vitória!F5*100</f>
        <v>0.6</v>
      </c>
      <c r="G5" s="55">
        <f>'[2]Vila Velha'!B5*100</f>
        <v>-1.1000000000000001</v>
      </c>
      <c r="H5" s="55">
        <f>'[2]Vila Velha'!C5*100</f>
        <v>2.2999999999999998</v>
      </c>
      <c r="I5" s="55">
        <f>'[2]Vila Velha'!D5*100</f>
        <v>-1</v>
      </c>
      <c r="J5" s="55">
        <f>'[2]Vila Velha'!E5*100</f>
        <v>-2.2000000000000002</v>
      </c>
      <c r="K5" s="55">
        <f>'[2]Vila Velha'!F5*100</f>
        <v>-2</v>
      </c>
      <c r="L5" s="55">
        <f>[2]BR!B5*100</f>
        <v>0.89999999999999991</v>
      </c>
      <c r="M5" s="55">
        <f>[2]BR!C5*100</f>
        <v>1.2</v>
      </c>
      <c r="N5" s="55">
        <f>[2]BR!D5*100</f>
        <v>0.70000000000000007</v>
      </c>
      <c r="O5" s="55">
        <f>[2]BR!E5*100</f>
        <v>0.89999999999999991</v>
      </c>
      <c r="P5" s="55">
        <f>[2]BR!F5*100</f>
        <v>0.89999999999999991</v>
      </c>
      <c r="Q5" s="5">
        <f t="shared" si="0"/>
        <v>99.700200000000009</v>
      </c>
      <c r="R5" s="5">
        <f t="shared" si="0"/>
        <v>116.42400000000001</v>
      </c>
      <c r="S5" s="5">
        <f t="shared" si="0"/>
        <v>93.701499999999996</v>
      </c>
      <c r="T5" s="5">
        <f t="shared" si="0"/>
        <v>101.00249999999997</v>
      </c>
      <c r="U5" s="5">
        <f t="shared" si="0"/>
        <v>100.90179999999998</v>
      </c>
      <c r="V5" s="5">
        <f t="shared" si="0"/>
        <v>97.911000000000001</v>
      </c>
      <c r="W5" s="5">
        <f t="shared" si="0"/>
        <v>99.947099999999992</v>
      </c>
      <c r="X5" s="5">
        <f t="shared" si="0"/>
        <v>98.603999999999999</v>
      </c>
      <c r="Y5" s="5">
        <f t="shared" si="0"/>
        <v>96.528599999999997</v>
      </c>
      <c r="Z5" s="5">
        <f t="shared" si="0"/>
        <v>97.313999999999993</v>
      </c>
      <c r="AA5" s="5">
        <f t="shared" si="0"/>
        <v>101.60629999999998</v>
      </c>
      <c r="AB5" s="5">
        <f t="shared" si="0"/>
        <v>102.4144</v>
      </c>
      <c r="AC5" s="5">
        <f t="shared" si="0"/>
        <v>101.1028</v>
      </c>
      <c r="AD5" s="5">
        <f t="shared" si="0"/>
        <v>101.60629999999998</v>
      </c>
      <c r="AE5" s="5">
        <f t="shared" si="0"/>
        <v>101.60629999999998</v>
      </c>
    </row>
    <row r="6" spans="1:31" x14ac:dyDescent="0.25">
      <c r="A6" s="1">
        <v>41153</v>
      </c>
      <c r="B6" s="55">
        <f>[2]Vitória!B6*100</f>
        <v>0.2</v>
      </c>
      <c r="C6" s="55">
        <f>[2]Vitória!C6*100</f>
        <v>1.1000000000000001</v>
      </c>
      <c r="D6" s="55">
        <f>[2]Vitória!D6*100</f>
        <v>-1.8000000000000003</v>
      </c>
      <c r="E6" s="55">
        <f>[2]Vitória!E6*100</f>
        <v>1.5</v>
      </c>
      <c r="F6" s="55">
        <f>[2]Vitória!F6*100</f>
        <v>0.4</v>
      </c>
      <c r="G6" s="55">
        <f>'[2]Vila Velha'!B6*100</f>
        <v>0.1</v>
      </c>
      <c r="H6" s="55">
        <f>'[2]Vila Velha'!C6*100</f>
        <v>4.0999999999999996</v>
      </c>
      <c r="I6" s="55">
        <f>'[2]Vila Velha'!D6*100</f>
        <v>-0.6</v>
      </c>
      <c r="J6" s="55">
        <f>'[2]Vila Velha'!E6*100</f>
        <v>-0.90000000000000013</v>
      </c>
      <c r="K6" s="55">
        <f>'[2]Vila Velha'!F6*100</f>
        <v>0.1</v>
      </c>
      <c r="L6" s="55">
        <f>[2]BR!B6*100</f>
        <v>0.8</v>
      </c>
      <c r="M6" s="55">
        <f>[2]BR!C6*100</f>
        <v>0.8</v>
      </c>
      <c r="N6" s="55">
        <f>[2]BR!D6*100</f>
        <v>1</v>
      </c>
      <c r="O6" s="55">
        <f>[2]BR!E6*100</f>
        <v>0.6</v>
      </c>
      <c r="P6" s="55">
        <f>[2]BR!F6*100</f>
        <v>0.3</v>
      </c>
      <c r="Q6" s="5">
        <f t="shared" ref="Q6:Q36" si="1">Q5*(1+B6/100)</f>
        <v>99.899600400000011</v>
      </c>
      <c r="R6" s="5">
        <f t="shared" ref="R6:R36" si="2">R5*(1+C6/100)</f>
        <v>117.70466399999999</v>
      </c>
      <c r="S6" s="5">
        <f t="shared" ref="S6:S36" si="3">S5*(1+D6/100)</f>
        <v>92.014872999999994</v>
      </c>
      <c r="T6" s="5">
        <f t="shared" ref="T6:T36" si="4">T5*(1+E6/100)</f>
        <v>102.51753749999996</v>
      </c>
      <c r="U6" s="5">
        <f t="shared" ref="U6:U36" si="5">U5*(1+F6/100)</f>
        <v>101.30540719999998</v>
      </c>
      <c r="V6" s="5">
        <f t="shared" ref="V6:V36" si="6">V5*(1+G6/100)</f>
        <v>98.008910999999998</v>
      </c>
      <c r="W6" s="5">
        <f t="shared" ref="W6:W36" si="7">W5*(1+H6/100)</f>
        <v>104.04493109999999</v>
      </c>
      <c r="X6" s="5">
        <f t="shared" ref="X6:X36" si="8">X5*(1+I6/100)</f>
        <v>98.012376000000003</v>
      </c>
      <c r="Y6" s="5">
        <f t="shared" ref="Y6:Y36" si="9">Y5*(1+J6/100)</f>
        <v>95.65984259999999</v>
      </c>
      <c r="Z6" s="5">
        <f t="shared" ref="Z6:Z36" si="10">Z5*(1+K6/100)</f>
        <v>97.411313999999976</v>
      </c>
      <c r="AA6" s="5">
        <f t="shared" ref="AA6:AA36" si="11">AA5*(1+L6/100)</f>
        <v>102.41915039999998</v>
      </c>
      <c r="AB6" s="5">
        <f t="shared" ref="AB6:AB36" si="12">AB5*(1+M6/100)</f>
        <v>103.23371520000001</v>
      </c>
      <c r="AC6" s="5">
        <f t="shared" ref="AC6:AC36" si="13">AC5*(1+N6/100)</f>
        <v>102.113828</v>
      </c>
      <c r="AD6" s="5">
        <f t="shared" ref="AD6:AD36" si="14">AD5*(1+O6/100)</f>
        <v>102.21593779999998</v>
      </c>
      <c r="AE6" s="5">
        <f t="shared" ref="AE6:AE36" si="15">AE5*(1+P6/100)</f>
        <v>101.91111889999996</v>
      </c>
    </row>
    <row r="7" spans="1:31" x14ac:dyDescent="0.25">
      <c r="A7" s="1">
        <v>41183</v>
      </c>
      <c r="B7" s="55">
        <f>[2]Vitória!B7*100</f>
        <v>0.7</v>
      </c>
      <c r="C7" s="55">
        <f>[2]Vitória!C7*100</f>
        <v>0.1</v>
      </c>
      <c r="D7" s="55">
        <f>[2]Vitória!D7*100</f>
        <v>-0.3</v>
      </c>
      <c r="E7" s="55">
        <f>[2]Vitória!E7*100</f>
        <v>1.6</v>
      </c>
      <c r="F7" s="55">
        <f>[2]Vitória!F7*100</f>
        <v>0.90000000000000013</v>
      </c>
      <c r="G7" s="55">
        <f>'[2]Vila Velha'!B7*100</f>
        <v>0.7</v>
      </c>
      <c r="H7" s="55">
        <f>'[2]Vila Velha'!C7*100</f>
        <v>4.5999999999999996</v>
      </c>
      <c r="I7" s="55">
        <f>'[2]Vila Velha'!D7*100</f>
        <v>-0.6</v>
      </c>
      <c r="J7" s="55">
        <f>'[2]Vila Velha'!E7*100</f>
        <v>0.3</v>
      </c>
      <c r="K7" s="55">
        <f>'[2]Vila Velha'!F7*100</f>
        <v>0.8</v>
      </c>
      <c r="L7" s="55">
        <f>[2]BR!B7*100</f>
        <v>0.70000000000000007</v>
      </c>
      <c r="M7" s="55">
        <f>[2]BR!C7*100</f>
        <v>1.0999999999999999</v>
      </c>
      <c r="N7" s="55">
        <f>[2]BR!D7*100</f>
        <v>0.8</v>
      </c>
      <c r="O7" s="55">
        <f>[2]BR!E7*100</f>
        <v>0.6</v>
      </c>
      <c r="P7" s="55">
        <f>[2]BR!F7*100</f>
        <v>-0.1</v>
      </c>
      <c r="Q7" s="5">
        <f t="shared" si="1"/>
        <v>100.59889760279999</v>
      </c>
      <c r="R7" s="5">
        <f t="shared" si="2"/>
        <v>117.82236866399998</v>
      </c>
      <c r="S7" s="5">
        <f t="shared" si="3"/>
        <v>91.73882838099999</v>
      </c>
      <c r="T7" s="5">
        <f t="shared" si="4"/>
        <v>104.15781809999996</v>
      </c>
      <c r="U7" s="5">
        <f t="shared" si="5"/>
        <v>102.21715586479996</v>
      </c>
      <c r="V7" s="5">
        <f t="shared" si="6"/>
        <v>98.694973376999982</v>
      </c>
      <c r="W7" s="5">
        <f t="shared" si="7"/>
        <v>108.83099793059999</v>
      </c>
      <c r="X7" s="5">
        <f t="shared" si="8"/>
        <v>97.424301744000005</v>
      </c>
      <c r="Y7" s="5">
        <f t="shared" si="9"/>
        <v>95.946822127799976</v>
      </c>
      <c r="Z7" s="5">
        <f t="shared" si="10"/>
        <v>98.190604511999979</v>
      </c>
      <c r="AA7" s="5">
        <f t="shared" si="11"/>
        <v>103.13608445279996</v>
      </c>
      <c r="AB7" s="5">
        <f t="shared" si="12"/>
        <v>104.36928606719999</v>
      </c>
      <c r="AC7" s="5">
        <f t="shared" si="13"/>
        <v>102.930738624</v>
      </c>
      <c r="AD7" s="5">
        <f t="shared" si="14"/>
        <v>102.82923342679997</v>
      </c>
      <c r="AE7" s="5">
        <f t="shared" si="15"/>
        <v>101.80920778109996</v>
      </c>
    </row>
    <row r="8" spans="1:31" x14ac:dyDescent="0.25">
      <c r="A8" s="1">
        <v>41214</v>
      </c>
      <c r="B8" s="55">
        <f>[2]Vitória!B8*100</f>
        <v>0.90000000000000013</v>
      </c>
      <c r="C8" s="55">
        <f>[2]Vitória!C8*100</f>
        <v>-0.2</v>
      </c>
      <c r="D8" s="55">
        <f>[2]Vitória!D8*100</f>
        <v>0.4</v>
      </c>
      <c r="E8" s="55">
        <f>[2]Vitória!E8*100</f>
        <v>1.7000000000000002</v>
      </c>
      <c r="F8" s="55">
        <f>[2]Vitória!F8*100</f>
        <v>0.7</v>
      </c>
      <c r="G8" s="55">
        <f>'[2]Vila Velha'!B8*100</f>
        <v>0.6</v>
      </c>
      <c r="H8" s="55">
        <f>'[2]Vila Velha'!C8*100</f>
        <v>2.2999999999999998</v>
      </c>
      <c r="I8" s="55">
        <f>'[2]Vila Velha'!D8*100</f>
        <v>0.3</v>
      </c>
      <c r="J8" s="55">
        <f>'[2]Vila Velha'!E8*100</f>
        <v>0.3</v>
      </c>
      <c r="K8" s="55">
        <f>'[2]Vila Velha'!F8*100</f>
        <v>0.5</v>
      </c>
      <c r="L8" s="55">
        <f>[2]BR!B8*100</f>
        <v>0.89999999999999991</v>
      </c>
      <c r="M8" s="55">
        <f>[2]BR!C8*100</f>
        <v>1.7000000000000002</v>
      </c>
      <c r="N8" s="55">
        <f>[2]BR!D8*100</f>
        <v>1</v>
      </c>
      <c r="O8" s="55">
        <f>[2]BR!E8*100</f>
        <v>0.8</v>
      </c>
      <c r="P8" s="55">
        <f>[2]BR!F8*100</f>
        <v>0</v>
      </c>
      <c r="Q8" s="5">
        <f t="shared" si="1"/>
        <v>101.50428768122518</v>
      </c>
      <c r="R8" s="5">
        <f t="shared" si="2"/>
        <v>117.58672392667198</v>
      </c>
      <c r="S8" s="5">
        <f t="shared" si="3"/>
        <v>92.105783694523993</v>
      </c>
      <c r="T8" s="5">
        <f t="shared" si="4"/>
        <v>105.92850100769995</v>
      </c>
      <c r="U8" s="5">
        <f t="shared" si="5"/>
        <v>102.93267595585355</v>
      </c>
      <c r="V8" s="5">
        <f t="shared" si="6"/>
        <v>99.287143217261985</v>
      </c>
      <c r="W8" s="5">
        <f t="shared" si="7"/>
        <v>111.33411088300379</v>
      </c>
      <c r="X8" s="5">
        <f t="shared" si="8"/>
        <v>97.716574649232001</v>
      </c>
      <c r="Y8" s="5">
        <f t="shared" si="9"/>
        <v>96.234662594183362</v>
      </c>
      <c r="Z8" s="5">
        <f t="shared" si="10"/>
        <v>98.681557534559971</v>
      </c>
      <c r="AA8" s="5">
        <f t="shared" si="11"/>
        <v>104.06430921287516</v>
      </c>
      <c r="AB8" s="5">
        <f t="shared" si="12"/>
        <v>106.14356393034238</v>
      </c>
      <c r="AC8" s="5">
        <f t="shared" si="13"/>
        <v>103.96004601024001</v>
      </c>
      <c r="AD8" s="5">
        <f t="shared" si="14"/>
        <v>103.65186729421437</v>
      </c>
      <c r="AE8" s="5">
        <f t="shared" si="15"/>
        <v>101.80920778109996</v>
      </c>
    </row>
    <row r="9" spans="1:31" x14ac:dyDescent="0.25">
      <c r="A9" s="1">
        <v>41244</v>
      </c>
      <c r="B9" s="55">
        <f>[2]Vitória!B9*100</f>
        <v>0.7</v>
      </c>
      <c r="C9" s="55">
        <f>[2]Vitória!C9*100</f>
        <v>0.1</v>
      </c>
      <c r="D9" s="55">
        <f>[2]Vitória!D9*100</f>
        <v>0.4</v>
      </c>
      <c r="E9" s="55">
        <f>[2]Vitória!E9*100</f>
        <v>1.2</v>
      </c>
      <c r="F9" s="55">
        <f>[2]Vitória!F9*100</f>
        <v>0.7</v>
      </c>
      <c r="G9" s="55">
        <f>'[2]Vila Velha'!B9*100</f>
        <v>0.5</v>
      </c>
      <c r="H9" s="55">
        <f>'[2]Vila Velha'!C9*100</f>
        <v>0.7</v>
      </c>
      <c r="I9" s="55">
        <f>'[2]Vila Velha'!D9*100</f>
        <v>0.7</v>
      </c>
      <c r="J9" s="55">
        <f>'[2]Vila Velha'!E9*100</f>
        <v>0.4</v>
      </c>
      <c r="K9" s="55">
        <f>'[2]Vila Velha'!F9*100</f>
        <v>0.3</v>
      </c>
      <c r="L9" s="55">
        <f>[2]BR!B9*100</f>
        <v>1</v>
      </c>
      <c r="M9" s="55">
        <f>[2]BR!C9*100</f>
        <v>1.9</v>
      </c>
      <c r="N9" s="55">
        <f>[2]BR!D9*100</f>
        <v>0.70000000000000007</v>
      </c>
      <c r="O9" s="55">
        <f>[2]BR!E9*100</f>
        <v>1</v>
      </c>
      <c r="P9" s="55">
        <f>[2]BR!F9*100</f>
        <v>1.0999999999999999</v>
      </c>
      <c r="Q9" s="5">
        <f t="shared" si="1"/>
        <v>102.21481769499374</v>
      </c>
      <c r="R9" s="5">
        <f t="shared" si="2"/>
        <v>117.70431065059864</v>
      </c>
      <c r="S9" s="5">
        <f t="shared" si="3"/>
        <v>92.474206829302091</v>
      </c>
      <c r="T9" s="5">
        <f t="shared" si="4"/>
        <v>107.19964301979235</v>
      </c>
      <c r="U9" s="5">
        <f t="shared" si="5"/>
        <v>103.65320468754452</v>
      </c>
      <c r="V9" s="5">
        <f t="shared" si="6"/>
        <v>99.783578933348281</v>
      </c>
      <c r="W9" s="5">
        <f t="shared" si="7"/>
        <v>112.11344965918481</v>
      </c>
      <c r="X9" s="5">
        <f t="shared" si="8"/>
        <v>98.400590671776612</v>
      </c>
      <c r="Y9" s="5">
        <f t="shared" si="9"/>
        <v>96.619601244560101</v>
      </c>
      <c r="Z9" s="5">
        <f t="shared" si="10"/>
        <v>98.977602207163642</v>
      </c>
      <c r="AA9" s="5">
        <f t="shared" si="11"/>
        <v>105.10495230500391</v>
      </c>
      <c r="AB9" s="5">
        <f t="shared" si="12"/>
        <v>108.16029164501887</v>
      </c>
      <c r="AC9" s="5">
        <f t="shared" si="13"/>
        <v>104.68776633231168</v>
      </c>
      <c r="AD9" s="5">
        <f t="shared" si="14"/>
        <v>104.68838596715652</v>
      </c>
      <c r="AE9" s="5">
        <f t="shared" si="15"/>
        <v>102.92910906669205</v>
      </c>
    </row>
    <row r="10" spans="1:31" x14ac:dyDescent="0.25">
      <c r="A10" s="1">
        <v>41275</v>
      </c>
      <c r="B10" s="55">
        <f>[2]Vitória!B10*100</f>
        <v>0.90000000000000013</v>
      </c>
      <c r="C10" s="55">
        <f>[2]Vitória!C10*100</f>
        <v>1.3</v>
      </c>
      <c r="D10" s="55">
        <f>[2]Vitória!D10*100</f>
        <v>0.4</v>
      </c>
      <c r="E10" s="55">
        <f>[2]Vitória!E10*100</f>
        <v>1.6</v>
      </c>
      <c r="F10" s="55">
        <f>[2]Vitória!F10*100</f>
        <v>0</v>
      </c>
      <c r="G10" s="55">
        <f>'[2]Vila Velha'!B10*100</f>
        <v>1.1000000000000001</v>
      </c>
      <c r="H10" s="55">
        <f>'[2]Vila Velha'!C10*100</f>
        <v>1</v>
      </c>
      <c r="I10" s="55">
        <f>'[2]Vila Velha'!D10*100</f>
        <v>1.5</v>
      </c>
      <c r="J10" s="55">
        <f>'[2]Vila Velha'!E10*100</f>
        <v>0.7</v>
      </c>
      <c r="K10" s="55">
        <f>'[2]Vila Velha'!F10*100</f>
        <v>0.8</v>
      </c>
      <c r="L10" s="55">
        <f>[2]BR!B10*100</f>
        <v>0.89999999999999991</v>
      </c>
      <c r="M10" s="55">
        <f>[2]BR!C10*100</f>
        <v>1.0999999999999999</v>
      </c>
      <c r="N10" s="55">
        <f>[2]BR!D10*100</f>
        <v>0.89999999999999991</v>
      </c>
      <c r="O10" s="55">
        <f>[2]BR!E10*100</f>
        <v>1.0999999999999999</v>
      </c>
      <c r="P10" s="55">
        <f>[2]BR!F10*100</f>
        <v>0.70000000000000007</v>
      </c>
      <c r="Q10" s="5">
        <f t="shared" si="1"/>
        <v>103.13475105424867</v>
      </c>
      <c r="R10" s="5">
        <f t="shared" si="2"/>
        <v>119.23446668905642</v>
      </c>
      <c r="S10" s="5">
        <f t="shared" si="3"/>
        <v>92.844103656619296</v>
      </c>
      <c r="T10" s="5">
        <f t="shared" si="4"/>
        <v>108.91483730810903</v>
      </c>
      <c r="U10" s="5">
        <f t="shared" si="5"/>
        <v>103.65320468754452</v>
      </c>
      <c r="V10" s="5">
        <f t="shared" si="6"/>
        <v>100.8811983016151</v>
      </c>
      <c r="W10" s="5">
        <f t="shared" si="7"/>
        <v>113.23458415577666</v>
      </c>
      <c r="X10" s="5">
        <f t="shared" si="8"/>
        <v>99.876599531853259</v>
      </c>
      <c r="Y10" s="5">
        <f t="shared" si="9"/>
        <v>97.295938453272015</v>
      </c>
      <c r="Z10" s="5">
        <f t="shared" si="10"/>
        <v>99.769423024820952</v>
      </c>
      <c r="AA10" s="5">
        <f t="shared" si="11"/>
        <v>106.05089687574893</v>
      </c>
      <c r="AB10" s="5">
        <f t="shared" si="12"/>
        <v>109.35005485311407</v>
      </c>
      <c r="AC10" s="5">
        <f t="shared" si="13"/>
        <v>105.62995622930248</v>
      </c>
      <c r="AD10" s="5">
        <f t="shared" si="14"/>
        <v>105.83995821279524</v>
      </c>
      <c r="AE10" s="5">
        <f t="shared" si="15"/>
        <v>103.64961283015889</v>
      </c>
    </row>
    <row r="11" spans="1:31" x14ac:dyDescent="0.25">
      <c r="A11" s="1">
        <v>41306</v>
      </c>
      <c r="B11" s="55">
        <f>[2]Vitória!B11*100</f>
        <v>0.6</v>
      </c>
      <c r="C11" s="55">
        <f>[2]Vitória!C11*100</f>
        <v>0.6</v>
      </c>
      <c r="D11" s="55">
        <f>[2]Vitória!D11*100</f>
        <v>1.2</v>
      </c>
      <c r="E11" s="55">
        <f>[2]Vitória!E11*100</f>
        <v>0.4</v>
      </c>
      <c r="F11" s="55">
        <f>[2]Vitória!F11*100</f>
        <v>0.1</v>
      </c>
      <c r="G11" s="55">
        <f>'[2]Vila Velha'!B11*100</f>
        <v>1</v>
      </c>
      <c r="H11" s="55">
        <f>'[2]Vila Velha'!C11*100</f>
        <v>1.8000000000000003</v>
      </c>
      <c r="I11" s="55">
        <f>'[2]Vila Velha'!D11*100</f>
        <v>1.2</v>
      </c>
      <c r="J11" s="55">
        <f>'[2]Vila Velha'!E11*100</f>
        <v>0.8</v>
      </c>
      <c r="K11" s="55">
        <f>'[2]Vila Velha'!F11*100</f>
        <v>0.3</v>
      </c>
      <c r="L11" s="55">
        <f>[2]BR!B11*100</f>
        <v>0.89999999999999991</v>
      </c>
      <c r="M11" s="55">
        <f>[2]BR!C11*100</f>
        <v>1.2</v>
      </c>
      <c r="N11" s="55">
        <f>[2]BR!D11*100</f>
        <v>0.89999999999999991</v>
      </c>
      <c r="O11" s="55">
        <f>[2]BR!E11*100</f>
        <v>0.89999999999999991</v>
      </c>
      <c r="P11" s="55">
        <f>[2]BR!F11*100</f>
        <v>0.70000000000000007</v>
      </c>
      <c r="Q11" s="5">
        <f t="shared" si="1"/>
        <v>103.75355956057416</v>
      </c>
      <c r="R11" s="5">
        <f t="shared" si="2"/>
        <v>119.94987348919076</v>
      </c>
      <c r="S11" s="5">
        <f t="shared" si="3"/>
        <v>93.958232900498729</v>
      </c>
      <c r="T11" s="5">
        <f t="shared" si="4"/>
        <v>109.35049665734147</v>
      </c>
      <c r="U11" s="5">
        <f t="shared" si="5"/>
        <v>103.75685789223205</v>
      </c>
      <c r="V11" s="5">
        <f t="shared" si="6"/>
        <v>101.89001028463126</v>
      </c>
      <c r="W11" s="5">
        <f t="shared" si="7"/>
        <v>115.27280667058064</v>
      </c>
      <c r="X11" s="5">
        <f t="shared" si="8"/>
        <v>101.0751187262355</v>
      </c>
      <c r="Y11" s="5">
        <f t="shared" si="9"/>
        <v>98.074305960898187</v>
      </c>
      <c r="Z11" s="5">
        <f t="shared" si="10"/>
        <v>100.06873129389541</v>
      </c>
      <c r="AA11" s="5">
        <f t="shared" si="11"/>
        <v>107.00535494763066</v>
      </c>
      <c r="AB11" s="5">
        <f t="shared" si="12"/>
        <v>110.66225551135145</v>
      </c>
      <c r="AC11" s="5">
        <f t="shared" si="13"/>
        <v>106.58062583536619</v>
      </c>
      <c r="AD11" s="5">
        <f t="shared" si="14"/>
        <v>106.79251783671039</v>
      </c>
      <c r="AE11" s="5">
        <f t="shared" si="15"/>
        <v>104.37516011996999</v>
      </c>
    </row>
    <row r="12" spans="1:31" x14ac:dyDescent="0.25">
      <c r="A12" s="1">
        <v>41334</v>
      </c>
      <c r="B12" s="55">
        <f>[2]Vitória!B12*100</f>
        <v>1</v>
      </c>
      <c r="C12" s="55">
        <f>[2]Vitória!C12*100</f>
        <v>2.7</v>
      </c>
      <c r="D12" s="55">
        <f>[2]Vitória!D12*100</f>
        <v>1.2</v>
      </c>
      <c r="E12" s="55">
        <f>[2]Vitória!E12*100</f>
        <v>0.4</v>
      </c>
      <c r="F12" s="55">
        <f>[2]Vitória!F12*100</f>
        <v>0.1</v>
      </c>
      <c r="G12" s="55">
        <f>'[2]Vila Velha'!B12*100</f>
        <v>0.5</v>
      </c>
      <c r="H12" s="55">
        <f>'[2]Vila Velha'!C12*100</f>
        <v>0.1</v>
      </c>
      <c r="I12" s="55">
        <f>'[2]Vila Velha'!D12*100</f>
        <v>0.6</v>
      </c>
      <c r="J12" s="55">
        <f>'[2]Vila Velha'!E12*100</f>
        <v>0.6</v>
      </c>
      <c r="K12" s="55">
        <f>'[2]Vila Velha'!F12*100</f>
        <v>0.7</v>
      </c>
      <c r="L12" s="55">
        <f>[2]BR!B12*100</f>
        <v>0.89999999999999991</v>
      </c>
      <c r="M12" s="55">
        <f>[2]BR!C12*100</f>
        <v>0.8</v>
      </c>
      <c r="N12" s="55">
        <f>[2]BR!D12*100</f>
        <v>1</v>
      </c>
      <c r="O12" s="55">
        <f>[2]BR!E12*100</f>
        <v>0.6</v>
      </c>
      <c r="P12" s="55">
        <f>[2]BR!F12*100</f>
        <v>1</v>
      </c>
      <c r="Q12" s="5">
        <f t="shared" si="1"/>
        <v>104.79109515617991</v>
      </c>
      <c r="R12" s="5">
        <f t="shared" si="2"/>
        <v>123.18852007339891</v>
      </c>
      <c r="S12" s="5">
        <f t="shared" si="3"/>
        <v>95.085731695304716</v>
      </c>
      <c r="T12" s="5">
        <f t="shared" si="4"/>
        <v>109.78789864397083</v>
      </c>
      <c r="U12" s="5">
        <f t="shared" si="5"/>
        <v>103.86061475012427</v>
      </c>
      <c r="V12" s="5">
        <f t="shared" si="6"/>
        <v>102.3994603360544</v>
      </c>
      <c r="W12" s="5">
        <f t="shared" si="7"/>
        <v>115.38807947725121</v>
      </c>
      <c r="X12" s="5">
        <f t="shared" si="8"/>
        <v>101.68156943859292</v>
      </c>
      <c r="Y12" s="5">
        <f t="shared" si="9"/>
        <v>98.662751796663571</v>
      </c>
      <c r="Z12" s="5">
        <f t="shared" si="10"/>
        <v>100.76921241295267</v>
      </c>
      <c r="AA12" s="5">
        <f t="shared" si="11"/>
        <v>107.96840314215933</v>
      </c>
      <c r="AB12" s="5">
        <f t="shared" si="12"/>
        <v>111.54755355544226</v>
      </c>
      <c r="AC12" s="5">
        <f t="shared" si="13"/>
        <v>107.64643209371985</v>
      </c>
      <c r="AD12" s="5">
        <f t="shared" si="14"/>
        <v>107.43327294373066</v>
      </c>
      <c r="AE12" s="5">
        <f t="shared" si="15"/>
        <v>105.41891172116969</v>
      </c>
    </row>
    <row r="13" spans="1:31" x14ac:dyDescent="0.25">
      <c r="A13" s="1">
        <v>41365</v>
      </c>
      <c r="B13" s="55">
        <f>[2]Vitória!B13*100</f>
        <v>1.2</v>
      </c>
      <c r="C13" s="55">
        <f>[2]Vitória!C13*100</f>
        <v>0.7</v>
      </c>
      <c r="D13" s="55">
        <f>[2]Vitória!D13*100</f>
        <v>1.5</v>
      </c>
      <c r="E13" s="55">
        <f>[2]Vitória!E13*100</f>
        <v>1.2</v>
      </c>
      <c r="F13" s="55">
        <f>[2]Vitória!F13*100</f>
        <v>1.1000000000000001</v>
      </c>
      <c r="G13" s="55">
        <f>'[2]Vila Velha'!B13*100</f>
        <v>0.4</v>
      </c>
      <c r="H13" s="55">
        <f>'[2]Vila Velha'!C13*100</f>
        <v>-0.2</v>
      </c>
      <c r="I13" s="55">
        <f>'[2]Vila Velha'!D13*100</f>
        <v>0.2</v>
      </c>
      <c r="J13" s="55">
        <f>'[2]Vila Velha'!E13*100</f>
        <v>0.8</v>
      </c>
      <c r="K13" s="55">
        <f>'[2]Vila Velha'!F13*100</f>
        <v>0.8</v>
      </c>
      <c r="L13" s="55">
        <f>[2]BR!B13*100</f>
        <v>1.0999999999999999</v>
      </c>
      <c r="M13" s="55">
        <f>[2]BR!C13*100</f>
        <v>0.89999999999999991</v>
      </c>
      <c r="N13" s="55">
        <f>[2]BR!D13*100</f>
        <v>1.0999999999999999</v>
      </c>
      <c r="O13" s="55">
        <f>[2]BR!E13*100</f>
        <v>1</v>
      </c>
      <c r="P13" s="55">
        <f>[2]BR!F13*100</f>
        <v>1.2</v>
      </c>
      <c r="Q13" s="5">
        <f t="shared" si="1"/>
        <v>106.04858829805407</v>
      </c>
      <c r="R13" s="5">
        <f t="shared" si="2"/>
        <v>124.05083971391268</v>
      </c>
      <c r="S13" s="5">
        <f t="shared" si="3"/>
        <v>96.512017670734281</v>
      </c>
      <c r="T13" s="5">
        <f t="shared" si="4"/>
        <v>111.10535342769849</v>
      </c>
      <c r="U13" s="5">
        <f t="shared" si="5"/>
        <v>105.00308151237563</v>
      </c>
      <c r="V13" s="5">
        <f t="shared" si="6"/>
        <v>102.80905817739863</v>
      </c>
      <c r="W13" s="5">
        <f t="shared" si="7"/>
        <v>115.15730331829671</v>
      </c>
      <c r="X13" s="5">
        <f t="shared" si="8"/>
        <v>101.8849325774701</v>
      </c>
      <c r="Y13" s="5">
        <f t="shared" si="9"/>
        <v>99.452053811036876</v>
      </c>
      <c r="Z13" s="5">
        <f t="shared" si="10"/>
        <v>101.57536611225629</v>
      </c>
      <c r="AA13" s="5">
        <f t="shared" si="11"/>
        <v>109.15605557672308</v>
      </c>
      <c r="AB13" s="5">
        <f t="shared" si="12"/>
        <v>112.55148153744123</v>
      </c>
      <c r="AC13" s="5">
        <f t="shared" si="13"/>
        <v>108.83054284675076</v>
      </c>
      <c r="AD13" s="5">
        <f t="shared" si="14"/>
        <v>108.50760567316796</v>
      </c>
      <c r="AE13" s="5">
        <f t="shared" si="15"/>
        <v>106.68393866182373</v>
      </c>
    </row>
    <row r="14" spans="1:31" x14ac:dyDescent="0.25">
      <c r="A14" s="1">
        <v>41395</v>
      </c>
      <c r="B14" s="55">
        <f>[2]Vitória!B14*100</f>
        <v>1.9</v>
      </c>
      <c r="C14" s="55">
        <f>[2]Vitória!C14*100</f>
        <v>3.8</v>
      </c>
      <c r="D14" s="55">
        <f>[2]Vitória!D14*100</f>
        <v>2</v>
      </c>
      <c r="E14" s="55">
        <f>[2]Vitória!E14*100</f>
        <v>1.3</v>
      </c>
      <c r="F14" s="55">
        <f>[2]Vitória!F14*100</f>
        <v>1.2</v>
      </c>
      <c r="G14" s="55">
        <f>'[2]Vila Velha'!B14*100</f>
        <v>1</v>
      </c>
      <c r="H14" s="55">
        <f>'[2]Vila Velha'!C14*100</f>
        <v>0.6</v>
      </c>
      <c r="I14" s="55">
        <f>'[2]Vila Velha'!D14*100</f>
        <v>0.4</v>
      </c>
      <c r="J14" s="55">
        <f>'[2]Vila Velha'!E14*100</f>
        <v>1.4</v>
      </c>
      <c r="K14" s="55">
        <f>'[2]Vila Velha'!F14*100</f>
        <v>1.9</v>
      </c>
      <c r="L14" s="55">
        <f>[2]BR!B14*100</f>
        <v>1</v>
      </c>
      <c r="M14" s="55">
        <f>[2]BR!C14*100</f>
        <v>0.70000000000000007</v>
      </c>
      <c r="N14" s="55">
        <f>[2]BR!D14*100</f>
        <v>1.2</v>
      </c>
      <c r="O14" s="55">
        <f>[2]BR!E14*100</f>
        <v>1</v>
      </c>
      <c r="P14" s="55">
        <f>[2]BR!F14*100</f>
        <v>1</v>
      </c>
      <c r="Q14" s="5">
        <f t="shared" si="1"/>
        <v>108.06351147571709</v>
      </c>
      <c r="R14" s="5">
        <f t="shared" si="2"/>
        <v>128.76477162304136</v>
      </c>
      <c r="S14" s="5">
        <f t="shared" si="3"/>
        <v>98.44225802414897</v>
      </c>
      <c r="T14" s="5">
        <f t="shared" si="4"/>
        <v>112.54972302225856</v>
      </c>
      <c r="U14" s="5">
        <f t="shared" si="5"/>
        <v>106.26311849052414</v>
      </c>
      <c r="V14" s="5">
        <f t="shared" si="6"/>
        <v>103.83714875917261</v>
      </c>
      <c r="W14" s="5">
        <f t="shared" si="7"/>
        <v>115.84824713820649</v>
      </c>
      <c r="X14" s="5">
        <f t="shared" si="8"/>
        <v>102.29247230777997</v>
      </c>
      <c r="Y14" s="5">
        <f t="shared" si="9"/>
        <v>100.8443825643914</v>
      </c>
      <c r="Z14" s="5">
        <f t="shared" si="10"/>
        <v>103.50529806838915</v>
      </c>
      <c r="AA14" s="5">
        <f t="shared" si="11"/>
        <v>110.24761613249031</v>
      </c>
      <c r="AB14" s="5">
        <f t="shared" si="12"/>
        <v>113.33934190820331</v>
      </c>
      <c r="AC14" s="5">
        <f t="shared" si="13"/>
        <v>110.13650936091177</v>
      </c>
      <c r="AD14" s="5">
        <f t="shared" si="14"/>
        <v>109.59268172989964</v>
      </c>
      <c r="AE14" s="5">
        <f t="shared" si="15"/>
        <v>107.75077804844197</v>
      </c>
    </row>
    <row r="15" spans="1:31" x14ac:dyDescent="0.25">
      <c r="A15" s="1">
        <v>41426</v>
      </c>
      <c r="B15" s="55">
        <f>[2]Vitória!B15*100</f>
        <v>1.6</v>
      </c>
      <c r="C15" s="55">
        <f>[2]Vitória!C15*100</f>
        <v>2.7</v>
      </c>
      <c r="D15" s="55">
        <f>[2]Vitória!D15*100</f>
        <v>2.5</v>
      </c>
      <c r="E15" s="55">
        <f>[2]Vitória!E15*100</f>
        <v>0.6</v>
      </c>
      <c r="F15" s="55">
        <f>[2]Vitória!F15*100</f>
        <v>0.90000000000000013</v>
      </c>
      <c r="G15" s="55">
        <f>'[2]Vila Velha'!B15*100</f>
        <v>1.2</v>
      </c>
      <c r="H15" s="55">
        <f>'[2]Vila Velha'!C15*100</f>
        <v>0.6</v>
      </c>
      <c r="I15" s="55">
        <f>'[2]Vila Velha'!D15*100</f>
        <v>0.90000000000000013</v>
      </c>
      <c r="J15" s="55">
        <f>'[2]Vila Velha'!E15*100</f>
        <v>1.5</v>
      </c>
      <c r="K15" s="55">
        <f>'[2]Vila Velha'!F15*100</f>
        <v>1.7000000000000002</v>
      </c>
      <c r="L15" s="55">
        <f>[2]BR!B15*100</f>
        <v>1.0999999999999999</v>
      </c>
      <c r="M15" s="55">
        <f>[2]BR!C15*100</f>
        <v>1.4000000000000001</v>
      </c>
      <c r="N15" s="55">
        <f>[2]BR!D15*100</f>
        <v>1.0999999999999999</v>
      </c>
      <c r="O15" s="55">
        <f>[2]BR!E15*100</f>
        <v>1.0999999999999999</v>
      </c>
      <c r="P15" s="55">
        <f>[2]BR!F15*100</f>
        <v>0.6</v>
      </c>
      <c r="Q15" s="5">
        <f t="shared" si="1"/>
        <v>109.79252765932857</v>
      </c>
      <c r="R15" s="5">
        <f t="shared" si="2"/>
        <v>132.24142045686347</v>
      </c>
      <c r="S15" s="5">
        <f t="shared" si="3"/>
        <v>100.90331447475269</v>
      </c>
      <c r="T15" s="5">
        <f t="shared" si="4"/>
        <v>113.22502136039212</v>
      </c>
      <c r="U15" s="5">
        <f t="shared" si="5"/>
        <v>107.21948655693885</v>
      </c>
      <c r="V15" s="5">
        <f t="shared" si="6"/>
        <v>105.08319454428268</v>
      </c>
      <c r="W15" s="5">
        <f t="shared" si="7"/>
        <v>116.54333662103573</v>
      </c>
      <c r="X15" s="5">
        <f t="shared" si="8"/>
        <v>103.21310455854999</v>
      </c>
      <c r="Y15" s="5">
        <f t="shared" si="9"/>
        <v>102.35704830285725</v>
      </c>
      <c r="Z15" s="5">
        <f t="shared" si="10"/>
        <v>105.26488813555176</v>
      </c>
      <c r="AA15" s="5">
        <f t="shared" si="11"/>
        <v>111.46033990994769</v>
      </c>
      <c r="AB15" s="5">
        <f t="shared" si="12"/>
        <v>114.92609269491815</v>
      </c>
      <c r="AC15" s="5">
        <f t="shared" si="13"/>
        <v>111.34801096388179</v>
      </c>
      <c r="AD15" s="5">
        <f t="shared" si="14"/>
        <v>110.79820122892852</v>
      </c>
      <c r="AE15" s="5">
        <f t="shared" si="15"/>
        <v>108.39728271673262</v>
      </c>
    </row>
    <row r="16" spans="1:31" x14ac:dyDescent="0.25">
      <c r="A16" s="1">
        <v>41456</v>
      </c>
      <c r="B16" s="55">
        <f>[2]Vitória!B16*100</f>
        <v>2.4</v>
      </c>
      <c r="C16" s="55">
        <f>[2]Vitória!C16*100</f>
        <v>7.3</v>
      </c>
      <c r="D16" s="55">
        <f>[2]Vitória!D16*100</f>
        <v>2.6</v>
      </c>
      <c r="E16" s="55">
        <f>[2]Vitória!E16*100</f>
        <v>0.7</v>
      </c>
      <c r="F16" s="55">
        <f>[2]Vitória!F16*100</f>
        <v>1</v>
      </c>
      <c r="G16" s="55">
        <f>'[2]Vila Velha'!B16*100</f>
        <v>1.7000000000000002</v>
      </c>
      <c r="H16" s="55">
        <f>'[2]Vila Velha'!C16*100</f>
        <v>0.8</v>
      </c>
      <c r="I16" s="55">
        <f>'[2]Vila Velha'!D16*100</f>
        <v>1.4</v>
      </c>
      <c r="J16" s="55">
        <f>'[2]Vila Velha'!E16*100</f>
        <v>2.2000000000000002</v>
      </c>
      <c r="K16" s="55">
        <f>'[2]Vila Velha'!F16*100</f>
        <v>2.6</v>
      </c>
      <c r="L16" s="55">
        <f>[2]BR!B16*100</f>
        <v>1.0999999999999999</v>
      </c>
      <c r="M16" s="55">
        <f>[2]BR!C16*100</f>
        <v>1.6</v>
      </c>
      <c r="N16" s="55">
        <f>[2]BR!D16*100</f>
        <v>1.0999999999999999</v>
      </c>
      <c r="O16" s="55">
        <f>[2]BR!E16*100</f>
        <v>0.89999999999999991</v>
      </c>
      <c r="P16" s="55">
        <f>[2]BR!F16*100</f>
        <v>0.70000000000000007</v>
      </c>
      <c r="Q16" s="5">
        <f t="shared" si="1"/>
        <v>112.42754832315246</v>
      </c>
      <c r="R16" s="5">
        <f t="shared" si="2"/>
        <v>141.89504415021449</v>
      </c>
      <c r="S16" s="5">
        <f t="shared" si="3"/>
        <v>103.52680065109627</v>
      </c>
      <c r="T16" s="5">
        <f t="shared" si="4"/>
        <v>114.01759650991485</v>
      </c>
      <c r="U16" s="5">
        <f t="shared" si="5"/>
        <v>108.29168142250823</v>
      </c>
      <c r="V16" s="5">
        <f t="shared" si="6"/>
        <v>106.86960885153547</v>
      </c>
      <c r="W16" s="5">
        <f t="shared" si="7"/>
        <v>117.47568331400402</v>
      </c>
      <c r="X16" s="5">
        <f t="shared" si="8"/>
        <v>104.65808802236968</v>
      </c>
      <c r="Y16" s="5">
        <f t="shared" si="9"/>
        <v>104.60890336552011</v>
      </c>
      <c r="Z16" s="5">
        <f t="shared" si="10"/>
        <v>108.00177522707611</v>
      </c>
      <c r="AA16" s="5">
        <f t="shared" si="11"/>
        <v>112.68640364895711</v>
      </c>
      <c r="AB16" s="5">
        <f t="shared" si="12"/>
        <v>116.76491017803684</v>
      </c>
      <c r="AC16" s="5">
        <f t="shared" si="13"/>
        <v>112.57283908448449</v>
      </c>
      <c r="AD16" s="5">
        <f t="shared" si="14"/>
        <v>111.79538503998886</v>
      </c>
      <c r="AE16" s="5">
        <f t="shared" si="15"/>
        <v>109.15606369574974</v>
      </c>
    </row>
    <row r="17" spans="1:31" x14ac:dyDescent="0.25">
      <c r="A17" s="1">
        <v>41487</v>
      </c>
      <c r="B17" s="55">
        <f>[2]Vitória!B17*100</f>
        <v>0.8</v>
      </c>
      <c r="C17" s="55">
        <f>[2]Vitória!C17*100</f>
        <v>0.3</v>
      </c>
      <c r="D17" s="55">
        <f>[2]Vitória!D17*100</f>
        <v>1.4</v>
      </c>
      <c r="E17" s="55">
        <f>[2]Vitória!E17*100</f>
        <v>0.6</v>
      </c>
      <c r="F17" s="55">
        <f>[2]Vitória!F17*100</f>
        <v>0.4</v>
      </c>
      <c r="G17" s="55">
        <f>'[2]Vila Velha'!B17*100</f>
        <v>1.4</v>
      </c>
      <c r="H17" s="55">
        <f>'[2]Vila Velha'!C17*100</f>
        <v>-0.7</v>
      </c>
      <c r="I17" s="55">
        <f>'[2]Vila Velha'!D17*100</f>
        <v>1.4</v>
      </c>
      <c r="J17" s="55">
        <f>'[2]Vila Velha'!E17*100</f>
        <v>2.2000000000000002</v>
      </c>
      <c r="K17" s="55">
        <f>'[2]Vila Velha'!F17*100</f>
        <v>1.6</v>
      </c>
      <c r="L17" s="55">
        <f>[2]BR!B17*100</f>
        <v>1.2</v>
      </c>
      <c r="M17" s="55">
        <f>[2]BR!C17*100</f>
        <v>1.2</v>
      </c>
      <c r="N17" s="55">
        <f>[2]BR!D17*100</f>
        <v>1.0999999999999999</v>
      </c>
      <c r="O17" s="55">
        <f>[2]BR!E17*100</f>
        <v>1.2</v>
      </c>
      <c r="P17" s="55">
        <f>[2]BR!F17*100</f>
        <v>1.3</v>
      </c>
      <c r="Q17" s="5">
        <f t="shared" si="1"/>
        <v>113.32696870973768</v>
      </c>
      <c r="R17" s="5">
        <f t="shared" si="2"/>
        <v>142.32072928266513</v>
      </c>
      <c r="S17" s="5">
        <f t="shared" si="3"/>
        <v>104.97617586021161</v>
      </c>
      <c r="T17" s="5">
        <f t="shared" si="4"/>
        <v>114.70170208897434</v>
      </c>
      <c r="U17" s="5">
        <f t="shared" si="5"/>
        <v>108.72484814819826</v>
      </c>
      <c r="V17" s="5">
        <f t="shared" si="6"/>
        <v>108.36578337545697</v>
      </c>
      <c r="W17" s="5">
        <f t="shared" si="7"/>
        <v>116.65335353080599</v>
      </c>
      <c r="X17" s="5">
        <f t="shared" si="8"/>
        <v>106.12330125468286</v>
      </c>
      <c r="Y17" s="5">
        <f t="shared" si="9"/>
        <v>106.91029923956155</v>
      </c>
      <c r="Z17" s="5">
        <f t="shared" si="10"/>
        <v>109.72980363070933</v>
      </c>
      <c r="AA17" s="5">
        <f t="shared" si="11"/>
        <v>114.03864049274459</v>
      </c>
      <c r="AB17" s="5">
        <f t="shared" si="12"/>
        <v>118.16608910017328</v>
      </c>
      <c r="AC17" s="5">
        <f t="shared" si="13"/>
        <v>113.81114031441381</v>
      </c>
      <c r="AD17" s="5">
        <f t="shared" si="14"/>
        <v>113.13692966046872</v>
      </c>
      <c r="AE17" s="5">
        <f t="shared" si="15"/>
        <v>110.57509252379447</v>
      </c>
    </row>
    <row r="18" spans="1:31" x14ac:dyDescent="0.25">
      <c r="A18" s="1">
        <v>41518</v>
      </c>
      <c r="B18" s="55">
        <f>[2]Vitória!B18*100</f>
        <v>1.5</v>
      </c>
      <c r="C18" s="55">
        <f>[2]Vitória!C18*100</f>
        <v>1.9</v>
      </c>
      <c r="D18" s="55">
        <f>[2]Vitória!D18*100</f>
        <v>1.9</v>
      </c>
      <c r="E18" s="55">
        <f>[2]Vitória!E18*100</f>
        <v>0.90000000000000013</v>
      </c>
      <c r="F18" s="55">
        <f>[2]Vitória!F18*100</f>
        <v>1.3</v>
      </c>
      <c r="G18" s="55">
        <f>'[2]Vila Velha'!B18*100</f>
        <v>1.1000000000000001</v>
      </c>
      <c r="H18" s="55">
        <f>'[2]Vila Velha'!C18*100</f>
        <v>-1</v>
      </c>
      <c r="I18" s="55">
        <f>'[2]Vila Velha'!D18*100</f>
        <v>1.1000000000000001</v>
      </c>
      <c r="J18" s="55">
        <f>'[2]Vila Velha'!E18*100</f>
        <v>1.9</v>
      </c>
      <c r="K18" s="55">
        <f>'[2]Vila Velha'!F18*100</f>
        <v>1.7000000000000002</v>
      </c>
      <c r="L18" s="55">
        <f>[2]BR!B18*100</f>
        <v>1.2</v>
      </c>
      <c r="M18" s="55">
        <f>[2]BR!C18*100</f>
        <v>1.0999999999999999</v>
      </c>
      <c r="N18" s="55">
        <f>[2]BR!D18*100</f>
        <v>1.2</v>
      </c>
      <c r="O18" s="55">
        <f>[2]BR!E18*100</f>
        <v>1.3</v>
      </c>
      <c r="P18" s="55">
        <f>[2]BR!F18*100</f>
        <v>1.2</v>
      </c>
      <c r="Q18" s="5">
        <f t="shared" si="1"/>
        <v>115.02687324038374</v>
      </c>
      <c r="R18" s="5">
        <f t="shared" si="2"/>
        <v>145.02482313903576</v>
      </c>
      <c r="S18" s="5">
        <f t="shared" si="3"/>
        <v>106.97072320155563</v>
      </c>
      <c r="T18" s="5">
        <f t="shared" si="4"/>
        <v>115.7340174077751</v>
      </c>
      <c r="U18" s="5">
        <f t="shared" si="5"/>
        <v>110.13827117412482</v>
      </c>
      <c r="V18" s="5">
        <f t="shared" si="6"/>
        <v>109.55780699258699</v>
      </c>
      <c r="W18" s="5">
        <f t="shared" si="7"/>
        <v>115.48681999549792</v>
      </c>
      <c r="X18" s="5">
        <f t="shared" si="8"/>
        <v>107.29065756848436</v>
      </c>
      <c r="Y18" s="5">
        <f t="shared" si="9"/>
        <v>108.94159492511321</v>
      </c>
      <c r="Z18" s="5">
        <f t="shared" si="10"/>
        <v>111.59521029243137</v>
      </c>
      <c r="AA18" s="5">
        <f t="shared" si="11"/>
        <v>115.40710417865753</v>
      </c>
      <c r="AB18" s="5">
        <f t="shared" si="12"/>
        <v>119.46591608027518</v>
      </c>
      <c r="AC18" s="5">
        <f t="shared" si="13"/>
        <v>115.17687399818678</v>
      </c>
      <c r="AD18" s="5">
        <f t="shared" si="14"/>
        <v>114.60770974605481</v>
      </c>
      <c r="AE18" s="5">
        <f t="shared" si="15"/>
        <v>111.90199363408</v>
      </c>
    </row>
    <row r="19" spans="1:31" x14ac:dyDescent="0.25">
      <c r="A19" s="1">
        <v>41548</v>
      </c>
      <c r="B19" s="55">
        <f>[2]Vitória!B19*100</f>
        <v>0.1</v>
      </c>
      <c r="C19" s="55">
        <f>[2]Vitória!C19*100</f>
        <v>-4.4000000000000004</v>
      </c>
      <c r="D19" s="55">
        <f>[2]Vitória!D19*100</f>
        <v>2.4</v>
      </c>
      <c r="E19" s="55">
        <f>[2]Vitória!E19*100</f>
        <v>0</v>
      </c>
      <c r="F19" s="55">
        <f>[2]Vitória!F19*100</f>
        <v>0.5</v>
      </c>
      <c r="G19" s="55">
        <f>'[2]Vila Velha'!B19*100</f>
        <v>0.7</v>
      </c>
      <c r="H19" s="55">
        <f>'[2]Vila Velha'!C19*100</f>
        <v>0.2</v>
      </c>
      <c r="I19" s="55">
        <f>'[2]Vila Velha'!D19*100</f>
        <v>1.3</v>
      </c>
      <c r="J19" s="55">
        <f>'[2]Vila Velha'!E19*100</f>
        <v>0.3</v>
      </c>
      <c r="K19" s="55">
        <f>'[2]Vila Velha'!F19*100</f>
        <v>0.6</v>
      </c>
      <c r="L19" s="55">
        <f>[2]BR!B19*100</f>
        <v>1.3</v>
      </c>
      <c r="M19" s="55">
        <f>[2]BR!C19*100</f>
        <v>0.89999999999999991</v>
      </c>
      <c r="N19" s="55">
        <f>[2]BR!D19*100</f>
        <v>1.4000000000000001</v>
      </c>
      <c r="O19" s="55">
        <f>[2]BR!E19*100</f>
        <v>1.5</v>
      </c>
      <c r="P19" s="55">
        <f>[2]BR!F19*100</f>
        <v>1.0999999999999999</v>
      </c>
      <c r="Q19" s="5">
        <f t="shared" si="1"/>
        <v>115.1419001136241</v>
      </c>
      <c r="R19" s="5">
        <f t="shared" si="2"/>
        <v>138.64373092091819</v>
      </c>
      <c r="S19" s="5">
        <f t="shared" si="3"/>
        <v>109.53802055839297</v>
      </c>
      <c r="T19" s="5">
        <f t="shared" si="4"/>
        <v>115.7340174077751</v>
      </c>
      <c r="U19" s="5">
        <f t="shared" si="5"/>
        <v>110.68896252999544</v>
      </c>
      <c r="V19" s="5">
        <f t="shared" si="6"/>
        <v>110.32471164153509</v>
      </c>
      <c r="W19" s="5">
        <f t="shared" si="7"/>
        <v>115.71779363548892</v>
      </c>
      <c r="X19" s="5">
        <f t="shared" si="8"/>
        <v>108.68543611687465</v>
      </c>
      <c r="Y19" s="5">
        <f t="shared" si="9"/>
        <v>109.26841970988853</v>
      </c>
      <c r="Z19" s="5">
        <f t="shared" si="10"/>
        <v>112.26478155418596</v>
      </c>
      <c r="AA19" s="5">
        <f t="shared" si="11"/>
        <v>116.90739653298007</v>
      </c>
      <c r="AB19" s="5">
        <f t="shared" si="12"/>
        <v>120.54110932499765</v>
      </c>
      <c r="AC19" s="5">
        <f t="shared" si="13"/>
        <v>116.78935023416139</v>
      </c>
      <c r="AD19" s="5">
        <f t="shared" si="14"/>
        <v>116.32682539224562</v>
      </c>
      <c r="AE19" s="5">
        <f t="shared" si="15"/>
        <v>113.13291556405487</v>
      </c>
    </row>
    <row r="20" spans="1:31" x14ac:dyDescent="0.25">
      <c r="A20" s="1">
        <v>41579</v>
      </c>
      <c r="B20" s="55">
        <f>[2]Vitória!B20*100</f>
        <v>2.1</v>
      </c>
      <c r="C20" s="55">
        <f>[2]Vitória!C20*100</f>
        <v>1.9</v>
      </c>
      <c r="D20" s="55">
        <f>[2]Vitória!D20*100</f>
        <v>3.8</v>
      </c>
      <c r="E20" s="55">
        <f>[2]Vitória!E20*100</f>
        <v>0.90000000000000013</v>
      </c>
      <c r="F20" s="55">
        <f>[2]Vitória!F20*100</f>
        <v>1.4</v>
      </c>
      <c r="G20" s="55">
        <f>'[2]Vila Velha'!B20*100</f>
        <v>0.90000000000000013</v>
      </c>
      <c r="H20" s="55">
        <f>'[2]Vila Velha'!C20*100</f>
        <v>1.2</v>
      </c>
      <c r="I20" s="55">
        <f>'[2]Vila Velha'!D20*100</f>
        <v>1.4</v>
      </c>
      <c r="J20" s="55">
        <f>'[2]Vila Velha'!E20*100</f>
        <v>0.1</v>
      </c>
      <c r="K20" s="55">
        <f>'[2]Vila Velha'!F20*100</f>
        <v>1.5</v>
      </c>
      <c r="L20" s="55">
        <f>[2]BR!B20*100</f>
        <v>1.3</v>
      </c>
      <c r="M20" s="55">
        <f>[2]BR!C20*100</f>
        <v>1.3</v>
      </c>
      <c r="N20" s="55">
        <f>[2]BR!D20*100</f>
        <v>1.3</v>
      </c>
      <c r="O20" s="55">
        <f>[2]BR!E20*100</f>
        <v>1.2</v>
      </c>
      <c r="P20" s="55">
        <f>[2]BR!F20*100</f>
        <v>0.8</v>
      </c>
      <c r="Q20" s="5">
        <f t="shared" si="1"/>
        <v>117.5598800160102</v>
      </c>
      <c r="R20" s="5">
        <f t="shared" si="2"/>
        <v>141.27796180841563</v>
      </c>
      <c r="S20" s="5">
        <f t="shared" si="3"/>
        <v>113.70046533961191</v>
      </c>
      <c r="T20" s="5">
        <f t="shared" si="4"/>
        <v>116.77562356444507</v>
      </c>
      <c r="U20" s="5">
        <f t="shared" si="5"/>
        <v>112.23860800541537</v>
      </c>
      <c r="V20" s="5">
        <f t="shared" si="6"/>
        <v>111.3176340463089</v>
      </c>
      <c r="W20" s="5">
        <f t="shared" si="7"/>
        <v>117.10640715911478</v>
      </c>
      <c r="X20" s="5">
        <f t="shared" si="8"/>
        <v>110.2070322225109</v>
      </c>
      <c r="Y20" s="5">
        <f t="shared" si="9"/>
        <v>109.37768812959841</v>
      </c>
      <c r="Z20" s="5">
        <f t="shared" si="10"/>
        <v>113.94875327749874</v>
      </c>
      <c r="AA20" s="5">
        <f t="shared" si="11"/>
        <v>118.4271926879088</v>
      </c>
      <c r="AB20" s="5">
        <f t="shared" si="12"/>
        <v>122.10814374622261</v>
      </c>
      <c r="AC20" s="5">
        <f t="shared" si="13"/>
        <v>118.30761178720547</v>
      </c>
      <c r="AD20" s="5">
        <f t="shared" si="14"/>
        <v>117.72274729695258</v>
      </c>
      <c r="AE20" s="5">
        <f t="shared" si="15"/>
        <v>114.03797888856731</v>
      </c>
    </row>
    <row r="21" spans="1:31" x14ac:dyDescent="0.25">
      <c r="A21" s="1">
        <v>41609</v>
      </c>
      <c r="B21" s="55">
        <f>[2]Vitória!B21*100</f>
        <v>1.6</v>
      </c>
      <c r="C21" s="55">
        <f>[2]Vitória!C21*100</f>
        <v>2.6</v>
      </c>
      <c r="D21" s="55">
        <f>[2]Vitória!D21*100</f>
        <v>2.8</v>
      </c>
      <c r="E21" s="55">
        <f>[2]Vitória!E21*100</f>
        <v>0.5</v>
      </c>
      <c r="F21" s="55">
        <f>[2]Vitória!F21*100</f>
        <v>0.5</v>
      </c>
      <c r="G21" s="55">
        <f>'[2]Vila Velha'!B21*100</f>
        <v>0.6</v>
      </c>
      <c r="H21" s="55">
        <f>'[2]Vila Velha'!C21*100</f>
        <v>1.1000000000000001</v>
      </c>
      <c r="I21" s="55">
        <f>'[2]Vila Velha'!D21*100</f>
        <v>0.90000000000000013</v>
      </c>
      <c r="J21" s="55">
        <f>'[2]Vila Velha'!E21*100</f>
        <v>0.1</v>
      </c>
      <c r="K21" s="55">
        <f>'[2]Vila Velha'!F21*100</f>
        <v>0.8</v>
      </c>
      <c r="L21" s="55">
        <f>[2]BR!B21*100</f>
        <v>1</v>
      </c>
      <c r="M21" s="55">
        <f>[2]BR!C21*100</f>
        <v>1.0999999999999999</v>
      </c>
      <c r="N21" s="55">
        <f>[2]BR!D21*100</f>
        <v>1</v>
      </c>
      <c r="O21" s="55">
        <f>[2]BR!E21*100</f>
        <v>0.8</v>
      </c>
      <c r="P21" s="55">
        <f>[2]BR!F21*100</f>
        <v>0.6</v>
      </c>
      <c r="Q21" s="5">
        <f t="shared" si="1"/>
        <v>119.44083809626636</v>
      </c>
      <c r="R21" s="5">
        <f t="shared" si="2"/>
        <v>144.95118881543445</v>
      </c>
      <c r="S21" s="5">
        <f t="shared" si="3"/>
        <v>116.88407836912104</v>
      </c>
      <c r="T21" s="5">
        <f t="shared" si="4"/>
        <v>117.35950168226728</v>
      </c>
      <c r="U21" s="5">
        <f t="shared" si="5"/>
        <v>112.79980104544244</v>
      </c>
      <c r="V21" s="5">
        <f t="shared" si="6"/>
        <v>111.98553985058675</v>
      </c>
      <c r="W21" s="5">
        <f t="shared" si="7"/>
        <v>118.39457763786503</v>
      </c>
      <c r="X21" s="5">
        <f t="shared" si="8"/>
        <v>111.19889551251349</v>
      </c>
      <c r="Y21" s="5">
        <f t="shared" si="9"/>
        <v>109.48706581772799</v>
      </c>
      <c r="Z21" s="5">
        <f t="shared" si="10"/>
        <v>114.86034330371874</v>
      </c>
      <c r="AA21" s="5">
        <f t="shared" si="11"/>
        <v>119.61146461478789</v>
      </c>
      <c r="AB21" s="5">
        <f t="shared" si="12"/>
        <v>123.45133332743104</v>
      </c>
      <c r="AC21" s="5">
        <f t="shared" si="13"/>
        <v>119.49068790507754</v>
      </c>
      <c r="AD21" s="5">
        <f t="shared" si="14"/>
        <v>118.66452927532819</v>
      </c>
      <c r="AE21" s="5">
        <f t="shared" si="15"/>
        <v>114.72220676189872</v>
      </c>
    </row>
    <row r="22" spans="1:31" x14ac:dyDescent="0.25">
      <c r="A22" s="1">
        <v>41640</v>
      </c>
      <c r="B22" s="55">
        <f>[2]Vitória!B22*100</f>
        <v>1.4</v>
      </c>
      <c r="C22" s="55">
        <f>[2]Vitória!C22*100</f>
        <v>4.2</v>
      </c>
      <c r="D22" s="55">
        <f>[2]Vitória!D22*100</f>
        <v>1.4</v>
      </c>
      <c r="E22" s="55">
        <f>[2]Vitória!E22*100</f>
        <v>0.3</v>
      </c>
      <c r="F22" s="55">
        <f>[2]Vitória!F22*100</f>
        <v>0.7</v>
      </c>
      <c r="G22" s="55">
        <f>'[2]Vila Velha'!B22*100</f>
        <v>0.90000000000000013</v>
      </c>
      <c r="H22" s="55">
        <f>'[2]Vila Velha'!C22*100</f>
        <v>0.1</v>
      </c>
      <c r="I22" s="55">
        <f>'[2]Vila Velha'!D22*100</f>
        <v>1.1000000000000001</v>
      </c>
      <c r="J22" s="55">
        <f>'[2]Vila Velha'!E22*100</f>
        <v>1</v>
      </c>
      <c r="K22" s="55">
        <f>'[2]Vila Velha'!F22*100</f>
        <v>0.7</v>
      </c>
      <c r="L22" s="55">
        <f>[2]BR!B22*100</f>
        <v>0.8</v>
      </c>
      <c r="M22" s="55">
        <f>[2]BR!C22*100</f>
        <v>0.89999999999999991</v>
      </c>
      <c r="N22" s="55">
        <f>[2]BR!D22*100</f>
        <v>0.89999999999999991</v>
      </c>
      <c r="O22" s="55">
        <f>[2]BR!E22*100</f>
        <v>0.6</v>
      </c>
      <c r="P22" s="55">
        <f>[2]BR!F22*100</f>
        <v>0.6</v>
      </c>
      <c r="Q22" s="5">
        <f t="shared" si="1"/>
        <v>121.11300982961409</v>
      </c>
      <c r="R22" s="5">
        <f t="shared" si="2"/>
        <v>151.03913874568269</v>
      </c>
      <c r="S22" s="5">
        <f t="shared" si="3"/>
        <v>118.52045546628874</v>
      </c>
      <c r="T22" s="5">
        <f t="shared" si="4"/>
        <v>117.71158018731407</v>
      </c>
      <c r="U22" s="5">
        <f t="shared" si="5"/>
        <v>113.58939965276052</v>
      </c>
      <c r="V22" s="5">
        <f t="shared" si="6"/>
        <v>112.99340970924202</v>
      </c>
      <c r="W22" s="5">
        <f t="shared" si="7"/>
        <v>118.51297221550288</v>
      </c>
      <c r="X22" s="5">
        <f t="shared" si="8"/>
        <v>112.42208336315113</v>
      </c>
      <c r="Y22" s="5">
        <f t="shared" si="9"/>
        <v>110.58193647590528</v>
      </c>
      <c r="Z22" s="5">
        <f t="shared" si="10"/>
        <v>115.66436570684475</v>
      </c>
      <c r="AA22" s="5">
        <f t="shared" si="11"/>
        <v>120.5683563317062</v>
      </c>
      <c r="AB22" s="5">
        <f t="shared" si="12"/>
        <v>124.56239532737791</v>
      </c>
      <c r="AC22" s="5">
        <f t="shared" si="13"/>
        <v>120.56610409622323</v>
      </c>
      <c r="AD22" s="5">
        <f t="shared" si="14"/>
        <v>119.37651645098016</v>
      </c>
      <c r="AE22" s="5">
        <f t="shared" si="15"/>
        <v>115.41054000247011</v>
      </c>
    </row>
    <row r="23" spans="1:31" x14ac:dyDescent="0.25">
      <c r="A23" s="1">
        <v>41671</v>
      </c>
      <c r="B23" s="55">
        <f>[2]Vitória!B23*100</f>
        <v>0.4</v>
      </c>
      <c r="C23" s="55">
        <f>[2]Vitória!C23*100</f>
        <v>2.2999999999999998</v>
      </c>
      <c r="D23" s="55">
        <f>[2]Vitória!D23*100</f>
        <v>0.1</v>
      </c>
      <c r="E23" s="55">
        <f>[2]Vitória!E23*100</f>
        <v>-0.5</v>
      </c>
      <c r="F23" s="55">
        <f>[2]Vitória!F23*100</f>
        <v>0.7</v>
      </c>
      <c r="G23" s="55">
        <f>'[2]Vila Velha'!B23*100</f>
        <v>0.6</v>
      </c>
      <c r="H23" s="55">
        <f>'[2]Vila Velha'!C23*100</f>
        <v>-0.6</v>
      </c>
      <c r="I23" s="55">
        <f>'[2]Vila Velha'!D23*100</f>
        <v>1.1000000000000001</v>
      </c>
      <c r="J23" s="55">
        <f>'[2]Vila Velha'!E23*100</f>
        <v>0.7</v>
      </c>
      <c r="K23" s="55">
        <f>'[2]Vila Velha'!F23*100</f>
        <v>0</v>
      </c>
      <c r="L23" s="55">
        <f>[2]BR!B23*100</f>
        <v>0.6</v>
      </c>
      <c r="M23" s="55">
        <f>[2]BR!C23*100</f>
        <v>0.6</v>
      </c>
      <c r="N23" s="55">
        <f>[2]BR!D23*100</f>
        <v>0.6</v>
      </c>
      <c r="O23" s="55">
        <f>[2]BR!E23*100</f>
        <v>0.5</v>
      </c>
      <c r="P23" s="55">
        <f>[2]BR!F23*100</f>
        <v>0.6</v>
      </c>
      <c r="Q23" s="5">
        <f t="shared" si="1"/>
        <v>121.59746186893254</v>
      </c>
      <c r="R23" s="5">
        <f t="shared" si="2"/>
        <v>154.51303893683337</v>
      </c>
      <c r="S23" s="5">
        <f t="shared" si="3"/>
        <v>118.63897592175502</v>
      </c>
      <c r="T23" s="5">
        <f t="shared" si="4"/>
        <v>117.12302228637751</v>
      </c>
      <c r="U23" s="5">
        <f t="shared" si="5"/>
        <v>114.38452545032983</v>
      </c>
      <c r="V23" s="5">
        <f t="shared" si="6"/>
        <v>113.67137016749747</v>
      </c>
      <c r="W23" s="5">
        <f t="shared" si="7"/>
        <v>117.80189438220987</v>
      </c>
      <c r="X23" s="5">
        <f t="shared" si="8"/>
        <v>113.65872628014579</v>
      </c>
      <c r="Y23" s="5">
        <f t="shared" si="9"/>
        <v>111.35601003123661</v>
      </c>
      <c r="Z23" s="5">
        <f t="shared" si="10"/>
        <v>115.66436570684475</v>
      </c>
      <c r="AA23" s="5">
        <f t="shared" si="11"/>
        <v>121.29176646969644</v>
      </c>
      <c r="AB23" s="5">
        <f t="shared" si="12"/>
        <v>125.30976969934218</v>
      </c>
      <c r="AC23" s="5">
        <f t="shared" si="13"/>
        <v>121.28950072080056</v>
      </c>
      <c r="AD23" s="5">
        <f t="shared" si="14"/>
        <v>119.97339903323505</v>
      </c>
      <c r="AE23" s="5">
        <f t="shared" si="15"/>
        <v>116.10300324248493</v>
      </c>
    </row>
    <row r="24" spans="1:31" x14ac:dyDescent="0.25">
      <c r="A24" s="1">
        <v>41699</v>
      </c>
      <c r="B24" s="55">
        <f>[2]Vitória!B24*100</f>
        <v>0.5</v>
      </c>
      <c r="C24" s="55">
        <f>[2]Vitória!C24*100</f>
        <v>1.5</v>
      </c>
      <c r="D24" s="55">
        <f>[2]Vitória!D24*100</f>
        <v>0.2</v>
      </c>
      <c r="E24" s="55">
        <f>[2]Vitória!E24*100</f>
        <v>0.2</v>
      </c>
      <c r="F24" s="55">
        <f>[2]Vitória!F24*100</f>
        <v>1.1000000000000001</v>
      </c>
      <c r="G24" s="55">
        <f>'[2]Vila Velha'!B24*100</f>
        <v>1.8000000000000003</v>
      </c>
      <c r="H24" s="55">
        <f>'[2]Vila Velha'!C24*100</f>
        <v>2</v>
      </c>
      <c r="I24" s="55">
        <f>'[2]Vila Velha'!D24*100</f>
        <v>2.5</v>
      </c>
      <c r="J24" s="55">
        <f>'[2]Vila Velha'!E24*100</f>
        <v>1.3</v>
      </c>
      <c r="K24" s="55">
        <f>'[2]Vila Velha'!F24*100</f>
        <v>0.7</v>
      </c>
      <c r="L24" s="55">
        <f>[2]BR!B24*100</f>
        <v>0.6</v>
      </c>
      <c r="M24" s="55">
        <f>[2]BR!C24*100</f>
        <v>0.70000000000000007</v>
      </c>
      <c r="N24" s="55">
        <f>[2]BR!D24*100</f>
        <v>0.6</v>
      </c>
      <c r="O24" s="55">
        <f>[2]BR!E24*100</f>
        <v>0.6</v>
      </c>
      <c r="P24" s="55">
        <f>[2]BR!F24*100</f>
        <v>0.8</v>
      </c>
      <c r="Q24" s="5">
        <f t="shared" si="1"/>
        <v>122.20544917827719</v>
      </c>
      <c r="R24" s="5">
        <f t="shared" si="2"/>
        <v>156.83073452088584</v>
      </c>
      <c r="S24" s="5">
        <f t="shared" si="3"/>
        <v>118.87625387359853</v>
      </c>
      <c r="T24" s="5">
        <f t="shared" si="4"/>
        <v>117.35726833095026</v>
      </c>
      <c r="U24" s="5">
        <f t="shared" si="5"/>
        <v>115.64275523028346</v>
      </c>
      <c r="V24" s="5">
        <f t="shared" si="6"/>
        <v>115.71745483051242</v>
      </c>
      <c r="W24" s="5">
        <f t="shared" si="7"/>
        <v>120.15793226985407</v>
      </c>
      <c r="X24" s="5">
        <f t="shared" si="8"/>
        <v>116.50019443714942</v>
      </c>
      <c r="Y24" s="5">
        <f t="shared" si="9"/>
        <v>112.80363816164267</v>
      </c>
      <c r="Z24" s="5">
        <f t="shared" si="10"/>
        <v>116.47401626679265</v>
      </c>
      <c r="AA24" s="5">
        <f t="shared" si="11"/>
        <v>122.01951706851462</v>
      </c>
      <c r="AB24" s="5">
        <f t="shared" si="12"/>
        <v>126.18693808723756</v>
      </c>
      <c r="AC24" s="5">
        <f t="shared" si="13"/>
        <v>122.01723772512537</v>
      </c>
      <c r="AD24" s="5">
        <f t="shared" si="14"/>
        <v>120.69323942743446</v>
      </c>
      <c r="AE24" s="5">
        <f t="shared" si="15"/>
        <v>117.03182726842481</v>
      </c>
    </row>
    <row r="25" spans="1:31" x14ac:dyDescent="0.25">
      <c r="A25" s="1">
        <v>41730</v>
      </c>
      <c r="B25" s="55">
        <f>[2]Vitória!B25*100</f>
        <v>0.8</v>
      </c>
      <c r="C25" s="55">
        <f>[2]Vitória!C25*100</f>
        <v>0.90000000000000013</v>
      </c>
      <c r="D25" s="55">
        <f>[2]Vitória!D25*100</f>
        <v>0.4</v>
      </c>
      <c r="E25" s="55">
        <f>[2]Vitória!E25*100</f>
        <v>0.7</v>
      </c>
      <c r="F25" s="55">
        <f>[2]Vitória!F25*100</f>
        <v>1.7000000000000002</v>
      </c>
      <c r="G25" s="55">
        <f>'[2]Vila Velha'!B25*100</f>
        <v>0.5</v>
      </c>
      <c r="H25" s="55">
        <f>'[2]Vila Velha'!C25*100</f>
        <v>0.1</v>
      </c>
      <c r="I25" s="55">
        <f>'[2]Vila Velha'!D25*100</f>
        <v>1</v>
      </c>
      <c r="J25" s="55">
        <f>'[2]Vila Velha'!E25*100</f>
        <v>0.2</v>
      </c>
      <c r="K25" s="55">
        <f>'[2]Vila Velha'!F25*100</f>
        <v>0.3</v>
      </c>
      <c r="L25" s="55">
        <f>[2]BR!B25*100</f>
        <v>0.5</v>
      </c>
      <c r="M25" s="55">
        <f>[2]BR!C25*100</f>
        <v>0.5</v>
      </c>
      <c r="N25" s="55">
        <f>[2]BR!D25*100</f>
        <v>0.5</v>
      </c>
      <c r="O25" s="55">
        <f>[2]BR!E25*100</f>
        <v>0.4</v>
      </c>
      <c r="P25" s="55">
        <f>[2]BR!F25*100</f>
        <v>0.70000000000000007</v>
      </c>
      <c r="Q25" s="5">
        <f t="shared" si="1"/>
        <v>123.18309277170341</v>
      </c>
      <c r="R25" s="5">
        <f t="shared" si="2"/>
        <v>158.24221113157381</v>
      </c>
      <c r="S25" s="5">
        <f t="shared" si="3"/>
        <v>119.35175888909292</v>
      </c>
      <c r="T25" s="5">
        <f t="shared" si="4"/>
        <v>118.1787692092669</v>
      </c>
      <c r="U25" s="5">
        <f t="shared" si="5"/>
        <v>117.60868206919827</v>
      </c>
      <c r="V25" s="5">
        <f t="shared" si="6"/>
        <v>116.29604210466498</v>
      </c>
      <c r="W25" s="5">
        <f t="shared" si="7"/>
        <v>120.27809020212392</v>
      </c>
      <c r="X25" s="5">
        <f t="shared" si="8"/>
        <v>117.66519638152091</v>
      </c>
      <c r="Y25" s="5">
        <f t="shared" si="9"/>
        <v>113.02924543796595</v>
      </c>
      <c r="Z25" s="5">
        <f t="shared" si="10"/>
        <v>116.82343831559301</v>
      </c>
      <c r="AA25" s="5">
        <f t="shared" si="11"/>
        <v>122.62961465385717</v>
      </c>
      <c r="AB25" s="5">
        <f t="shared" si="12"/>
        <v>126.81787277767374</v>
      </c>
      <c r="AC25" s="5">
        <f t="shared" si="13"/>
        <v>122.62732391375098</v>
      </c>
      <c r="AD25" s="5">
        <f t="shared" si="14"/>
        <v>121.1760123851442</v>
      </c>
      <c r="AE25" s="5">
        <f t="shared" si="15"/>
        <v>117.85105005930377</v>
      </c>
    </row>
    <row r="26" spans="1:31" x14ac:dyDescent="0.25">
      <c r="A26" s="1">
        <v>41760</v>
      </c>
      <c r="B26" s="55">
        <f>[2]Vitória!B26*100</f>
        <v>1.2</v>
      </c>
      <c r="C26" s="55">
        <f>[2]Vitória!C26*100</f>
        <v>0.6</v>
      </c>
      <c r="D26" s="55">
        <f>[2]Vitória!D26*100</f>
        <v>1.1000000000000001</v>
      </c>
      <c r="E26" s="55">
        <f>[2]Vitória!E26*100</f>
        <v>1.3</v>
      </c>
      <c r="F26" s="55">
        <f>[2]Vitória!F26*100</f>
        <v>1.5</v>
      </c>
      <c r="G26" s="55">
        <f>'[2]Vila Velha'!B26*100</f>
        <v>0.1</v>
      </c>
      <c r="H26" s="55">
        <f>'[2]Vila Velha'!C26*100</f>
        <v>-1.6</v>
      </c>
      <c r="I26" s="55">
        <f>'[2]Vila Velha'!D26*100</f>
        <v>0.3</v>
      </c>
      <c r="J26" s="55">
        <f>'[2]Vila Velha'!E26*100</f>
        <v>0.5</v>
      </c>
      <c r="K26" s="55">
        <f>'[2]Vila Velha'!F26*100</f>
        <v>0.4</v>
      </c>
      <c r="L26" s="55">
        <f>[2]BR!B26*100</f>
        <v>0.5</v>
      </c>
      <c r="M26" s="55">
        <f>[2]BR!C26*100</f>
        <v>0.5</v>
      </c>
      <c r="N26" s="55">
        <f>[2]BR!D26*100</f>
        <v>0.5</v>
      </c>
      <c r="O26" s="55">
        <f>[2]BR!E26*100</f>
        <v>0.4</v>
      </c>
      <c r="P26" s="55">
        <f>[2]BR!F26*100</f>
        <v>0.70000000000000007</v>
      </c>
      <c r="Q26" s="5">
        <f t="shared" si="1"/>
        <v>124.66128988496385</v>
      </c>
      <c r="R26" s="5">
        <f t="shared" si="2"/>
        <v>159.19166439836326</v>
      </c>
      <c r="S26" s="5">
        <f t="shared" si="3"/>
        <v>120.66462823687293</v>
      </c>
      <c r="T26" s="5">
        <f t="shared" si="4"/>
        <v>119.71509320898735</v>
      </c>
      <c r="U26" s="5">
        <f t="shared" si="5"/>
        <v>119.37281230023623</v>
      </c>
      <c r="V26" s="5">
        <f t="shared" si="6"/>
        <v>116.41233814676963</v>
      </c>
      <c r="W26" s="5">
        <f t="shared" si="7"/>
        <v>118.35364075888994</v>
      </c>
      <c r="X26" s="5">
        <f t="shared" si="8"/>
        <v>118.01819197066547</v>
      </c>
      <c r="Y26" s="5">
        <f t="shared" si="9"/>
        <v>113.59439166515577</v>
      </c>
      <c r="Z26" s="5">
        <f t="shared" si="10"/>
        <v>117.29073206885538</v>
      </c>
      <c r="AA26" s="5">
        <f t="shared" si="11"/>
        <v>123.24276272712645</v>
      </c>
      <c r="AB26" s="5">
        <f t="shared" si="12"/>
        <v>127.45196214156209</v>
      </c>
      <c r="AC26" s="5">
        <f t="shared" si="13"/>
        <v>123.24046053331972</v>
      </c>
      <c r="AD26" s="5">
        <f t="shared" si="14"/>
        <v>121.66071643468479</v>
      </c>
      <c r="AE26" s="5">
        <f t="shared" si="15"/>
        <v>118.67600740971889</v>
      </c>
    </row>
    <row r="27" spans="1:31" x14ac:dyDescent="0.25">
      <c r="A27" s="1">
        <v>41791</v>
      </c>
      <c r="B27" s="55">
        <f>[2]Vitória!B27*100</f>
        <v>1.4000000000000001</v>
      </c>
      <c r="C27" s="55">
        <f>[2]Vitória!C27*100</f>
        <v>0.4</v>
      </c>
      <c r="D27" s="55">
        <f>[2]Vitória!D27*100</f>
        <v>1.4000000000000001</v>
      </c>
      <c r="E27" s="55">
        <f>[2]Vitória!E27*100</f>
        <v>1.7000000000000002</v>
      </c>
      <c r="F27" s="55">
        <f>[2]Vitória!F27*100</f>
        <v>1.7000000000000002</v>
      </c>
      <c r="G27" s="55">
        <f>'[2]Vila Velha'!B27*100</f>
        <v>-0.2</v>
      </c>
      <c r="H27" s="55">
        <f>'[2]Vila Velha'!C27*100</f>
        <v>-2.8000000000000003</v>
      </c>
      <c r="I27" s="55">
        <f>'[2]Vila Velha'!D27*100</f>
        <v>-0.1</v>
      </c>
      <c r="J27" s="55">
        <f>'[2]Vila Velha'!E27*100</f>
        <v>0.6</v>
      </c>
      <c r="K27" s="55">
        <f>'[2]Vila Velha'!F27*100</f>
        <v>0</v>
      </c>
      <c r="L27" s="55">
        <f>[2]BR!B27*100</f>
        <v>0.5</v>
      </c>
      <c r="M27" s="55">
        <f>[2]BR!C27*100</f>
        <v>0.5</v>
      </c>
      <c r="N27" s="55">
        <f>[2]BR!D27*100</f>
        <v>0.5</v>
      </c>
      <c r="O27" s="55">
        <f>[2]BR!E27*100</f>
        <v>0.5</v>
      </c>
      <c r="P27" s="55">
        <f>[2]BR!F27*100</f>
        <v>0.70000000000000007</v>
      </c>
      <c r="Q27" s="5">
        <f t="shared" si="1"/>
        <v>126.40654794335335</v>
      </c>
      <c r="R27" s="5">
        <f t="shared" si="2"/>
        <v>159.82843105595671</v>
      </c>
      <c r="S27" s="5">
        <f t="shared" si="3"/>
        <v>122.35393303218915</v>
      </c>
      <c r="T27" s="5">
        <f t="shared" si="4"/>
        <v>121.75024979354014</v>
      </c>
      <c r="U27" s="5">
        <f t="shared" si="5"/>
        <v>121.40215010934024</v>
      </c>
      <c r="V27" s="5">
        <f t="shared" si="6"/>
        <v>116.17951347047608</v>
      </c>
      <c r="W27" s="5">
        <f t="shared" si="7"/>
        <v>115.03973881764102</v>
      </c>
      <c r="X27" s="5">
        <f t="shared" si="8"/>
        <v>117.90017377869481</v>
      </c>
      <c r="Y27" s="5">
        <f t="shared" si="9"/>
        <v>114.2759580151467</v>
      </c>
      <c r="Z27" s="5">
        <f t="shared" si="10"/>
        <v>117.29073206885538</v>
      </c>
      <c r="AA27" s="5">
        <f t="shared" si="11"/>
        <v>123.85897654076207</v>
      </c>
      <c r="AB27" s="5">
        <f t="shared" si="12"/>
        <v>128.0892219522699</v>
      </c>
      <c r="AC27" s="5">
        <f t="shared" si="13"/>
        <v>123.8566628359863</v>
      </c>
      <c r="AD27" s="5">
        <f t="shared" si="14"/>
        <v>122.26902001685819</v>
      </c>
      <c r="AE27" s="5">
        <f t="shared" si="15"/>
        <v>119.50673946158692</v>
      </c>
    </row>
    <row r="28" spans="1:31" x14ac:dyDescent="0.25">
      <c r="A28" s="1">
        <v>41821</v>
      </c>
      <c r="B28" s="55">
        <f>[2]Vitória!B28*100</f>
        <v>1.4</v>
      </c>
      <c r="C28" s="55">
        <f>[2]Vitória!C28*100</f>
        <v>0.8</v>
      </c>
      <c r="D28" s="55">
        <f>[2]Vitória!D28*100</f>
        <v>1.4000000000000001</v>
      </c>
      <c r="E28" s="55">
        <f>[2]Vitória!E28*100</f>
        <v>1.6</v>
      </c>
      <c r="F28" s="55">
        <f>[2]Vitória!F28*100</f>
        <v>1.4</v>
      </c>
      <c r="G28" s="55">
        <f>'[2]Vila Velha'!B28*100</f>
        <v>0.4</v>
      </c>
      <c r="H28" s="55">
        <f>'[2]Vila Velha'!C28*100</f>
        <v>-1</v>
      </c>
      <c r="I28" s="55">
        <f>'[2]Vila Velha'!D28*100</f>
        <v>0.3</v>
      </c>
      <c r="J28" s="55">
        <f>'[2]Vila Velha'!E28*100</f>
        <v>1</v>
      </c>
      <c r="K28" s="55">
        <f>'[2]Vila Velha'!F28*100</f>
        <v>0.5</v>
      </c>
      <c r="L28" s="55">
        <f>[2]BR!B28*100</f>
        <v>0.6</v>
      </c>
      <c r="M28" s="55">
        <f>[2]BR!C28*100</f>
        <v>0.70000000000000007</v>
      </c>
      <c r="N28" s="55">
        <f>[2]BR!D28*100</f>
        <v>0.6</v>
      </c>
      <c r="O28" s="55">
        <f>[2]BR!E28*100</f>
        <v>0.6</v>
      </c>
      <c r="P28" s="55">
        <f>[2]BR!F28*100</f>
        <v>0.6</v>
      </c>
      <c r="Q28" s="5">
        <f t="shared" si="1"/>
        <v>128.1762396145603</v>
      </c>
      <c r="R28" s="5">
        <f t="shared" si="2"/>
        <v>161.10705850440436</v>
      </c>
      <c r="S28" s="5">
        <f t="shared" si="3"/>
        <v>124.06688809463979</v>
      </c>
      <c r="T28" s="5">
        <f t="shared" si="4"/>
        <v>123.69825379023678</v>
      </c>
      <c r="U28" s="5">
        <f t="shared" si="5"/>
        <v>123.101780210871</v>
      </c>
      <c r="V28" s="5">
        <f t="shared" si="6"/>
        <v>116.64423152435799</v>
      </c>
      <c r="W28" s="5">
        <f t="shared" si="7"/>
        <v>113.88934142946461</v>
      </c>
      <c r="X28" s="5">
        <f t="shared" si="8"/>
        <v>118.25387430003087</v>
      </c>
      <c r="Y28" s="5">
        <f t="shared" si="9"/>
        <v>115.41871759529816</v>
      </c>
      <c r="Z28" s="5">
        <f t="shared" si="10"/>
        <v>117.87718572919964</v>
      </c>
      <c r="AA28" s="5">
        <f t="shared" si="11"/>
        <v>124.60213040000664</v>
      </c>
      <c r="AB28" s="5">
        <f t="shared" si="12"/>
        <v>128.98584650593577</v>
      </c>
      <c r="AC28" s="5">
        <f t="shared" si="13"/>
        <v>124.59980281300221</v>
      </c>
      <c r="AD28" s="5">
        <f t="shared" si="14"/>
        <v>123.00263413695934</v>
      </c>
      <c r="AE28" s="5">
        <f t="shared" si="15"/>
        <v>120.22377989835644</v>
      </c>
    </row>
    <row r="29" spans="1:31" x14ac:dyDescent="0.25">
      <c r="A29" s="1">
        <v>41852</v>
      </c>
      <c r="B29" s="55">
        <f>[2]Vitória!B29*100</f>
        <v>1.0999999999999999</v>
      </c>
      <c r="C29" s="55">
        <f>[2]Vitória!C29*100</f>
        <v>-0.2</v>
      </c>
      <c r="D29" s="55">
        <f>[2]Vitória!D29*100</f>
        <v>0.8</v>
      </c>
      <c r="E29" s="55">
        <f>[2]Vitória!E29*100</f>
        <v>1.7999999999999998</v>
      </c>
      <c r="F29" s="55">
        <f>[2]Vitória!F29*100</f>
        <v>1.6</v>
      </c>
      <c r="G29" s="55">
        <f>'[2]Vila Velha'!B29*100</f>
        <v>1.2</v>
      </c>
      <c r="H29" s="55">
        <f>'[2]Vila Velha'!C29*100</f>
        <v>1.3</v>
      </c>
      <c r="I29" s="55">
        <f>'[2]Vila Velha'!D29*100</f>
        <v>0.8</v>
      </c>
      <c r="J29" s="55">
        <f>'[2]Vila Velha'!E29*100</f>
        <v>1.7000000000000002</v>
      </c>
      <c r="K29" s="55">
        <f>'[2]Vila Velha'!F29*100</f>
        <v>1.2</v>
      </c>
      <c r="L29" s="55">
        <f>[2]BR!B29*100</f>
        <v>0.70000000000000007</v>
      </c>
      <c r="M29" s="55">
        <f>[2]BR!C29*100</f>
        <v>0.89999999999999991</v>
      </c>
      <c r="N29" s="55">
        <f>[2]BR!D29*100</f>
        <v>0.6</v>
      </c>
      <c r="O29" s="55">
        <f>[2]BR!E29*100</f>
        <v>0.6</v>
      </c>
      <c r="P29" s="55">
        <f>[2]BR!F29*100</f>
        <v>0.6</v>
      </c>
      <c r="Q29" s="5">
        <f t="shared" si="1"/>
        <v>129.58617825032044</v>
      </c>
      <c r="R29" s="5">
        <f t="shared" si="2"/>
        <v>160.78484438739557</v>
      </c>
      <c r="S29" s="5">
        <f t="shared" si="3"/>
        <v>125.05942319939692</v>
      </c>
      <c r="T29" s="5">
        <f t="shared" si="4"/>
        <v>125.92482235846104</v>
      </c>
      <c r="U29" s="5">
        <f t="shared" si="5"/>
        <v>125.07140869424494</v>
      </c>
      <c r="V29" s="5">
        <f t="shared" si="6"/>
        <v>118.04396230265029</v>
      </c>
      <c r="W29" s="5">
        <f t="shared" si="7"/>
        <v>115.36990286804763</v>
      </c>
      <c r="X29" s="5">
        <f t="shared" si="8"/>
        <v>119.19990529443112</v>
      </c>
      <c r="Y29" s="5">
        <f t="shared" si="9"/>
        <v>117.38083579441822</v>
      </c>
      <c r="Z29" s="5">
        <f t="shared" si="10"/>
        <v>119.29171195795004</v>
      </c>
      <c r="AA29" s="5">
        <f t="shared" si="11"/>
        <v>125.47434531280668</v>
      </c>
      <c r="AB29" s="5">
        <f t="shared" si="12"/>
        <v>130.14671912448918</v>
      </c>
      <c r="AC29" s="5">
        <f t="shared" si="13"/>
        <v>125.34740162988022</v>
      </c>
      <c r="AD29" s="5">
        <f t="shared" si="14"/>
        <v>123.7406499417811</v>
      </c>
      <c r="AE29" s="5">
        <f t="shared" si="15"/>
        <v>120.94512257774657</v>
      </c>
    </row>
    <row r="30" spans="1:31" x14ac:dyDescent="0.25">
      <c r="A30" s="1">
        <v>41883</v>
      </c>
      <c r="B30" s="55">
        <f>[2]Vitória!B30*100</f>
        <v>0.8</v>
      </c>
      <c r="C30" s="55">
        <f>[2]Vitória!C30*100</f>
        <v>-1</v>
      </c>
      <c r="D30" s="55">
        <f>[2]Vitória!D30*100</f>
        <v>0.6</v>
      </c>
      <c r="E30" s="55">
        <f>[2]Vitória!E30*100</f>
        <v>1.3</v>
      </c>
      <c r="F30" s="55">
        <f>[2]Vitória!F30*100</f>
        <v>2.2999999999999998</v>
      </c>
      <c r="G30" s="55">
        <f>'[2]Vila Velha'!B30*100</f>
        <v>0.6</v>
      </c>
      <c r="H30" s="55">
        <f>'[2]Vila Velha'!C30*100</f>
        <v>1.5</v>
      </c>
      <c r="I30" s="55">
        <f>'[2]Vila Velha'!D30*100</f>
        <v>0.3</v>
      </c>
      <c r="J30" s="55">
        <f>'[2]Vila Velha'!E30*100</f>
        <v>0.70000000000000007</v>
      </c>
      <c r="K30" s="55">
        <f>'[2]Vila Velha'!F30*100</f>
        <v>0.70000000000000007</v>
      </c>
      <c r="L30" s="55">
        <f>[2]BR!B30*100</f>
        <v>0.6</v>
      </c>
      <c r="M30" s="55">
        <f>[2]BR!C30*100</f>
        <v>0.70000000000000007</v>
      </c>
      <c r="N30" s="55">
        <f>[2]BR!D30*100</f>
        <v>0.6</v>
      </c>
      <c r="O30" s="55">
        <f>[2]BR!E30*100</f>
        <v>0.5</v>
      </c>
      <c r="P30" s="55">
        <f>[2]BR!F30*100</f>
        <v>0.3</v>
      </c>
      <c r="Q30" s="5">
        <f t="shared" si="1"/>
        <v>130.62286767632301</v>
      </c>
      <c r="R30" s="5">
        <f t="shared" si="2"/>
        <v>159.1769959435216</v>
      </c>
      <c r="S30" s="5">
        <f t="shared" si="3"/>
        <v>125.80977973859331</v>
      </c>
      <c r="T30" s="5">
        <f t="shared" si="4"/>
        <v>127.56184504912102</v>
      </c>
      <c r="U30" s="5">
        <f t="shared" si="5"/>
        <v>127.94805109421256</v>
      </c>
      <c r="V30" s="5">
        <f t="shared" si="6"/>
        <v>118.75222607646619</v>
      </c>
      <c r="W30" s="5">
        <f t="shared" si="7"/>
        <v>117.10045141106833</v>
      </c>
      <c r="X30" s="5">
        <f t="shared" si="8"/>
        <v>119.5575050103144</v>
      </c>
      <c r="Y30" s="5">
        <f t="shared" si="9"/>
        <v>118.20250164497914</v>
      </c>
      <c r="Z30" s="5">
        <f t="shared" si="10"/>
        <v>120.12675394165568</v>
      </c>
      <c r="AA30" s="5">
        <f t="shared" si="11"/>
        <v>126.22719138468352</v>
      </c>
      <c r="AB30" s="5">
        <f t="shared" si="12"/>
        <v>131.0577461583606</v>
      </c>
      <c r="AC30" s="5">
        <f t="shared" si="13"/>
        <v>126.09948603965951</v>
      </c>
      <c r="AD30" s="5">
        <f t="shared" si="14"/>
        <v>124.35935319148999</v>
      </c>
      <c r="AE30" s="5">
        <f t="shared" si="15"/>
        <v>121.3079579454798</v>
      </c>
    </row>
    <row r="31" spans="1:31" x14ac:dyDescent="0.25">
      <c r="A31" s="1">
        <v>41913</v>
      </c>
      <c r="B31" s="55">
        <f>[2]Vitória!B31*100</f>
        <v>0.6</v>
      </c>
      <c r="C31" s="55">
        <f>[2]Vitória!C31*100</f>
        <v>-1</v>
      </c>
      <c r="D31" s="55">
        <f>[2]Vitória!D31*100</f>
        <v>0.3</v>
      </c>
      <c r="E31" s="55">
        <f>[2]Vitória!E31*100</f>
        <v>1</v>
      </c>
      <c r="F31" s="55">
        <f>[2]Vitória!F31*100</f>
        <v>2.1</v>
      </c>
      <c r="G31" s="55">
        <f>'[2]Vila Velha'!B31*100</f>
        <v>1.0999999999999999</v>
      </c>
      <c r="H31" s="55">
        <f>'[2]Vila Velha'!C31*100</f>
        <v>1.9</v>
      </c>
      <c r="I31" s="55">
        <f>'[2]Vila Velha'!D31*100</f>
        <v>0.8</v>
      </c>
      <c r="J31" s="55">
        <f>'[2]Vila Velha'!E31*100</f>
        <v>1</v>
      </c>
      <c r="K31" s="55">
        <f>'[2]Vila Velha'!F31*100</f>
        <v>0.89999999999999991</v>
      </c>
      <c r="L31" s="55">
        <f>[2]BR!B31*100</f>
        <v>0.5</v>
      </c>
      <c r="M31" s="55">
        <f>[2]BR!C31*100</f>
        <v>0.4</v>
      </c>
      <c r="N31" s="55">
        <f>[2]BR!D31*100</f>
        <v>0.5</v>
      </c>
      <c r="O31" s="55">
        <f>[2]BR!E31*100</f>
        <v>0.5</v>
      </c>
      <c r="P31" s="55">
        <f>[2]BR!F31*100</f>
        <v>0.3</v>
      </c>
      <c r="Q31" s="5">
        <f t="shared" si="1"/>
        <v>131.40660488238095</v>
      </c>
      <c r="R31" s="5">
        <f t="shared" si="2"/>
        <v>157.58522598408638</v>
      </c>
      <c r="S31" s="5">
        <f t="shared" si="3"/>
        <v>126.18720907780907</v>
      </c>
      <c r="T31" s="5">
        <f t="shared" si="4"/>
        <v>128.83746349961223</v>
      </c>
      <c r="U31" s="5">
        <f t="shared" si="5"/>
        <v>130.63496016719102</v>
      </c>
      <c r="V31" s="5">
        <f t="shared" si="6"/>
        <v>120.05850056330731</v>
      </c>
      <c r="W31" s="5">
        <f t="shared" si="7"/>
        <v>119.32535998787863</v>
      </c>
      <c r="X31" s="5">
        <f t="shared" si="8"/>
        <v>120.51396505039692</v>
      </c>
      <c r="Y31" s="5">
        <f t="shared" si="9"/>
        <v>119.38452666142894</v>
      </c>
      <c r="Z31" s="5">
        <f t="shared" si="10"/>
        <v>121.20789472713057</v>
      </c>
      <c r="AA31" s="5">
        <f t="shared" si="11"/>
        <v>126.85832734160692</v>
      </c>
      <c r="AB31" s="5">
        <f t="shared" si="12"/>
        <v>131.58197714299405</v>
      </c>
      <c r="AC31" s="5">
        <f t="shared" si="13"/>
        <v>126.7299834698578</v>
      </c>
      <c r="AD31" s="5">
        <f t="shared" si="14"/>
        <v>124.98114995744743</v>
      </c>
      <c r="AE31" s="5">
        <f t="shared" si="15"/>
        <v>121.67188181931623</v>
      </c>
    </row>
    <row r="32" spans="1:31" x14ac:dyDescent="0.25">
      <c r="A32" s="1">
        <v>41944</v>
      </c>
      <c r="B32" s="55">
        <f>[2]Vitória!B32*100</f>
        <v>1</v>
      </c>
      <c r="C32" s="55">
        <f>[2]Vitória!C32*100</f>
        <v>-1.2</v>
      </c>
      <c r="D32" s="55">
        <f>[2]Vitória!D32*100</f>
        <v>1.2</v>
      </c>
      <c r="E32" s="55">
        <f>[2]Vitória!E32*100</f>
        <v>1.6</v>
      </c>
      <c r="F32" s="55">
        <f>[2]Vitória!F32*100</f>
        <v>1.2</v>
      </c>
      <c r="G32" s="55">
        <f>'[2]Vila Velha'!B32*100</f>
        <v>0.70000000000000007</v>
      </c>
      <c r="H32" s="55">
        <f>'[2]Vila Velha'!C32*100</f>
        <v>1.3</v>
      </c>
      <c r="I32" s="55">
        <f>'[2]Vila Velha'!D32*100</f>
        <v>0.3</v>
      </c>
      <c r="J32" s="55">
        <f>'[2]Vila Velha'!E32*100</f>
        <v>0.6</v>
      </c>
      <c r="K32" s="55">
        <f>'[2]Vila Velha'!F32*100</f>
        <v>1.4</v>
      </c>
      <c r="L32" s="55">
        <f>[2]BR!B32*100</f>
        <v>0.5</v>
      </c>
      <c r="M32" s="55">
        <f>[2]BR!C32*100</f>
        <v>0.3</v>
      </c>
      <c r="N32" s="55">
        <f>[2]BR!D32*100</f>
        <v>0.6</v>
      </c>
      <c r="O32" s="55">
        <f>[2]BR!E32*100</f>
        <v>0.5</v>
      </c>
      <c r="P32" s="55">
        <f>[2]BR!F32*100</f>
        <v>0.3</v>
      </c>
      <c r="Q32" s="5">
        <f t="shared" si="1"/>
        <v>132.72067093120475</v>
      </c>
      <c r="R32" s="5">
        <f t="shared" si="2"/>
        <v>155.69420327227735</v>
      </c>
      <c r="S32" s="5">
        <f t="shared" si="3"/>
        <v>127.70145558674278</v>
      </c>
      <c r="T32" s="5">
        <f t="shared" si="4"/>
        <v>130.89886291560603</v>
      </c>
      <c r="U32" s="5">
        <f t="shared" si="5"/>
        <v>132.20257968919731</v>
      </c>
      <c r="V32" s="5">
        <f t="shared" si="6"/>
        <v>120.89891006725044</v>
      </c>
      <c r="W32" s="5">
        <f t="shared" si="7"/>
        <v>120.87658966772103</v>
      </c>
      <c r="X32" s="5">
        <f t="shared" si="8"/>
        <v>120.8755069455481</v>
      </c>
      <c r="Y32" s="5">
        <f t="shared" si="9"/>
        <v>120.10083382139752</v>
      </c>
      <c r="Z32" s="5">
        <f t="shared" si="10"/>
        <v>122.9048052533104</v>
      </c>
      <c r="AA32" s="5">
        <f t="shared" si="11"/>
        <v>127.49261897831495</v>
      </c>
      <c r="AB32" s="5">
        <f t="shared" si="12"/>
        <v>131.97672307442301</v>
      </c>
      <c r="AC32" s="5">
        <f t="shared" si="13"/>
        <v>127.49036337067695</v>
      </c>
      <c r="AD32" s="5">
        <f t="shared" si="14"/>
        <v>125.60605570723465</v>
      </c>
      <c r="AE32" s="5">
        <f t="shared" si="15"/>
        <v>122.03689746477416</v>
      </c>
    </row>
    <row r="33" spans="1:31" x14ac:dyDescent="0.25">
      <c r="A33" s="1">
        <v>41974</v>
      </c>
      <c r="B33" s="55">
        <f>[2]Vitória!B33*100</f>
        <v>0.8</v>
      </c>
      <c r="C33" s="55">
        <f>[2]Vitória!C33*100</f>
        <v>2.2999999999999998</v>
      </c>
      <c r="D33" s="55">
        <f>[2]Vitória!D33*100</f>
        <v>0.1</v>
      </c>
      <c r="E33" s="55">
        <f>[2]Vitória!E33*100</f>
        <v>0.89999999999999991</v>
      </c>
      <c r="F33" s="55">
        <f>[2]Vitória!F33*100</f>
        <v>0.6</v>
      </c>
      <c r="G33" s="55">
        <f>'[2]Vila Velha'!B33*100</f>
        <v>0.8</v>
      </c>
      <c r="H33" s="55">
        <f>'[2]Vila Velha'!C33*100</f>
        <v>0.6</v>
      </c>
      <c r="I33" s="55">
        <f>'[2]Vila Velha'!D33*100</f>
        <v>0.8</v>
      </c>
      <c r="J33" s="55">
        <f>'[2]Vila Velha'!E33*100</f>
        <v>0.6</v>
      </c>
      <c r="K33" s="55">
        <f>'[2]Vila Velha'!F33*100</f>
        <v>1.3</v>
      </c>
      <c r="L33" s="55">
        <f>[2]BR!B33*100</f>
        <v>0.3</v>
      </c>
      <c r="M33" s="55">
        <f>[2]BR!C33*100</f>
        <v>0.4</v>
      </c>
      <c r="N33" s="55">
        <f>[2]BR!D33*100</f>
        <v>0.3</v>
      </c>
      <c r="O33" s="55">
        <f>[2]BR!E33*100</f>
        <v>0.3</v>
      </c>
      <c r="P33" s="55">
        <f>[2]BR!F33*100</f>
        <v>0.4</v>
      </c>
      <c r="Q33" s="5">
        <f t="shared" si="1"/>
        <v>133.7824362986544</v>
      </c>
      <c r="R33" s="5">
        <f t="shared" si="2"/>
        <v>159.27516994753972</v>
      </c>
      <c r="S33" s="5">
        <f t="shared" si="3"/>
        <v>127.82915704232951</v>
      </c>
      <c r="T33" s="5">
        <f t="shared" si="4"/>
        <v>132.07695268184648</v>
      </c>
      <c r="U33" s="5">
        <f t="shared" si="5"/>
        <v>132.99579516733249</v>
      </c>
      <c r="V33" s="5">
        <f t="shared" si="6"/>
        <v>121.86610134778844</v>
      </c>
      <c r="W33" s="5">
        <f t="shared" si="7"/>
        <v>121.60184920572736</v>
      </c>
      <c r="X33" s="5">
        <f t="shared" si="8"/>
        <v>121.84251100111248</v>
      </c>
      <c r="Y33" s="5">
        <f t="shared" si="9"/>
        <v>120.8214388243259</v>
      </c>
      <c r="Z33" s="5">
        <f t="shared" si="10"/>
        <v>124.50256772160343</v>
      </c>
      <c r="AA33" s="5">
        <f t="shared" si="11"/>
        <v>127.87509683524988</v>
      </c>
      <c r="AB33" s="5">
        <f t="shared" si="12"/>
        <v>132.5046299667207</v>
      </c>
      <c r="AC33" s="5">
        <f t="shared" si="13"/>
        <v>127.87283446078897</v>
      </c>
      <c r="AD33" s="5">
        <f t="shared" si="14"/>
        <v>125.98287387435633</v>
      </c>
      <c r="AE33" s="5">
        <f t="shared" si="15"/>
        <v>122.52504505463325</v>
      </c>
    </row>
    <row r="34" spans="1:31" x14ac:dyDescent="0.25">
      <c r="A34" s="1">
        <v>42005</v>
      </c>
      <c r="B34" s="55">
        <f>[2]Vitória!B34*100</f>
        <v>0.89999999999999991</v>
      </c>
      <c r="C34" s="55">
        <f>[2]Vitória!C34*100</f>
        <v>2.5</v>
      </c>
      <c r="D34" s="55">
        <f>[2]Vitória!D34*100</f>
        <v>-0.2</v>
      </c>
      <c r="E34" s="55">
        <f>[2]Vitória!E34*100</f>
        <v>1.0999999999999999</v>
      </c>
      <c r="F34" s="55">
        <f>[2]Vitória!F34*100</f>
        <v>1.0999999999999999</v>
      </c>
      <c r="G34" s="55">
        <f>'[2]Vila Velha'!B34*100</f>
        <v>0.8</v>
      </c>
      <c r="H34" s="55">
        <f>'[2]Vila Velha'!C34*100</f>
        <v>-0.2</v>
      </c>
      <c r="I34" s="55">
        <f>'[2]Vila Velha'!D34*100</f>
        <v>0.70000000000000007</v>
      </c>
      <c r="J34" s="55">
        <f>'[2]Vila Velha'!E34*100</f>
        <v>1</v>
      </c>
      <c r="K34" s="55">
        <f>'[2]Vila Velha'!F34*100</f>
        <v>1.4000000000000001</v>
      </c>
      <c r="L34" s="55">
        <f>[2]BR!B34*100</f>
        <v>0.4</v>
      </c>
      <c r="M34" s="55">
        <f>[2]BR!C34*100</f>
        <v>0.5</v>
      </c>
      <c r="N34" s="55">
        <f>[2]BR!D34*100</f>
        <v>0.3</v>
      </c>
      <c r="O34" s="55">
        <f>[2]BR!E34*100</f>
        <v>0.3</v>
      </c>
      <c r="P34" s="55">
        <f>[2]BR!F34*100</f>
        <v>0.5</v>
      </c>
      <c r="Q34" s="5">
        <f t="shared" si="1"/>
        <v>134.98647822534227</v>
      </c>
      <c r="R34" s="5">
        <f t="shared" si="2"/>
        <v>163.25704919622819</v>
      </c>
      <c r="S34" s="5">
        <f t="shared" si="3"/>
        <v>127.57349872824486</v>
      </c>
      <c r="T34" s="5">
        <f t="shared" si="4"/>
        <v>133.52979916134677</v>
      </c>
      <c r="U34" s="5">
        <f t="shared" si="5"/>
        <v>134.45874891417313</v>
      </c>
      <c r="V34" s="5">
        <f t="shared" si="6"/>
        <v>122.84103015857075</v>
      </c>
      <c r="W34" s="5">
        <f t="shared" si="7"/>
        <v>121.35864550731591</v>
      </c>
      <c r="X34" s="5">
        <f t="shared" si="8"/>
        <v>122.69540857812027</v>
      </c>
      <c r="Y34" s="5">
        <f t="shared" si="9"/>
        <v>122.02965321256916</v>
      </c>
      <c r="Z34" s="5">
        <f t="shared" si="10"/>
        <v>126.24560366970587</v>
      </c>
      <c r="AA34" s="5">
        <f t="shared" si="11"/>
        <v>128.38659722259086</v>
      </c>
      <c r="AB34" s="5">
        <f t="shared" si="12"/>
        <v>133.16715311655429</v>
      </c>
      <c r="AC34" s="5">
        <f t="shared" si="13"/>
        <v>128.25645296417133</v>
      </c>
      <c r="AD34" s="5">
        <f t="shared" si="14"/>
        <v>126.36082249597939</v>
      </c>
      <c r="AE34" s="5">
        <f t="shared" si="15"/>
        <v>123.1376702799064</v>
      </c>
    </row>
    <row r="35" spans="1:31" x14ac:dyDescent="0.25">
      <c r="A35" s="1">
        <v>42036</v>
      </c>
      <c r="B35" s="55">
        <f>[2]Vitória!B35*100</f>
        <v>1.1000000000000001</v>
      </c>
      <c r="C35" s="55">
        <f>[2]Vitória!C35*100</f>
        <v>4.2</v>
      </c>
      <c r="D35" s="55">
        <f>[2]Vitória!D35*100</f>
        <v>0</v>
      </c>
      <c r="E35" s="55">
        <f>[2]Vitória!E35*100</f>
        <v>0.89999999999999991</v>
      </c>
      <c r="F35" s="55">
        <f>[2]Vitória!F35*100</f>
        <v>0.3</v>
      </c>
      <c r="G35" s="55">
        <f>'[2]Vila Velha'!B35*100</f>
        <v>0.4</v>
      </c>
      <c r="H35" s="55">
        <f>'[2]Vila Velha'!C35*100</f>
        <v>0.6</v>
      </c>
      <c r="I35" s="55">
        <f>'[2]Vila Velha'!D35*100</f>
        <v>0.5</v>
      </c>
      <c r="J35" s="55">
        <f>'[2]Vila Velha'!E35*100</f>
        <v>0.6</v>
      </c>
      <c r="K35" s="55">
        <f>'[2]Vila Velha'!F35*100</f>
        <v>-0.2</v>
      </c>
      <c r="L35" s="55">
        <f>[2]BR!B35*100</f>
        <v>0.2</v>
      </c>
      <c r="M35" s="55">
        <f>[2]BR!C35*100</f>
        <v>0.1</v>
      </c>
      <c r="N35" s="55">
        <f>[2]BR!D35*100</f>
        <v>0</v>
      </c>
      <c r="O35" s="55">
        <f>[2]BR!E35*100</f>
        <v>0.3</v>
      </c>
      <c r="P35" s="55">
        <f>[2]BR!F35*100</f>
        <v>0.5</v>
      </c>
      <c r="Q35" s="5">
        <f t="shared" si="1"/>
        <v>136.47132948582103</v>
      </c>
      <c r="R35" s="5">
        <f t="shared" si="2"/>
        <v>170.11384526246979</v>
      </c>
      <c r="S35" s="5">
        <f t="shared" si="3"/>
        <v>127.57349872824486</v>
      </c>
      <c r="T35" s="5">
        <f t="shared" si="4"/>
        <v>134.73156735379888</v>
      </c>
      <c r="U35" s="5">
        <f t="shared" si="5"/>
        <v>134.86212516091564</v>
      </c>
      <c r="V35" s="5">
        <f t="shared" si="6"/>
        <v>123.33239427920503</v>
      </c>
      <c r="W35" s="5">
        <f t="shared" si="7"/>
        <v>122.08679738035981</v>
      </c>
      <c r="X35" s="5">
        <f t="shared" si="8"/>
        <v>123.30888562101086</v>
      </c>
      <c r="Y35" s="5">
        <f t="shared" si="9"/>
        <v>122.76183113184457</v>
      </c>
      <c r="Z35" s="5">
        <f t="shared" si="10"/>
        <v>125.99311246236645</v>
      </c>
      <c r="AA35" s="5">
        <f t="shared" si="11"/>
        <v>128.64337041703604</v>
      </c>
      <c r="AB35" s="5">
        <f t="shared" si="12"/>
        <v>133.30032026967083</v>
      </c>
      <c r="AC35" s="5">
        <f t="shared" si="13"/>
        <v>128.25645296417133</v>
      </c>
      <c r="AD35" s="5">
        <f t="shared" si="14"/>
        <v>126.73990496346731</v>
      </c>
      <c r="AE35" s="5">
        <f t="shared" si="15"/>
        <v>123.75335863130591</v>
      </c>
    </row>
    <row r="36" spans="1:31" x14ac:dyDescent="0.25">
      <c r="A36" s="1">
        <v>42064</v>
      </c>
      <c r="B36" s="55">
        <f>[2]Vitória!B36*100</f>
        <v>0.70000000000000007</v>
      </c>
      <c r="C36" s="55">
        <f>[2]Vitória!C36*100</f>
        <v>0.3</v>
      </c>
      <c r="D36" s="55">
        <f>[2]Vitória!D36*100</f>
        <v>0.4</v>
      </c>
      <c r="E36" s="55">
        <f>[2]Vitória!E36*100</f>
        <v>1.3</v>
      </c>
      <c r="F36" s="55">
        <f>[2]Vitória!F36*100</f>
        <v>0.3</v>
      </c>
      <c r="G36" s="55">
        <f>'[2]Vila Velha'!B36*100</f>
        <v>0.1</v>
      </c>
      <c r="H36" s="55">
        <f>'[2]Vila Velha'!C36*100</f>
        <v>1.0999999999999999</v>
      </c>
      <c r="I36" s="55">
        <f>'[2]Vila Velha'!D36*100</f>
        <v>-0.5</v>
      </c>
      <c r="J36" s="55">
        <f>'[2]Vila Velha'!E36*100</f>
        <v>0.70000000000000007</v>
      </c>
      <c r="K36" s="55">
        <f>'[2]Vila Velha'!F36*100</f>
        <v>-0.8</v>
      </c>
      <c r="L36" s="55">
        <f>[2]BR!B36*100</f>
        <v>0.1</v>
      </c>
      <c r="M36" s="55">
        <f>[2]BR!C36*100</f>
        <v>-0.3</v>
      </c>
      <c r="N36" s="55">
        <f>[2]BR!D36*100</f>
        <v>0.1</v>
      </c>
      <c r="O36" s="55">
        <f>[2]BR!E36*100</f>
        <v>0.4</v>
      </c>
      <c r="P36" s="55">
        <f>[2]BR!F36*100</f>
        <v>0.4</v>
      </c>
      <c r="Q36" s="5">
        <f t="shared" si="1"/>
        <v>137.42662879222178</v>
      </c>
      <c r="R36" s="5">
        <f t="shared" si="2"/>
        <v>170.6241867982572</v>
      </c>
      <c r="S36" s="5">
        <f t="shared" si="3"/>
        <v>128.08379272315784</v>
      </c>
      <c r="T36" s="5">
        <f t="shared" si="4"/>
        <v>136.48307772939825</v>
      </c>
      <c r="U36" s="5">
        <f t="shared" si="5"/>
        <v>135.26671153639836</v>
      </c>
      <c r="V36" s="5">
        <f t="shared" si="6"/>
        <v>123.45572667348422</v>
      </c>
      <c r="W36" s="5">
        <f t="shared" si="7"/>
        <v>123.42975215154375</v>
      </c>
      <c r="X36" s="5">
        <f t="shared" si="8"/>
        <v>122.6923411929058</v>
      </c>
      <c r="Y36" s="5">
        <f t="shared" si="9"/>
        <v>123.62116394976748</v>
      </c>
      <c r="Z36" s="5">
        <f t="shared" si="10"/>
        <v>124.98516756266753</v>
      </c>
      <c r="AA36" s="5">
        <f t="shared" si="11"/>
        <v>128.77201378745306</v>
      </c>
      <c r="AB36" s="5">
        <f t="shared" si="12"/>
        <v>132.90041930886181</v>
      </c>
      <c r="AC36" s="5">
        <f t="shared" si="13"/>
        <v>128.3847094171355</v>
      </c>
      <c r="AD36" s="5">
        <f t="shared" si="14"/>
        <v>127.24686458332118</v>
      </c>
      <c r="AE36" s="5">
        <f t="shared" si="15"/>
        <v>124.24837206583113</v>
      </c>
    </row>
    <row r="37" spans="1:31" x14ac:dyDescent="0.25">
      <c r="A37" s="1">
        <v>42095</v>
      </c>
      <c r="B37" s="55">
        <f>[2]Vitória!B37*100</f>
        <v>-0.3</v>
      </c>
      <c r="C37" s="55">
        <f>[2]Vitória!C37*100</f>
        <v>-0.89999999999999991</v>
      </c>
      <c r="D37" s="55">
        <f>[2]Vitória!D37*100</f>
        <v>0.4</v>
      </c>
      <c r="E37" s="55">
        <f>[2]Vitória!E37*100</f>
        <v>-0.8</v>
      </c>
      <c r="F37" s="55">
        <f>[2]Vitória!F37*100</f>
        <v>0.3</v>
      </c>
      <c r="G37" s="55">
        <f>'[2]Vila Velha'!B37*100</f>
        <v>0.8</v>
      </c>
      <c r="H37" s="55">
        <f>'[2]Vila Velha'!C37*100</f>
        <v>0.89999999999999991</v>
      </c>
      <c r="I37" s="55">
        <f>'[2]Vila Velha'!D37*100</f>
        <v>1</v>
      </c>
      <c r="J37" s="55">
        <f>'[2]Vila Velha'!E37*100</f>
        <v>0.70000000000000007</v>
      </c>
      <c r="K37" s="55">
        <f>'[2]Vila Velha'!F37*100</f>
        <v>0.5</v>
      </c>
      <c r="L37" s="55">
        <f>[2]BR!B37*100</f>
        <v>0.4</v>
      </c>
      <c r="M37" s="55">
        <f>[2]BR!C37*100</f>
        <v>0.3</v>
      </c>
      <c r="N37" s="55">
        <f>[2]BR!D37*100</f>
        <v>0.4</v>
      </c>
      <c r="O37" s="55">
        <f>[2]BR!E37*100</f>
        <v>0.5</v>
      </c>
      <c r="P37" s="55">
        <f>[2]BR!F37*100</f>
        <v>0.4</v>
      </c>
      <c r="Q37" s="5">
        <f t="shared" ref="Q37:Q74" si="16">Q36*(1+B37/100)</f>
        <v>137.01434890584511</v>
      </c>
      <c r="R37" s="5">
        <f t="shared" ref="R37:R74" si="17">R36*(1+C37/100)</f>
        <v>169.08856911707289</v>
      </c>
      <c r="S37" s="5">
        <f t="shared" ref="S37:S74" si="18">S36*(1+D37/100)</f>
        <v>128.59612789405048</v>
      </c>
      <c r="T37" s="5">
        <f t="shared" ref="T37:T74" si="19">T36*(1+E37/100)</f>
        <v>135.39121310756306</v>
      </c>
      <c r="U37" s="5">
        <f t="shared" ref="U37:U74" si="20">U36*(1+F37/100)</f>
        <v>135.67251167100756</v>
      </c>
      <c r="V37" s="5">
        <f t="shared" ref="V37:V74" si="21">V36*(1+G37/100)</f>
        <v>124.44337248687209</v>
      </c>
      <c r="W37" s="5">
        <f t="shared" ref="W37:W74" si="22">W36*(1+H37/100)</f>
        <v>124.54061992090763</v>
      </c>
      <c r="X37" s="5">
        <f t="shared" ref="X37:X74" si="23">X36*(1+I37/100)</f>
        <v>123.91926460483486</v>
      </c>
      <c r="Y37" s="5">
        <f t="shared" ref="Y37:Y74" si="24">Y36*(1+J37/100)</f>
        <v>124.48651209741584</v>
      </c>
      <c r="Z37" s="5">
        <f t="shared" ref="Z37:Z74" si="25">Z36*(1+K37/100)</f>
        <v>125.61009340048085</v>
      </c>
      <c r="AA37" s="5">
        <f t="shared" ref="AA37:AA74" si="26">AA36*(1+L37/100)</f>
        <v>129.28710184260288</v>
      </c>
      <c r="AB37" s="5">
        <f t="shared" ref="AB37:AB74" si="27">AB36*(1+M37/100)</f>
        <v>133.29912056678839</v>
      </c>
      <c r="AC37" s="5">
        <f t="shared" ref="AC37:AC74" si="28">AC36*(1+N37/100)</f>
        <v>128.89824825480403</v>
      </c>
      <c r="AD37" s="5">
        <f t="shared" ref="AD37:AD74" si="29">AD36*(1+O37/100)</f>
        <v>127.88309890623778</v>
      </c>
      <c r="AE37" s="5">
        <f t="shared" ref="AE37:AE74" si="30">AE36*(1+P37/100)</f>
        <v>124.74536555409446</v>
      </c>
    </row>
    <row r="38" spans="1:31" x14ac:dyDescent="0.25">
      <c r="A38" s="1">
        <v>42125</v>
      </c>
      <c r="B38" s="55">
        <f>[2]Vitória!B38*100</f>
        <v>0.8</v>
      </c>
      <c r="C38" s="55">
        <f>[2]Vitória!C38*100</f>
        <v>0.89999999999999991</v>
      </c>
      <c r="D38" s="55">
        <f>[2]Vitória!D38*100</f>
        <v>1.5</v>
      </c>
      <c r="E38" s="55">
        <f>[2]Vitória!E38*100</f>
        <v>0.70000000000000007</v>
      </c>
      <c r="F38" s="55">
        <f>[2]Vitória!F38*100</f>
        <v>-0.70000000000000007</v>
      </c>
      <c r="G38" s="55">
        <f>'[2]Vila Velha'!B38*100</f>
        <v>0.4</v>
      </c>
      <c r="H38" s="55">
        <f>'[2]Vila Velha'!C38*100</f>
        <v>-0.1</v>
      </c>
      <c r="I38" s="55">
        <f>'[2]Vila Velha'!D38*100</f>
        <v>0.6</v>
      </c>
      <c r="J38" s="55">
        <f>'[2]Vila Velha'!E38*100</f>
        <v>0.3</v>
      </c>
      <c r="K38" s="55">
        <f>'[2]Vila Velha'!F38*100</f>
        <v>0.5</v>
      </c>
      <c r="L38" s="55">
        <f>[2]BR!B38*100</f>
        <v>0.2</v>
      </c>
      <c r="M38" s="55">
        <f>[2]BR!C38*100</f>
        <v>0</v>
      </c>
      <c r="N38" s="55">
        <f>[2]BR!D38*100</f>
        <v>0.2</v>
      </c>
      <c r="O38" s="55">
        <f>[2]BR!E38*100</f>
        <v>0.3</v>
      </c>
      <c r="P38" s="55">
        <f>[2]BR!F38*100</f>
        <v>0.3</v>
      </c>
      <c r="Q38" s="5">
        <f t="shared" si="16"/>
        <v>138.11046369709186</v>
      </c>
      <c r="R38" s="5">
        <f t="shared" si="17"/>
        <v>170.61036623912653</v>
      </c>
      <c r="S38" s="5">
        <f t="shared" si="18"/>
        <v>130.52506981246123</v>
      </c>
      <c r="T38" s="5">
        <f t="shared" si="19"/>
        <v>136.33895159931598</v>
      </c>
      <c r="U38" s="5">
        <f t="shared" si="20"/>
        <v>134.7228040893105</v>
      </c>
      <c r="V38" s="5">
        <f t="shared" si="21"/>
        <v>124.94114597681958</v>
      </c>
      <c r="W38" s="5">
        <f t="shared" si="22"/>
        <v>124.41607930098672</v>
      </c>
      <c r="X38" s="5">
        <f t="shared" si="23"/>
        <v>124.66278019246387</v>
      </c>
      <c r="Y38" s="5">
        <f t="shared" si="24"/>
        <v>124.85997163370807</v>
      </c>
      <c r="Z38" s="5">
        <f t="shared" si="25"/>
        <v>126.23814386748325</v>
      </c>
      <c r="AA38" s="5">
        <f t="shared" si="26"/>
        <v>129.54567604628809</v>
      </c>
      <c r="AB38" s="5">
        <f t="shared" si="27"/>
        <v>133.29912056678839</v>
      </c>
      <c r="AC38" s="5">
        <f t="shared" si="28"/>
        <v>129.15604475131363</v>
      </c>
      <c r="AD38" s="5">
        <f t="shared" si="29"/>
        <v>128.26674820295648</v>
      </c>
      <c r="AE38" s="5">
        <f t="shared" si="30"/>
        <v>125.11960165075674</v>
      </c>
    </row>
    <row r="39" spans="1:31" x14ac:dyDescent="0.25">
      <c r="A39" s="1">
        <v>42156</v>
      </c>
      <c r="B39" s="55">
        <f>[2]Vitória!B39*100</f>
        <v>0.1</v>
      </c>
      <c r="C39" s="55">
        <f>[2]Vitória!C39*100</f>
        <v>-0.89999999999999991</v>
      </c>
      <c r="D39" s="55">
        <f>[2]Vitória!D39*100</f>
        <v>0.70000000000000007</v>
      </c>
      <c r="E39" s="55">
        <f>[2]Vitória!E39*100</f>
        <v>-0.1</v>
      </c>
      <c r="F39" s="55">
        <f>[2]Vitória!F39*100</f>
        <v>0.8</v>
      </c>
      <c r="G39" s="55">
        <f>'[2]Vila Velha'!B39*100</f>
        <v>-0.8</v>
      </c>
      <c r="H39" s="55">
        <f>'[2]Vila Velha'!C39*100</f>
        <v>-0.70000000000000007</v>
      </c>
      <c r="I39" s="55">
        <f>'[2]Vila Velha'!D39*100</f>
        <v>-1</v>
      </c>
      <c r="J39" s="55">
        <f>'[2]Vila Velha'!E39*100</f>
        <v>-0.70000000000000007</v>
      </c>
      <c r="K39" s="55">
        <f>'[2]Vila Velha'!F39*100</f>
        <v>-0.3</v>
      </c>
      <c r="L39" s="55">
        <f>[2]BR!B39*100</f>
        <v>0.1</v>
      </c>
      <c r="M39" s="55">
        <f>[2]BR!C39*100</f>
        <v>0.1</v>
      </c>
      <c r="N39" s="55">
        <f>[2]BR!D39*100</f>
        <v>0.1</v>
      </c>
      <c r="O39" s="55">
        <f>[2]BR!E39*100</f>
        <v>0.2</v>
      </c>
      <c r="P39" s="55">
        <f>[2]BR!F39*100</f>
        <v>0.3</v>
      </c>
      <c r="Q39" s="5">
        <f t="shared" si="16"/>
        <v>138.24857416078893</v>
      </c>
      <c r="R39" s="5">
        <f t="shared" si="17"/>
        <v>169.07487294297439</v>
      </c>
      <c r="S39" s="5">
        <f t="shared" si="18"/>
        <v>131.43874530114843</v>
      </c>
      <c r="T39" s="5">
        <f t="shared" si="19"/>
        <v>136.20261264771665</v>
      </c>
      <c r="U39" s="5">
        <f t="shared" si="20"/>
        <v>135.80058652202499</v>
      </c>
      <c r="V39" s="5">
        <f t="shared" si="21"/>
        <v>123.94161680900503</v>
      </c>
      <c r="W39" s="5">
        <f t="shared" si="22"/>
        <v>123.54516674587981</v>
      </c>
      <c r="X39" s="5">
        <f t="shared" si="23"/>
        <v>123.41615239053922</v>
      </c>
      <c r="Y39" s="5">
        <f t="shared" si="24"/>
        <v>123.98595183227211</v>
      </c>
      <c r="Z39" s="5">
        <f t="shared" si="25"/>
        <v>125.8594294358808</v>
      </c>
      <c r="AA39" s="5">
        <f t="shared" si="26"/>
        <v>129.67522172233436</v>
      </c>
      <c r="AB39" s="5">
        <f t="shared" si="27"/>
        <v>133.43241968735515</v>
      </c>
      <c r="AC39" s="5">
        <f t="shared" si="28"/>
        <v>129.28520079606494</v>
      </c>
      <c r="AD39" s="5">
        <f t="shared" si="29"/>
        <v>128.5232816993624</v>
      </c>
      <c r="AE39" s="5">
        <f t="shared" si="30"/>
        <v>125.49496045570899</v>
      </c>
    </row>
    <row r="40" spans="1:31" x14ac:dyDescent="0.25">
      <c r="A40" s="1">
        <v>42186</v>
      </c>
      <c r="B40" s="55">
        <f>[2]Vitória!B40*100</f>
        <v>0.8</v>
      </c>
      <c r="C40" s="55">
        <f>[2]Vitória!C40*100</f>
        <v>0.1</v>
      </c>
      <c r="D40" s="55">
        <f>[2]Vitória!D40*100</f>
        <v>1.2</v>
      </c>
      <c r="E40" s="55">
        <f>[2]Vitória!E40*100</f>
        <v>0.8</v>
      </c>
      <c r="F40" s="55">
        <f>[2]Vitória!F40*100</f>
        <v>0.70000000000000007</v>
      </c>
      <c r="G40" s="55">
        <f>'[2]Vila Velha'!B40*100</f>
        <v>-0.6</v>
      </c>
      <c r="H40" s="55">
        <f>'[2]Vila Velha'!C40*100</f>
        <v>-0.6</v>
      </c>
      <c r="I40" s="55">
        <f>'[2]Vila Velha'!D40*100</f>
        <v>-0.1</v>
      </c>
      <c r="J40" s="55">
        <f>'[2]Vila Velha'!E40*100</f>
        <v>-0.6</v>
      </c>
      <c r="K40" s="55">
        <f>'[2]Vila Velha'!F40*100</f>
        <v>-0.6</v>
      </c>
      <c r="L40" s="55">
        <f>[2]BR!B40*100</f>
        <v>0.1</v>
      </c>
      <c r="M40" s="55">
        <f>[2]BR!C40*100</f>
        <v>0</v>
      </c>
      <c r="N40" s="55">
        <f>[2]BR!D40*100</f>
        <v>0.1</v>
      </c>
      <c r="O40" s="55">
        <f>[2]BR!E40*100</f>
        <v>0.1</v>
      </c>
      <c r="P40" s="55">
        <f>[2]BR!F40*100</f>
        <v>0.4</v>
      </c>
      <c r="Q40" s="5">
        <f t="shared" si="16"/>
        <v>139.35456275407523</v>
      </c>
      <c r="R40" s="5">
        <f t="shared" si="17"/>
        <v>169.24394781591735</v>
      </c>
      <c r="S40" s="5">
        <f t="shared" si="18"/>
        <v>133.01601024476221</v>
      </c>
      <c r="T40" s="5">
        <f t="shared" si="19"/>
        <v>137.29223354889839</v>
      </c>
      <c r="U40" s="5">
        <f t="shared" si="20"/>
        <v>136.75119062767914</v>
      </c>
      <c r="V40" s="5">
        <f t="shared" si="21"/>
        <v>123.19796710815099</v>
      </c>
      <c r="W40" s="5">
        <f t="shared" si="22"/>
        <v>122.80389574540453</v>
      </c>
      <c r="X40" s="5">
        <f t="shared" si="23"/>
        <v>123.29273623814869</v>
      </c>
      <c r="Y40" s="5">
        <f t="shared" si="24"/>
        <v>123.24203612127847</v>
      </c>
      <c r="Z40" s="5">
        <f t="shared" si="25"/>
        <v>125.10427285926551</v>
      </c>
      <c r="AA40" s="5">
        <f t="shared" si="26"/>
        <v>129.80489694405668</v>
      </c>
      <c r="AB40" s="5">
        <f t="shared" si="27"/>
        <v>133.43241968735515</v>
      </c>
      <c r="AC40" s="5">
        <f t="shared" si="28"/>
        <v>129.414485996861</v>
      </c>
      <c r="AD40" s="5">
        <f t="shared" si="29"/>
        <v>128.65180498106176</v>
      </c>
      <c r="AE40" s="5">
        <f t="shared" si="30"/>
        <v>125.99694029753182</v>
      </c>
    </row>
    <row r="41" spans="1:31" x14ac:dyDescent="0.25">
      <c r="A41" s="1">
        <v>42217</v>
      </c>
      <c r="B41" s="55">
        <f>[2]Vitória!B41*100</f>
        <v>0.4</v>
      </c>
      <c r="C41" s="55">
        <f>[2]Vitória!C41*100</f>
        <v>-1.4000000000000001</v>
      </c>
      <c r="D41" s="55">
        <f>[2]Vitória!D41*100</f>
        <v>1.3</v>
      </c>
      <c r="E41" s="55">
        <f>[2]Vitória!E41*100</f>
        <v>0.8</v>
      </c>
      <c r="F41" s="55">
        <f>[2]Vitória!F41*100</f>
        <v>0.2</v>
      </c>
      <c r="G41" s="55">
        <f>'[2]Vila Velha'!B41*100</f>
        <v>0.70000000000000007</v>
      </c>
      <c r="H41" s="55">
        <f>'[2]Vila Velha'!C41*100</f>
        <v>1.7000000000000002</v>
      </c>
      <c r="I41" s="55">
        <f>'[2]Vila Velha'!D41*100</f>
        <v>0.6</v>
      </c>
      <c r="J41" s="55">
        <f>'[2]Vila Velha'!E41*100</f>
        <v>0.6</v>
      </c>
      <c r="K41" s="55">
        <f>'[2]Vila Velha'!F41*100</f>
        <v>0.6</v>
      </c>
      <c r="L41" s="55">
        <f>[2]BR!B41*100</f>
        <v>0</v>
      </c>
      <c r="M41" s="55">
        <f>[2]BR!C41*100</f>
        <v>-0.3</v>
      </c>
      <c r="N41" s="55">
        <f>[2]BR!D41*100</f>
        <v>0</v>
      </c>
      <c r="O41" s="55">
        <f>[2]BR!E41*100</f>
        <v>0.1</v>
      </c>
      <c r="P41" s="55">
        <f>[2]BR!F41*100</f>
        <v>0.3</v>
      </c>
      <c r="Q41" s="5">
        <f t="shared" si="16"/>
        <v>139.91198100509155</v>
      </c>
      <c r="R41" s="5">
        <f t="shared" si="17"/>
        <v>166.87453254649449</v>
      </c>
      <c r="S41" s="5">
        <f t="shared" si="18"/>
        <v>134.7452183779441</v>
      </c>
      <c r="T41" s="5">
        <f t="shared" si="19"/>
        <v>138.39057141728958</v>
      </c>
      <c r="U41" s="5">
        <f t="shared" si="20"/>
        <v>137.02469300893449</v>
      </c>
      <c r="V41" s="5">
        <f t="shared" si="21"/>
        <v>124.06035287790803</v>
      </c>
      <c r="W41" s="5">
        <f t="shared" si="22"/>
        <v>124.89156197307639</v>
      </c>
      <c r="X41" s="5">
        <f t="shared" si="23"/>
        <v>124.03249265557758</v>
      </c>
      <c r="Y41" s="5">
        <f t="shared" si="24"/>
        <v>123.98148833800614</v>
      </c>
      <c r="Z41" s="5">
        <f t="shared" si="25"/>
        <v>125.8548984964211</v>
      </c>
      <c r="AA41" s="5">
        <f t="shared" si="26"/>
        <v>129.80489694405668</v>
      </c>
      <c r="AB41" s="5">
        <f t="shared" si="27"/>
        <v>133.03212242829309</v>
      </c>
      <c r="AC41" s="5">
        <f t="shared" si="28"/>
        <v>129.414485996861</v>
      </c>
      <c r="AD41" s="5">
        <f t="shared" si="29"/>
        <v>128.78045678604281</v>
      </c>
      <c r="AE41" s="5">
        <f t="shared" si="30"/>
        <v>126.3749311184244</v>
      </c>
    </row>
    <row r="42" spans="1:31" x14ac:dyDescent="0.25">
      <c r="A42" s="1">
        <v>42248</v>
      </c>
      <c r="B42" s="55">
        <f>[2]Vitória!B42*100</f>
        <v>0.6</v>
      </c>
      <c r="C42" s="55">
        <f>[2]Vitória!C42*100</f>
        <v>-0.89999999999999991</v>
      </c>
      <c r="D42" s="55">
        <f>[2]Vitória!D42*100</f>
        <v>1.5</v>
      </c>
      <c r="E42" s="55">
        <f>[2]Vitória!E42*100</f>
        <v>0.89999999999999991</v>
      </c>
      <c r="F42" s="55">
        <f>[2]Vitória!F42*100</f>
        <v>-0.1</v>
      </c>
      <c r="G42" s="55">
        <f>'[2]Vila Velha'!B42*100</f>
        <v>1.0999999999999999</v>
      </c>
      <c r="H42" s="55">
        <f>'[2]Vila Velha'!C42*100</f>
        <v>2.5</v>
      </c>
      <c r="I42" s="55">
        <f>'[2]Vila Velha'!D42*100</f>
        <v>0.70000000000000007</v>
      </c>
      <c r="J42" s="55">
        <f>'[2]Vila Velha'!E42*100</f>
        <v>0.8</v>
      </c>
      <c r="K42" s="55">
        <f>'[2]Vila Velha'!F42*100</f>
        <v>1.4000000000000001</v>
      </c>
      <c r="L42" s="55">
        <f>[2]BR!B42*100</f>
        <v>-0.1</v>
      </c>
      <c r="M42" s="55">
        <f>[2]BR!C42*100</f>
        <v>-0.5</v>
      </c>
      <c r="N42" s="55">
        <f>[2]BR!D42*100</f>
        <v>0</v>
      </c>
      <c r="O42" s="55">
        <f>[2]BR!E42*100</f>
        <v>0</v>
      </c>
      <c r="P42" s="55">
        <f>[2]BR!F42*100</f>
        <v>0.2</v>
      </c>
      <c r="Q42" s="5">
        <f t="shared" si="16"/>
        <v>140.75145289112209</v>
      </c>
      <c r="R42" s="5">
        <f t="shared" si="17"/>
        <v>165.37266175357604</v>
      </c>
      <c r="S42" s="5">
        <f t="shared" si="18"/>
        <v>136.76639665361324</v>
      </c>
      <c r="T42" s="5">
        <f t="shared" si="19"/>
        <v>139.63608656004516</v>
      </c>
      <c r="U42" s="5">
        <f t="shared" si="20"/>
        <v>136.88766831592557</v>
      </c>
      <c r="V42" s="5">
        <f t="shared" si="21"/>
        <v>125.42501675956501</v>
      </c>
      <c r="W42" s="5">
        <f t="shared" si="22"/>
        <v>128.01385102240329</v>
      </c>
      <c r="X42" s="5">
        <f t="shared" si="23"/>
        <v>124.90072010416661</v>
      </c>
      <c r="Y42" s="5">
        <f t="shared" si="24"/>
        <v>124.9733402447102</v>
      </c>
      <c r="Z42" s="5">
        <f t="shared" si="25"/>
        <v>127.61686707537099</v>
      </c>
      <c r="AA42" s="5">
        <f t="shared" si="26"/>
        <v>129.67509204711263</v>
      </c>
      <c r="AB42" s="5">
        <f t="shared" si="27"/>
        <v>132.36696181615162</v>
      </c>
      <c r="AC42" s="5">
        <f t="shared" si="28"/>
        <v>129.414485996861</v>
      </c>
      <c r="AD42" s="5">
        <f t="shared" si="29"/>
        <v>128.78045678604281</v>
      </c>
      <c r="AE42" s="5">
        <f t="shared" si="30"/>
        <v>126.62768098066125</v>
      </c>
    </row>
    <row r="43" spans="1:31" x14ac:dyDescent="0.25">
      <c r="A43" s="1">
        <v>42278</v>
      </c>
      <c r="B43" s="55">
        <f>[2]Vitória!B43*100</f>
        <v>1.3</v>
      </c>
      <c r="C43" s="55">
        <f>[2]Vitória!C43*100</f>
        <v>3.4000000000000004</v>
      </c>
      <c r="D43" s="55">
        <f>[2]Vitória!D43*100</f>
        <v>1</v>
      </c>
      <c r="E43" s="55">
        <f>[2]Vitória!E43*100</f>
        <v>1</v>
      </c>
      <c r="F43" s="55">
        <f>[2]Vitória!F43*100</f>
        <v>-0.1</v>
      </c>
      <c r="G43" s="55">
        <f>'[2]Vila Velha'!B43*100</f>
        <v>0.6</v>
      </c>
      <c r="H43" s="55">
        <f>'[2]Vila Velha'!C43*100</f>
        <v>1.9</v>
      </c>
      <c r="I43" s="55">
        <f>'[2]Vila Velha'!D43*100</f>
        <v>0.4</v>
      </c>
      <c r="J43" s="55">
        <f>'[2]Vila Velha'!E43*100</f>
        <v>0.2</v>
      </c>
      <c r="K43" s="55">
        <f>'[2]Vila Velha'!F43*100</f>
        <v>0.8</v>
      </c>
      <c r="L43" s="55">
        <f>[2]BR!B43*100</f>
        <v>0</v>
      </c>
      <c r="M43" s="55">
        <f>[2]BR!C43*100</f>
        <v>-0.2</v>
      </c>
      <c r="N43" s="55">
        <f>[2]BR!D43*100</f>
        <v>0</v>
      </c>
      <c r="O43" s="55">
        <f>[2]BR!E43*100</f>
        <v>0.1</v>
      </c>
      <c r="P43" s="55">
        <f>[2]BR!F43*100</f>
        <v>0.1</v>
      </c>
      <c r="Q43" s="5">
        <f t="shared" si="16"/>
        <v>142.58122177870666</v>
      </c>
      <c r="R43" s="5">
        <f t="shared" si="17"/>
        <v>170.99533225319763</v>
      </c>
      <c r="S43" s="5">
        <f t="shared" si="18"/>
        <v>138.13406062014937</v>
      </c>
      <c r="T43" s="5">
        <f t="shared" si="19"/>
        <v>141.03244742564561</v>
      </c>
      <c r="U43" s="5">
        <f t="shared" si="20"/>
        <v>136.75078064760964</v>
      </c>
      <c r="V43" s="5">
        <f t="shared" si="21"/>
        <v>126.1775668601224</v>
      </c>
      <c r="W43" s="5">
        <f t="shared" si="22"/>
        <v>130.44611419182894</v>
      </c>
      <c r="X43" s="5">
        <f t="shared" si="23"/>
        <v>125.40032298458327</v>
      </c>
      <c r="Y43" s="5">
        <f t="shared" si="24"/>
        <v>125.22328692519962</v>
      </c>
      <c r="Z43" s="5">
        <f t="shared" si="25"/>
        <v>128.63780201197395</v>
      </c>
      <c r="AA43" s="5">
        <f t="shared" si="26"/>
        <v>129.67509204711263</v>
      </c>
      <c r="AB43" s="5">
        <f t="shared" si="27"/>
        <v>132.10222789251932</v>
      </c>
      <c r="AC43" s="5">
        <f t="shared" si="28"/>
        <v>129.414485996861</v>
      </c>
      <c r="AD43" s="5">
        <f t="shared" si="29"/>
        <v>128.90923724282882</v>
      </c>
      <c r="AE43" s="5">
        <f t="shared" si="30"/>
        <v>126.7543086616419</v>
      </c>
    </row>
    <row r="44" spans="1:31" x14ac:dyDescent="0.25">
      <c r="A44" s="1">
        <v>42309</v>
      </c>
      <c r="B44" s="55">
        <f>[2]Vitória!B44*100</f>
        <v>1.3</v>
      </c>
      <c r="C44" s="55">
        <f>[2]Vitória!C44*100</f>
        <v>3.4000000000000004</v>
      </c>
      <c r="D44" s="55">
        <f>[2]Vitória!D44*100</f>
        <v>1</v>
      </c>
      <c r="E44" s="55">
        <f>[2]Vitória!E44*100</f>
        <v>1</v>
      </c>
      <c r="F44" s="55">
        <f>[2]Vitória!F44*100</f>
        <v>-0.1</v>
      </c>
      <c r="G44" s="55">
        <f>'[2]Vila Velha'!B44*100</f>
        <v>0.6</v>
      </c>
      <c r="H44" s="55">
        <f>'[2]Vila Velha'!C44*100</f>
        <v>1.9</v>
      </c>
      <c r="I44" s="55">
        <f>'[2]Vila Velha'!D44*100</f>
        <v>0.4</v>
      </c>
      <c r="J44" s="55">
        <f>'[2]Vila Velha'!E44*100</f>
        <v>0.2</v>
      </c>
      <c r="K44" s="55">
        <f>'[2]Vila Velha'!F44*100</f>
        <v>0.8</v>
      </c>
      <c r="L44" s="55">
        <f>[2]BR!B44*100</f>
        <v>0</v>
      </c>
      <c r="M44" s="55">
        <f>[2]BR!C44*100</f>
        <v>-0.2</v>
      </c>
      <c r="N44" s="55">
        <f>[2]BR!D44*100</f>
        <v>0</v>
      </c>
      <c r="O44" s="55">
        <f>[2]BR!E44*100</f>
        <v>0.1</v>
      </c>
      <c r="P44" s="55">
        <f>[2]BR!F44*100</f>
        <v>0.1</v>
      </c>
      <c r="Q44" s="5">
        <f t="shared" si="16"/>
        <v>144.43477766182983</v>
      </c>
      <c r="R44" s="5">
        <f t="shared" si="17"/>
        <v>176.80917354980636</v>
      </c>
      <c r="S44" s="5">
        <f t="shared" si="18"/>
        <v>139.51540122635086</v>
      </c>
      <c r="T44" s="5">
        <f t="shared" si="19"/>
        <v>142.44277189990208</v>
      </c>
      <c r="U44" s="5">
        <f t="shared" si="20"/>
        <v>136.61402986696203</v>
      </c>
      <c r="V44" s="5">
        <f t="shared" si="21"/>
        <v>126.93463226128313</v>
      </c>
      <c r="W44" s="5">
        <f t="shared" si="22"/>
        <v>132.92459036147369</v>
      </c>
      <c r="X44" s="5">
        <f t="shared" si="23"/>
        <v>125.9019242765216</v>
      </c>
      <c r="Y44" s="5">
        <f t="shared" si="24"/>
        <v>125.47373349905001</v>
      </c>
      <c r="Z44" s="5">
        <f t="shared" si="25"/>
        <v>129.66690442806973</v>
      </c>
      <c r="AA44" s="5">
        <f t="shared" si="26"/>
        <v>129.67509204711263</v>
      </c>
      <c r="AB44" s="5">
        <f t="shared" si="27"/>
        <v>131.83802343673429</v>
      </c>
      <c r="AC44" s="5">
        <f t="shared" si="28"/>
        <v>129.414485996861</v>
      </c>
      <c r="AD44" s="5">
        <f t="shared" si="29"/>
        <v>129.03814648007165</v>
      </c>
      <c r="AE44" s="5">
        <f t="shared" si="30"/>
        <v>126.88106297030353</v>
      </c>
    </row>
    <row r="45" spans="1:31" x14ac:dyDescent="0.25">
      <c r="A45" s="1">
        <v>42339</v>
      </c>
      <c r="B45" s="55">
        <f>[2]Vitória!B45*100</f>
        <v>-0.2</v>
      </c>
      <c r="C45" s="55">
        <f>[2]Vitória!C45*100</f>
        <v>-0.1</v>
      </c>
      <c r="D45" s="55">
        <f>[2]Vitória!D45*100</f>
        <v>-0.70000000000000007</v>
      </c>
      <c r="E45" s="55">
        <f>[2]Vitória!E45*100</f>
        <v>0.1</v>
      </c>
      <c r="F45" s="55">
        <f>[2]Vitória!F45*100</f>
        <v>0.1</v>
      </c>
      <c r="G45" s="55">
        <f>'[2]Vila Velha'!B45*100</f>
        <v>0.2</v>
      </c>
      <c r="H45" s="55">
        <f>'[2]Vila Velha'!C45*100</f>
        <v>0.1</v>
      </c>
      <c r="I45" s="55">
        <f>'[2]Vila Velha'!D45*100</f>
        <v>0.2</v>
      </c>
      <c r="J45" s="55">
        <f>'[2]Vila Velha'!E45*100</f>
        <v>0.2</v>
      </c>
      <c r="K45" s="55">
        <f>'[2]Vila Velha'!F45*100</f>
        <v>0.8</v>
      </c>
      <c r="L45" s="55">
        <f>[2]BR!B45*100</f>
        <v>0</v>
      </c>
      <c r="M45" s="55">
        <f>[2]BR!C45*100</f>
        <v>0</v>
      </c>
      <c r="N45" s="55">
        <f>[2]BR!D45*100</f>
        <v>-0.1</v>
      </c>
      <c r="O45" s="55">
        <f>[2]BR!E45*100</f>
        <v>0</v>
      </c>
      <c r="P45" s="55">
        <f>[2]BR!F45*100</f>
        <v>-0.2</v>
      </c>
      <c r="Q45" s="5">
        <f t="shared" si="16"/>
        <v>144.14590810650617</v>
      </c>
      <c r="R45" s="5">
        <f t="shared" si="17"/>
        <v>176.63236437625656</v>
      </c>
      <c r="S45" s="5">
        <f t="shared" si="18"/>
        <v>138.53879341776641</v>
      </c>
      <c r="T45" s="5">
        <f t="shared" si="19"/>
        <v>142.58521467180196</v>
      </c>
      <c r="U45" s="5">
        <f t="shared" si="20"/>
        <v>136.75064389682896</v>
      </c>
      <c r="V45" s="5">
        <f t="shared" si="21"/>
        <v>127.18850152580569</v>
      </c>
      <c r="W45" s="5">
        <f t="shared" si="22"/>
        <v>133.05751495183515</v>
      </c>
      <c r="X45" s="5">
        <f t="shared" si="23"/>
        <v>126.15372812507464</v>
      </c>
      <c r="Y45" s="5">
        <f t="shared" si="24"/>
        <v>125.72468096604811</v>
      </c>
      <c r="Z45" s="5">
        <f t="shared" si="25"/>
        <v>130.70423966349429</v>
      </c>
      <c r="AA45" s="5">
        <f t="shared" si="26"/>
        <v>129.67509204711263</v>
      </c>
      <c r="AB45" s="5">
        <f t="shared" si="27"/>
        <v>131.83802343673429</v>
      </c>
      <c r="AC45" s="5">
        <f t="shared" si="28"/>
        <v>129.28507151086416</v>
      </c>
      <c r="AD45" s="5">
        <f t="shared" si="29"/>
        <v>129.03814648007165</v>
      </c>
      <c r="AE45" s="5">
        <f t="shared" si="30"/>
        <v>126.62730084436292</v>
      </c>
    </row>
    <row r="46" spans="1:31" x14ac:dyDescent="0.25">
      <c r="A46" s="1">
        <v>42370</v>
      </c>
      <c r="B46" s="55">
        <f>[2]Vitória!B46*100</f>
        <v>-0.4</v>
      </c>
      <c r="C46" s="55">
        <f>[2]Vitória!C46*100</f>
        <v>-2.1</v>
      </c>
      <c r="D46" s="55">
        <f>[2]Vitória!D46*100</f>
        <v>-0.3</v>
      </c>
      <c r="E46" s="55">
        <f>[2]Vitória!E46*100</f>
        <v>0.3</v>
      </c>
      <c r="F46" s="55">
        <f>[2]Vitória!F46*100</f>
        <v>0.3</v>
      </c>
      <c r="G46" s="55">
        <f>'[2]Vila Velha'!B46*100</f>
        <v>0.5</v>
      </c>
      <c r="H46" s="55">
        <f>'[2]Vila Velha'!C46*100</f>
        <v>0.6</v>
      </c>
      <c r="I46" s="55">
        <f>'[2]Vila Velha'!D46*100</f>
        <v>0.1</v>
      </c>
      <c r="J46" s="55">
        <f>'[2]Vila Velha'!E46*100</f>
        <v>0.70000000000000007</v>
      </c>
      <c r="K46" s="55">
        <f>'[2]Vila Velha'!F46*100</f>
        <v>1.3</v>
      </c>
      <c r="L46" s="55">
        <f>[2]BR!B46*100</f>
        <v>-0.1</v>
      </c>
      <c r="M46" s="55">
        <f>[2]BR!C46*100</f>
        <v>0.1</v>
      </c>
      <c r="N46" s="55">
        <f>[2]BR!D46*100</f>
        <v>-0.2</v>
      </c>
      <c r="O46" s="55">
        <f>[2]BR!E46*100</f>
        <v>-0.1</v>
      </c>
      <c r="P46" s="55">
        <f>[2]BR!F46*100</f>
        <v>-0.2</v>
      </c>
      <c r="Q46" s="5">
        <f t="shared" si="16"/>
        <v>143.56932447408013</v>
      </c>
      <c r="R46" s="5">
        <f t="shared" si="17"/>
        <v>172.92308472435516</v>
      </c>
      <c r="S46" s="5">
        <f t="shared" si="18"/>
        <v>138.1231770375131</v>
      </c>
      <c r="T46" s="5">
        <f t="shared" si="19"/>
        <v>143.01297031581734</v>
      </c>
      <c r="U46" s="5">
        <f t="shared" si="20"/>
        <v>137.16089582851944</v>
      </c>
      <c r="V46" s="5">
        <f t="shared" si="21"/>
        <v>127.8244440334347</v>
      </c>
      <c r="W46" s="5">
        <f t="shared" si="22"/>
        <v>133.85586004154615</v>
      </c>
      <c r="X46" s="5">
        <f t="shared" si="23"/>
        <v>126.2798818531997</v>
      </c>
      <c r="Y46" s="5">
        <f t="shared" si="24"/>
        <v>126.60475373281044</v>
      </c>
      <c r="Z46" s="5">
        <f t="shared" si="25"/>
        <v>132.40339477911971</v>
      </c>
      <c r="AA46" s="5">
        <f t="shared" si="26"/>
        <v>129.54541695506552</v>
      </c>
      <c r="AB46" s="5">
        <f t="shared" si="27"/>
        <v>131.96986146017102</v>
      </c>
      <c r="AC46" s="5">
        <f t="shared" si="28"/>
        <v>129.02650136784243</v>
      </c>
      <c r="AD46" s="5">
        <f t="shared" si="29"/>
        <v>128.90910833359158</v>
      </c>
      <c r="AE46" s="5">
        <f t="shared" si="30"/>
        <v>126.3740462426742</v>
      </c>
    </row>
    <row r="47" spans="1:31" x14ac:dyDescent="0.25">
      <c r="A47" s="1">
        <v>42401</v>
      </c>
      <c r="B47" s="55">
        <f>[2]Vitória!B47*100</f>
        <v>-0.1</v>
      </c>
      <c r="C47" s="55">
        <f>[2]Vitória!C47*100</f>
        <v>-1.2</v>
      </c>
      <c r="D47" s="55">
        <f>[2]Vitória!D47*100</f>
        <v>-0.3</v>
      </c>
      <c r="E47" s="55">
        <f>[2]Vitória!E47*100</f>
        <v>0.5</v>
      </c>
      <c r="F47" s="55">
        <f>[2]Vitória!F47*100</f>
        <v>0.3</v>
      </c>
      <c r="G47" s="55">
        <f>'[2]Vila Velha'!B47*100</f>
        <v>0.4</v>
      </c>
      <c r="H47" s="55">
        <f>'[2]Vila Velha'!C47*100</f>
        <v>0.6</v>
      </c>
      <c r="I47" s="55">
        <f>'[2]Vila Velha'!D47*100</f>
        <v>0</v>
      </c>
      <c r="J47" s="55">
        <f>'[2]Vila Velha'!E47*100</f>
        <v>0.5</v>
      </c>
      <c r="K47" s="55">
        <f>'[2]Vila Velha'!F47*100</f>
        <v>1.1000000000000001</v>
      </c>
      <c r="L47" s="55">
        <f>[2]BR!B47*100</f>
        <v>-0.1</v>
      </c>
      <c r="M47" s="55">
        <f>[2]BR!C47*100</f>
        <v>0.1</v>
      </c>
      <c r="N47" s="55">
        <f>[2]BR!D47*100</f>
        <v>-0.1</v>
      </c>
      <c r="O47" s="55">
        <f>[2]BR!E47*100</f>
        <v>-0.1</v>
      </c>
      <c r="P47" s="55">
        <f>[2]BR!F47*100</f>
        <v>-0.3</v>
      </c>
      <c r="Q47" s="5">
        <f t="shared" si="16"/>
        <v>143.42575514960606</v>
      </c>
      <c r="R47" s="5">
        <f t="shared" si="17"/>
        <v>170.8480077076629</v>
      </c>
      <c r="S47" s="5">
        <f t="shared" si="18"/>
        <v>137.70880750640057</v>
      </c>
      <c r="T47" s="5">
        <f t="shared" si="19"/>
        <v>143.7280351673964</v>
      </c>
      <c r="U47" s="5">
        <f t="shared" si="20"/>
        <v>137.57237851600499</v>
      </c>
      <c r="V47" s="5">
        <f t="shared" si="21"/>
        <v>128.33574180956845</v>
      </c>
      <c r="W47" s="5">
        <f t="shared" si="22"/>
        <v>134.65899520179542</v>
      </c>
      <c r="X47" s="5">
        <f t="shared" si="23"/>
        <v>126.2798818531997</v>
      </c>
      <c r="Y47" s="5">
        <f t="shared" si="24"/>
        <v>127.23777750147447</v>
      </c>
      <c r="Z47" s="5">
        <f t="shared" si="25"/>
        <v>133.85983212169</v>
      </c>
      <c r="AA47" s="5">
        <f t="shared" si="26"/>
        <v>129.41587153811045</v>
      </c>
      <c r="AB47" s="5">
        <f t="shared" si="27"/>
        <v>132.10183132163118</v>
      </c>
      <c r="AC47" s="5">
        <f t="shared" si="28"/>
        <v>128.8974748664746</v>
      </c>
      <c r="AD47" s="5">
        <f t="shared" si="29"/>
        <v>128.78019922525797</v>
      </c>
      <c r="AE47" s="5">
        <f t="shared" si="30"/>
        <v>125.99492410394618</v>
      </c>
    </row>
    <row r="48" spans="1:31" x14ac:dyDescent="0.25">
      <c r="A48" s="1">
        <v>42430</v>
      </c>
      <c r="B48" s="55">
        <f>[2]Vitória!B48*100</f>
        <v>0.5</v>
      </c>
      <c r="C48" s="55">
        <f>[2]Vitória!C48*100</f>
        <v>1.9</v>
      </c>
      <c r="D48" s="55">
        <f>[2]Vitória!D48*100</f>
        <v>-0.2</v>
      </c>
      <c r="E48" s="55">
        <f>[2]Vitória!E48*100</f>
        <v>0.6</v>
      </c>
      <c r="F48" s="55">
        <f>[2]Vitória!F48*100</f>
        <v>0.1</v>
      </c>
      <c r="G48" s="55">
        <f>'[2]Vila Velha'!B48*100</f>
        <v>0.1</v>
      </c>
      <c r="H48" s="55">
        <f>'[2]Vila Velha'!C48*100</f>
        <v>-0.3</v>
      </c>
      <c r="I48" s="55">
        <f>'[2]Vila Velha'!D48*100</f>
        <v>0.2</v>
      </c>
      <c r="J48" s="55">
        <f>'[2]Vila Velha'!E48*100</f>
        <v>0.3</v>
      </c>
      <c r="K48" s="55">
        <f>'[2]Vila Velha'!F48*100</f>
        <v>0.3</v>
      </c>
      <c r="L48" s="55">
        <f>[2]BR!B48*100</f>
        <v>0</v>
      </c>
      <c r="M48" s="55">
        <f>[2]BR!C48*100</f>
        <v>0</v>
      </c>
      <c r="N48" s="55">
        <f>[2]BR!D48*100</f>
        <v>0</v>
      </c>
      <c r="O48" s="55">
        <f>[2]BR!E48*100</f>
        <v>0</v>
      </c>
      <c r="P48" s="55">
        <f>[2]BR!F48*100</f>
        <v>0.1</v>
      </c>
      <c r="Q48" s="5">
        <f t="shared" si="16"/>
        <v>144.14288392535408</v>
      </c>
      <c r="R48" s="5">
        <f t="shared" si="17"/>
        <v>174.09411985410847</v>
      </c>
      <c r="S48" s="5">
        <f t="shared" si="18"/>
        <v>137.43338989138778</v>
      </c>
      <c r="T48" s="5">
        <f t="shared" si="19"/>
        <v>144.59040337840077</v>
      </c>
      <c r="U48" s="5">
        <f t="shared" si="20"/>
        <v>137.70995089452097</v>
      </c>
      <c r="V48" s="5">
        <f t="shared" si="21"/>
        <v>128.46407755137801</v>
      </c>
      <c r="W48" s="5">
        <f t="shared" si="22"/>
        <v>134.25501821619002</v>
      </c>
      <c r="X48" s="5">
        <f t="shared" si="23"/>
        <v>126.5324416169061</v>
      </c>
      <c r="Y48" s="5">
        <f t="shared" si="24"/>
        <v>127.61949083397887</v>
      </c>
      <c r="Z48" s="5">
        <f t="shared" si="25"/>
        <v>134.26141161805506</v>
      </c>
      <c r="AA48" s="5">
        <f t="shared" si="26"/>
        <v>129.41587153811045</v>
      </c>
      <c r="AB48" s="5">
        <f t="shared" si="27"/>
        <v>132.10183132163118</v>
      </c>
      <c r="AC48" s="5">
        <f t="shared" si="28"/>
        <v>128.8974748664746</v>
      </c>
      <c r="AD48" s="5">
        <f t="shared" si="29"/>
        <v>128.78019922525797</v>
      </c>
      <c r="AE48" s="5">
        <f t="shared" si="30"/>
        <v>126.12091902805011</v>
      </c>
    </row>
    <row r="49" spans="1:31" x14ac:dyDescent="0.25">
      <c r="A49" s="1">
        <v>42461</v>
      </c>
      <c r="B49" s="55">
        <f>[2]Vitória!B49*100</f>
        <v>0.8</v>
      </c>
      <c r="C49" s="55">
        <f>[2]Vitória!C49*100</f>
        <v>3</v>
      </c>
      <c r="D49" s="55">
        <f>[2]Vitória!D49*100</f>
        <v>0</v>
      </c>
      <c r="E49" s="55">
        <f>[2]Vitória!E49*100</f>
        <v>0.6</v>
      </c>
      <c r="F49" s="55">
        <f>[2]Vitória!F49*100</f>
        <v>0.1</v>
      </c>
      <c r="G49" s="55">
        <f>'[2]Vila Velha'!B49*100</f>
        <v>0.1</v>
      </c>
      <c r="H49" s="55">
        <f>'[2]Vila Velha'!C49*100</f>
        <v>0.3</v>
      </c>
      <c r="I49" s="55">
        <f>'[2]Vila Velha'!D49*100</f>
        <v>0.3</v>
      </c>
      <c r="J49" s="55">
        <f>'[2]Vila Velha'!E49*100</f>
        <v>-0.1</v>
      </c>
      <c r="K49" s="55">
        <f>'[2]Vila Velha'!F49*100</f>
        <v>-0.1</v>
      </c>
      <c r="L49" s="55">
        <f>[2]BR!B49*100</f>
        <v>0.1</v>
      </c>
      <c r="M49" s="55">
        <f>[2]BR!C49*100</f>
        <v>0</v>
      </c>
      <c r="N49" s="55">
        <f>[2]BR!D49*100</f>
        <v>0.1</v>
      </c>
      <c r="O49" s="55">
        <f>[2]BR!E49*100</f>
        <v>0.1</v>
      </c>
      <c r="P49" s="55">
        <f>[2]BR!F49*100</f>
        <v>0.3</v>
      </c>
      <c r="Q49" s="5">
        <f t="shared" si="16"/>
        <v>145.29602699675692</v>
      </c>
      <c r="R49" s="5">
        <f t="shared" si="17"/>
        <v>179.31694344973172</v>
      </c>
      <c r="S49" s="5">
        <f t="shared" si="18"/>
        <v>137.43338989138778</v>
      </c>
      <c r="T49" s="5">
        <f t="shared" si="19"/>
        <v>145.45794579867118</v>
      </c>
      <c r="U49" s="5">
        <f t="shared" si="20"/>
        <v>137.84766084541548</v>
      </c>
      <c r="V49" s="5">
        <f t="shared" si="21"/>
        <v>128.59254162892938</v>
      </c>
      <c r="W49" s="5">
        <f t="shared" si="22"/>
        <v>134.65778327083859</v>
      </c>
      <c r="X49" s="5">
        <f t="shared" si="23"/>
        <v>126.9120389417568</v>
      </c>
      <c r="Y49" s="5">
        <f t="shared" si="24"/>
        <v>127.49187134314489</v>
      </c>
      <c r="Z49" s="5">
        <f t="shared" si="25"/>
        <v>134.12715020643702</v>
      </c>
      <c r="AA49" s="5">
        <f t="shared" si="26"/>
        <v>129.54528740964855</v>
      </c>
      <c r="AB49" s="5">
        <f t="shared" si="27"/>
        <v>132.10183132163118</v>
      </c>
      <c r="AC49" s="5">
        <f t="shared" si="28"/>
        <v>129.02637234134104</v>
      </c>
      <c r="AD49" s="5">
        <f t="shared" si="29"/>
        <v>128.90897942448322</v>
      </c>
      <c r="AE49" s="5">
        <f t="shared" si="30"/>
        <v>126.49928178513424</v>
      </c>
    </row>
    <row r="50" spans="1:31" x14ac:dyDescent="0.25">
      <c r="A50" s="1">
        <v>42491</v>
      </c>
      <c r="B50" s="55">
        <f>[2]Vitória!B50*100</f>
        <v>1.3</v>
      </c>
      <c r="C50" s="55">
        <f>[2]Vitória!C50*100</f>
        <v>3.2</v>
      </c>
      <c r="D50" s="55">
        <f>[2]Vitória!D50*100</f>
        <v>0.8</v>
      </c>
      <c r="E50" s="55">
        <f>[2]Vitória!E50*100</f>
        <v>1.1000000000000001</v>
      </c>
      <c r="F50" s="55">
        <f>[2]Vitória!F50*100</f>
        <v>0.5</v>
      </c>
      <c r="G50" s="55">
        <f>'[2]Vila Velha'!B50*100</f>
        <v>0</v>
      </c>
      <c r="H50" s="55">
        <f>'[2]Vila Velha'!C50*100</f>
        <v>-0.5</v>
      </c>
      <c r="I50" s="55">
        <f>'[2]Vila Velha'!D50*100</f>
        <v>0.3</v>
      </c>
      <c r="J50" s="55">
        <f>'[2]Vila Velha'!E50*100</f>
        <v>0</v>
      </c>
      <c r="K50" s="55">
        <f>'[2]Vila Velha'!F50*100</f>
        <v>-0.1</v>
      </c>
      <c r="L50" s="55">
        <f>[2]BR!B50*100</f>
        <v>0.1</v>
      </c>
      <c r="M50" s="55">
        <f>[2]BR!C50*100</f>
        <v>0.1</v>
      </c>
      <c r="N50" s="55">
        <f>[2]BR!D50*100</f>
        <v>-0.1</v>
      </c>
      <c r="O50" s="55">
        <f>[2]BR!E50*100</f>
        <v>0.1</v>
      </c>
      <c r="P50" s="55">
        <f>[2]BR!F50*100</f>
        <v>0.2</v>
      </c>
      <c r="Q50" s="5">
        <f t="shared" si="16"/>
        <v>147.18487534771475</v>
      </c>
      <c r="R50" s="5">
        <f t="shared" si="17"/>
        <v>185.05508564012314</v>
      </c>
      <c r="S50" s="5">
        <f t="shared" si="18"/>
        <v>138.53285701051888</v>
      </c>
      <c r="T50" s="5">
        <f t="shared" si="19"/>
        <v>147.05798320245654</v>
      </c>
      <c r="U50" s="5">
        <f t="shared" si="20"/>
        <v>138.53689914964255</v>
      </c>
      <c r="V50" s="5">
        <f t="shared" si="21"/>
        <v>128.59254162892938</v>
      </c>
      <c r="W50" s="5">
        <f t="shared" si="22"/>
        <v>133.98449435448441</v>
      </c>
      <c r="X50" s="5">
        <f t="shared" si="23"/>
        <v>127.29277505858207</v>
      </c>
      <c r="Y50" s="5">
        <f t="shared" si="24"/>
        <v>127.49187134314489</v>
      </c>
      <c r="Z50" s="5">
        <f t="shared" si="25"/>
        <v>133.99302305623058</v>
      </c>
      <c r="AA50" s="5">
        <f t="shared" si="26"/>
        <v>129.67483269705818</v>
      </c>
      <c r="AB50" s="5">
        <f t="shared" si="27"/>
        <v>132.2339331529528</v>
      </c>
      <c r="AC50" s="5">
        <f t="shared" si="28"/>
        <v>128.8973459689997</v>
      </c>
      <c r="AD50" s="5">
        <f t="shared" si="29"/>
        <v>129.03788840390769</v>
      </c>
      <c r="AE50" s="5">
        <f t="shared" si="30"/>
        <v>126.75228034870452</v>
      </c>
    </row>
    <row r="51" spans="1:31" x14ac:dyDescent="0.25">
      <c r="A51" s="1">
        <v>42522</v>
      </c>
      <c r="B51" s="55">
        <f>[2]Vitória!B51*100</f>
        <v>0.5</v>
      </c>
      <c r="C51" s="55">
        <f>[2]Vitória!C51*100</f>
        <v>0.1</v>
      </c>
      <c r="D51" s="55">
        <f>[2]Vitória!D51*100</f>
        <v>0.6</v>
      </c>
      <c r="E51" s="55">
        <f>[2]Vitória!E51*100</f>
        <v>0.6</v>
      </c>
      <c r="F51" s="55">
        <f>[2]Vitória!F51*100</f>
        <v>0.8</v>
      </c>
      <c r="G51" s="55">
        <f>'[2]Vila Velha'!B51*100</f>
        <v>0.1</v>
      </c>
      <c r="H51" s="55">
        <f>'[2]Vila Velha'!C51*100</f>
        <v>-1</v>
      </c>
      <c r="I51" s="55">
        <f>'[2]Vila Velha'!D51*100</f>
        <v>0.2</v>
      </c>
      <c r="J51" s="55">
        <f>'[2]Vila Velha'!E51*100</f>
        <v>0.4</v>
      </c>
      <c r="K51" s="55">
        <f>'[2]Vila Velha'!F51*100</f>
        <v>0.1</v>
      </c>
      <c r="L51" s="55">
        <f>[2]BR!B51*100</f>
        <v>0</v>
      </c>
      <c r="M51" s="55">
        <f>[2]BR!C51*100</f>
        <v>-0.2</v>
      </c>
      <c r="N51" s="55">
        <f>[2]BR!D51*100</f>
        <v>0.1</v>
      </c>
      <c r="O51" s="55">
        <f>[2]BR!E51*100</f>
        <v>0.1</v>
      </c>
      <c r="P51" s="55">
        <f>[2]BR!F51*100</f>
        <v>0.1</v>
      </c>
      <c r="Q51" s="5">
        <f t="shared" si="16"/>
        <v>147.9207997244533</v>
      </c>
      <c r="R51" s="5">
        <f t="shared" si="17"/>
        <v>185.24014072576324</v>
      </c>
      <c r="S51" s="5">
        <f t="shared" si="18"/>
        <v>139.36405415258199</v>
      </c>
      <c r="T51" s="5">
        <f t="shared" si="19"/>
        <v>147.94033110167129</v>
      </c>
      <c r="U51" s="5">
        <f t="shared" si="20"/>
        <v>139.64519434283969</v>
      </c>
      <c r="V51" s="5">
        <f t="shared" si="21"/>
        <v>128.72113417055829</v>
      </c>
      <c r="W51" s="5">
        <f t="shared" si="22"/>
        <v>132.64464941093956</v>
      </c>
      <c r="X51" s="5">
        <f t="shared" si="23"/>
        <v>127.54736060869924</v>
      </c>
      <c r="Y51" s="5">
        <f t="shared" si="24"/>
        <v>128.00183882851746</v>
      </c>
      <c r="Z51" s="5">
        <f t="shared" si="25"/>
        <v>134.12701607928679</v>
      </c>
      <c r="AA51" s="5">
        <f t="shared" si="26"/>
        <v>129.67483269705818</v>
      </c>
      <c r="AB51" s="5">
        <f t="shared" si="27"/>
        <v>131.96946528664691</v>
      </c>
      <c r="AC51" s="5">
        <f t="shared" si="28"/>
        <v>129.0262433149687</v>
      </c>
      <c r="AD51" s="5">
        <f t="shared" si="29"/>
        <v>129.16692629231159</v>
      </c>
      <c r="AE51" s="5">
        <f t="shared" si="30"/>
        <v>126.87903262905321</v>
      </c>
    </row>
    <row r="52" spans="1:31" x14ac:dyDescent="0.25">
      <c r="A52" s="1">
        <v>42552</v>
      </c>
      <c r="B52" s="55">
        <f>[2]Vitória!B52*100</f>
        <v>0.6</v>
      </c>
      <c r="C52" s="55">
        <f>[2]Vitória!C52*100</f>
        <v>-0.1</v>
      </c>
      <c r="D52" s="55">
        <f>[2]Vitória!D52*100</f>
        <v>0.89999999999999991</v>
      </c>
      <c r="E52" s="55">
        <f>[2]Vitória!E52*100</f>
        <v>0.5</v>
      </c>
      <c r="F52" s="55">
        <f>[2]Vitória!F52*100</f>
        <v>1</v>
      </c>
      <c r="G52" s="55">
        <f>'[2]Vila Velha'!B52*100</f>
        <v>0.1</v>
      </c>
      <c r="H52" s="55">
        <f>'[2]Vila Velha'!C52*100</f>
        <v>-1.0999999999999999</v>
      </c>
      <c r="I52" s="55">
        <f>'[2]Vila Velha'!D52*100</f>
        <v>0.1</v>
      </c>
      <c r="J52" s="55">
        <f>'[2]Vila Velha'!E52*100</f>
        <v>0.6</v>
      </c>
      <c r="K52" s="55">
        <f>'[2]Vila Velha'!F52*100</f>
        <v>0.1</v>
      </c>
      <c r="L52" s="55">
        <f>[2]BR!B52*100</f>
        <v>0.1</v>
      </c>
      <c r="M52" s="55">
        <f>[2]BR!C52*100</f>
        <v>-0.1</v>
      </c>
      <c r="N52" s="55">
        <f>[2]BR!D52*100</f>
        <v>0.1</v>
      </c>
      <c r="O52" s="55">
        <f>[2]BR!E52*100</f>
        <v>0.1</v>
      </c>
      <c r="P52" s="55">
        <f>[2]BR!F52*100</f>
        <v>0.1</v>
      </c>
      <c r="Q52" s="5">
        <f t="shared" si="16"/>
        <v>148.80832452280004</v>
      </c>
      <c r="R52" s="5">
        <f t="shared" si="17"/>
        <v>185.05490058503747</v>
      </c>
      <c r="S52" s="5">
        <f t="shared" si="18"/>
        <v>140.61833063995522</v>
      </c>
      <c r="T52" s="5">
        <f t="shared" si="19"/>
        <v>148.68003275717962</v>
      </c>
      <c r="U52" s="5">
        <f t="shared" si="20"/>
        <v>141.04164628626808</v>
      </c>
      <c r="V52" s="5">
        <f t="shared" si="21"/>
        <v>128.84985530472883</v>
      </c>
      <c r="W52" s="5">
        <f t="shared" si="22"/>
        <v>131.18555826741922</v>
      </c>
      <c r="X52" s="5">
        <f t="shared" si="23"/>
        <v>127.67490796930792</v>
      </c>
      <c r="Y52" s="5">
        <f t="shared" si="24"/>
        <v>128.76984986148858</v>
      </c>
      <c r="Z52" s="5">
        <f t="shared" si="25"/>
        <v>134.26114309536607</v>
      </c>
      <c r="AA52" s="5">
        <f t="shared" si="26"/>
        <v>129.80450752975523</v>
      </c>
      <c r="AB52" s="5">
        <f t="shared" si="27"/>
        <v>131.83749582136025</v>
      </c>
      <c r="AC52" s="5">
        <f t="shared" si="28"/>
        <v>129.15526955828366</v>
      </c>
      <c r="AD52" s="5">
        <f t="shared" si="29"/>
        <v>129.29609321860389</v>
      </c>
      <c r="AE52" s="5">
        <f t="shared" si="30"/>
        <v>127.00591166168225</v>
      </c>
    </row>
    <row r="53" spans="1:31" x14ac:dyDescent="0.25">
      <c r="A53" s="1">
        <v>42583</v>
      </c>
      <c r="B53" s="55">
        <f>[2]Vitória!B53*100</f>
        <v>0</v>
      </c>
      <c r="C53" s="55">
        <f>[2]Vitória!C53*100</f>
        <v>-0.2</v>
      </c>
      <c r="D53" s="55">
        <f>[2]Vitória!D53*100</f>
        <v>-0.1</v>
      </c>
      <c r="E53" s="55">
        <f>[2]Vitória!E53*100</f>
        <v>0.1</v>
      </c>
      <c r="F53" s="55">
        <f>[2]Vitória!F53*100</f>
        <v>0.5</v>
      </c>
      <c r="G53" s="55">
        <f>'[2]Vila Velha'!B53*100</f>
        <v>0.1</v>
      </c>
      <c r="H53" s="55">
        <f>'[2]Vila Velha'!C53*100</f>
        <v>-0.6</v>
      </c>
      <c r="I53" s="55">
        <f>'[2]Vila Velha'!D53*100</f>
        <v>0</v>
      </c>
      <c r="J53" s="55">
        <f>'[2]Vila Velha'!E53*100</f>
        <v>0.6</v>
      </c>
      <c r="K53" s="55">
        <f>'[2]Vila Velha'!F53*100</f>
        <v>0.2</v>
      </c>
      <c r="L53" s="55">
        <f>[2]BR!B53*100</f>
        <v>0.1</v>
      </c>
      <c r="M53" s="55">
        <f>[2]BR!C53*100</f>
        <v>-0.1</v>
      </c>
      <c r="N53" s="55">
        <f>[2]BR!D53*100</f>
        <v>0.1</v>
      </c>
      <c r="O53" s="55">
        <f>[2]BR!E53*100</f>
        <v>0.1</v>
      </c>
      <c r="P53" s="55">
        <f>[2]BR!F53*100</f>
        <v>0.1</v>
      </c>
      <c r="Q53" s="5">
        <f t="shared" si="16"/>
        <v>148.80832452280004</v>
      </c>
      <c r="R53" s="5">
        <f t="shared" si="17"/>
        <v>184.68479078386738</v>
      </c>
      <c r="S53" s="5">
        <f t="shared" si="18"/>
        <v>140.47771230931525</v>
      </c>
      <c r="T53" s="5">
        <f t="shared" si="19"/>
        <v>148.82871278993679</v>
      </c>
      <c r="U53" s="5">
        <f t="shared" si="20"/>
        <v>141.7468545176994</v>
      </c>
      <c r="V53" s="5">
        <f t="shared" si="21"/>
        <v>128.97870516003354</v>
      </c>
      <c r="W53" s="5">
        <f t="shared" si="22"/>
        <v>130.39844491781471</v>
      </c>
      <c r="X53" s="5">
        <f t="shared" si="23"/>
        <v>127.67490796930792</v>
      </c>
      <c r="Y53" s="5">
        <f t="shared" si="24"/>
        <v>129.54246896065752</v>
      </c>
      <c r="Z53" s="5">
        <f t="shared" si="25"/>
        <v>134.52966538155681</v>
      </c>
      <c r="AA53" s="5">
        <f t="shared" si="26"/>
        <v>129.93431203728497</v>
      </c>
      <c r="AB53" s="5">
        <f t="shared" si="27"/>
        <v>131.70565832553888</v>
      </c>
      <c r="AC53" s="5">
        <f t="shared" si="28"/>
        <v>129.28442482784195</v>
      </c>
      <c r="AD53" s="5">
        <f t="shared" si="29"/>
        <v>129.42538931182247</v>
      </c>
      <c r="AE53" s="5">
        <f t="shared" si="30"/>
        <v>127.13291757334392</v>
      </c>
    </row>
    <row r="54" spans="1:31" x14ac:dyDescent="0.25">
      <c r="A54" s="1">
        <v>42614</v>
      </c>
      <c r="B54" s="55">
        <f>[2]Vitória!B54*100</f>
        <v>0.1</v>
      </c>
      <c r="C54" s="55">
        <f>[2]Vitória!C54*100</f>
        <v>-0.4</v>
      </c>
      <c r="D54" s="55">
        <f>[2]Vitória!D54*100</f>
        <v>0.1</v>
      </c>
      <c r="E54" s="55">
        <f>[2]Vitória!E54*100</f>
        <v>-0.1</v>
      </c>
      <c r="F54" s="55">
        <f>[2]Vitória!F54*100</f>
        <v>0.6</v>
      </c>
      <c r="G54" s="55">
        <f>'[2]Vila Velha'!B54*100</f>
        <v>0.2</v>
      </c>
      <c r="H54" s="55">
        <f>'[2]Vila Velha'!C54*100</f>
        <v>0.3</v>
      </c>
      <c r="I54" s="55">
        <f>'[2]Vila Velha'!D54*100</f>
        <v>-0.3</v>
      </c>
      <c r="J54" s="55">
        <f>'[2]Vila Velha'!E54*100</f>
        <v>0.5</v>
      </c>
      <c r="K54" s="55">
        <f>'[2]Vila Velha'!F54*100</f>
        <v>0.4</v>
      </c>
      <c r="L54" s="55">
        <f>[2]BR!B54*100</f>
        <v>0.1</v>
      </c>
      <c r="M54" s="55">
        <f>[2]BR!C54*100</f>
        <v>-0.1</v>
      </c>
      <c r="N54" s="55">
        <f>[2]BR!D54*100</f>
        <v>0.1</v>
      </c>
      <c r="O54" s="55">
        <f>[2]BR!E54*100</f>
        <v>0.1</v>
      </c>
      <c r="P54" s="55">
        <f>[2]BR!F54*100</f>
        <v>0.1</v>
      </c>
      <c r="Q54" s="5">
        <f t="shared" si="16"/>
        <v>148.95713284732281</v>
      </c>
      <c r="R54" s="5">
        <f t="shared" si="17"/>
        <v>183.94605162073191</v>
      </c>
      <c r="S54" s="5">
        <f t="shared" si="18"/>
        <v>140.61819002162454</v>
      </c>
      <c r="T54" s="5">
        <f t="shared" si="19"/>
        <v>148.67988407714685</v>
      </c>
      <c r="U54" s="5">
        <f t="shared" si="20"/>
        <v>142.59733564480561</v>
      </c>
      <c r="V54" s="5">
        <f t="shared" si="21"/>
        <v>129.23666257035362</v>
      </c>
      <c r="W54" s="5">
        <f t="shared" si="22"/>
        <v>130.78964025256815</v>
      </c>
      <c r="X54" s="5">
        <f t="shared" si="23"/>
        <v>127.2918832454</v>
      </c>
      <c r="Y54" s="5">
        <f t="shared" si="24"/>
        <v>130.19018130546078</v>
      </c>
      <c r="Z54" s="5">
        <f t="shared" si="25"/>
        <v>135.06778404308304</v>
      </c>
      <c r="AA54" s="5">
        <f t="shared" si="26"/>
        <v>130.06424634932225</v>
      </c>
      <c r="AB54" s="5">
        <f t="shared" si="27"/>
        <v>131.57395266721335</v>
      </c>
      <c r="AC54" s="5">
        <f t="shared" si="28"/>
        <v>129.41370925266978</v>
      </c>
      <c r="AD54" s="5">
        <f t="shared" si="29"/>
        <v>129.55481470113429</v>
      </c>
      <c r="AE54" s="5">
        <f t="shared" si="30"/>
        <v>127.26005049091725</v>
      </c>
    </row>
    <row r="55" spans="1:31" x14ac:dyDescent="0.25">
      <c r="A55" s="1">
        <v>42644</v>
      </c>
      <c r="B55" s="55">
        <f>[2]Vitória!B55*100</f>
        <v>-0.1</v>
      </c>
      <c r="C55" s="55">
        <f>[2]Vitória!C55*100</f>
        <v>-0.3</v>
      </c>
      <c r="D55" s="55">
        <f>[2]Vitória!D55*100</f>
        <v>-0.3</v>
      </c>
      <c r="E55" s="55">
        <f>[2]Vitória!E55*100</f>
        <v>-0.1</v>
      </c>
      <c r="F55" s="55">
        <f>[2]Vitória!F55*100</f>
        <v>0.5</v>
      </c>
      <c r="G55" s="55">
        <f>'[2]Vila Velha'!B55*100</f>
        <v>0.2</v>
      </c>
      <c r="H55" s="55">
        <f>'[2]Vila Velha'!C55*100</f>
        <v>-0.2</v>
      </c>
      <c r="I55" s="55">
        <f>'[2]Vila Velha'!D55*100</f>
        <v>-0.1</v>
      </c>
      <c r="J55" s="55">
        <f>'[2]Vila Velha'!E55*100</f>
        <v>0.5</v>
      </c>
      <c r="K55" s="55">
        <f>'[2]Vila Velha'!F55*100</f>
        <v>0.6</v>
      </c>
      <c r="L55" s="55">
        <f>[2]BR!B55*100</f>
        <v>0.1</v>
      </c>
      <c r="M55" s="55">
        <f>[2]BR!C55*100</f>
        <v>-0.1</v>
      </c>
      <c r="N55" s="55">
        <f>[2]BR!D55*100</f>
        <v>0.1</v>
      </c>
      <c r="O55" s="55">
        <f>[2]BR!E55*100</f>
        <v>0.1</v>
      </c>
      <c r="P55" s="55">
        <f>[2]BR!F55*100</f>
        <v>0.1</v>
      </c>
      <c r="Q55" s="5">
        <f t="shared" si="16"/>
        <v>148.80817571447548</v>
      </c>
      <c r="R55" s="5">
        <f t="shared" si="17"/>
        <v>183.39421346586971</v>
      </c>
      <c r="S55" s="5">
        <f t="shared" si="18"/>
        <v>140.19633545155966</v>
      </c>
      <c r="T55" s="5">
        <f t="shared" si="19"/>
        <v>148.5312041930697</v>
      </c>
      <c r="U55" s="5">
        <f t="shared" si="20"/>
        <v>143.31032232302962</v>
      </c>
      <c r="V55" s="5">
        <f t="shared" si="21"/>
        <v>129.49513589549431</v>
      </c>
      <c r="W55" s="5">
        <f t="shared" si="22"/>
        <v>130.528060972063</v>
      </c>
      <c r="X55" s="5">
        <f t="shared" si="23"/>
        <v>127.1645913621546</v>
      </c>
      <c r="Y55" s="5">
        <f t="shared" si="24"/>
        <v>130.84113221198808</v>
      </c>
      <c r="Z55" s="5">
        <f t="shared" si="25"/>
        <v>135.87819074734153</v>
      </c>
      <c r="AA55" s="5">
        <f t="shared" si="26"/>
        <v>130.19431059567157</v>
      </c>
      <c r="AB55" s="5">
        <f t="shared" si="27"/>
        <v>131.44237871454612</v>
      </c>
      <c r="AC55" s="5">
        <f t="shared" si="28"/>
        <v>129.54312296192242</v>
      </c>
      <c r="AD55" s="5">
        <f t="shared" si="29"/>
        <v>129.68436951583541</v>
      </c>
      <c r="AE55" s="5">
        <f t="shared" si="30"/>
        <v>127.38731054140816</v>
      </c>
    </row>
    <row r="56" spans="1:31" x14ac:dyDescent="0.25">
      <c r="A56" s="1">
        <v>42675</v>
      </c>
      <c r="B56" s="55">
        <f>[2]Vitória!B56*100</f>
        <v>0</v>
      </c>
      <c r="C56" s="55">
        <f>[2]Vitória!C56*100</f>
        <v>-1.06</v>
      </c>
      <c r="D56" s="55">
        <f>[2]Vitória!D56*100</f>
        <v>0.41000000000000003</v>
      </c>
      <c r="E56" s="55">
        <f>[2]Vitória!E56*100</f>
        <v>-0.02</v>
      </c>
      <c r="F56" s="55">
        <f>[2]Vitória!F56*100</f>
        <v>0.49</v>
      </c>
      <c r="G56" s="55">
        <f>'[2]Vila Velha'!B56*100</f>
        <v>0.24</v>
      </c>
      <c r="H56" s="55">
        <f>'[2]Vila Velha'!C56*100</f>
        <v>0.5</v>
      </c>
      <c r="I56" s="55">
        <f>'[2]Vila Velha'!D56*100</f>
        <v>-0.2</v>
      </c>
      <c r="J56" s="55">
        <f>'[2]Vila Velha'!E56*100</f>
        <v>0.54</v>
      </c>
      <c r="K56" s="55">
        <f>'[2]Vila Velha'!F56*100</f>
        <v>0.33</v>
      </c>
      <c r="L56" s="55">
        <f>[2]BR!B56*100</f>
        <v>6.9999999999999993E-2</v>
      </c>
      <c r="M56" s="55">
        <f>[2]BR!C56*100</f>
        <v>0.06</v>
      </c>
      <c r="N56" s="55">
        <f>[2]BR!D56*100</f>
        <v>6.9999999999999993E-2</v>
      </c>
      <c r="O56" s="55">
        <f>[2]BR!E56*100</f>
        <v>0.02</v>
      </c>
      <c r="P56" s="55">
        <f>[2]BR!F56*100</f>
        <v>0.24</v>
      </c>
      <c r="Q56" s="5">
        <f t="shared" si="16"/>
        <v>148.80817571447548</v>
      </c>
      <c r="R56" s="5">
        <f t="shared" si="17"/>
        <v>181.45023480313148</v>
      </c>
      <c r="S56" s="5">
        <f t="shared" si="18"/>
        <v>140.77114042691105</v>
      </c>
      <c r="T56" s="5">
        <f t="shared" si="19"/>
        <v>148.50149795223109</v>
      </c>
      <c r="U56" s="5">
        <f t="shared" si="20"/>
        <v>144.01254290241246</v>
      </c>
      <c r="V56" s="5">
        <f t="shared" si="21"/>
        <v>129.80592422164349</v>
      </c>
      <c r="W56" s="5">
        <f t="shared" si="22"/>
        <v>131.18070127692332</v>
      </c>
      <c r="X56" s="5">
        <f t="shared" si="23"/>
        <v>126.91026217943029</v>
      </c>
      <c r="Y56" s="5">
        <f t="shared" si="24"/>
        <v>131.54767432593283</v>
      </c>
      <c r="Z56" s="5">
        <f t="shared" si="25"/>
        <v>136.32658877680777</v>
      </c>
      <c r="AA56" s="5">
        <f t="shared" si="26"/>
        <v>130.28544661308854</v>
      </c>
      <c r="AB56" s="5">
        <f t="shared" si="27"/>
        <v>131.52124414177484</v>
      </c>
      <c r="AC56" s="5">
        <f t="shared" si="28"/>
        <v>129.63380314799576</v>
      </c>
      <c r="AD56" s="5">
        <f t="shared" si="29"/>
        <v>129.71030638973858</v>
      </c>
      <c r="AE56" s="5">
        <f t="shared" si="30"/>
        <v>127.69304008670753</v>
      </c>
    </row>
    <row r="57" spans="1:31" x14ac:dyDescent="0.25">
      <c r="A57" s="1">
        <v>42705</v>
      </c>
      <c r="B57" s="55">
        <f>[2]Vitória!B57*100</f>
        <v>-0.09</v>
      </c>
      <c r="C57" s="55">
        <f>[2]Vitória!C57*100</f>
        <v>-1.1199999999999999</v>
      </c>
      <c r="D57" s="55">
        <f>[2]Vitória!D57*100</f>
        <v>0.22999999999999998</v>
      </c>
      <c r="E57" s="55">
        <f>[2]Vitória!E57*100</f>
        <v>-0.08</v>
      </c>
      <c r="F57" s="55">
        <f>[2]Vitória!F57*100</f>
        <v>0.51</v>
      </c>
      <c r="G57" s="55">
        <f>'[2]Vila Velha'!B57*100</f>
        <v>0.22</v>
      </c>
      <c r="H57" s="55">
        <f>'[2]Vila Velha'!C57*100</f>
        <v>0.85000000000000009</v>
      </c>
      <c r="I57" s="55">
        <f>'[2]Vila Velha'!D57*100</f>
        <v>-6.9999999999999993E-2</v>
      </c>
      <c r="J57" s="55">
        <f>'[2]Vila Velha'!E57*100</f>
        <v>0.26</v>
      </c>
      <c r="K57" s="55">
        <f>'[2]Vila Velha'!F57*100</f>
        <v>0.28999999999999998</v>
      </c>
      <c r="L57" s="55">
        <f>[2]BR!B57*100</f>
        <v>0.13</v>
      </c>
      <c r="M57" s="55">
        <f>[2]BR!C57*100</f>
        <v>0.38999999999999996</v>
      </c>
      <c r="N57" s="55">
        <f>[2]BR!D57*100</f>
        <v>0.08</v>
      </c>
      <c r="O57" s="55">
        <f>[2]BR!E57*100</f>
        <v>0.04</v>
      </c>
      <c r="P57" s="55">
        <f>[2]BR!F57*100</f>
        <v>0.13999999999999999</v>
      </c>
      <c r="Q57" s="5">
        <f t="shared" si="16"/>
        <v>148.67424835633244</v>
      </c>
      <c r="R57" s="5">
        <f t="shared" si="17"/>
        <v>179.41799217333642</v>
      </c>
      <c r="S57" s="5">
        <f t="shared" si="18"/>
        <v>141.09491404989294</v>
      </c>
      <c r="T57" s="5">
        <f t="shared" si="19"/>
        <v>148.38269675386931</v>
      </c>
      <c r="U57" s="5">
        <f t="shared" si="20"/>
        <v>144.74700687121478</v>
      </c>
      <c r="V57" s="5">
        <f t="shared" si="21"/>
        <v>130.09149725493111</v>
      </c>
      <c r="W57" s="5">
        <f t="shared" si="22"/>
        <v>132.29573723777716</v>
      </c>
      <c r="X57" s="5">
        <f t="shared" si="23"/>
        <v>126.82142499590468</v>
      </c>
      <c r="Y57" s="5">
        <f t="shared" si="24"/>
        <v>131.88969827918024</v>
      </c>
      <c r="Z57" s="5">
        <f t="shared" si="25"/>
        <v>136.72193588426049</v>
      </c>
      <c r="AA57" s="5">
        <f t="shared" si="26"/>
        <v>130.45481769368556</v>
      </c>
      <c r="AB57" s="5">
        <f t="shared" si="27"/>
        <v>132.03417699392776</v>
      </c>
      <c r="AC57" s="5">
        <f t="shared" si="28"/>
        <v>129.73751019051414</v>
      </c>
      <c r="AD57" s="5">
        <f t="shared" si="29"/>
        <v>129.76219051229447</v>
      </c>
      <c r="AE57" s="5">
        <f t="shared" si="30"/>
        <v>127.87181034282892</v>
      </c>
    </row>
    <row r="58" spans="1:31" x14ac:dyDescent="0.25">
      <c r="A58" s="1">
        <v>42736</v>
      </c>
      <c r="B58" s="55">
        <f>[2]Vitória!B58*100</f>
        <v>-0.27999999999999997</v>
      </c>
      <c r="C58" s="55">
        <f>[2]Vitória!C58*100</f>
        <v>-2.59</v>
      </c>
      <c r="D58" s="55">
        <f>[2]Vitória!D58*100</f>
        <v>0.19</v>
      </c>
      <c r="E58" s="55">
        <f>[2]Vitória!E58*100</f>
        <v>0.26</v>
      </c>
      <c r="F58" s="55">
        <f>[2]Vitória!F58*100</f>
        <v>0.63</v>
      </c>
      <c r="G58" s="55">
        <f>'[2]Vila Velha'!B58*100</f>
        <v>0.24</v>
      </c>
      <c r="H58" s="55">
        <f>'[2]Vila Velha'!C58*100</f>
        <v>0.77999999999999992</v>
      </c>
      <c r="I58" s="55">
        <f>'[2]Vila Velha'!D58*100</f>
        <v>0.04</v>
      </c>
      <c r="J58" s="55">
        <f>'[2]Vila Velha'!E58*100</f>
        <v>0.24</v>
      </c>
      <c r="K58" s="55">
        <f>'[2]Vila Velha'!F58*100</f>
        <v>0.21</v>
      </c>
      <c r="L58" s="55">
        <f>[2]BR!B58*100</f>
        <v>0</v>
      </c>
      <c r="M58" s="55">
        <f>[2]BR!C58*100</f>
        <v>0.09</v>
      </c>
      <c r="N58" s="55">
        <f>[2]BR!D58*100</f>
        <v>-0.05</v>
      </c>
      <c r="O58" s="55">
        <f>[2]BR!E58*100</f>
        <v>-0.03</v>
      </c>
      <c r="P58" s="55">
        <f>[2]BR!F58*100</f>
        <v>0.04</v>
      </c>
      <c r="Q58" s="5">
        <f t="shared" si="16"/>
        <v>148.2579604609347</v>
      </c>
      <c r="R58" s="5">
        <f t="shared" si="17"/>
        <v>174.77106617604699</v>
      </c>
      <c r="S58" s="5">
        <f t="shared" si="18"/>
        <v>141.36299438658773</v>
      </c>
      <c r="T58" s="5">
        <f t="shared" si="19"/>
        <v>148.76849176542936</v>
      </c>
      <c r="U58" s="5">
        <f t="shared" si="20"/>
        <v>145.65891301450344</v>
      </c>
      <c r="V58" s="5">
        <f t="shared" si="21"/>
        <v>130.40371684834295</v>
      </c>
      <c r="W58" s="5">
        <f t="shared" si="22"/>
        <v>133.32764398823181</v>
      </c>
      <c r="X58" s="5">
        <f t="shared" si="23"/>
        <v>126.87215356590303</v>
      </c>
      <c r="Y58" s="5">
        <f t="shared" si="24"/>
        <v>132.20623355505026</v>
      </c>
      <c r="Z58" s="5">
        <f t="shared" si="25"/>
        <v>137.00905194961743</v>
      </c>
      <c r="AA58" s="5">
        <f t="shared" si="26"/>
        <v>130.45481769368556</v>
      </c>
      <c r="AB58" s="5">
        <f t="shared" si="27"/>
        <v>132.15300775322228</v>
      </c>
      <c r="AC58" s="5">
        <f t="shared" si="28"/>
        <v>129.67264143541888</v>
      </c>
      <c r="AD58" s="5">
        <f t="shared" si="29"/>
        <v>129.72326185514078</v>
      </c>
      <c r="AE58" s="5">
        <f t="shared" si="30"/>
        <v>127.92295906696604</v>
      </c>
    </row>
    <row r="59" spans="1:31" x14ac:dyDescent="0.25">
      <c r="A59" s="1">
        <v>42767</v>
      </c>
      <c r="B59" s="55">
        <f>[2]Vitória!B59*100</f>
        <v>-0.27</v>
      </c>
      <c r="C59" s="55">
        <f>[2]Vitória!C59*100</f>
        <v>-1.23</v>
      </c>
      <c r="D59" s="55">
        <f>[2]Vitória!D59*100</f>
        <v>-0.73</v>
      </c>
      <c r="E59" s="55">
        <f>[2]Vitória!E59*100</f>
        <v>0.27999999999999997</v>
      </c>
      <c r="F59" s="55">
        <f>[2]Vitória!F59*100</f>
        <v>0.80999999999999994</v>
      </c>
      <c r="G59" s="55">
        <f>'[2]Vila Velha'!B59*100</f>
        <v>0.3</v>
      </c>
      <c r="H59" s="55">
        <f>'[2]Vila Velha'!C59*100</f>
        <v>0.8</v>
      </c>
      <c r="I59" s="55">
        <f>'[2]Vila Velha'!D59*100</f>
        <v>0.15</v>
      </c>
      <c r="J59" s="55">
        <f>'[2]Vila Velha'!E59*100</f>
        <v>0.22</v>
      </c>
      <c r="K59" s="55">
        <f>'[2]Vila Velha'!F59*100</f>
        <v>0.44999999999999996</v>
      </c>
      <c r="L59" s="55">
        <f>[2]BR!B59*100</f>
        <v>0.13</v>
      </c>
      <c r="M59" s="55">
        <f>[2]BR!C59*100</f>
        <v>0.31</v>
      </c>
      <c r="N59" s="55">
        <f>[2]BR!D59*100</f>
        <v>0.09</v>
      </c>
      <c r="O59" s="55">
        <f>[2]BR!E59*100</f>
        <v>0.13</v>
      </c>
      <c r="P59" s="55">
        <f>[2]BR!F59*100</f>
        <v>6.9999999999999993E-2</v>
      </c>
      <c r="Q59" s="5">
        <f t="shared" si="16"/>
        <v>147.85766396769017</v>
      </c>
      <c r="R59" s="5">
        <f t="shared" si="17"/>
        <v>172.62138206208161</v>
      </c>
      <c r="S59" s="5">
        <f t="shared" si="18"/>
        <v>140.33104452756564</v>
      </c>
      <c r="T59" s="5">
        <f t="shared" si="19"/>
        <v>149.18504354237254</v>
      </c>
      <c r="U59" s="5">
        <f t="shared" si="20"/>
        <v>146.83875020992093</v>
      </c>
      <c r="V59" s="5">
        <f t="shared" si="21"/>
        <v>130.79492799888797</v>
      </c>
      <c r="W59" s="5">
        <f t="shared" si="22"/>
        <v>134.39426514013766</v>
      </c>
      <c r="X59" s="5">
        <f t="shared" si="23"/>
        <v>127.0624617962519</v>
      </c>
      <c r="Y59" s="5">
        <f t="shared" si="24"/>
        <v>132.49708726887138</v>
      </c>
      <c r="Z59" s="5">
        <f t="shared" si="25"/>
        <v>137.62559268339069</v>
      </c>
      <c r="AA59" s="5">
        <f t="shared" si="26"/>
        <v>130.62440895668735</v>
      </c>
      <c r="AB59" s="5">
        <f t="shared" si="27"/>
        <v>132.56268207725728</v>
      </c>
      <c r="AC59" s="5">
        <f t="shared" si="28"/>
        <v>129.78934681271073</v>
      </c>
      <c r="AD59" s="5">
        <f t="shared" si="29"/>
        <v>129.89190209555247</v>
      </c>
      <c r="AE59" s="5">
        <f t="shared" si="30"/>
        <v>128.01250513831292</v>
      </c>
    </row>
    <row r="60" spans="1:31" x14ac:dyDescent="0.25">
      <c r="A60" s="1">
        <v>42795</v>
      </c>
      <c r="B60" s="55">
        <f>[2]Vitória!B60*100</f>
        <v>-0.19</v>
      </c>
      <c r="C60" s="55">
        <f>[2]Vitória!C60*100</f>
        <v>-1.34</v>
      </c>
      <c r="D60" s="55">
        <f>[2]Vitória!D60*100</f>
        <v>-0.13</v>
      </c>
      <c r="E60" s="55">
        <f>[2]Vitória!E60*100</f>
        <v>0.05</v>
      </c>
      <c r="F60" s="55">
        <f>[2]Vitória!F60*100</f>
        <v>0.62</v>
      </c>
      <c r="G60" s="55">
        <f>'[2]Vila Velha'!B60*100</f>
        <v>0.27</v>
      </c>
      <c r="H60" s="55">
        <f>'[2]Vila Velha'!C60*100</f>
        <v>1.25</v>
      </c>
      <c r="I60" s="55">
        <f>'[2]Vila Velha'!D60*100</f>
        <v>0.24</v>
      </c>
      <c r="J60" s="55">
        <f>'[2]Vila Velha'!E60*100</f>
        <v>-0.03</v>
      </c>
      <c r="K60" s="55">
        <f>'[2]Vila Velha'!F60*100</f>
        <v>0.2</v>
      </c>
      <c r="L60" s="55">
        <f>[2]BR!B60*100</f>
        <v>-0.04</v>
      </c>
      <c r="M60" s="55">
        <f>[2]BR!C60*100</f>
        <v>-0.2</v>
      </c>
      <c r="N60" s="55">
        <f>[2]BR!D60*100</f>
        <v>-0.03</v>
      </c>
      <c r="O60" s="55">
        <f>[2]BR!E60*100</f>
        <v>0.04</v>
      </c>
      <c r="P60" s="55">
        <f>[2]BR!F60*100</f>
        <v>0.08</v>
      </c>
      <c r="Q60" s="5">
        <f t="shared" si="16"/>
        <v>147.57673440615156</v>
      </c>
      <c r="R60" s="5">
        <f t="shared" si="17"/>
        <v>170.30825554244973</v>
      </c>
      <c r="S60" s="5">
        <f t="shared" si="18"/>
        <v>140.1486141696798</v>
      </c>
      <c r="T60" s="5">
        <f t="shared" si="19"/>
        <v>149.25963606414371</v>
      </c>
      <c r="U60" s="5">
        <f t="shared" si="20"/>
        <v>147.74915046122243</v>
      </c>
      <c r="V60" s="5">
        <f t="shared" si="21"/>
        <v>131.14807430448496</v>
      </c>
      <c r="W60" s="5">
        <f t="shared" si="22"/>
        <v>136.07419345438939</v>
      </c>
      <c r="X60" s="5">
        <f t="shared" si="23"/>
        <v>127.3674117045629</v>
      </c>
      <c r="Y60" s="5">
        <f t="shared" si="24"/>
        <v>132.45733814269073</v>
      </c>
      <c r="Z60" s="5">
        <f t="shared" si="25"/>
        <v>137.90084386875748</v>
      </c>
      <c r="AA60" s="5">
        <f t="shared" si="26"/>
        <v>130.57215919310468</v>
      </c>
      <c r="AB60" s="5">
        <f t="shared" si="27"/>
        <v>132.29755671310275</v>
      </c>
      <c r="AC60" s="5">
        <f t="shared" si="28"/>
        <v>129.75041000866693</v>
      </c>
      <c r="AD60" s="5">
        <f t="shared" si="29"/>
        <v>129.94385885639068</v>
      </c>
      <c r="AE60" s="5">
        <f t="shared" si="30"/>
        <v>128.11491514242357</v>
      </c>
    </row>
    <row r="61" spans="1:31" x14ac:dyDescent="0.25">
      <c r="A61" s="1">
        <v>42826</v>
      </c>
      <c r="B61" s="55">
        <f>[2]Vitória!B61*100</f>
        <v>-0.22</v>
      </c>
      <c r="C61" s="55">
        <f>[2]Vitória!C61*100</f>
        <v>-0.4</v>
      </c>
      <c r="D61" s="55">
        <f>[2]Vitória!D61*100</f>
        <v>-0.35000000000000003</v>
      </c>
      <c r="E61" s="55">
        <f>[2]Vitória!E61*100</f>
        <v>-0.15</v>
      </c>
      <c r="F61" s="55">
        <f>[2]Vitória!F61*100</f>
        <v>0.16</v>
      </c>
      <c r="G61" s="55">
        <f>'[2]Vila Velha'!B61*100</f>
        <v>0.4</v>
      </c>
      <c r="H61" s="55">
        <f>'[2]Vila Velha'!C61*100</f>
        <v>1.82</v>
      </c>
      <c r="I61" s="55">
        <f>'[2]Vila Velha'!D61*100</f>
        <v>0.38</v>
      </c>
      <c r="J61" s="55">
        <f>'[2]Vila Velha'!E61*100</f>
        <v>0.03</v>
      </c>
      <c r="K61" s="55">
        <f>'[2]Vila Velha'!F61*100</f>
        <v>0.02</v>
      </c>
      <c r="L61" s="55">
        <f>[2]BR!B61*100</f>
        <v>-0.01</v>
      </c>
      <c r="M61" s="55">
        <f>[2]BR!C61*100</f>
        <v>-0.13</v>
      </c>
      <c r="N61" s="55">
        <f>[2]BR!D61*100</f>
        <v>-0.05</v>
      </c>
      <c r="O61" s="55">
        <f>[2]BR!E61*100</f>
        <v>0.09</v>
      </c>
      <c r="P61" s="55">
        <f>[2]BR!F61*100</f>
        <v>0.16</v>
      </c>
      <c r="Q61" s="5">
        <f t="shared" si="16"/>
        <v>147.25206559045802</v>
      </c>
      <c r="R61" s="5">
        <f t="shared" si="17"/>
        <v>169.62702252027992</v>
      </c>
      <c r="S61" s="5">
        <f t="shared" si="18"/>
        <v>139.65809402008594</v>
      </c>
      <c r="T61" s="5">
        <f t="shared" si="19"/>
        <v>149.03574661004751</v>
      </c>
      <c r="U61" s="5">
        <f t="shared" si="20"/>
        <v>147.9855491019604</v>
      </c>
      <c r="V61" s="5">
        <f t="shared" si="21"/>
        <v>131.6726666017029</v>
      </c>
      <c r="W61" s="5">
        <f t="shared" si="22"/>
        <v>138.55074377525926</v>
      </c>
      <c r="X61" s="5">
        <f t="shared" si="23"/>
        <v>127.85140786904024</v>
      </c>
      <c r="Y61" s="5">
        <f t="shared" si="24"/>
        <v>132.49707534413352</v>
      </c>
      <c r="Z61" s="5">
        <f t="shared" si="25"/>
        <v>137.92842403753122</v>
      </c>
      <c r="AA61" s="5">
        <f t="shared" si="26"/>
        <v>130.55910197718538</v>
      </c>
      <c r="AB61" s="5">
        <f t="shared" si="27"/>
        <v>132.12556988937573</v>
      </c>
      <c r="AC61" s="5">
        <f t="shared" si="28"/>
        <v>129.68553480366262</v>
      </c>
      <c r="AD61" s="5">
        <f t="shared" si="29"/>
        <v>130.06080832936141</v>
      </c>
      <c r="AE61" s="5">
        <f t="shared" si="30"/>
        <v>128.31989900665144</v>
      </c>
    </row>
    <row r="62" spans="1:31" x14ac:dyDescent="0.25">
      <c r="A62" s="1">
        <v>42856</v>
      </c>
      <c r="B62" s="55">
        <f>[2]Vitória!B62*100</f>
        <v>-0.35000000000000003</v>
      </c>
      <c r="C62" s="55">
        <f>[2]Vitória!C62*100</f>
        <v>-0.91999999999999993</v>
      </c>
      <c r="D62" s="55">
        <f>[2]Vitória!D62*100</f>
        <v>-0.1</v>
      </c>
      <c r="E62" s="55">
        <f>[2]Vitória!E62*100</f>
        <v>-0.59</v>
      </c>
      <c r="F62" s="55">
        <f>[2]Vitória!F62*100</f>
        <v>0.42</v>
      </c>
      <c r="G62" s="55">
        <f>'[2]Vila Velha'!B62*100</f>
        <v>0.27</v>
      </c>
      <c r="H62" s="55">
        <f>'[2]Vila Velha'!C62*100</f>
        <v>1.97</v>
      </c>
      <c r="I62" s="55">
        <f>'[2]Vila Velha'!D62*100</f>
        <v>0.18</v>
      </c>
      <c r="J62" s="55">
        <f>'[2]Vila Velha'!E62*100</f>
        <v>-0.13</v>
      </c>
      <c r="K62" s="55">
        <f>'[2]Vila Velha'!F62*100</f>
        <v>-0.12</v>
      </c>
      <c r="L62" s="55">
        <f>[2]BR!B62*100</f>
        <v>-0.16</v>
      </c>
      <c r="M62" s="55">
        <f>[2]BR!C62*100</f>
        <v>-0.35000000000000003</v>
      </c>
      <c r="N62" s="55">
        <f>[2]BR!D62*100</f>
        <v>-0.2</v>
      </c>
      <c r="O62" s="55">
        <f>[2]BR!E62*100</f>
        <v>-0.04</v>
      </c>
      <c r="P62" s="55">
        <f>[2]BR!F62*100</f>
        <v>0.12</v>
      </c>
      <c r="Q62" s="5">
        <f t="shared" si="16"/>
        <v>146.73668336089142</v>
      </c>
      <c r="R62" s="5">
        <f t="shared" si="17"/>
        <v>168.06645391309334</v>
      </c>
      <c r="S62" s="5">
        <f t="shared" si="18"/>
        <v>139.51843592606585</v>
      </c>
      <c r="T62" s="5">
        <f t="shared" si="19"/>
        <v>148.15643570504824</v>
      </c>
      <c r="U62" s="5">
        <f t="shared" si="20"/>
        <v>148.60708840818864</v>
      </c>
      <c r="V62" s="5">
        <f t="shared" si="21"/>
        <v>132.02818280152749</v>
      </c>
      <c r="W62" s="5">
        <f t="shared" si="22"/>
        <v>141.28019342763187</v>
      </c>
      <c r="X62" s="5">
        <f t="shared" si="23"/>
        <v>128.08154040320451</v>
      </c>
      <c r="Y62" s="5">
        <f t="shared" si="24"/>
        <v>132.32482914618615</v>
      </c>
      <c r="Z62" s="5">
        <f t="shared" si="25"/>
        <v>137.76290992868618</v>
      </c>
      <c r="AA62" s="5">
        <f t="shared" si="26"/>
        <v>130.35020741402187</v>
      </c>
      <c r="AB62" s="5">
        <f t="shared" si="27"/>
        <v>131.66313039476293</v>
      </c>
      <c r="AC62" s="5">
        <f t="shared" si="28"/>
        <v>129.42616373405531</v>
      </c>
      <c r="AD62" s="5">
        <f t="shared" si="29"/>
        <v>130.00878400602966</v>
      </c>
      <c r="AE62" s="5">
        <f t="shared" si="30"/>
        <v>128.47388288545943</v>
      </c>
    </row>
    <row r="63" spans="1:31" x14ac:dyDescent="0.25">
      <c r="A63" s="1">
        <v>42887</v>
      </c>
      <c r="B63" s="55">
        <f>[2]Vitória!B63*100</f>
        <v>-0.04</v>
      </c>
      <c r="C63" s="55">
        <f>[2]Vitória!C63*100</f>
        <v>-0.18</v>
      </c>
      <c r="D63" s="55">
        <f>[2]Vitória!D63*100</f>
        <v>-0.05</v>
      </c>
      <c r="E63" s="55">
        <f>[2]Vitória!E63*100</f>
        <v>-0.16999999999999998</v>
      </c>
      <c r="F63" s="55">
        <f>[2]Vitória!F63*100</f>
        <v>0.43</v>
      </c>
      <c r="G63" s="55">
        <f>'[2]Vila Velha'!B63*100</f>
        <v>0.21</v>
      </c>
      <c r="H63" s="55">
        <f>'[2]Vila Velha'!C63*100</f>
        <v>0.74</v>
      </c>
      <c r="I63" s="55">
        <f>'[2]Vila Velha'!D63*100</f>
        <v>0.19</v>
      </c>
      <c r="J63" s="55">
        <f>'[2]Vila Velha'!E63*100</f>
        <v>0.1</v>
      </c>
      <c r="K63" s="55">
        <f>'[2]Vila Velha'!F63*100</f>
        <v>0.01</v>
      </c>
      <c r="L63" s="55">
        <f>[2]BR!B63*100</f>
        <v>-0.15</v>
      </c>
      <c r="M63" s="55">
        <f>[2]BR!C63*100</f>
        <v>-0.37</v>
      </c>
      <c r="N63" s="55">
        <f>[2]BR!D63*100</f>
        <v>-0.15</v>
      </c>
      <c r="O63" s="55">
        <f>[2]BR!E63*100</f>
        <v>-0.04</v>
      </c>
      <c r="P63" s="55">
        <f>[2]BR!F63*100</f>
        <v>0.16999999999999998</v>
      </c>
      <c r="Q63" s="5">
        <f t="shared" si="16"/>
        <v>146.67798868754707</v>
      </c>
      <c r="R63" s="5">
        <f t="shared" si="17"/>
        <v>167.76393429604977</v>
      </c>
      <c r="S63" s="5">
        <f t="shared" si="18"/>
        <v>139.44867670810282</v>
      </c>
      <c r="T63" s="5">
        <f t="shared" si="19"/>
        <v>147.90456976434965</v>
      </c>
      <c r="U63" s="5">
        <f t="shared" si="20"/>
        <v>149.24609888834385</v>
      </c>
      <c r="V63" s="5">
        <f t="shared" si="21"/>
        <v>132.30544198541071</v>
      </c>
      <c r="W63" s="5">
        <f t="shared" si="22"/>
        <v>142.32566685899636</v>
      </c>
      <c r="X63" s="5">
        <f t="shared" si="23"/>
        <v>128.32489532997062</v>
      </c>
      <c r="Y63" s="5">
        <f t="shared" si="24"/>
        <v>132.45715397533232</v>
      </c>
      <c r="Z63" s="5">
        <f t="shared" si="25"/>
        <v>137.77668621967905</v>
      </c>
      <c r="AA63" s="5">
        <f t="shared" si="26"/>
        <v>130.15468210290084</v>
      </c>
      <c r="AB63" s="5">
        <f t="shared" si="27"/>
        <v>131.17597681230231</v>
      </c>
      <c r="AC63" s="5">
        <f t="shared" si="28"/>
        <v>129.23202448845424</v>
      </c>
      <c r="AD63" s="5">
        <f t="shared" si="29"/>
        <v>129.95678049242724</v>
      </c>
      <c r="AE63" s="5">
        <f t="shared" si="30"/>
        <v>128.69228848636473</v>
      </c>
    </row>
    <row r="64" spans="1:31" x14ac:dyDescent="0.25">
      <c r="A64" s="1">
        <v>42917</v>
      </c>
      <c r="B64" s="55">
        <f>[2]Vitória!B64*100</f>
        <v>0.19</v>
      </c>
      <c r="C64" s="55">
        <f>[2]Vitória!C64*100</f>
        <v>0.2</v>
      </c>
      <c r="D64" s="55">
        <f>[2]Vitória!D64*100</f>
        <v>6.9999999999999993E-2</v>
      </c>
      <c r="E64" s="55">
        <f>[2]Vitória!E64*100</f>
        <v>0.12</v>
      </c>
      <c r="F64" s="55">
        <f>[2]Vitória!F64*100</f>
        <v>0.61</v>
      </c>
      <c r="G64" s="55">
        <f>'[2]Vila Velha'!B64*100</f>
        <v>-0.06</v>
      </c>
      <c r="H64" s="55">
        <f>'[2]Vila Velha'!C64*100</f>
        <v>-1.05</v>
      </c>
      <c r="I64" s="55">
        <f>'[2]Vila Velha'!D64*100</f>
        <v>-0.05</v>
      </c>
      <c r="J64" s="55">
        <f>'[2]Vila Velha'!E64*100</f>
        <v>0.01</v>
      </c>
      <c r="K64" s="55">
        <f>'[2]Vila Velha'!F64*100</f>
        <v>0.75</v>
      </c>
      <c r="L64" s="55">
        <f>[2]BR!B64*100</f>
        <v>-0.15</v>
      </c>
      <c r="M64" s="55">
        <f>[2]BR!C64*100</f>
        <v>-0.42</v>
      </c>
      <c r="N64" s="55">
        <f>[2]BR!D64*100</f>
        <v>-0.1</v>
      </c>
      <c r="O64" s="55">
        <f>[2]BR!E64*100</f>
        <v>-0.02</v>
      </c>
      <c r="P64" s="55">
        <f>[2]BR!F64*100</f>
        <v>6.9999999999999993E-2</v>
      </c>
      <c r="Q64" s="5">
        <f t="shared" si="16"/>
        <v>146.95667686605341</v>
      </c>
      <c r="R64" s="5">
        <f t="shared" si="17"/>
        <v>168.09946216464186</v>
      </c>
      <c r="S64" s="5">
        <f t="shared" si="18"/>
        <v>139.54629078179849</v>
      </c>
      <c r="T64" s="5">
        <f t="shared" si="19"/>
        <v>148.08205524806687</v>
      </c>
      <c r="U64" s="5">
        <f t="shared" si="20"/>
        <v>150.15650009156275</v>
      </c>
      <c r="V64" s="5">
        <f t="shared" si="21"/>
        <v>132.22605872021947</v>
      </c>
      <c r="W64" s="5">
        <f t="shared" si="22"/>
        <v>140.83124735697689</v>
      </c>
      <c r="X64" s="5">
        <f t="shared" si="23"/>
        <v>128.26073288230563</v>
      </c>
      <c r="Y64" s="5">
        <f t="shared" si="24"/>
        <v>132.47039969072986</v>
      </c>
      <c r="Z64" s="5">
        <f t="shared" si="25"/>
        <v>138.81001136632665</v>
      </c>
      <c r="AA64" s="5">
        <f t="shared" si="26"/>
        <v>129.95945007974649</v>
      </c>
      <c r="AB64" s="5">
        <f t="shared" si="27"/>
        <v>130.62503770969064</v>
      </c>
      <c r="AC64" s="5">
        <f t="shared" si="28"/>
        <v>129.10279246396578</v>
      </c>
      <c r="AD64" s="5">
        <f t="shared" si="29"/>
        <v>129.93078913632877</v>
      </c>
      <c r="AE64" s="5">
        <f t="shared" si="30"/>
        <v>128.78237308830518</v>
      </c>
    </row>
    <row r="65" spans="1:31" x14ac:dyDescent="0.25">
      <c r="A65" s="1">
        <v>42948</v>
      </c>
      <c r="B65" s="55">
        <f>[2]Vitória!B65*100</f>
        <v>0.03</v>
      </c>
      <c r="C65" s="55">
        <f>[2]Vitória!C65*100</f>
        <v>-0.22999999999999998</v>
      </c>
      <c r="D65" s="55">
        <f>[2]Vitória!D65*100</f>
        <v>0</v>
      </c>
      <c r="E65" s="55">
        <f>[2]Vitória!E65*100</f>
        <v>0.11</v>
      </c>
      <c r="F65" s="55">
        <f>[2]Vitória!F65*100</f>
        <v>0.25</v>
      </c>
      <c r="G65" s="55">
        <f>'[2]Vila Velha'!B65*100</f>
        <v>-0.2</v>
      </c>
      <c r="H65" s="55">
        <f>'[2]Vila Velha'!C65*100</f>
        <v>-2.4899999999999998</v>
      </c>
      <c r="I65" s="55">
        <f>'[2]Vila Velha'!D65*100</f>
        <v>-0.04</v>
      </c>
      <c r="J65" s="55">
        <f>'[2]Vila Velha'!E65*100</f>
        <v>0.21</v>
      </c>
      <c r="K65" s="55">
        <f>'[2]Vila Velha'!F65*100</f>
        <v>0.63</v>
      </c>
      <c r="L65" s="55">
        <f>[2]BR!B65*100</f>
        <v>-0.12</v>
      </c>
      <c r="M65" s="55">
        <f>[2]BR!C65*100</f>
        <v>-0.33</v>
      </c>
      <c r="N65" s="55">
        <f>[2]BR!D65*100</f>
        <v>-0.12</v>
      </c>
      <c r="O65" s="55">
        <f>[2]BR!E65*100</f>
        <v>-0.04</v>
      </c>
      <c r="P65" s="55">
        <f>[2]BR!F65*100</f>
        <v>0.13999999999999999</v>
      </c>
      <c r="Q65" s="5">
        <f t="shared" si="16"/>
        <v>147.00076386911323</v>
      </c>
      <c r="R65" s="5">
        <f t="shared" si="17"/>
        <v>167.7128334016632</v>
      </c>
      <c r="S65" s="5">
        <f t="shared" si="18"/>
        <v>139.54629078179849</v>
      </c>
      <c r="T65" s="5">
        <f t="shared" si="19"/>
        <v>148.24494550883975</v>
      </c>
      <c r="U65" s="5">
        <f t="shared" si="20"/>
        <v>150.53189134179163</v>
      </c>
      <c r="V65" s="5">
        <f t="shared" si="21"/>
        <v>131.96160660277903</v>
      </c>
      <c r="W65" s="5">
        <f t="shared" si="22"/>
        <v>137.32454929778817</v>
      </c>
      <c r="X65" s="5">
        <f t="shared" si="23"/>
        <v>128.20942858915271</v>
      </c>
      <c r="Y65" s="5">
        <f t="shared" si="24"/>
        <v>132.74858753008039</v>
      </c>
      <c r="Z65" s="5">
        <f t="shared" si="25"/>
        <v>139.6845144379345</v>
      </c>
      <c r="AA65" s="5">
        <f t="shared" si="26"/>
        <v>129.80349873965079</v>
      </c>
      <c r="AB65" s="5">
        <f t="shared" si="27"/>
        <v>130.19397508524867</v>
      </c>
      <c r="AC65" s="5">
        <f t="shared" si="28"/>
        <v>128.94786911300903</v>
      </c>
      <c r="AD65" s="5">
        <f t="shared" si="29"/>
        <v>129.87881682067425</v>
      </c>
      <c r="AE65" s="5">
        <f t="shared" si="30"/>
        <v>128.96266841062882</v>
      </c>
    </row>
    <row r="66" spans="1:31" x14ac:dyDescent="0.25">
      <c r="A66" s="1">
        <v>42979</v>
      </c>
      <c r="B66" s="55">
        <f>[2]Vitória!B66*100</f>
        <v>-0.13</v>
      </c>
      <c r="C66" s="55">
        <f>[2]Vitória!C66*100</f>
        <v>-0.36</v>
      </c>
      <c r="D66" s="55">
        <f>[2]Vitória!D66*100</f>
        <v>-0.16</v>
      </c>
      <c r="E66" s="55">
        <f>[2]Vitória!E66*100</f>
        <v>-0.09</v>
      </c>
      <c r="F66" s="55">
        <f>[2]Vitória!F66*100</f>
        <v>0.13999999999999999</v>
      </c>
      <c r="G66" s="55">
        <f>'[2]Vila Velha'!B66*100</f>
        <v>-0.26</v>
      </c>
      <c r="H66" s="55">
        <f>'[2]Vila Velha'!C66*100</f>
        <v>-1.94</v>
      </c>
      <c r="I66" s="55">
        <f>'[2]Vila Velha'!D66*100</f>
        <v>-0.08</v>
      </c>
      <c r="J66" s="55">
        <f>'[2]Vila Velha'!E66*100</f>
        <v>-0.04</v>
      </c>
      <c r="K66" s="55">
        <f>'[2]Vila Velha'!F66*100</f>
        <v>0.38999999999999996</v>
      </c>
      <c r="L66" s="55">
        <f>[2]BR!B66*100</f>
        <v>-6.9999999999999993E-2</v>
      </c>
      <c r="M66" s="55">
        <f>[2]BR!C66*100</f>
        <v>-0.11</v>
      </c>
      <c r="N66" s="55">
        <f>[2]BR!D66*100</f>
        <v>-0.11</v>
      </c>
      <c r="O66" s="55">
        <f>[2]BR!E66*100</f>
        <v>-0.06</v>
      </c>
      <c r="P66" s="55">
        <f>[2]BR!F66*100</f>
        <v>0.18</v>
      </c>
      <c r="Q66" s="5">
        <f t="shared" si="16"/>
        <v>146.80966287608339</v>
      </c>
      <c r="R66" s="5">
        <f t="shared" si="17"/>
        <v>167.10906720141722</v>
      </c>
      <c r="S66" s="5">
        <f t="shared" si="18"/>
        <v>139.32301671654761</v>
      </c>
      <c r="T66" s="5">
        <f t="shared" si="19"/>
        <v>148.11152505788178</v>
      </c>
      <c r="U66" s="5">
        <f t="shared" si="20"/>
        <v>150.74263598967016</v>
      </c>
      <c r="V66" s="5">
        <f t="shared" si="21"/>
        <v>131.6185064256118</v>
      </c>
      <c r="W66" s="5">
        <f t="shared" si="22"/>
        <v>134.66045304141107</v>
      </c>
      <c r="X66" s="5">
        <f t="shared" si="23"/>
        <v>128.10686104628138</v>
      </c>
      <c r="Y66" s="5">
        <f t="shared" si="24"/>
        <v>132.69548809506836</v>
      </c>
      <c r="Z66" s="5">
        <f t="shared" si="25"/>
        <v>140.22928404424243</v>
      </c>
      <c r="AA66" s="5">
        <f t="shared" si="26"/>
        <v>129.71263629053303</v>
      </c>
      <c r="AB66" s="5">
        <f t="shared" si="27"/>
        <v>130.05076171265489</v>
      </c>
      <c r="AC66" s="5">
        <f t="shared" si="28"/>
        <v>128.80602645698474</v>
      </c>
      <c r="AD66" s="5">
        <f t="shared" si="29"/>
        <v>129.80088953058183</v>
      </c>
      <c r="AE66" s="5">
        <f t="shared" si="30"/>
        <v>129.19480121376796</v>
      </c>
    </row>
    <row r="67" spans="1:31" x14ac:dyDescent="0.25">
      <c r="A67" s="1">
        <v>43009</v>
      </c>
      <c r="B67" s="55">
        <f>[2]Vitória!B67*100</f>
        <v>0.33999999999999997</v>
      </c>
      <c r="C67" s="55">
        <f>[2]Vitória!C67*100</f>
        <v>0.88</v>
      </c>
      <c r="D67" s="55">
        <f>[2]Vitória!D67*100</f>
        <v>0.44999999999999996</v>
      </c>
      <c r="E67" s="55">
        <f>[2]Vitória!E67*100</f>
        <v>0.02</v>
      </c>
      <c r="F67" s="55">
        <f>[2]Vitória!F67*100</f>
        <v>0.13999999999999999</v>
      </c>
      <c r="G67" s="55">
        <f>'[2]Vila Velha'!B67*100</f>
        <v>-0.03</v>
      </c>
      <c r="H67" s="55">
        <f>'[2]Vila Velha'!C67*100</f>
        <v>-1.48</v>
      </c>
      <c r="I67" s="55">
        <f>'[2]Vila Velha'!D67*100</f>
        <v>0.03</v>
      </c>
      <c r="J67" s="55">
        <f>'[2]Vila Velha'!E67*100</f>
        <v>0.28999999999999998</v>
      </c>
      <c r="K67" s="55">
        <f>'[2]Vila Velha'!F67*100</f>
        <v>0.33</v>
      </c>
      <c r="L67" s="55">
        <f>[2]BR!B67*100</f>
        <v>0</v>
      </c>
      <c r="M67" s="55">
        <f>[2]BR!C67*100</f>
        <v>0.03</v>
      </c>
      <c r="N67" s="55">
        <f>[2]BR!D67*100</f>
        <v>-0.03</v>
      </c>
      <c r="O67" s="55">
        <f>[2]BR!E67*100</f>
        <v>-0.04</v>
      </c>
      <c r="P67" s="55">
        <f>[2]BR!F67*100</f>
        <v>0.18</v>
      </c>
      <c r="Q67" s="5">
        <f t="shared" si="16"/>
        <v>147.30881572986209</v>
      </c>
      <c r="R67" s="5">
        <f t="shared" si="17"/>
        <v>168.57962699278968</v>
      </c>
      <c r="S67" s="5">
        <f t="shared" si="18"/>
        <v>139.94997029177208</v>
      </c>
      <c r="T67" s="5">
        <f t="shared" si="19"/>
        <v>148.14114736289335</v>
      </c>
      <c r="U67" s="5">
        <f t="shared" si="20"/>
        <v>150.95367568005571</v>
      </c>
      <c r="V67" s="5">
        <f t="shared" si="21"/>
        <v>131.57902087368413</v>
      </c>
      <c r="W67" s="5">
        <f t="shared" si="22"/>
        <v>132.66747833639818</v>
      </c>
      <c r="X67" s="5">
        <f t="shared" si="23"/>
        <v>128.14529310459525</v>
      </c>
      <c r="Y67" s="5">
        <f t="shared" si="24"/>
        <v>133.08030501054404</v>
      </c>
      <c r="Z67" s="5">
        <f t="shared" si="25"/>
        <v>140.69204068158845</v>
      </c>
      <c r="AA67" s="5">
        <f t="shared" si="26"/>
        <v>129.71263629053303</v>
      </c>
      <c r="AB67" s="5">
        <f t="shared" si="27"/>
        <v>130.08977694116868</v>
      </c>
      <c r="AC67" s="5">
        <f t="shared" si="28"/>
        <v>128.76738464904764</v>
      </c>
      <c r="AD67" s="5">
        <f t="shared" si="29"/>
        <v>129.7489691747696</v>
      </c>
      <c r="AE67" s="5">
        <f t="shared" si="30"/>
        <v>129.42735185595274</v>
      </c>
    </row>
    <row r="68" spans="1:31" x14ac:dyDescent="0.25">
      <c r="A68" s="1">
        <v>43040</v>
      </c>
      <c r="B68" s="55">
        <f>[2]Vitória!B68*100</f>
        <v>0.42</v>
      </c>
      <c r="C68" s="55">
        <f>[2]Vitória!C68*100</f>
        <v>0.85000000000000009</v>
      </c>
      <c r="D68" s="55">
        <f>[2]Vitória!D68*100</f>
        <v>0.05</v>
      </c>
      <c r="E68" s="55">
        <f>[2]Vitória!E68*100</f>
        <v>0.6</v>
      </c>
      <c r="F68" s="55">
        <f>[2]Vitória!F68*100</f>
        <v>0.32</v>
      </c>
      <c r="G68" s="55">
        <f>'[2]Vila Velha'!B68*100</f>
        <v>0.03</v>
      </c>
      <c r="H68" s="55">
        <f>'[2]Vila Velha'!C68*100</f>
        <v>-0.06</v>
      </c>
      <c r="I68" s="55">
        <f>'[2]Vila Velha'!D68*100</f>
        <v>-0.12</v>
      </c>
      <c r="J68" s="55">
        <f>'[2]Vila Velha'!E68*100</f>
        <v>0.12</v>
      </c>
      <c r="K68" s="55">
        <f>'[2]Vila Velha'!F68*100</f>
        <v>0.31</v>
      </c>
      <c r="L68" s="55">
        <f>[2]BR!B68*100</f>
        <v>0.03</v>
      </c>
      <c r="M68" s="55">
        <f>[2]BR!C68*100</f>
        <v>0.06</v>
      </c>
      <c r="N68" s="55">
        <f>[2]BR!D68*100</f>
        <v>0.06</v>
      </c>
      <c r="O68" s="55">
        <f>[2]BR!E68*100</f>
        <v>-0.02</v>
      </c>
      <c r="P68" s="55">
        <f>[2]BR!F68*100</f>
        <v>0.11</v>
      </c>
      <c r="Q68" s="5">
        <f t="shared" si="16"/>
        <v>147.92751275592749</v>
      </c>
      <c r="R68" s="5">
        <f t="shared" si="17"/>
        <v>170.0125538222284</v>
      </c>
      <c r="S68" s="5">
        <f t="shared" si="18"/>
        <v>140.01994527691795</v>
      </c>
      <c r="T68" s="5">
        <f t="shared" si="19"/>
        <v>149.0299942470707</v>
      </c>
      <c r="U68" s="5">
        <f t="shared" si="20"/>
        <v>151.4367274422319</v>
      </c>
      <c r="V68" s="5">
        <f t="shared" si="21"/>
        <v>131.61849457994623</v>
      </c>
      <c r="W68" s="5">
        <f t="shared" si="22"/>
        <v>132.58787784939634</v>
      </c>
      <c r="X68" s="5">
        <f t="shared" si="23"/>
        <v>127.99151875286974</v>
      </c>
      <c r="Y68" s="5">
        <f t="shared" si="24"/>
        <v>133.24000137655671</v>
      </c>
      <c r="Z68" s="5">
        <f t="shared" si="25"/>
        <v>141.1281860077014</v>
      </c>
      <c r="AA68" s="5">
        <f t="shared" si="26"/>
        <v>129.75155008142019</v>
      </c>
      <c r="AB68" s="5">
        <f t="shared" si="27"/>
        <v>130.16783080733336</v>
      </c>
      <c r="AC68" s="5">
        <f t="shared" si="28"/>
        <v>128.84464507983705</v>
      </c>
      <c r="AD68" s="5">
        <f t="shared" si="29"/>
        <v>129.72301938093466</v>
      </c>
      <c r="AE68" s="5">
        <f t="shared" si="30"/>
        <v>129.56972194299431</v>
      </c>
    </row>
    <row r="69" spans="1:31" x14ac:dyDescent="0.25">
      <c r="A69" s="1">
        <v>43070</v>
      </c>
      <c r="B69" s="55">
        <f>[2]Vitória!B69*100</f>
        <v>0.61</v>
      </c>
      <c r="C69" s="55">
        <f>[2]Vitória!C69*100</f>
        <v>0.63</v>
      </c>
      <c r="D69" s="55">
        <f>[2]Vitória!D69*100</f>
        <v>0.53</v>
      </c>
      <c r="E69" s="55">
        <f>[2]Vitória!E69*100</f>
        <v>0.9900000000000001</v>
      </c>
      <c r="F69" s="55">
        <f>[2]Vitória!F69*100</f>
        <v>-0.1</v>
      </c>
      <c r="G69" s="55">
        <f>'[2]Vila Velha'!B69*100</f>
        <v>0.19</v>
      </c>
      <c r="H69" s="55">
        <f>'[2]Vila Velha'!C69*100</f>
        <v>-0.33999999999999997</v>
      </c>
      <c r="I69" s="55">
        <f>'[2]Vila Velha'!D69*100</f>
        <v>0.18</v>
      </c>
      <c r="J69" s="55">
        <f>'[2]Vila Velha'!E69*100</f>
        <v>0.22999999999999998</v>
      </c>
      <c r="K69" s="55">
        <f>'[2]Vila Velha'!F69*100</f>
        <v>0.64</v>
      </c>
      <c r="L69" s="55">
        <f>[2]BR!B69*100</f>
        <v>0.01</v>
      </c>
      <c r="M69" s="55">
        <f>[2]BR!C69*100</f>
        <v>-0.05</v>
      </c>
      <c r="N69" s="55">
        <f>[2]BR!D69*100</f>
        <v>0.03</v>
      </c>
      <c r="O69" s="55">
        <f>[2]BR!E69*100</f>
        <v>0.02</v>
      </c>
      <c r="P69" s="55">
        <f>[2]BR!F69*100</f>
        <v>6.9999999999999993E-2</v>
      </c>
      <c r="Q69" s="5">
        <f t="shared" si="16"/>
        <v>148.82987058373865</v>
      </c>
      <c r="R69" s="5">
        <f t="shared" si="17"/>
        <v>171.08363291130843</v>
      </c>
      <c r="S69" s="5">
        <f t="shared" si="18"/>
        <v>140.76205098688564</v>
      </c>
      <c r="T69" s="5">
        <f t="shared" si="19"/>
        <v>150.50539119011671</v>
      </c>
      <c r="U69" s="5">
        <f t="shared" si="20"/>
        <v>151.28529071478965</v>
      </c>
      <c r="V69" s="5">
        <f t="shared" si="21"/>
        <v>131.86856971964812</v>
      </c>
      <c r="W69" s="5">
        <f t="shared" si="22"/>
        <v>132.13707906470839</v>
      </c>
      <c r="X69" s="5">
        <f t="shared" si="23"/>
        <v>128.22190348662491</v>
      </c>
      <c r="Y69" s="5">
        <f t="shared" si="24"/>
        <v>133.54645337972278</v>
      </c>
      <c r="Z69" s="5">
        <f t="shared" si="25"/>
        <v>142.03140639815069</v>
      </c>
      <c r="AA69" s="5">
        <f t="shared" si="26"/>
        <v>129.76452523642834</v>
      </c>
      <c r="AB69" s="5">
        <f t="shared" si="27"/>
        <v>130.10274689192971</v>
      </c>
      <c r="AC69" s="5">
        <f t="shared" si="28"/>
        <v>128.88329847336101</v>
      </c>
      <c r="AD69" s="5">
        <f t="shared" si="29"/>
        <v>129.74896398481084</v>
      </c>
      <c r="AE69" s="5">
        <f t="shared" si="30"/>
        <v>129.6604207483544</v>
      </c>
    </row>
    <row r="70" spans="1:31" x14ac:dyDescent="0.25">
      <c r="A70" s="1">
        <v>43101</v>
      </c>
      <c r="B70" s="55">
        <f>[2]Vitória!B70*100</f>
        <v>0.24</v>
      </c>
      <c r="C70" s="55">
        <f>[2]Vitória!C70*100</f>
        <v>0.37</v>
      </c>
      <c r="D70" s="55">
        <f>[2]Vitória!D70*100</f>
        <v>0.18</v>
      </c>
      <c r="E70" s="55">
        <f>[2]Vitória!E70*100</f>
        <v>0.28999999999999998</v>
      </c>
      <c r="F70" s="55">
        <f>[2]Vitória!F70*100</f>
        <v>0.09</v>
      </c>
      <c r="G70" s="55">
        <f>'[2]Vila Velha'!B70*100</f>
        <v>0.26</v>
      </c>
      <c r="H70" s="55">
        <f>'[2]Vila Velha'!C70*100</f>
        <v>0.67999999999999994</v>
      </c>
      <c r="I70" s="55">
        <f>'[2]Vila Velha'!D70*100</f>
        <v>0.27</v>
      </c>
      <c r="J70" s="55">
        <f>'[2]Vila Velha'!E70*100</f>
        <v>0.16</v>
      </c>
      <c r="K70" s="55">
        <f>'[2]Vila Velha'!F70*100</f>
        <v>0.08</v>
      </c>
      <c r="L70" s="55">
        <f>[2]BR!B70*100</f>
        <v>-0.01</v>
      </c>
      <c r="M70" s="55">
        <f>[2]BR!C70*100</f>
        <v>0</v>
      </c>
      <c r="N70" s="55">
        <f>[2]BR!D70*100</f>
        <v>-0.02</v>
      </c>
      <c r="O70" s="55">
        <f>[2]BR!E70*100</f>
        <v>0</v>
      </c>
      <c r="P70" s="55">
        <f>[2]BR!F70*100</f>
        <v>0.02</v>
      </c>
      <c r="Q70" s="5">
        <f t="shared" si="16"/>
        <v>149.18706227313962</v>
      </c>
      <c r="R70" s="5">
        <f t="shared" si="17"/>
        <v>171.71664235308029</v>
      </c>
      <c r="S70" s="5">
        <f t="shared" si="18"/>
        <v>141.01542267866205</v>
      </c>
      <c r="T70" s="5">
        <f t="shared" si="19"/>
        <v>150.94185682456805</v>
      </c>
      <c r="U70" s="5">
        <f t="shared" si="20"/>
        <v>151.42144747643295</v>
      </c>
      <c r="V70" s="5">
        <f t="shared" si="21"/>
        <v>132.2114280009192</v>
      </c>
      <c r="W70" s="5">
        <f t="shared" si="22"/>
        <v>133.03561120234841</v>
      </c>
      <c r="X70" s="5">
        <f t="shared" si="23"/>
        <v>128.56810262603878</v>
      </c>
      <c r="Y70" s="5">
        <f t="shared" si="24"/>
        <v>133.76012770513034</v>
      </c>
      <c r="Z70" s="5">
        <f t="shared" si="25"/>
        <v>142.14503152326921</v>
      </c>
      <c r="AA70" s="5">
        <f t="shared" si="26"/>
        <v>129.7515487839047</v>
      </c>
      <c r="AB70" s="5">
        <f t="shared" si="27"/>
        <v>130.10274689192971</v>
      </c>
      <c r="AC70" s="5">
        <f t="shared" si="28"/>
        <v>128.85752181366635</v>
      </c>
      <c r="AD70" s="5">
        <f t="shared" si="29"/>
        <v>129.74896398481084</v>
      </c>
      <c r="AE70" s="5">
        <f t="shared" si="30"/>
        <v>129.68635283250407</v>
      </c>
    </row>
    <row r="71" spans="1:31" x14ac:dyDescent="0.25">
      <c r="A71" s="1">
        <v>43132</v>
      </c>
      <c r="B71" s="55">
        <f>[2]Vitória!B71*100</f>
        <v>0.16</v>
      </c>
      <c r="C71" s="55">
        <f>[2]Vitória!C71*100</f>
        <v>0.83</v>
      </c>
      <c r="D71" s="55">
        <f>[2]Vitória!D71*100</f>
        <v>0.19</v>
      </c>
      <c r="E71" s="55">
        <f>[2]Vitória!E71*100</f>
        <v>-0.08</v>
      </c>
      <c r="F71" s="55">
        <f>[2]Vitória!F71*100</f>
        <v>-0.27</v>
      </c>
      <c r="G71" s="55">
        <f>'[2]Vila Velha'!B71*100</f>
        <v>0.5</v>
      </c>
      <c r="H71" s="55">
        <f>'[2]Vila Velha'!C71*100</f>
        <v>0.9900000000000001</v>
      </c>
      <c r="I71" s="55">
        <f>'[2]Vila Velha'!D71*100</f>
        <v>0.54</v>
      </c>
      <c r="J71" s="55">
        <f>'[2]Vila Velha'!E71*100</f>
        <v>0.44999999999999996</v>
      </c>
      <c r="K71" s="55">
        <f>'[2]Vila Velha'!F71*100</f>
        <v>0.15</v>
      </c>
      <c r="L71" s="55">
        <f>[2]BR!B71*100</f>
        <v>-6.9999999999999993E-2</v>
      </c>
      <c r="M71" s="55">
        <f>[2]BR!C71*100</f>
        <v>-0.18</v>
      </c>
      <c r="N71" s="55">
        <f>[2]BR!D71*100</f>
        <v>-0.1</v>
      </c>
      <c r="O71" s="55">
        <f>[2]BR!E71*100</f>
        <v>0.06</v>
      </c>
      <c r="P71" s="55">
        <f>[2]BR!F71*100</f>
        <v>-0.05</v>
      </c>
      <c r="Q71" s="5">
        <f t="shared" si="16"/>
        <v>149.42576157277665</v>
      </c>
      <c r="R71" s="5">
        <f t="shared" si="17"/>
        <v>173.14189048461085</v>
      </c>
      <c r="S71" s="5">
        <f t="shared" si="18"/>
        <v>141.28335198175151</v>
      </c>
      <c r="T71" s="5">
        <f t="shared" si="19"/>
        <v>150.82110333910839</v>
      </c>
      <c r="U71" s="5">
        <f t="shared" si="20"/>
        <v>151.01260956824657</v>
      </c>
      <c r="V71" s="5">
        <f t="shared" si="21"/>
        <v>132.87248514092377</v>
      </c>
      <c r="W71" s="5">
        <f t="shared" si="22"/>
        <v>134.35266375325165</v>
      </c>
      <c r="X71" s="5">
        <f t="shared" si="23"/>
        <v>129.26237038021941</v>
      </c>
      <c r="Y71" s="5">
        <f t="shared" si="24"/>
        <v>134.36204827980342</v>
      </c>
      <c r="Z71" s="5">
        <f t="shared" si="25"/>
        <v>142.35824907055411</v>
      </c>
      <c r="AA71" s="5">
        <f t="shared" si="26"/>
        <v>129.66072269975595</v>
      </c>
      <c r="AB71" s="5">
        <f t="shared" si="27"/>
        <v>129.86856194752423</v>
      </c>
      <c r="AC71" s="5">
        <f t="shared" si="28"/>
        <v>128.72866429185268</v>
      </c>
      <c r="AD71" s="5">
        <f t="shared" si="29"/>
        <v>129.82681336320172</v>
      </c>
      <c r="AE71" s="5">
        <f t="shared" si="30"/>
        <v>129.62150965608782</v>
      </c>
    </row>
    <row r="72" spans="1:31" x14ac:dyDescent="0.25">
      <c r="A72" s="1">
        <v>43160</v>
      </c>
      <c r="B72" s="55">
        <f>[2]Vitória!B72*100</f>
        <v>0.16999999999999998</v>
      </c>
      <c r="C72" s="55">
        <f>[2]Vitória!C72*100</f>
        <v>0.42</v>
      </c>
      <c r="D72" s="55">
        <f>[2]Vitória!D72*100</f>
        <v>0.22</v>
      </c>
      <c r="E72" s="55">
        <f>[2]Vitória!E72*100</f>
        <v>-0.06</v>
      </c>
      <c r="F72" s="55">
        <f>[2]Vitória!F72*100</f>
        <v>0.37</v>
      </c>
      <c r="G72" s="55">
        <f>'[2]Vila Velha'!B72*100</f>
        <v>0.55999999999999994</v>
      </c>
      <c r="H72" s="55">
        <f>'[2]Vila Velha'!C72*100</f>
        <v>1.38</v>
      </c>
      <c r="I72" s="55">
        <f>'[2]Vila Velha'!D72*100</f>
        <v>0.22999999999999998</v>
      </c>
      <c r="J72" s="55">
        <f>'[2]Vila Velha'!E72*100</f>
        <v>0.80999999999999994</v>
      </c>
      <c r="K72" s="55">
        <f>'[2]Vila Velha'!F72*100</f>
        <v>-0.21</v>
      </c>
      <c r="L72" s="55">
        <f>[2]BR!B72*100</f>
        <v>0</v>
      </c>
      <c r="M72" s="55">
        <f>[2]BR!C72*100</f>
        <v>-6.9999999999999993E-2</v>
      </c>
      <c r="N72" s="55">
        <f>[2]BR!D72*100</f>
        <v>-0.01</v>
      </c>
      <c r="O72" s="55">
        <f>[2]BR!E72*100</f>
        <v>0.06</v>
      </c>
      <c r="P72" s="55">
        <f>[2]BR!F72*100</f>
        <v>0.03</v>
      </c>
      <c r="Q72" s="5">
        <f t="shared" si="16"/>
        <v>149.67978536745036</v>
      </c>
      <c r="R72" s="5">
        <f t="shared" si="17"/>
        <v>173.86908642464621</v>
      </c>
      <c r="S72" s="5">
        <f t="shared" si="18"/>
        <v>141.59417535611135</v>
      </c>
      <c r="T72" s="5">
        <f t="shared" si="19"/>
        <v>150.73061067710492</v>
      </c>
      <c r="U72" s="5">
        <f t="shared" si="20"/>
        <v>151.5713562236491</v>
      </c>
      <c r="V72" s="5">
        <f t="shared" si="21"/>
        <v>133.61657105771295</v>
      </c>
      <c r="W72" s="5">
        <f t="shared" si="22"/>
        <v>136.20673051304652</v>
      </c>
      <c r="X72" s="5">
        <f t="shared" si="23"/>
        <v>129.55967383209392</v>
      </c>
      <c r="Y72" s="5">
        <f t="shared" si="24"/>
        <v>135.45038087086982</v>
      </c>
      <c r="Z72" s="5">
        <f t="shared" si="25"/>
        <v>142.05929674750595</v>
      </c>
      <c r="AA72" s="5">
        <f t="shared" si="26"/>
        <v>129.66072269975595</v>
      </c>
      <c r="AB72" s="5">
        <f t="shared" si="27"/>
        <v>129.77765395416097</v>
      </c>
      <c r="AC72" s="5">
        <f t="shared" si="28"/>
        <v>128.7157914254235</v>
      </c>
      <c r="AD72" s="5">
        <f t="shared" si="29"/>
        <v>129.90470945121965</v>
      </c>
      <c r="AE72" s="5">
        <f t="shared" si="30"/>
        <v>129.66039610898466</v>
      </c>
    </row>
    <row r="73" spans="1:31" x14ac:dyDescent="0.25">
      <c r="A73" s="1">
        <v>43191</v>
      </c>
      <c r="B73" s="55">
        <f>[2]Vitória!B73*100</f>
        <v>-0.04</v>
      </c>
      <c r="C73" s="55">
        <f>[2]Vitória!C73*100</f>
        <v>-0.16999999999999998</v>
      </c>
      <c r="D73" s="55">
        <f>[2]Vitória!D73*100</f>
        <v>-0.35000000000000003</v>
      </c>
      <c r="E73" s="55">
        <f>[2]Vitória!E73*100</f>
        <v>-6.9999999999999993E-2</v>
      </c>
      <c r="F73" s="55">
        <f>[2]Vitória!F73*100</f>
        <v>0.88</v>
      </c>
      <c r="G73" s="55">
        <f>'[2]Vila Velha'!B73*100</f>
        <v>0.3</v>
      </c>
      <c r="H73" s="55">
        <f>'[2]Vila Velha'!C73*100</f>
        <v>0.69</v>
      </c>
      <c r="I73" s="55">
        <f>'[2]Vila Velha'!D73*100</f>
        <v>0.01</v>
      </c>
      <c r="J73" s="55">
        <f>'[2]Vila Velha'!E73*100</f>
        <v>0.66</v>
      </c>
      <c r="K73" s="55">
        <f>'[2]Vila Velha'!F73*100</f>
        <v>-0.32</v>
      </c>
      <c r="L73" s="55">
        <f>[2]BR!B73*100</f>
        <v>-0.01</v>
      </c>
      <c r="M73" s="55">
        <f>[2]BR!C73*100</f>
        <v>-0.06</v>
      </c>
      <c r="N73" s="55">
        <f>[2]BR!D73*100</f>
        <v>-0.03</v>
      </c>
      <c r="O73" s="55">
        <f>[2]BR!E73*100</f>
        <v>6.9999999999999993E-2</v>
      </c>
      <c r="P73" s="55">
        <f>[2]BR!F73*100</f>
        <v>0.01</v>
      </c>
      <c r="Q73" s="5">
        <f t="shared" si="16"/>
        <v>149.61991345330338</v>
      </c>
      <c r="R73" s="5">
        <f t="shared" si="17"/>
        <v>173.57350897772432</v>
      </c>
      <c r="S73" s="5">
        <f t="shared" si="18"/>
        <v>141.09859574236498</v>
      </c>
      <c r="T73" s="5">
        <f t="shared" si="19"/>
        <v>150.62509924963095</v>
      </c>
      <c r="U73" s="5">
        <f t="shared" si="20"/>
        <v>152.9051841584172</v>
      </c>
      <c r="V73" s="5">
        <f t="shared" si="21"/>
        <v>134.01742077088608</v>
      </c>
      <c r="W73" s="5">
        <f t="shared" si="22"/>
        <v>137.14655695358653</v>
      </c>
      <c r="X73" s="5">
        <f t="shared" si="23"/>
        <v>129.57262979947714</v>
      </c>
      <c r="Y73" s="5">
        <f t="shared" si="24"/>
        <v>136.34435338461756</v>
      </c>
      <c r="Z73" s="5">
        <f t="shared" si="25"/>
        <v>141.60470699791395</v>
      </c>
      <c r="AA73" s="5">
        <f t="shared" si="26"/>
        <v>129.64775662748599</v>
      </c>
      <c r="AB73" s="5">
        <f t="shared" si="27"/>
        <v>129.69978736178845</v>
      </c>
      <c r="AC73" s="5">
        <f t="shared" si="28"/>
        <v>128.67717668799588</v>
      </c>
      <c r="AD73" s="5">
        <f t="shared" si="29"/>
        <v>129.99564274783549</v>
      </c>
      <c r="AE73" s="5">
        <f t="shared" si="30"/>
        <v>129.67336214859554</v>
      </c>
    </row>
    <row r="74" spans="1:31" x14ac:dyDescent="0.25">
      <c r="A74" s="1">
        <v>43221</v>
      </c>
      <c r="B74" s="55">
        <f>[2]Vitória!B74*100</f>
        <v>0.27</v>
      </c>
      <c r="C74" s="55">
        <f>[2]Vitória!C74*100</f>
        <v>-0.06</v>
      </c>
      <c r="D74" s="55">
        <f>[2]Vitória!D74*100</f>
        <v>0.33</v>
      </c>
      <c r="E74" s="55">
        <f>[2]Vitória!E74*100</f>
        <v>0.15</v>
      </c>
      <c r="F74" s="55">
        <f>[2]Vitória!F74*100</f>
        <v>0.83</v>
      </c>
      <c r="G74" s="55">
        <f>'[2]Vila Velha'!B74*100</f>
        <v>0.01</v>
      </c>
      <c r="H74" s="55">
        <f>'[2]Vila Velha'!C74*100</f>
        <v>0.05</v>
      </c>
      <c r="I74" s="55">
        <f>'[2]Vila Velha'!D74*100</f>
        <v>0.04</v>
      </c>
      <c r="J74" s="55">
        <f>'[2]Vila Velha'!E74*100</f>
        <v>-0.02</v>
      </c>
      <c r="K74" s="55">
        <f>'[2]Vila Velha'!F74*100</f>
        <v>-0.01</v>
      </c>
      <c r="L74" s="55">
        <f>[2]BR!B74*100</f>
        <v>-0.01</v>
      </c>
      <c r="M74" s="55">
        <f>[2]BR!C74*100</f>
        <v>-0.04</v>
      </c>
      <c r="N74" s="55">
        <f>[2]BR!D74*100</f>
        <v>-0.05</v>
      </c>
      <c r="O74" s="55">
        <f>[2]BR!E74*100</f>
        <v>0.03</v>
      </c>
      <c r="P74" s="55">
        <f>[2]BR!F74*100</f>
        <v>6.9999999999999993E-2</v>
      </c>
      <c r="Q74" s="5">
        <f t="shared" si="16"/>
        <v>150.02388721962728</v>
      </c>
      <c r="R74" s="5">
        <f t="shared" si="17"/>
        <v>173.46936487233768</v>
      </c>
      <c r="S74" s="5">
        <f t="shared" si="18"/>
        <v>141.5642211083148</v>
      </c>
      <c r="T74" s="5">
        <f t="shared" si="19"/>
        <v>150.85103689850541</v>
      </c>
      <c r="U74" s="5">
        <f t="shared" si="20"/>
        <v>154.17429718693205</v>
      </c>
      <c r="V74" s="5">
        <f t="shared" si="21"/>
        <v>134.03082251296317</v>
      </c>
      <c r="W74" s="5">
        <f t="shared" si="22"/>
        <v>137.2151302320633</v>
      </c>
      <c r="X74" s="5">
        <f t="shared" si="23"/>
        <v>129.62445885139692</v>
      </c>
      <c r="Y74" s="5">
        <f t="shared" si="24"/>
        <v>136.31708451394064</v>
      </c>
      <c r="Z74" s="5">
        <f t="shared" si="25"/>
        <v>141.59054652721417</v>
      </c>
      <c r="AA74" s="5">
        <f t="shared" si="26"/>
        <v>129.63479185182325</v>
      </c>
      <c r="AB74" s="5">
        <f t="shared" si="27"/>
        <v>129.64790744684373</v>
      </c>
      <c r="AC74" s="5">
        <f t="shared" si="28"/>
        <v>128.6128380996519</v>
      </c>
      <c r="AD74" s="5">
        <f t="shared" si="29"/>
        <v>130.03464144065984</v>
      </c>
      <c r="AE74" s="5">
        <f t="shared" si="30"/>
        <v>129.76413350209955</v>
      </c>
    </row>
    <row r="75" spans="1:31" x14ac:dyDescent="0.25">
      <c r="A75" s="1">
        <v>43252</v>
      </c>
      <c r="B75" s="55">
        <f>[2]Vitória!B75*100</f>
        <v>-0.09</v>
      </c>
      <c r="C75" s="55">
        <f>[2]Vitória!C75*100</f>
        <v>1.04</v>
      </c>
      <c r="D75" s="55">
        <f>[2]Vitória!D75*100</f>
        <v>-0.51</v>
      </c>
      <c r="E75" s="55">
        <f>[2]Vitória!E75*100</f>
        <v>-0.82000000000000006</v>
      </c>
      <c r="F75" s="55">
        <f>[2]Vitória!F75*100</f>
        <v>1.1199999999999999</v>
      </c>
      <c r="G75" s="55">
        <f>'[2]Vila Velha'!B75*100</f>
        <v>-0.13999999999999999</v>
      </c>
      <c r="H75" s="55">
        <f>'[2]Vila Velha'!C75*100</f>
        <v>-0.27</v>
      </c>
      <c r="I75" s="55">
        <f>'[2]Vila Velha'!D75*100</f>
        <v>-0.09</v>
      </c>
      <c r="J75" s="55">
        <f>'[2]Vila Velha'!E75*100</f>
        <v>-0.31</v>
      </c>
      <c r="K75" s="55">
        <f>'[2]Vila Velha'!F75*100</f>
        <v>0.33</v>
      </c>
      <c r="L75" s="55">
        <f>[2]BR!B75*100</f>
        <v>-0.06</v>
      </c>
      <c r="M75" s="55">
        <f>[2]BR!C75*100</f>
        <v>-0.02</v>
      </c>
      <c r="N75" s="55">
        <f>[2]BR!D75*100</f>
        <v>-6.9999999999999993E-2</v>
      </c>
      <c r="O75" s="55">
        <f>[2]BR!E75*100</f>
        <v>-0.1</v>
      </c>
      <c r="P75" s="55">
        <f>[2]BR!F75*100</f>
        <v>-0.02</v>
      </c>
      <c r="Q75" s="5">
        <f t="shared" ref="Q75:Q77" si="31">Q74*(1+B75/100)</f>
        <v>149.8888657211296</v>
      </c>
      <c r="R75" s="5">
        <f t="shared" ref="R75:R77" si="32">R74*(1+C75/100)</f>
        <v>175.27344626700997</v>
      </c>
      <c r="S75" s="5">
        <f t="shared" ref="S75:S77" si="33">S74*(1+D75/100)</f>
        <v>140.8422435806624</v>
      </c>
      <c r="T75" s="5">
        <f t="shared" ref="T75:T77" si="34">T74*(1+E75/100)</f>
        <v>149.61405839593766</v>
      </c>
      <c r="U75" s="5">
        <f t="shared" ref="U75:U77" si="35">U74*(1+F75/100)</f>
        <v>155.90104931542569</v>
      </c>
      <c r="V75" s="5">
        <f t="shared" ref="V75:V77" si="36">V74*(1+G75/100)</f>
        <v>133.84317936144504</v>
      </c>
      <c r="W75" s="5">
        <f t="shared" ref="W75:W77" si="37">W74*(1+H75/100)</f>
        <v>136.84464938043672</v>
      </c>
      <c r="X75" s="5">
        <f t="shared" ref="X75:X77" si="38">X74*(1+I75/100)</f>
        <v>129.50779683843066</v>
      </c>
      <c r="Y75" s="5">
        <f t="shared" ref="Y75:Y77" si="39">Y74*(1+J75/100)</f>
        <v>135.89450155194743</v>
      </c>
      <c r="Z75" s="5">
        <f t="shared" ref="Z75:Z77" si="40">Z74*(1+K75/100)</f>
        <v>142.057795330754</v>
      </c>
      <c r="AA75" s="5">
        <f t="shared" ref="AA75:AA77" si="41">AA74*(1+L75/100)</f>
        <v>129.55701097671215</v>
      </c>
      <c r="AB75" s="5">
        <f t="shared" ref="AB75:AB77" si="42">AB74*(1+M75/100)</f>
        <v>129.62197786535435</v>
      </c>
      <c r="AC75" s="5">
        <f t="shared" ref="AC75:AC77" si="43">AC74*(1+N75/100)</f>
        <v>128.52280911298215</v>
      </c>
      <c r="AD75" s="5">
        <f t="shared" ref="AD75:AD77" si="44">AD74*(1+O75/100)</f>
        <v>129.90460679921918</v>
      </c>
      <c r="AE75" s="5">
        <f t="shared" ref="AE75:AE77" si="45">AE74*(1+P75/100)</f>
        <v>129.73818067539915</v>
      </c>
    </row>
    <row r="76" spans="1:31" x14ac:dyDescent="0.25">
      <c r="A76" s="1">
        <v>43282</v>
      </c>
      <c r="B76" s="55">
        <f>[2]Vitória!B76*100</f>
        <v>0.26</v>
      </c>
      <c r="C76" s="55">
        <f>[2]Vitória!C76*100</f>
        <v>1.1499999999999999</v>
      </c>
      <c r="D76" s="55">
        <f>[2]Vitória!D76*100</f>
        <v>0.08</v>
      </c>
      <c r="E76" s="55">
        <f>[2]Vitória!E76*100</f>
        <v>-0.15</v>
      </c>
      <c r="F76" s="55">
        <f>[2]Vitória!F76*100</f>
        <v>0.44999999999999996</v>
      </c>
      <c r="G76" s="55">
        <f>'[2]Vila Velha'!B76*100</f>
        <v>-0.09</v>
      </c>
      <c r="H76" s="55">
        <f>'[2]Vila Velha'!C76*100</f>
        <v>-0.91999999999999993</v>
      </c>
      <c r="I76" s="55">
        <f>'[2]Vila Velha'!D76*100</f>
        <v>6.9999999999999993E-2</v>
      </c>
      <c r="J76" s="55">
        <f>'[2]Vila Velha'!E76*100</f>
        <v>-0.02</v>
      </c>
      <c r="K76" s="55">
        <f>'[2]Vila Velha'!F76*100</f>
        <v>0.08</v>
      </c>
      <c r="L76" s="55">
        <f>[2]BR!B76*100</f>
        <v>-6.9999999999999993E-2</v>
      </c>
      <c r="M76" s="55">
        <f>[2]BR!C76*100</f>
        <v>-0.08</v>
      </c>
      <c r="N76" s="55">
        <f>[2]BR!D76*100</f>
        <v>-0.06</v>
      </c>
      <c r="O76" s="55">
        <f>[2]BR!E76*100</f>
        <v>-0.08</v>
      </c>
      <c r="P76" s="55">
        <f>[2]BR!F76*100</f>
        <v>-6.9999999999999993E-2</v>
      </c>
      <c r="Q76" s="5">
        <f t="shared" si="31"/>
        <v>150.27857677200453</v>
      </c>
      <c r="R76" s="5">
        <f t="shared" si="32"/>
        <v>177.28909089908061</v>
      </c>
      <c r="S76" s="5">
        <f t="shared" si="33"/>
        <v>140.95491737552692</v>
      </c>
      <c r="T76" s="5">
        <f t="shared" si="34"/>
        <v>149.38963730834377</v>
      </c>
      <c r="U76" s="5">
        <f t="shared" si="35"/>
        <v>156.60260403734509</v>
      </c>
      <c r="V76" s="5">
        <f t="shared" si="36"/>
        <v>133.72272050001973</v>
      </c>
      <c r="W76" s="5">
        <f t="shared" si="37"/>
        <v>135.5856786061367</v>
      </c>
      <c r="X76" s="5">
        <f t="shared" si="38"/>
        <v>129.59845229621754</v>
      </c>
      <c r="Y76" s="5">
        <f t="shared" si="39"/>
        <v>135.86732265163704</v>
      </c>
      <c r="Z76" s="5">
        <f t="shared" si="40"/>
        <v>142.1714415670186</v>
      </c>
      <c r="AA76" s="5">
        <f t="shared" si="41"/>
        <v>129.46632106902845</v>
      </c>
      <c r="AB76" s="5">
        <f t="shared" si="42"/>
        <v>129.51828028306207</v>
      </c>
      <c r="AC76" s="5">
        <f t="shared" si="43"/>
        <v>128.44569542751435</v>
      </c>
      <c r="AD76" s="5">
        <f t="shared" si="44"/>
        <v>129.8006831137798</v>
      </c>
      <c r="AE76" s="5">
        <f t="shared" si="45"/>
        <v>129.64736394892637</v>
      </c>
    </row>
    <row r="77" spans="1:31" x14ac:dyDescent="0.25">
      <c r="A77" s="1">
        <v>43313</v>
      </c>
      <c r="B77" s="55">
        <f>[2]Vitória!B77*100</f>
        <v>0.13</v>
      </c>
      <c r="C77" s="55">
        <f>[2]Vitória!C77*100</f>
        <v>1.63</v>
      </c>
      <c r="D77" s="55">
        <f>[2]Vitória!D77*100</f>
        <v>0.03</v>
      </c>
      <c r="E77" s="55">
        <f>[2]Vitória!E77*100</f>
        <v>-0.53</v>
      </c>
      <c r="F77" s="55">
        <f>[2]Vitória!F77*100</f>
        <v>-0.11</v>
      </c>
      <c r="G77" s="55">
        <f>'[2]Vila Velha'!B77*100</f>
        <v>-0.25</v>
      </c>
      <c r="H77" s="55">
        <f>'[2]Vila Velha'!C77*100</f>
        <v>-0.2</v>
      </c>
      <c r="I77" s="55">
        <f>'[2]Vila Velha'!D77*100</f>
        <v>-0.18</v>
      </c>
      <c r="J77" s="55">
        <f>'[2]Vila Velha'!E77*100</f>
        <v>-0.31</v>
      </c>
      <c r="K77" s="55">
        <f>'[2]Vila Velha'!F77*100</f>
        <v>-0.28999999999999998</v>
      </c>
      <c r="L77" s="55">
        <f>[2]BR!B77*100</f>
        <v>-0.06</v>
      </c>
      <c r="M77" s="55">
        <f>[2]BR!C77*100</f>
        <v>-0.01</v>
      </c>
      <c r="N77" s="55">
        <f>[2]BR!D77*100</f>
        <v>-0.05</v>
      </c>
      <c r="O77" s="55">
        <f>[2]BR!E77*100</f>
        <v>-0.06</v>
      </c>
      <c r="P77" s="55">
        <f>[2]BR!F77*100</f>
        <v>-0.16999999999999998</v>
      </c>
      <c r="Q77" s="5">
        <f t="shared" si="31"/>
        <v>150.47393892180816</v>
      </c>
      <c r="R77" s="5">
        <f t="shared" si="32"/>
        <v>180.17890308073561</v>
      </c>
      <c r="S77" s="5">
        <f t="shared" si="33"/>
        <v>140.99720385073957</v>
      </c>
      <c r="T77" s="5">
        <f t="shared" si="34"/>
        <v>148.59787223060954</v>
      </c>
      <c r="U77" s="5">
        <f t="shared" si="35"/>
        <v>156.43034117290401</v>
      </c>
      <c r="V77" s="5">
        <f t="shared" si="36"/>
        <v>133.38841369876968</v>
      </c>
      <c r="W77" s="5">
        <f t="shared" si="37"/>
        <v>135.31450724892443</v>
      </c>
      <c r="X77" s="5">
        <f t="shared" si="38"/>
        <v>129.36517508208436</v>
      </c>
      <c r="Y77" s="5">
        <f t="shared" si="39"/>
        <v>135.44613395141695</v>
      </c>
      <c r="Z77" s="5">
        <f t="shared" si="40"/>
        <v>141.75914438647425</v>
      </c>
      <c r="AA77" s="5">
        <f t="shared" si="41"/>
        <v>129.38864127638703</v>
      </c>
      <c r="AB77" s="5">
        <f t="shared" si="42"/>
        <v>129.50532845503378</v>
      </c>
      <c r="AC77" s="5">
        <f t="shared" si="43"/>
        <v>128.3814725798006</v>
      </c>
      <c r="AD77" s="5">
        <f t="shared" si="44"/>
        <v>129.72280270391153</v>
      </c>
      <c r="AE77" s="5">
        <f t="shared" si="45"/>
        <v>129.42696343021319</v>
      </c>
    </row>
    <row r="78" spans="1:31" x14ac:dyDescent="0.25">
      <c r="A78" s="1">
        <v>43344</v>
      </c>
    </row>
    <row r="79" spans="1:31" x14ac:dyDescent="0.25">
      <c r="A79" s="1">
        <v>43374</v>
      </c>
    </row>
    <row r="80" spans="1:31" x14ac:dyDescent="0.25">
      <c r="A80" s="1">
        <v>43405</v>
      </c>
    </row>
    <row r="81" spans="1:1" x14ac:dyDescent="0.25">
      <c r="A81" s="1">
        <v>43435</v>
      </c>
    </row>
  </sheetData>
  <mergeCells count="5">
    <mergeCell ref="AA1:AE1"/>
    <mergeCell ref="A1:F1"/>
    <mergeCell ref="G1:K1"/>
    <mergeCell ref="L1:P1"/>
    <mergeCell ref="V1:Z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X75"/>
  <sheetViews>
    <sheetView showGridLines="0" topLeftCell="A13" zoomScale="115" zoomScaleNormal="115" workbookViewId="0">
      <selection activeCell="A34" sqref="A34:XFD67"/>
    </sheetView>
  </sheetViews>
  <sheetFormatPr defaultRowHeight="15" x14ac:dyDescent="0.25"/>
  <cols>
    <col min="1" max="1" width="17.28515625" bestFit="1" customWidth="1"/>
    <col min="3" max="3" width="8.5703125" customWidth="1"/>
    <col min="4" max="4" width="13.7109375" bestFit="1" customWidth="1"/>
    <col min="5" max="5" width="11.42578125" customWidth="1"/>
    <col min="6" max="6" width="11.28515625" customWidth="1"/>
    <col min="13" max="13" width="3.5703125" customWidth="1"/>
  </cols>
  <sheetData>
    <row r="1" spans="1:14" ht="23.25" x14ac:dyDescent="0.35">
      <c r="A1" s="12" t="s">
        <v>113</v>
      </c>
    </row>
    <row r="2" spans="1:14" ht="5.0999999999999996" customHeight="1" x14ac:dyDescent="0.25">
      <c r="B2" s="1"/>
    </row>
    <row r="3" spans="1:14" x14ac:dyDescent="0.25">
      <c r="B3" s="26" t="s">
        <v>103</v>
      </c>
    </row>
    <row r="4" spans="1:14" x14ac:dyDescent="0.25">
      <c r="A4" s="188" t="s">
        <v>112</v>
      </c>
      <c r="B4" s="189" t="s">
        <v>69</v>
      </c>
      <c r="C4" s="189"/>
      <c r="D4" s="189"/>
      <c r="E4" s="189"/>
      <c r="F4" s="189" t="s">
        <v>65</v>
      </c>
      <c r="G4" s="189"/>
      <c r="H4" s="189"/>
      <c r="I4" s="190"/>
    </row>
    <row r="5" spans="1:14" x14ac:dyDescent="0.25">
      <c r="A5" s="17" t="s">
        <v>66</v>
      </c>
      <c r="B5" s="29"/>
      <c r="C5" s="29"/>
      <c r="D5" s="29"/>
      <c r="E5" s="29"/>
      <c r="F5" s="29"/>
      <c r="G5" s="29"/>
      <c r="H5" s="29"/>
      <c r="I5" s="30"/>
    </row>
    <row r="6" spans="1:14" ht="5.0999999999999996" customHeight="1" x14ac:dyDescent="0.25">
      <c r="A6" s="17"/>
      <c r="B6" s="29"/>
      <c r="C6" s="29"/>
      <c r="D6" s="29"/>
      <c r="E6" s="29"/>
      <c r="F6" s="29"/>
      <c r="G6" s="29"/>
      <c r="H6" s="29"/>
      <c r="I6" s="30"/>
    </row>
    <row r="7" spans="1:14" x14ac:dyDescent="0.25">
      <c r="A7" s="18" t="s">
        <v>67</v>
      </c>
      <c r="B7" s="29"/>
      <c r="C7" s="29"/>
      <c r="D7" s="29"/>
      <c r="E7" s="29"/>
      <c r="F7" s="29"/>
      <c r="G7" s="29"/>
      <c r="H7" s="29"/>
      <c r="I7" s="30"/>
    </row>
    <row r="8" spans="1:14" ht="5.0999999999999996" customHeight="1" x14ac:dyDescent="0.25">
      <c r="A8" s="18"/>
      <c r="B8" s="29"/>
      <c r="C8" s="29"/>
      <c r="D8" s="29"/>
      <c r="E8" s="29"/>
      <c r="F8" s="29"/>
      <c r="G8" s="29"/>
      <c r="H8" s="29"/>
      <c r="I8" s="30"/>
    </row>
    <row r="9" spans="1:14" x14ac:dyDescent="0.25">
      <c r="A9" s="19" t="s">
        <v>68</v>
      </c>
      <c r="B9" s="29"/>
      <c r="C9" s="29"/>
      <c r="D9" s="29"/>
      <c r="E9" s="29"/>
      <c r="F9" s="29"/>
      <c r="G9" s="29"/>
      <c r="H9" s="29"/>
      <c r="I9" s="30"/>
    </row>
    <row r="10" spans="1:14" ht="5.0999999999999996" customHeight="1" x14ac:dyDescent="0.25">
      <c r="A10" s="31"/>
      <c r="B10" s="32"/>
      <c r="C10" s="32"/>
      <c r="D10" s="32"/>
      <c r="E10" s="32"/>
      <c r="F10" s="32"/>
      <c r="G10" s="32"/>
      <c r="H10" s="32"/>
      <c r="I10" s="33"/>
    </row>
    <row r="11" spans="1:14" ht="5.0999999999999996" customHeight="1" x14ac:dyDescent="0.25"/>
    <row r="12" spans="1:14" x14ac:dyDescent="0.25">
      <c r="A12" s="27" t="s">
        <v>70</v>
      </c>
      <c r="N12" s="4"/>
    </row>
    <row r="13" spans="1:14" x14ac:dyDescent="0.25">
      <c r="A13" s="28" t="str">
        <f>PROPER(TEXT(C53,"mmmm aaaa"))</f>
        <v>Dezembro 2024</v>
      </c>
    </row>
    <row r="31" spans="1:14" x14ac:dyDescent="0.25">
      <c r="A31" s="34" t="s">
        <v>101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4" t="s">
        <v>102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4" s="2" customForma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s="54" customFormat="1" ht="18" customHeight="1" x14ac:dyDescent="0.25"/>
    <row r="35" spans="1:24" s="54" customFormat="1" x14ac:dyDescent="0.25">
      <c r="C35" s="54">
        <v>168</v>
      </c>
      <c r="D35" s="54">
        <f>C35+3</f>
        <v>171</v>
      </c>
    </row>
    <row r="36" spans="1:24" s="54" customFormat="1" x14ac:dyDescent="0.25">
      <c r="A36" s="54" t="s">
        <v>48</v>
      </c>
      <c r="B36" s="54">
        <v>1</v>
      </c>
      <c r="C36" s="54" t="str">
        <f>VLOOKUP(B36,Nomes!$F$2:$H$10,3,FALSE)</f>
        <v>A</v>
      </c>
      <c r="D36" s="54" t="str">
        <f>VLOOKUP($C36,Nomes!$H$2:$J$10,3,FALSE)</f>
        <v>Total</v>
      </c>
      <c r="E36" s="54" t="s">
        <v>44</v>
      </c>
      <c r="F36" s="54">
        <v>1</v>
      </c>
      <c r="G36" s="54" t="str">
        <f>TRIM(VLOOKUP($F36,Nomes!$D$1:$E$34,2,FALSE))</f>
        <v>Brasil</v>
      </c>
    </row>
    <row r="37" spans="1:24" s="54" customFormat="1" x14ac:dyDescent="0.25">
      <c r="A37" s="54" t="s">
        <v>49</v>
      </c>
      <c r="B37" s="54">
        <v>1</v>
      </c>
      <c r="C37" s="54" t="str">
        <f>VLOOKUP(B37,Nomes!$F$2:$H$10,3,FALSE)</f>
        <v>A</v>
      </c>
      <c r="D37" s="54" t="str">
        <f>VLOOKUP($C37,Nomes!$H$2:$J$10,3,FALSE)</f>
        <v>Total</v>
      </c>
      <c r="E37" s="54" t="s">
        <v>44</v>
      </c>
      <c r="F37" s="54">
        <v>20</v>
      </c>
      <c r="G37" s="54" t="str">
        <f>TRIM(VLOOKUP($F37,Nomes!$D$1:$E$34,2,FALSE))</f>
        <v>Sudeste</v>
      </c>
    </row>
    <row r="38" spans="1:24" s="54" customFormat="1" x14ac:dyDescent="0.25">
      <c r="A38" s="54" t="s">
        <v>50</v>
      </c>
      <c r="B38" s="54">
        <v>1</v>
      </c>
      <c r="C38" s="54" t="str">
        <f>VLOOKUP(B38,Nomes!$F$2:$H$10,3,FALSE)</f>
        <v>A</v>
      </c>
      <c r="D38" s="54" t="str">
        <f>VLOOKUP($C38,Nomes!$H$2:$J$10,3,FALSE)</f>
        <v>Total</v>
      </c>
      <c r="E38" s="54" t="s">
        <v>44</v>
      </c>
      <c r="F38" s="54">
        <v>22</v>
      </c>
      <c r="G38" s="54" t="str">
        <f>TRIM(VLOOKUP($F38,Nomes!$D$1:$E$34,2,FALSE))</f>
        <v>Espírito Santo</v>
      </c>
    </row>
    <row r="39" spans="1:24" s="54" customFormat="1" x14ac:dyDescent="0.25">
      <c r="D39" s="54" t="str">
        <f>CONCATENATE($C$36,$F$36)</f>
        <v>A1</v>
      </c>
      <c r="E39" s="54" t="str">
        <f>CONCATENATE($C$37,$F$37)</f>
        <v>A20</v>
      </c>
      <c r="F39" s="54" t="str">
        <f>CONCATENATE($C$38,$F$38)</f>
        <v>A22</v>
      </c>
    </row>
    <row r="40" spans="1:24" s="54" customFormat="1" ht="45" x14ac:dyDescent="0.25">
      <c r="C40" s="54" t="s">
        <v>51</v>
      </c>
      <c r="D40" s="219" t="str">
        <f>CONCATENATE(G36," - ",D36)</f>
        <v>Brasil - Total</v>
      </c>
      <c r="E40" s="219" t="str">
        <f>CONCATENATE(G37," - ",D37)</f>
        <v>Sudeste - Total</v>
      </c>
      <c r="F40" s="219" t="str">
        <f>CONCATENATE(G38," - ",D38)</f>
        <v>Espírito Santo - Total</v>
      </c>
    </row>
    <row r="41" spans="1:24" s="54" customFormat="1" x14ac:dyDescent="0.25">
      <c r="B41" s="54">
        <f t="shared" ref="B41:B50" si="0">B42-1</f>
        <v>159</v>
      </c>
      <c r="C41" s="220">
        <f t="shared" ref="C41" si="1">VLOOKUP(B41,base_sinapi,2,FALSE)</f>
        <v>45261</v>
      </c>
      <c r="D41" s="221">
        <f>HLOOKUP($D$39,base_sinapi,'G1'!$B41,FALSE)</f>
        <v>1722.19</v>
      </c>
      <c r="E41" s="221">
        <f>HLOOKUP($E$39,base_sinapi,'G1'!$B41,FALSE)</f>
        <v>1764.24</v>
      </c>
      <c r="F41" s="221">
        <f>HLOOKUP($F$39,base_sinapi,'G1'!$B41,FALSE)</f>
        <v>1578.77</v>
      </c>
    </row>
    <row r="42" spans="1:24" s="54" customFormat="1" x14ac:dyDescent="0.25">
      <c r="B42" s="54">
        <f t="shared" si="0"/>
        <v>160</v>
      </c>
      <c r="C42" s="220">
        <f t="shared" ref="C42:C53" si="2">VLOOKUP(B42,base_sinapi,2,FALSE)</f>
        <v>45292</v>
      </c>
      <c r="D42" s="221">
        <f>HLOOKUP($D$39,base_sinapi,'G1'!$B42,FALSE)</f>
        <v>1725.52</v>
      </c>
      <c r="E42" s="221">
        <f>HLOOKUP($E$39,base_sinapi,'G1'!$B42,FALSE)</f>
        <v>1763.58</v>
      </c>
      <c r="F42" s="221">
        <f>HLOOKUP($F$39,base_sinapi,'G1'!$B42,FALSE)</f>
        <v>1578.04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</row>
    <row r="43" spans="1:24" s="54" customFormat="1" x14ac:dyDescent="0.25">
      <c r="B43" s="54">
        <f t="shared" si="0"/>
        <v>161</v>
      </c>
      <c r="C43" s="220">
        <f t="shared" si="2"/>
        <v>45323</v>
      </c>
      <c r="D43" s="221">
        <f>HLOOKUP($D$39,base_sinapi,'G1'!$B43,FALSE)</f>
        <v>1728.11</v>
      </c>
      <c r="E43" s="221">
        <f>HLOOKUP($E$39,base_sinapi,'G1'!$B43,FALSE)</f>
        <v>1765.45</v>
      </c>
      <c r="F43" s="221">
        <f>HLOOKUP($F$39,base_sinapi,'G1'!$B43,FALSE)</f>
        <v>1577.37</v>
      </c>
      <c r="K43" s="220"/>
    </row>
    <row r="44" spans="1:24" s="54" customFormat="1" x14ac:dyDescent="0.25">
      <c r="B44" s="54">
        <f t="shared" si="0"/>
        <v>162</v>
      </c>
      <c r="C44" s="220">
        <f t="shared" si="2"/>
        <v>45352</v>
      </c>
      <c r="D44" s="221">
        <f>HLOOKUP($D$39,base_sinapi,'G1'!$B44,FALSE)</f>
        <v>1729.25</v>
      </c>
      <c r="E44" s="221">
        <f>HLOOKUP($E$39,base_sinapi,'G1'!$B44,FALSE)</f>
        <v>1767.73</v>
      </c>
      <c r="F44" s="221">
        <f>HLOOKUP($F$39,base_sinapi,'G1'!$B44,FALSE)</f>
        <v>1575.03</v>
      </c>
      <c r="K44" s="220"/>
    </row>
    <row r="45" spans="1:24" s="54" customFormat="1" x14ac:dyDescent="0.25">
      <c r="B45" s="54">
        <f t="shared" si="0"/>
        <v>163</v>
      </c>
      <c r="C45" s="220">
        <f t="shared" si="2"/>
        <v>45383</v>
      </c>
      <c r="D45" s="221">
        <f>HLOOKUP($D$39,base_sinapi,'G1'!$B45,FALSE)</f>
        <v>1736.37</v>
      </c>
      <c r="E45" s="221">
        <f>HLOOKUP($E$39,base_sinapi,'G1'!$B45,FALSE)</f>
        <v>1779.23</v>
      </c>
      <c r="F45" s="221">
        <f>HLOOKUP($F$39,base_sinapi,'G1'!$B45,FALSE)</f>
        <v>1581.43</v>
      </c>
      <c r="K45" s="220"/>
    </row>
    <row r="46" spans="1:24" s="54" customFormat="1" x14ac:dyDescent="0.25">
      <c r="B46" s="54">
        <f t="shared" si="0"/>
        <v>164</v>
      </c>
      <c r="C46" s="220">
        <f t="shared" si="2"/>
        <v>45413</v>
      </c>
      <c r="D46" s="221">
        <f>HLOOKUP($D$39,base_sinapi,'G1'!$B46,FALSE)</f>
        <v>1739.26</v>
      </c>
      <c r="E46" s="221">
        <f>HLOOKUP($E$39,base_sinapi,'G1'!$B46,FALSE)</f>
        <v>1780.28</v>
      </c>
      <c r="F46" s="221">
        <f>HLOOKUP($F$39,base_sinapi,'G1'!$B46,FALSE)</f>
        <v>1589.69</v>
      </c>
      <c r="K46" s="220"/>
    </row>
    <row r="47" spans="1:24" s="54" customFormat="1" x14ac:dyDescent="0.25">
      <c r="B47" s="54">
        <f t="shared" si="0"/>
        <v>165</v>
      </c>
      <c r="C47" s="220">
        <f t="shared" si="2"/>
        <v>45444</v>
      </c>
      <c r="D47" s="221">
        <f>HLOOKUP($D$39,base_sinapi,'G1'!$B47,FALSE)</f>
        <v>1748.99</v>
      </c>
      <c r="E47" s="221">
        <f>HLOOKUP($E$39,base_sinapi,'G1'!$B47,FALSE)</f>
        <v>1794</v>
      </c>
      <c r="F47" s="221">
        <f>HLOOKUP($F$39,base_sinapi,'G1'!$B47,FALSE)</f>
        <v>1592.81</v>
      </c>
      <c r="K47" s="220"/>
    </row>
    <row r="48" spans="1:24" s="54" customFormat="1" x14ac:dyDescent="0.25">
      <c r="B48" s="54">
        <f t="shared" si="0"/>
        <v>166</v>
      </c>
      <c r="C48" s="220">
        <f t="shared" si="2"/>
        <v>45474</v>
      </c>
      <c r="D48" s="221">
        <f>HLOOKUP($D$39,base_sinapi,'G1'!$B48,FALSE)</f>
        <v>1756.01</v>
      </c>
      <c r="E48" s="221">
        <f>HLOOKUP($E$39,base_sinapi,'G1'!$B48,FALSE)</f>
        <v>1802.02</v>
      </c>
      <c r="F48" s="221">
        <f>HLOOKUP($F$39,base_sinapi,'G1'!$B48,FALSE)</f>
        <v>1596.91</v>
      </c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</row>
    <row r="49" spans="2:11" s="54" customFormat="1" x14ac:dyDescent="0.25">
      <c r="B49" s="54">
        <f t="shared" si="0"/>
        <v>167</v>
      </c>
      <c r="C49" s="220">
        <f t="shared" si="2"/>
        <v>45505</v>
      </c>
      <c r="D49" s="221">
        <f>HLOOKUP($D$39,base_sinapi,'G1'!$B49,FALSE)</f>
        <v>1767.09</v>
      </c>
      <c r="E49" s="221">
        <f>HLOOKUP($E$39,base_sinapi,'G1'!$B49,FALSE)</f>
        <v>1812.5</v>
      </c>
      <c r="F49" s="221">
        <f>HLOOKUP($F$39,base_sinapi,'G1'!$B49,FALSE)</f>
        <v>1602.59</v>
      </c>
      <c r="K49" s="220"/>
    </row>
    <row r="50" spans="2:11" s="54" customFormat="1" x14ac:dyDescent="0.25">
      <c r="B50" s="54">
        <f t="shared" si="0"/>
        <v>168</v>
      </c>
      <c r="C50" s="220">
        <f t="shared" si="2"/>
        <v>45536</v>
      </c>
      <c r="D50" s="221">
        <f>HLOOKUP($D$39,base_sinapi,'G1'!$B50,FALSE)</f>
        <v>1773.2</v>
      </c>
      <c r="E50" s="221">
        <f>HLOOKUP($E$39,base_sinapi,'G1'!$B50,FALSE)</f>
        <v>1818.71</v>
      </c>
      <c r="F50" s="221">
        <f>HLOOKUP($F$39,base_sinapi,'G1'!$B50,FALSE)</f>
        <v>1608.28</v>
      </c>
      <c r="K50" s="220"/>
    </row>
    <row r="51" spans="2:11" s="54" customFormat="1" x14ac:dyDescent="0.25">
      <c r="B51" s="54">
        <f>B52-1</f>
        <v>169</v>
      </c>
      <c r="C51" s="220">
        <f t="shared" si="2"/>
        <v>45566</v>
      </c>
      <c r="D51" s="221">
        <f>HLOOKUP($D$39,base_sinapi,'G1'!$B51,FALSE)</f>
        <v>1782.51</v>
      </c>
      <c r="E51" s="221">
        <f>HLOOKUP($E$39,base_sinapi,'G1'!$B51,FALSE)</f>
        <v>1827.75</v>
      </c>
      <c r="F51" s="221">
        <f>HLOOKUP($F$39,base_sinapi,'G1'!$B51,FALSE)</f>
        <v>1615.77</v>
      </c>
      <c r="K51" s="220"/>
    </row>
    <row r="52" spans="2:11" s="54" customFormat="1" x14ac:dyDescent="0.25">
      <c r="B52" s="54">
        <f>B53-1</f>
        <v>170</v>
      </c>
      <c r="C52" s="220">
        <f t="shared" si="2"/>
        <v>45597</v>
      </c>
      <c r="D52" s="221">
        <f>HLOOKUP($D$39,base_sinapi,'G1'!$B52,FALSE)</f>
        <v>1786.82</v>
      </c>
      <c r="E52" s="221">
        <f>HLOOKUP($E$39,base_sinapi,'G1'!$B52,FALSE)</f>
        <v>1833.32</v>
      </c>
      <c r="F52" s="221">
        <f>HLOOKUP($F$39,base_sinapi,'G1'!$B52,FALSE)</f>
        <v>1626.78</v>
      </c>
      <c r="K52" s="220"/>
    </row>
    <row r="53" spans="2:11" s="54" customFormat="1" x14ac:dyDescent="0.25">
      <c r="B53" s="54">
        <f>$D$35</f>
        <v>171</v>
      </c>
      <c r="C53" s="220">
        <f t="shared" si="2"/>
        <v>45627</v>
      </c>
      <c r="D53" s="221">
        <f>HLOOKUP($D$39,base_sinapi,'G1'!$B53,FALSE)</f>
        <v>1790.66</v>
      </c>
      <c r="E53" s="221">
        <f>HLOOKUP($E$39,base_sinapi,'G1'!$B53,FALSE)</f>
        <v>1837.08</v>
      </c>
      <c r="F53" s="221">
        <f>HLOOKUP($F$39,base_sinapi,'G1'!$B53,FALSE)</f>
        <v>1627.04</v>
      </c>
      <c r="K53" s="220"/>
    </row>
    <row r="54" spans="2:11" s="54" customFormat="1" x14ac:dyDescent="0.25"/>
    <row r="55" spans="2:11" s="54" customFormat="1" x14ac:dyDescent="0.25"/>
    <row r="56" spans="2:11" s="54" customFormat="1" x14ac:dyDescent="0.25"/>
    <row r="57" spans="2:11" s="54" customFormat="1" x14ac:dyDescent="0.25"/>
    <row r="58" spans="2:11" s="54" customFormat="1" x14ac:dyDescent="0.25"/>
    <row r="59" spans="2:11" s="54" customFormat="1" x14ac:dyDescent="0.25"/>
    <row r="60" spans="2:11" s="54" customFormat="1" x14ac:dyDescent="0.25"/>
    <row r="61" spans="2:11" s="54" customFormat="1" x14ac:dyDescent="0.25"/>
    <row r="62" spans="2:11" s="54" customFormat="1" x14ac:dyDescent="0.25"/>
    <row r="63" spans="2:11" s="54" customFormat="1" x14ac:dyDescent="0.25"/>
    <row r="64" spans="2:11" s="54" customFormat="1" x14ac:dyDescent="0.25"/>
    <row r="65" spans="1:24" s="54" customFormat="1" x14ac:dyDescent="0.25"/>
    <row r="66" spans="1:24" s="54" customFormat="1" x14ac:dyDescent="0.25"/>
    <row r="67" spans="1:24" s="54" customFormat="1" x14ac:dyDescent="0.25"/>
    <row r="68" spans="1:24" s="54" customFormat="1" x14ac:dyDescent="0.25"/>
    <row r="69" spans="1:24" s="54" customFormat="1" x14ac:dyDescent="0.25"/>
    <row r="70" spans="1:24" s="37" customFormat="1" x14ac:dyDescent="0.2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</row>
    <row r="71" spans="1:24" s="37" customFormat="1" x14ac:dyDescent="0.25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</row>
    <row r="72" spans="1:24" s="37" customFormat="1" x14ac:dyDescent="0.2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</row>
    <row r="73" spans="1:24" s="37" customFormat="1" x14ac:dyDescent="0.25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</row>
    <row r="74" spans="1:24" s="37" customFormat="1" x14ac:dyDescent="0.25"/>
    <row r="75" spans="1:24" s="37" customFormat="1" x14ac:dyDescent="0.25"/>
  </sheetData>
  <mergeCells count="2">
    <mergeCell ref="A4:E4"/>
    <mergeCell ref="F4:I4"/>
  </mergeCells>
  <pageMargins left="0.511811024" right="0.511811024" top="0.78740157499999996" bottom="0.78740157499999996" header="0.31496062000000002" footer="0.31496062000000002"/>
  <pageSetup paperSize="13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</xdr:col>
                    <xdr:colOff>9525</xdr:colOff>
                    <xdr:row>4</xdr:row>
                    <xdr:rowOff>9525</xdr:rowOff>
                  </from>
                  <to>
                    <xdr:col>3</xdr:col>
                    <xdr:colOff>628650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3</xdr:col>
                    <xdr:colOff>628650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Drop Down 4">
              <controlPr defaultSize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3</xdr:col>
                    <xdr:colOff>628650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Drop Down 5">
              <controlPr defaultSize="0" autoLine="0" autoPict="0">
                <anchor moveWithCells="1">
                  <from>
                    <xdr:col>5</xdr:col>
                    <xdr:colOff>0</xdr:colOff>
                    <xdr:row>4</xdr:row>
                    <xdr:rowOff>9525</xdr:rowOff>
                  </from>
                  <to>
                    <xdr:col>7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Drop Down 6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9525</xdr:rowOff>
                  </from>
                  <to>
                    <xdr:col>7</xdr:col>
                    <xdr:colOff>438150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Drop Down 7">
              <controlPr defaultSize="0" autoLine="0" autoPict="0">
                <anchor moveWithCells="1">
                  <from>
                    <xdr:col>5</xdr:col>
                    <xdr:colOff>0</xdr:colOff>
                    <xdr:row>8</xdr:row>
                    <xdr:rowOff>9525</xdr:rowOff>
                  </from>
                  <to>
                    <xdr:col>7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Drop Down 8">
              <controlPr defaultSize="0" autoLine="0" autoPict="0">
                <anchor moveWithCells="1">
                  <from>
                    <xdr:col>0</xdr:col>
                    <xdr:colOff>0</xdr:colOff>
                    <xdr:row>1</xdr:row>
                    <xdr:rowOff>180975</xdr:rowOff>
                  </from>
                  <to>
                    <xdr:col>0</xdr:col>
                    <xdr:colOff>1095375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L69"/>
  <sheetViews>
    <sheetView showGridLines="0" topLeftCell="A7" zoomScale="115" zoomScaleNormal="115" workbookViewId="0">
      <selection activeCell="A34" sqref="A34:XFD59"/>
    </sheetView>
  </sheetViews>
  <sheetFormatPr defaultRowHeight="15" x14ac:dyDescent="0.25"/>
  <cols>
    <col min="1" max="1" width="10.140625" customWidth="1"/>
    <col min="3" max="3" width="8.7109375" customWidth="1"/>
    <col min="4" max="4" width="13.7109375" bestFit="1" customWidth="1"/>
    <col min="6" max="6" width="11.28515625" customWidth="1"/>
    <col min="10" max="10" width="5.7109375" customWidth="1"/>
    <col min="13" max="13" width="3.5703125" customWidth="1"/>
  </cols>
  <sheetData>
    <row r="1" spans="1:10" ht="23.25" x14ac:dyDescent="0.35">
      <c r="A1" s="12" t="s">
        <v>139</v>
      </c>
    </row>
    <row r="2" spans="1:10" x14ac:dyDescent="0.25">
      <c r="B2" s="1"/>
      <c r="C2" s="26" t="s">
        <v>103</v>
      </c>
    </row>
    <row r="3" spans="1:10" x14ac:dyDescent="0.25">
      <c r="A3" s="193" t="s">
        <v>65</v>
      </c>
      <c r="B3" s="193"/>
      <c r="C3" s="193"/>
      <c r="D3" s="193"/>
      <c r="E3" s="193"/>
      <c r="F3" s="193" t="s">
        <v>90</v>
      </c>
      <c r="G3" s="193"/>
      <c r="H3" s="193"/>
      <c r="I3" s="193"/>
      <c r="J3" s="193"/>
    </row>
    <row r="4" spans="1:10" x14ac:dyDescent="0.25">
      <c r="A4" s="20" t="s">
        <v>91</v>
      </c>
      <c r="B4" s="23"/>
      <c r="C4" s="23"/>
      <c r="D4" s="23"/>
      <c r="E4" s="23"/>
      <c r="F4" s="24"/>
      <c r="G4" s="24"/>
      <c r="H4" s="24"/>
      <c r="I4" s="25"/>
      <c r="J4" s="25"/>
    </row>
    <row r="5" spans="1:10" ht="5.0999999999999996" customHeight="1" x14ac:dyDescent="0.25">
      <c r="A5" s="20"/>
      <c r="B5" s="23"/>
      <c r="C5" s="23"/>
      <c r="D5" s="23"/>
      <c r="E5" s="23"/>
      <c r="F5" s="24"/>
      <c r="G5" s="24"/>
      <c r="H5" s="24"/>
      <c r="I5" s="25"/>
      <c r="J5" s="25"/>
    </row>
    <row r="6" spans="1:10" x14ac:dyDescent="0.25">
      <c r="A6" s="21" t="s">
        <v>92</v>
      </c>
      <c r="B6" s="23"/>
      <c r="C6" s="23"/>
      <c r="D6" s="23"/>
      <c r="E6" s="23"/>
      <c r="F6" s="24"/>
      <c r="G6" s="24"/>
      <c r="H6" s="24"/>
      <c r="I6" s="25"/>
      <c r="J6" s="25"/>
    </row>
    <row r="7" spans="1:10" ht="5.0999999999999996" customHeight="1" x14ac:dyDescent="0.25">
      <c r="A7" s="21"/>
      <c r="B7" s="23"/>
      <c r="C7" s="23"/>
      <c r="D7" s="23"/>
      <c r="E7" s="23"/>
      <c r="F7" s="24"/>
      <c r="G7" s="24"/>
      <c r="H7" s="24"/>
      <c r="I7" s="25"/>
      <c r="J7" s="25"/>
    </row>
    <row r="8" spans="1:10" x14ac:dyDescent="0.25">
      <c r="A8" s="22" t="s">
        <v>93</v>
      </c>
      <c r="B8" s="23"/>
      <c r="C8" s="23"/>
      <c r="D8" s="23"/>
      <c r="E8" s="23"/>
      <c r="F8" s="24"/>
      <c r="G8" s="24"/>
      <c r="H8" s="24"/>
      <c r="I8" s="25"/>
      <c r="J8" s="25"/>
    </row>
    <row r="9" spans="1:10" ht="5.0999999999999996" customHeight="1" x14ac:dyDescent="0.25">
      <c r="A9" s="22"/>
      <c r="B9" s="23"/>
      <c r="C9" s="23"/>
      <c r="D9" s="23"/>
      <c r="E9" s="23"/>
      <c r="F9" s="24"/>
      <c r="G9" s="24"/>
      <c r="H9" s="24"/>
      <c r="I9" s="25"/>
      <c r="J9" s="25"/>
    </row>
    <row r="11" spans="1:10" x14ac:dyDescent="0.25">
      <c r="A11" s="191" t="s">
        <v>111</v>
      </c>
      <c r="B11" s="191"/>
      <c r="C11" s="191"/>
      <c r="D11" s="191"/>
      <c r="E11" s="191"/>
      <c r="F11" s="191"/>
      <c r="G11" s="191"/>
      <c r="H11" s="191"/>
      <c r="I11" s="191"/>
      <c r="J11" s="27"/>
    </row>
    <row r="12" spans="1:10" x14ac:dyDescent="0.25">
      <c r="A12" s="192" t="str">
        <f>CONCATENATE("Variação % ",E36," - ",H36,", ",H37," e ",H38)</f>
        <v>Variação % em 12 meses - Brasil, Sudeste e Espírito Santo</v>
      </c>
      <c r="B12" s="192"/>
      <c r="C12" s="192"/>
      <c r="D12" s="192"/>
      <c r="E12" s="192"/>
      <c r="F12" s="192"/>
      <c r="G12" s="192"/>
      <c r="H12" s="192"/>
      <c r="I12" s="192"/>
      <c r="J12" s="28"/>
    </row>
    <row r="30" spans="1:1" x14ac:dyDescent="0.25">
      <c r="A30" s="40" t="s">
        <v>101</v>
      </c>
    </row>
    <row r="31" spans="1:1" x14ac:dyDescent="0.25">
      <c r="A31" s="40" t="s">
        <v>102</v>
      </c>
    </row>
    <row r="32" spans="1:1" s="3" customFormat="1" x14ac:dyDescent="0.25"/>
    <row r="33" spans="1:9" s="183" customFormat="1" ht="11.25" customHeight="1" x14ac:dyDescent="0.25"/>
    <row r="34" spans="1:9" s="223" customFormat="1" x14ac:dyDescent="0.25">
      <c r="A34" s="222"/>
      <c r="B34" s="222"/>
      <c r="C34" s="222"/>
      <c r="D34" s="222"/>
      <c r="E34" s="222"/>
      <c r="F34" s="222"/>
      <c r="G34" s="222"/>
      <c r="H34" s="222"/>
      <c r="I34" s="222"/>
    </row>
    <row r="35" spans="1:9" s="223" customFormat="1" x14ac:dyDescent="0.25">
      <c r="A35" s="222"/>
      <c r="B35" s="222"/>
      <c r="C35" s="222"/>
      <c r="D35" s="222">
        <v>168</v>
      </c>
      <c r="E35" s="222"/>
      <c r="F35" s="222"/>
      <c r="G35" s="222"/>
      <c r="H35" s="222"/>
      <c r="I35" s="222"/>
    </row>
    <row r="36" spans="1:9" s="223" customFormat="1" x14ac:dyDescent="0.25">
      <c r="A36" s="222" t="s">
        <v>48</v>
      </c>
      <c r="B36" s="222">
        <v>3</v>
      </c>
      <c r="C36" s="222">
        <f>B36+6</f>
        <v>9</v>
      </c>
      <c r="D36" s="54" t="str">
        <f>VLOOKUP(C36,Nomes!$F$2:$H$10,3,FALSE)</f>
        <v>I</v>
      </c>
      <c r="E36" s="222" t="str">
        <f>VLOOKUP(D36,Nomes!H2:J10,3,FALSE)</f>
        <v>em 12 meses</v>
      </c>
      <c r="F36" s="222" t="s">
        <v>44</v>
      </c>
      <c r="G36" s="222">
        <v>1</v>
      </c>
      <c r="H36" s="222" t="str">
        <f>TRIM(VLOOKUP($G36,Nomes!$D$1:$E$34,2,FALSE))</f>
        <v>Brasil</v>
      </c>
      <c r="I36" s="222"/>
    </row>
    <row r="37" spans="1:9" s="223" customFormat="1" x14ac:dyDescent="0.25">
      <c r="A37" s="222" t="s">
        <v>49</v>
      </c>
      <c r="B37" s="222">
        <f>B36</f>
        <v>3</v>
      </c>
      <c r="C37" s="222">
        <f>B37+6</f>
        <v>9</v>
      </c>
      <c r="D37" s="54" t="str">
        <f>VLOOKUP(C37,Nomes!$F$2:$H$10,3,FALSE)</f>
        <v>I</v>
      </c>
      <c r="E37" s="222"/>
      <c r="F37" s="222" t="s">
        <v>44</v>
      </c>
      <c r="G37" s="222">
        <v>20</v>
      </c>
      <c r="H37" s="222" t="str">
        <f>TRIM(VLOOKUP($G37,Nomes!$D$1:$E$34,2,FALSE))</f>
        <v>Sudeste</v>
      </c>
      <c r="I37" s="222"/>
    </row>
    <row r="38" spans="1:9" s="223" customFormat="1" x14ac:dyDescent="0.25">
      <c r="A38" s="222" t="s">
        <v>50</v>
      </c>
      <c r="B38" s="222">
        <f>B37</f>
        <v>3</v>
      </c>
      <c r="C38" s="222">
        <f>B38+6</f>
        <v>9</v>
      </c>
      <c r="D38" s="54" t="str">
        <f>VLOOKUP(C38,Nomes!$F$2:$H$10,3,FALSE)</f>
        <v>I</v>
      </c>
      <c r="E38" s="222"/>
      <c r="F38" s="222" t="s">
        <v>44</v>
      </c>
      <c r="G38" s="222">
        <v>22</v>
      </c>
      <c r="H38" s="222" t="str">
        <f>TRIM(VLOOKUP($G38,Nomes!$D$1:$E$34,2,FALSE))</f>
        <v>Espírito Santo</v>
      </c>
      <c r="I38" s="222"/>
    </row>
    <row r="39" spans="1:9" s="223" customFormat="1" x14ac:dyDescent="0.25">
      <c r="A39" s="222"/>
      <c r="B39" s="222"/>
      <c r="C39" s="222"/>
      <c r="D39" s="222" t="str">
        <f>CONCATENATE($D$36,$G$36)</f>
        <v>I1</v>
      </c>
      <c r="E39" s="222" t="str">
        <f>CONCATENATE($D$37,$G$37)</f>
        <v>I20</v>
      </c>
      <c r="F39" s="222" t="str">
        <f>CONCATENATE($D$38,$G$38)</f>
        <v>I22</v>
      </c>
      <c r="G39" s="222"/>
      <c r="H39" s="222"/>
      <c r="I39" s="222"/>
    </row>
    <row r="40" spans="1:9" s="223" customFormat="1" ht="30" x14ac:dyDescent="0.25">
      <c r="A40" s="222"/>
      <c r="B40" s="222" t="s">
        <v>51</v>
      </c>
      <c r="C40" s="222"/>
      <c r="D40" s="224" t="str">
        <f>H36</f>
        <v>Brasil</v>
      </c>
      <c r="E40" s="224" t="str">
        <f>H37</f>
        <v>Sudeste</v>
      </c>
      <c r="F40" s="224" t="str">
        <f>H38</f>
        <v>Espírito Santo</v>
      </c>
      <c r="G40" s="222"/>
      <c r="H40" s="222"/>
      <c r="I40" s="222"/>
    </row>
    <row r="41" spans="1:9" s="223" customFormat="1" x14ac:dyDescent="0.25">
      <c r="A41" s="222"/>
      <c r="B41" s="222">
        <f t="shared" ref="B41:B49" si="0">B42-1</f>
        <v>160</v>
      </c>
      <c r="C41" s="225">
        <f t="shared" ref="C41:C52" si="1">VLOOKUP(B41,base_sinapi,2,FALSE)</f>
        <v>45292</v>
      </c>
      <c r="D41" s="226">
        <f>HLOOKUP($D$39,base_sinapi,'G2-3'!$B41,FALSE)</f>
        <v>2.4300000000000002</v>
      </c>
      <c r="E41" s="226">
        <f>HLOOKUP($E$39,base_sinapi,'G2-3'!$B41,FALSE)</f>
        <v>1.0900000000000001</v>
      </c>
      <c r="F41" s="226">
        <f>HLOOKUP($F$39,base_sinapi,'G2-3'!$B41,FALSE)</f>
        <v>2.83</v>
      </c>
      <c r="G41" s="222"/>
      <c r="H41" s="222"/>
      <c r="I41" s="222"/>
    </row>
    <row r="42" spans="1:9" s="223" customFormat="1" x14ac:dyDescent="0.25">
      <c r="A42" s="222"/>
      <c r="B42" s="222">
        <f t="shared" si="0"/>
        <v>161</v>
      </c>
      <c r="C42" s="225">
        <f t="shared" si="1"/>
        <v>45323</v>
      </c>
      <c r="D42" s="226">
        <f>HLOOKUP($D$39,base_sinapi,'G2-3'!$B42,FALSE)</f>
        <v>2.5</v>
      </c>
      <c r="E42" s="226">
        <f>HLOOKUP($E$39,base_sinapi,'G2-3'!$B42,FALSE)</f>
        <v>1.34</v>
      </c>
      <c r="F42" s="226">
        <f>HLOOKUP($F$39,base_sinapi,'G2-3'!$B42,FALSE)</f>
        <v>2.48</v>
      </c>
      <c r="G42" s="222"/>
      <c r="H42" s="222"/>
      <c r="I42" s="222"/>
    </row>
    <row r="43" spans="1:9" s="223" customFormat="1" x14ac:dyDescent="0.25">
      <c r="A43" s="222"/>
      <c r="B43" s="222">
        <f t="shared" si="0"/>
        <v>162</v>
      </c>
      <c r="C43" s="225">
        <f t="shared" si="1"/>
        <v>45352</v>
      </c>
      <c r="D43" s="226">
        <f>HLOOKUP($D$39,base_sinapi,'G2-3'!$B43,FALSE)</f>
        <v>2.36</v>
      </c>
      <c r="E43" s="226">
        <f>HLOOKUP($E$39,base_sinapi,'G2-3'!$B43,FALSE)</f>
        <v>1.48</v>
      </c>
      <c r="F43" s="226">
        <f>HLOOKUP($F$39,base_sinapi,'G2-3'!$B43,FALSE)</f>
        <v>2.1800000000000002</v>
      </c>
      <c r="G43" s="222"/>
      <c r="H43" s="222"/>
      <c r="I43" s="222"/>
    </row>
    <row r="44" spans="1:9" s="223" customFormat="1" x14ac:dyDescent="0.25">
      <c r="A44" s="222"/>
      <c r="B44" s="222">
        <f t="shared" si="0"/>
        <v>163</v>
      </c>
      <c r="C44" s="225">
        <f t="shared" si="1"/>
        <v>45383</v>
      </c>
      <c r="D44" s="226">
        <f>HLOOKUP($D$39,base_sinapi,'G2-3'!$B44,FALSE)</f>
        <v>2.5099999999999998</v>
      </c>
      <c r="E44" s="226">
        <f>HLOOKUP($E$39,base_sinapi,'G2-3'!$B44,FALSE)</f>
        <v>2.0099999999999998</v>
      </c>
      <c r="F44" s="226">
        <f>HLOOKUP($F$39,base_sinapi,'G2-3'!$B44,FALSE)</f>
        <v>2.35</v>
      </c>
      <c r="G44" s="222"/>
      <c r="H44" s="222"/>
      <c r="I44" s="222"/>
    </row>
    <row r="45" spans="1:9" s="223" customFormat="1" x14ac:dyDescent="0.25">
      <c r="A45" s="222"/>
      <c r="B45" s="222">
        <f t="shared" si="0"/>
        <v>164</v>
      </c>
      <c r="C45" s="225">
        <f t="shared" si="1"/>
        <v>45413</v>
      </c>
      <c r="D45" s="226">
        <f>HLOOKUP($D$39,base_sinapi,'G2-3'!$B45,FALSE)</f>
        <v>2.31</v>
      </c>
      <c r="E45" s="226">
        <f>HLOOKUP($E$39,base_sinapi,'G2-3'!$B45,FALSE)</f>
        <v>1.48</v>
      </c>
      <c r="F45" s="226">
        <f>HLOOKUP($F$39,base_sinapi,'G2-3'!$B45,FALSE)</f>
        <v>2.87</v>
      </c>
      <c r="G45" s="222"/>
      <c r="H45" s="222"/>
      <c r="I45" s="222"/>
    </row>
    <row r="46" spans="1:9" s="223" customFormat="1" x14ac:dyDescent="0.25">
      <c r="A46" s="222"/>
      <c r="B46" s="222">
        <f t="shared" si="0"/>
        <v>165</v>
      </c>
      <c r="C46" s="225">
        <f t="shared" si="1"/>
        <v>45444</v>
      </c>
      <c r="D46" s="226">
        <f>HLOOKUP($D$39,base_sinapi,'G2-3'!$B46,FALSE)</f>
        <v>2.4900000000000002</v>
      </c>
      <c r="E46" s="226">
        <f>HLOOKUP($E$39,base_sinapi,'G2-3'!$B46,FALSE)</f>
        <v>2.2999999999999998</v>
      </c>
      <c r="F46" s="226">
        <f>HLOOKUP($F$39,base_sinapi,'G2-3'!$B46,FALSE)</f>
        <v>0.52</v>
      </c>
      <c r="G46" s="222"/>
      <c r="H46" s="222"/>
      <c r="I46" s="222"/>
    </row>
    <row r="47" spans="1:9" s="223" customFormat="1" x14ac:dyDescent="0.25">
      <c r="A47" s="222"/>
      <c r="B47" s="222">
        <f t="shared" si="0"/>
        <v>166</v>
      </c>
      <c r="C47" s="225">
        <f t="shared" si="1"/>
        <v>45474</v>
      </c>
      <c r="D47" s="226">
        <f>HLOOKUP($D$39,base_sinapi,'G2-3'!$B47,FALSE)</f>
        <v>2.66</v>
      </c>
      <c r="E47" s="226">
        <f>HLOOKUP($E$39,base_sinapi,'G2-3'!$B47,FALSE)</f>
        <v>2.29</v>
      </c>
      <c r="F47" s="226">
        <f>HLOOKUP($F$39,base_sinapi,'G2-3'!$B47,FALSE)</f>
        <v>0.91</v>
      </c>
      <c r="G47" s="222"/>
      <c r="H47" s="222"/>
      <c r="I47" s="222"/>
    </row>
    <row r="48" spans="1:9" s="223" customFormat="1" x14ac:dyDescent="0.25">
      <c r="A48" s="222"/>
      <c r="B48" s="222">
        <f t="shared" si="0"/>
        <v>167</v>
      </c>
      <c r="C48" s="225">
        <f t="shared" si="1"/>
        <v>45505</v>
      </c>
      <c r="D48" s="226">
        <f>HLOOKUP($D$39,base_sinapi,'G2-3'!$B48,FALSE)</f>
        <v>3.12</v>
      </c>
      <c r="E48" s="226">
        <f>HLOOKUP($E$39,base_sinapi,'G2-3'!$B48,FALSE)</f>
        <v>2.94</v>
      </c>
      <c r="F48" s="226">
        <f>HLOOKUP($F$39,base_sinapi,'G2-3'!$B48,FALSE)</f>
        <v>1.42</v>
      </c>
      <c r="G48" s="222"/>
      <c r="H48" s="222"/>
      <c r="I48" s="222"/>
    </row>
    <row r="49" spans="1:9" s="223" customFormat="1" x14ac:dyDescent="0.25">
      <c r="A49" s="222"/>
      <c r="B49" s="222">
        <f t="shared" si="0"/>
        <v>168</v>
      </c>
      <c r="C49" s="225">
        <f t="shared" si="1"/>
        <v>45536</v>
      </c>
      <c r="D49" s="226">
        <f>HLOOKUP($D$39,base_sinapi,'G2-3'!$B49,FALSE)</f>
        <v>3.46</v>
      </c>
      <c r="E49" s="226">
        <f>HLOOKUP($E$39,base_sinapi,'G2-3'!$B49,FALSE)</f>
        <v>3.33</v>
      </c>
      <c r="F49" s="226">
        <f>HLOOKUP($F$39,base_sinapi,'G2-3'!$B49,FALSE)</f>
        <v>1.92</v>
      </c>
      <c r="G49" s="222"/>
      <c r="H49" s="222"/>
      <c r="I49" s="222"/>
    </row>
    <row r="50" spans="1:9" s="223" customFormat="1" x14ac:dyDescent="0.25">
      <c r="A50" s="222"/>
      <c r="B50" s="222">
        <f>B51-1</f>
        <v>169</v>
      </c>
      <c r="C50" s="225">
        <f t="shared" si="1"/>
        <v>45566</v>
      </c>
      <c r="D50" s="226">
        <f>HLOOKUP($D$39,base_sinapi,'G2-3'!$B50,FALSE)</f>
        <v>3.86</v>
      </c>
      <c r="E50" s="226">
        <f>HLOOKUP($E$39,base_sinapi,'G2-3'!$B50,FALSE)</f>
        <v>3.81</v>
      </c>
      <c r="F50" s="226">
        <f>HLOOKUP($F$39,base_sinapi,'G2-3'!$B50,FALSE)</f>
        <v>2.2599999999999998</v>
      </c>
      <c r="G50" s="222"/>
      <c r="H50" s="222"/>
      <c r="I50" s="222"/>
    </row>
    <row r="51" spans="1:9" s="223" customFormat="1" x14ac:dyDescent="0.25">
      <c r="A51" s="222"/>
      <c r="B51" s="222">
        <f>B52-1</f>
        <v>170</v>
      </c>
      <c r="C51" s="225">
        <f t="shared" si="1"/>
        <v>45597</v>
      </c>
      <c r="D51" s="226">
        <f>HLOOKUP($D$39,base_sinapi,'G2-3'!$B51,FALSE)</f>
        <v>4.03</v>
      </c>
      <c r="E51" s="226">
        <f>HLOOKUP($E$39,base_sinapi,'G2-3'!$B51,FALSE)</f>
        <v>4.0599999999999996</v>
      </c>
      <c r="F51" s="226">
        <f>HLOOKUP($F$39,base_sinapi,'G2-3'!$B51,FALSE)</f>
        <v>2.93</v>
      </c>
      <c r="G51" s="222"/>
      <c r="H51" s="222"/>
      <c r="I51" s="222"/>
    </row>
    <row r="52" spans="1:9" s="223" customFormat="1" x14ac:dyDescent="0.25">
      <c r="A52" s="222"/>
      <c r="B52" s="222">
        <f>D35+3</f>
        <v>171</v>
      </c>
      <c r="C52" s="225">
        <f t="shared" si="1"/>
        <v>45627</v>
      </c>
      <c r="D52" s="226">
        <f>HLOOKUP($D$39,base_sinapi,'G2-3'!$B52,FALSE)</f>
        <v>3.98</v>
      </c>
      <c r="E52" s="226">
        <f>HLOOKUP($E$39,base_sinapi,'G2-3'!$B52,FALSE)</f>
        <v>4.13</v>
      </c>
      <c r="F52" s="226">
        <f>HLOOKUP($F$39,base_sinapi,'G2-3'!$B52,FALSE)</f>
        <v>3.08</v>
      </c>
      <c r="G52" s="222"/>
      <c r="H52" s="225"/>
      <c r="I52" s="222"/>
    </row>
    <row r="53" spans="1:9" s="223" customFormat="1" x14ac:dyDescent="0.25">
      <c r="A53" s="222"/>
      <c r="B53" s="222"/>
      <c r="C53" s="222"/>
      <c r="D53" s="222"/>
      <c r="E53" s="222"/>
      <c r="F53" s="222"/>
      <c r="G53" s="222"/>
      <c r="H53" s="222"/>
      <c r="I53" s="222"/>
    </row>
    <row r="54" spans="1:9" s="223" customFormat="1" x14ac:dyDescent="0.25">
      <c r="A54" s="222"/>
      <c r="B54" s="222"/>
      <c r="C54" s="222"/>
      <c r="D54" s="222"/>
      <c r="E54" s="222"/>
      <c r="F54" s="222"/>
      <c r="G54" s="222"/>
      <c r="H54" s="222"/>
      <c r="I54" s="222"/>
    </row>
    <row r="55" spans="1:9" s="223" customFormat="1" x14ac:dyDescent="0.25"/>
    <row r="56" spans="1:9" s="223" customFormat="1" x14ac:dyDescent="0.25"/>
    <row r="57" spans="1:9" s="223" customFormat="1" x14ac:dyDescent="0.25"/>
    <row r="58" spans="1:9" s="223" customFormat="1" x14ac:dyDescent="0.25"/>
    <row r="59" spans="1:9" s="2" customFormat="1" x14ac:dyDescent="0.25"/>
    <row r="60" spans="1:9" s="37" customFormat="1" x14ac:dyDescent="0.25"/>
    <row r="61" spans="1:9" s="37" customFormat="1" x14ac:dyDescent="0.25"/>
    <row r="62" spans="1:9" s="37" customFormat="1" x14ac:dyDescent="0.25"/>
    <row r="63" spans="1:9" s="37" customFormat="1" x14ac:dyDescent="0.25"/>
    <row r="64" spans="1:9" s="37" customFormat="1" x14ac:dyDescent="0.25"/>
    <row r="65" spans="1:12" s="37" customFormat="1" x14ac:dyDescent="0.25"/>
    <row r="66" spans="1:12" s="37" customFormat="1" x14ac:dyDescent="0.25"/>
    <row r="67" spans="1:12" s="37" customFormat="1" x14ac:dyDescent="0.25"/>
    <row r="68" spans="1:12" s="37" customFormat="1" x14ac:dyDescent="0.25"/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</sheetData>
  <mergeCells count="4">
    <mergeCell ref="A11:I11"/>
    <mergeCell ref="A12:I12"/>
    <mergeCell ref="F3:J3"/>
    <mergeCell ref="A3:E3"/>
  </mergeCells>
  <pageMargins left="0.511811024" right="0.511811024" top="0.78740157499999996" bottom="0.78740157499999996" header="0.31496062000000002" footer="0.31496062000000002"/>
  <pageSetup paperSize="13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28575</xdr:rowOff>
                  </from>
                  <to>
                    <xdr:col>4</xdr:col>
                    <xdr:colOff>200025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19050</xdr:rowOff>
                  </from>
                  <to>
                    <xdr:col>4</xdr:col>
                    <xdr:colOff>200025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19050</xdr:rowOff>
                  </from>
                  <to>
                    <xdr:col>4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Option Button 4">
              <controlPr defaultSize="0" autoFill="0" autoLine="0" autoPict="0">
                <anchor moveWithCells="1">
                  <from>
                    <xdr:col>6</xdr:col>
                    <xdr:colOff>85725</xdr:colOff>
                    <xdr:row>3</xdr:row>
                    <xdr:rowOff>85725</xdr:rowOff>
                  </from>
                  <to>
                    <xdr:col>8</xdr:col>
                    <xdr:colOff>352425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6</xdr:col>
                    <xdr:colOff>85725</xdr:colOff>
                    <xdr:row>5</xdr:row>
                    <xdr:rowOff>57150</xdr:rowOff>
                  </from>
                  <to>
                    <xdr:col>8</xdr:col>
                    <xdr:colOff>352425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6</xdr:col>
                    <xdr:colOff>85725</xdr:colOff>
                    <xdr:row>7</xdr:row>
                    <xdr:rowOff>28575</xdr:rowOff>
                  </from>
                  <to>
                    <xdr:col>8</xdr:col>
                    <xdr:colOff>361950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Drop Down 8">
              <controlPr defaultSize="0" autoLine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1</xdr:col>
                    <xdr:colOff>561975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A25" sqref="A25:XFD45"/>
    </sheetView>
  </sheetViews>
  <sheetFormatPr defaultRowHeight="15" x14ac:dyDescent="0.25"/>
  <cols>
    <col min="3" max="3" width="9.7109375" bestFit="1" customWidth="1"/>
    <col min="4" max="4" width="12.140625" customWidth="1"/>
    <col min="5" max="5" width="11.85546875" bestFit="1" customWidth="1"/>
  </cols>
  <sheetData>
    <row r="1" spans="1:3" ht="23.25" x14ac:dyDescent="0.35">
      <c r="A1" s="12" t="s">
        <v>107</v>
      </c>
    </row>
    <row r="2" spans="1:3" x14ac:dyDescent="0.25">
      <c r="A2" s="39" t="s">
        <v>132</v>
      </c>
    </row>
    <row r="3" spans="1:3" x14ac:dyDescent="0.25">
      <c r="A3" s="38" t="str">
        <f>CONCATENATE("Número índice, base: ",TEXT(B27,"mmm/aa"),"=100")</f>
        <v>Número índice, base: dez/23=100</v>
      </c>
    </row>
    <row r="16" spans="1:3" x14ac:dyDescent="0.25">
      <c r="B16" s="1"/>
      <c r="C16" s="1"/>
    </row>
    <row r="17" spans="1:10" x14ac:dyDescent="0.25">
      <c r="B17" s="1"/>
      <c r="C17" s="1"/>
    </row>
    <row r="21" spans="1:10" x14ac:dyDescent="0.25">
      <c r="A21" s="40" t="s">
        <v>155</v>
      </c>
    </row>
    <row r="22" spans="1:10" x14ac:dyDescent="0.25">
      <c r="A22" s="40" t="s">
        <v>102</v>
      </c>
    </row>
    <row r="23" spans="1:10" s="3" customFormat="1" x14ac:dyDescent="0.25"/>
    <row r="24" spans="1:10" s="166" customFormat="1" x14ac:dyDescent="0.25"/>
    <row r="25" spans="1:10" s="54" customFormat="1" x14ac:dyDescent="0.25"/>
    <row r="26" spans="1:10" s="54" customFormat="1" x14ac:dyDescent="0.25">
      <c r="C26" s="54" t="s">
        <v>119</v>
      </c>
      <c r="D26" s="54" t="s">
        <v>118</v>
      </c>
      <c r="E26" s="54" t="s">
        <v>131</v>
      </c>
    </row>
    <row r="27" spans="1:10" s="54" customFormat="1" x14ac:dyDescent="0.25">
      <c r="A27" s="54">
        <f>'G6'!A40-34</f>
        <v>125</v>
      </c>
      <c r="B27" s="220">
        <f>'G6'!B40</f>
        <v>45261</v>
      </c>
      <c r="C27" s="227">
        <f>'G6'!C40</f>
        <v>100</v>
      </c>
      <c r="D27" s="227">
        <f t="shared" ref="D27:D39" si="0">VLOOKUP(A27,base_cub,7,FALSE)/VLOOKUP($A$27,base_cub,7,FALSE)*100</f>
        <v>100</v>
      </c>
      <c r="E27" s="227" t="e">
        <f t="shared" ref="E27:E38" si="1">VLOOKUP(B27,fipezap,17,FALSE)/VLOOKUP($B$27,fipezap,17,FALSE)*100</f>
        <v>#N/A</v>
      </c>
    </row>
    <row r="28" spans="1:10" s="54" customFormat="1" x14ac:dyDescent="0.25">
      <c r="A28" s="54">
        <f>'G6'!A41-34</f>
        <v>126</v>
      </c>
      <c r="B28" s="220">
        <f>'G6'!B41</f>
        <v>45292</v>
      </c>
      <c r="C28" s="227">
        <f>'G6'!C41</f>
        <v>99.950903153616039</v>
      </c>
      <c r="D28" s="227">
        <f t="shared" si="0"/>
        <v>100.09591071246797</v>
      </c>
      <c r="E28" s="227" t="e">
        <f t="shared" si="1"/>
        <v>#N/A</v>
      </c>
    </row>
    <row r="29" spans="1:10" s="54" customFormat="1" x14ac:dyDescent="0.25">
      <c r="A29" s="54">
        <f>'G6'!A42-34</f>
        <v>127</v>
      </c>
      <c r="B29" s="220">
        <f>'G6'!B42</f>
        <v>45323</v>
      </c>
      <c r="C29" s="227">
        <f>'G6'!C42</f>
        <v>99.91094060423373</v>
      </c>
      <c r="D29" s="227">
        <f t="shared" si="0"/>
        <v>100.15505178133441</v>
      </c>
      <c r="E29" s="227" t="e">
        <f t="shared" si="1"/>
        <v>#N/A</v>
      </c>
      <c r="J29" s="227"/>
    </row>
    <row r="30" spans="1:10" s="54" customFormat="1" x14ac:dyDescent="0.25">
      <c r="A30" s="54">
        <f>'G6'!A43-34</f>
        <v>128</v>
      </c>
      <c r="B30" s="220">
        <f>'G6'!B43</f>
        <v>45352</v>
      </c>
      <c r="C30" s="227">
        <f>'G6'!C43</f>
        <v>99.760224703706228</v>
      </c>
      <c r="D30" s="227">
        <f t="shared" si="0"/>
        <v>100.23811247098587</v>
      </c>
      <c r="E30" s="227" t="e">
        <f t="shared" si="1"/>
        <v>#N/A</v>
      </c>
      <c r="J30" s="227"/>
    </row>
    <row r="31" spans="1:10" s="54" customFormat="1" x14ac:dyDescent="0.25">
      <c r="A31" s="54">
        <f>'G6'!A44-34</f>
        <v>129</v>
      </c>
      <c r="B31" s="220">
        <f>'G6'!B44</f>
        <v>45383</v>
      </c>
      <c r="C31" s="227">
        <f>'G6'!C44</f>
        <v>100.17012628165605</v>
      </c>
      <c r="D31" s="227">
        <f t="shared" si="0"/>
        <v>100.35151779283053</v>
      </c>
      <c r="E31" s="227" t="e">
        <f t="shared" si="1"/>
        <v>#N/A</v>
      </c>
      <c r="J31" s="227"/>
    </row>
    <row r="32" spans="1:10" s="54" customFormat="1" x14ac:dyDescent="0.25">
      <c r="A32" s="54">
        <f>'G6'!A45-34</f>
        <v>130</v>
      </c>
      <c r="B32" s="220">
        <f>'G6'!B45</f>
        <v>45413</v>
      </c>
      <c r="C32" s="227">
        <f>'G6'!C45</f>
        <v>100.69078121075106</v>
      </c>
      <c r="D32" s="227">
        <f t="shared" si="0"/>
        <v>101.76749741548112</v>
      </c>
      <c r="E32" s="227" t="e">
        <f t="shared" si="1"/>
        <v>#N/A</v>
      </c>
      <c r="J32" s="227"/>
    </row>
    <row r="33" spans="1:10" s="54" customFormat="1" x14ac:dyDescent="0.25">
      <c r="A33" s="54">
        <f>'G6'!A46-34</f>
        <v>131</v>
      </c>
      <c r="B33" s="220">
        <f>'G6'!B46</f>
        <v>45444</v>
      </c>
      <c r="C33" s="227">
        <f>'G6'!C46</f>
        <v>100.89173574478774</v>
      </c>
      <c r="D33" s="227">
        <f t="shared" si="0"/>
        <v>102.59365324987526</v>
      </c>
      <c r="E33" s="227" t="e">
        <f t="shared" si="1"/>
        <v>#N/A</v>
      </c>
      <c r="J33" s="227"/>
    </row>
    <row r="34" spans="1:10" s="54" customFormat="1" x14ac:dyDescent="0.25">
      <c r="A34" s="54">
        <f>'G6'!A47-34</f>
        <v>132</v>
      </c>
      <c r="B34" s="220">
        <f>'G6'!B47</f>
        <v>45474</v>
      </c>
      <c r="C34" s="227">
        <f>'G6'!C47</f>
        <v>101.15434678358565</v>
      </c>
      <c r="D34" s="227">
        <f t="shared" si="0"/>
        <v>103.15762217294659</v>
      </c>
      <c r="E34" s="227" t="e">
        <f t="shared" si="1"/>
        <v>#N/A</v>
      </c>
      <c r="J34" s="227"/>
    </row>
    <row r="35" spans="1:10" s="54" customFormat="1" x14ac:dyDescent="0.25">
      <c r="A35" s="54">
        <f>'G6'!A48-34</f>
        <v>133</v>
      </c>
      <c r="B35" s="220">
        <f>'G6'!B48</f>
        <v>45505</v>
      </c>
      <c r="C35" s="227">
        <f>'G6'!C48</f>
        <v>101.51857687652715</v>
      </c>
      <c r="D35" s="227">
        <f t="shared" si="0"/>
        <v>103.26239630476692</v>
      </c>
      <c r="E35" s="227" t="e">
        <f t="shared" si="1"/>
        <v>#N/A</v>
      </c>
      <c r="J35" s="227"/>
    </row>
    <row r="36" spans="1:10" s="54" customFormat="1" x14ac:dyDescent="0.25">
      <c r="A36" s="54">
        <f>'G6'!A49-34</f>
        <v>134</v>
      </c>
      <c r="B36" s="220">
        <f>'G6'!B49</f>
        <v>45536</v>
      </c>
      <c r="C36" s="227">
        <f>'G6'!C49</f>
        <v>101.88394875659381</v>
      </c>
      <c r="D36" s="227">
        <f t="shared" si="0"/>
        <v>103.39279307244431</v>
      </c>
      <c r="E36" s="227" t="e">
        <f t="shared" si="1"/>
        <v>#N/A</v>
      </c>
      <c r="J36" s="227"/>
    </row>
    <row r="37" spans="1:10" s="54" customFormat="1" x14ac:dyDescent="0.25">
      <c r="A37" s="54">
        <f>'G6'!A50-34</f>
        <v>135</v>
      </c>
      <c r="B37" s="220">
        <f>'G6'!B50</f>
        <v>45566</v>
      </c>
      <c r="C37" s="227">
        <f>'G6'!C50</f>
        <v>102.36235756205612</v>
      </c>
      <c r="D37" s="227">
        <f t="shared" si="0"/>
        <v>103.74384640661883</v>
      </c>
      <c r="E37" s="227" t="e">
        <f t="shared" si="1"/>
        <v>#N/A</v>
      </c>
      <c r="J37" s="227"/>
    </row>
    <row r="38" spans="1:10" s="54" customFormat="1" x14ac:dyDescent="0.25">
      <c r="A38" s="54">
        <f>'G6'!A51-34</f>
        <v>136</v>
      </c>
      <c r="B38" s="220">
        <f>'G6'!B51</f>
        <v>45597</v>
      </c>
      <c r="C38" s="227">
        <f>'G6'!C51</f>
        <v>103.05884770843323</v>
      </c>
      <c r="D38" s="227">
        <f t="shared" si="0"/>
        <v>110.27150317786483</v>
      </c>
      <c r="E38" s="227" t="e">
        <f t="shared" si="1"/>
        <v>#N/A</v>
      </c>
      <c r="J38" s="227"/>
    </row>
    <row r="39" spans="1:10" s="54" customFormat="1" x14ac:dyDescent="0.25">
      <c r="A39" s="54">
        <f>'G6'!A52-34</f>
        <v>137</v>
      </c>
      <c r="B39" s="220">
        <f>'G6'!B52</f>
        <v>45627</v>
      </c>
      <c r="C39" s="227">
        <f>'G6'!C52</f>
        <v>103.07939987668698</v>
      </c>
      <c r="D39" s="227">
        <f t="shared" si="0"/>
        <v>105.36174942997376</v>
      </c>
      <c r="E39" s="227" t="e">
        <f>VLOOKUP(B39,fipezap,17,FALSE)/VLOOKUP($B$27,fipezap,17,FALSE)*100</f>
        <v>#N/A</v>
      </c>
      <c r="J39" s="227"/>
    </row>
    <row r="40" spans="1:10" s="54" customFormat="1" x14ac:dyDescent="0.25">
      <c r="J40" s="227"/>
    </row>
    <row r="41" spans="1:10" s="54" customFormat="1" x14ac:dyDescent="0.25"/>
    <row r="42" spans="1:10" s="54" customFormat="1" x14ac:dyDescent="0.25"/>
    <row r="43" spans="1:10" s="2" customFormat="1" x14ac:dyDescent="0.25"/>
    <row r="44" spans="1:10" s="2" customFormat="1" x14ac:dyDescent="0.25"/>
    <row r="45" spans="1:10" s="2" customFormat="1" x14ac:dyDescent="0.25"/>
    <row r="46" spans="1:10" s="37" customFormat="1" x14ac:dyDescent="0.25">
      <c r="A46" s="166"/>
      <c r="B46" s="166"/>
      <c r="C46" s="166"/>
      <c r="D46" s="166"/>
      <c r="E46" s="166"/>
      <c r="F46" s="166"/>
      <c r="G46" s="166"/>
      <c r="H46" s="166"/>
      <c r="I46" s="166"/>
    </row>
    <row r="47" spans="1:10" s="37" customFormat="1" x14ac:dyDescent="0.25">
      <c r="A47" s="166"/>
      <c r="B47" s="166"/>
      <c r="C47" s="166"/>
      <c r="D47" s="166"/>
      <c r="E47" s="166"/>
      <c r="F47" s="166"/>
      <c r="G47" s="166"/>
      <c r="H47" s="166"/>
      <c r="I47" s="166"/>
    </row>
    <row r="48" spans="1:10" s="37" customFormat="1" x14ac:dyDescent="0.25">
      <c r="A48" s="166"/>
      <c r="B48" s="166"/>
      <c r="C48" s="166"/>
      <c r="D48" s="166"/>
      <c r="E48" s="166"/>
      <c r="F48" s="166"/>
      <c r="G48" s="166"/>
      <c r="H48" s="166"/>
      <c r="I48" s="166"/>
    </row>
    <row r="49" spans="1:9" s="37" customFormat="1" x14ac:dyDescent="0.25">
      <c r="A49" s="166"/>
      <c r="B49" s="166"/>
      <c r="C49" s="166"/>
      <c r="D49" s="166"/>
      <c r="E49" s="166"/>
      <c r="F49" s="166"/>
      <c r="G49" s="166"/>
      <c r="H49" s="166"/>
      <c r="I49" s="166"/>
    </row>
    <row r="50" spans="1:9" s="37" customFormat="1" x14ac:dyDescent="0.25">
      <c r="A50" s="166"/>
      <c r="B50" s="166"/>
      <c r="C50" s="166"/>
      <c r="D50" s="166"/>
      <c r="E50" s="166"/>
      <c r="F50" s="166"/>
      <c r="G50" s="166"/>
      <c r="H50" s="166"/>
      <c r="I50" s="166"/>
    </row>
    <row r="51" spans="1:9" s="37" customFormat="1" x14ac:dyDescent="0.25"/>
    <row r="52" spans="1:9" s="37" customFormat="1" x14ac:dyDescent="0.25"/>
    <row r="53" spans="1:9" s="37" customFormat="1" x14ac:dyDescent="0.25"/>
    <row r="54" spans="1:9" s="37" customFormat="1" x14ac:dyDescent="0.25"/>
    <row r="55" spans="1:9" s="37" customFormat="1" x14ac:dyDescent="0.25"/>
    <row r="56" spans="1:9" s="37" customFormat="1" x14ac:dyDescent="0.25"/>
    <row r="57" spans="1:9" s="37" customFormat="1" x14ac:dyDescent="0.25"/>
    <row r="58" spans="1:9" s="37" customFormat="1" x14ac:dyDescent="0.25"/>
    <row r="59" spans="1:9" s="37" customFormat="1" x14ac:dyDescent="0.25"/>
    <row r="60" spans="1:9" s="37" customFormat="1" x14ac:dyDescent="0.25"/>
    <row r="61" spans="1:9" s="37" customFormat="1" x14ac:dyDescent="0.25"/>
    <row r="62" spans="1:9" s="37" customFormat="1" x14ac:dyDescent="0.25"/>
    <row r="63" spans="1:9" s="37" customFormat="1" x14ac:dyDescent="0.25"/>
    <row r="64" spans="1:9" s="37" customFormat="1" x14ac:dyDescent="0.25"/>
    <row r="65" s="37" customFormat="1" x14ac:dyDescent="0.25"/>
    <row r="66" s="37" customFormat="1" x14ac:dyDescent="0.25"/>
    <row r="67" s="2" customFormat="1" x14ac:dyDescent="0.25"/>
    <row r="68" s="2" customFormat="1" x14ac:dyDescent="0.25"/>
    <row r="69" s="2" customFormat="1" x14ac:dyDescent="0.25"/>
    <row r="70" s="3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E27:E39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71"/>
  <sheetViews>
    <sheetView showGridLines="0" topLeftCell="A17" zoomScale="115" zoomScaleNormal="115" workbookViewId="0">
      <selection activeCell="A29" sqref="A29:XFD65"/>
    </sheetView>
  </sheetViews>
  <sheetFormatPr defaultRowHeight="15" x14ac:dyDescent="0.25"/>
  <cols>
    <col min="1" max="1" width="9.140625" customWidth="1"/>
    <col min="4" max="4" width="21" bestFit="1" customWidth="1"/>
    <col min="10" max="10" width="7" customWidth="1"/>
    <col min="11" max="11" width="9.85546875" bestFit="1" customWidth="1"/>
  </cols>
  <sheetData>
    <row r="1" spans="2:10" ht="23.25" x14ac:dyDescent="0.35">
      <c r="B1" s="12" t="s">
        <v>130</v>
      </c>
    </row>
    <row r="2" spans="2:10" ht="4.5" customHeight="1" x14ac:dyDescent="0.25"/>
    <row r="3" spans="2:10" x14ac:dyDescent="0.25">
      <c r="D3" s="16" t="s">
        <v>103</v>
      </c>
    </row>
    <row r="4" spans="2:10" x14ac:dyDescent="0.25">
      <c r="B4" s="8"/>
      <c r="C4" s="9"/>
      <c r="D4" s="9"/>
      <c r="E4" s="9"/>
      <c r="F4" s="9"/>
      <c r="G4" s="9"/>
      <c r="H4" s="9"/>
      <c r="I4" s="194" t="s">
        <v>94</v>
      </c>
      <c r="J4" s="195"/>
    </row>
    <row r="5" spans="2:10" x14ac:dyDescent="0.25">
      <c r="B5" s="10"/>
      <c r="C5" s="11"/>
      <c r="D5" s="11"/>
      <c r="E5" s="11"/>
      <c r="F5" s="11"/>
      <c r="G5" s="11"/>
      <c r="H5" s="11"/>
      <c r="I5" s="6" t="s">
        <v>95</v>
      </c>
      <c r="J5" s="7">
        <f>VLOOKUP($I$4,$K$33:$N$60,4,FALSE)</f>
        <v>22</v>
      </c>
    </row>
    <row r="7" spans="2:10" x14ac:dyDescent="0.25">
      <c r="B7" s="191" t="s">
        <v>151</v>
      </c>
      <c r="C7" s="191"/>
      <c r="D7" s="191"/>
      <c r="E7" s="191"/>
      <c r="F7" s="191"/>
      <c r="G7" s="191"/>
      <c r="H7" s="191"/>
      <c r="I7" s="191"/>
      <c r="J7" s="191"/>
    </row>
    <row r="8" spans="2:10" x14ac:dyDescent="0.25">
      <c r="B8" s="192" t="str">
        <f>CONCATENATE("Variação % ",G32," - ",G31)</f>
        <v>Variação % no mês - dezembro/24</v>
      </c>
      <c r="C8" s="192"/>
      <c r="D8" s="192"/>
      <c r="E8" s="192"/>
      <c r="F8" s="192"/>
      <c r="G8" s="192"/>
      <c r="H8" s="192"/>
      <c r="I8" s="192"/>
      <c r="J8" s="192"/>
    </row>
    <row r="25" spans="2:12" ht="20.25" customHeight="1" x14ac:dyDescent="0.25"/>
    <row r="26" spans="2:12" x14ac:dyDescent="0.25">
      <c r="B26" s="56" t="s">
        <v>101</v>
      </c>
      <c r="C26" s="14"/>
      <c r="D26" s="14"/>
      <c r="E26" s="14"/>
      <c r="F26" s="14"/>
      <c r="G26" s="14"/>
      <c r="H26" s="14"/>
      <c r="I26" s="14"/>
      <c r="J26" s="14"/>
    </row>
    <row r="27" spans="2:12" x14ac:dyDescent="0.25">
      <c r="B27" s="56" t="s">
        <v>102</v>
      </c>
      <c r="C27" s="14"/>
      <c r="D27" s="14"/>
      <c r="E27" s="14"/>
      <c r="F27" s="14"/>
      <c r="G27" s="14"/>
      <c r="H27" s="14"/>
      <c r="I27" s="14"/>
      <c r="J27" s="14"/>
    </row>
    <row r="28" spans="2:12" s="37" customFormat="1" x14ac:dyDescent="0.25"/>
    <row r="29" spans="2:12" s="180" customFormat="1" x14ac:dyDescent="0.25"/>
    <row r="30" spans="2:12" s="180" customFormat="1" ht="16.5" customHeight="1" x14ac:dyDescent="0.25">
      <c r="E30" s="180" t="s">
        <v>88</v>
      </c>
      <c r="F30" s="180" t="s">
        <v>89</v>
      </c>
    </row>
    <row r="31" spans="2:12" s="180" customFormat="1" x14ac:dyDescent="0.25">
      <c r="D31" s="180" t="s">
        <v>71</v>
      </c>
      <c r="E31" s="180">
        <v>168</v>
      </c>
      <c r="F31" s="180">
        <f>E31+3</f>
        <v>171</v>
      </c>
      <c r="G31" s="180" t="str">
        <f>TEXT(VLOOKUP(F31,base_sinapi,2,FALSE),"Mmmm/aa")</f>
        <v>dezembro/24</v>
      </c>
    </row>
    <row r="32" spans="2:12" s="181" customFormat="1" x14ac:dyDescent="0.25">
      <c r="C32" s="181" t="s">
        <v>90</v>
      </c>
      <c r="D32" s="181">
        <v>1</v>
      </c>
      <c r="E32" s="181">
        <f>D32+6</f>
        <v>7</v>
      </c>
      <c r="F32" s="54" t="str">
        <f>VLOOKUP(E32,Nomes!$F$2:$H$10,3,FALSE)</f>
        <v>G</v>
      </c>
      <c r="G32" s="181" t="str">
        <f>TEXT(VLOOKUP(F32,Nomes!H2:J10,3,FALSE),"Geral")</f>
        <v>no mês</v>
      </c>
      <c r="L32" s="181" t="s">
        <v>159</v>
      </c>
    </row>
    <row r="33" spans="4:14" s="181" customFormat="1" x14ac:dyDescent="0.25">
      <c r="D33" s="181" t="s">
        <v>96</v>
      </c>
      <c r="E33" s="181" t="s">
        <v>97</v>
      </c>
      <c r="F33" s="181" t="s">
        <v>98</v>
      </c>
      <c r="G33" s="181" t="s">
        <v>99</v>
      </c>
      <c r="H33" s="181" t="s">
        <v>100</v>
      </c>
      <c r="K33" s="181" t="s">
        <v>96</v>
      </c>
      <c r="L33" s="181" t="str">
        <f>E30</f>
        <v>Escolha</v>
      </c>
      <c r="M33" s="181" t="s">
        <v>72</v>
      </c>
      <c r="N33" s="181" t="s">
        <v>95</v>
      </c>
    </row>
    <row r="34" spans="4:14" s="181" customFormat="1" x14ac:dyDescent="0.25">
      <c r="D34" s="181" t="s">
        <v>12</v>
      </c>
      <c r="E34" s="181">
        <v>3</v>
      </c>
      <c r="F34" s="181" t="str">
        <f>$F$32&amp;E34</f>
        <v>G3</v>
      </c>
      <c r="G34" s="181">
        <f>HLOOKUP(F34,base_sinapi,$F$31,FALSE)+E34/1000000000</f>
        <v>3.0000002999999997E-2</v>
      </c>
      <c r="H34" s="181" t="str">
        <f>TRIM(D34)</f>
        <v>Rondônia</v>
      </c>
      <c r="K34" s="181" t="str">
        <f>VLOOKUP(L34,$G$34:$H$60,2,FALSE)</f>
        <v>Piauí</v>
      </c>
      <c r="L34" s="181">
        <f t="shared" ref="L34:L60" si="0">LARGE($G$34:$G$60,N34)</f>
        <v>1.900000012</v>
      </c>
      <c r="M34" s="181">
        <f t="shared" ref="M34:M60" si="1">$G$61</f>
        <v>0.21</v>
      </c>
      <c r="N34" s="181">
        <v>1</v>
      </c>
    </row>
    <row r="35" spans="4:14" s="181" customFormat="1" x14ac:dyDescent="0.25">
      <c r="D35" s="181" t="s">
        <v>13</v>
      </c>
      <c r="E35" s="181">
        <v>4</v>
      </c>
      <c r="F35" s="181" t="str">
        <f t="shared" ref="F35:F61" si="2">$F$32&amp;E35</f>
        <v>G4</v>
      </c>
      <c r="G35" s="181">
        <f t="shared" ref="G35:G60" si="3">HLOOKUP(F35,base_sinapi,$F$31,FALSE)+E35/1000000000</f>
        <v>0.43000000399999999</v>
      </c>
      <c r="H35" s="181" t="str">
        <f t="shared" ref="H35:H61" si="4">TRIM(D35)</f>
        <v>Acre</v>
      </c>
      <c r="K35" s="181" t="str">
        <f t="shared" ref="K35:K60" si="5">VLOOKUP(L35,$G$34:$H$60,2,FALSE)</f>
        <v>Amapá</v>
      </c>
      <c r="L35" s="181">
        <f t="shared" si="0"/>
        <v>0.630000008</v>
      </c>
      <c r="M35" s="181">
        <f t="shared" si="1"/>
        <v>0.21</v>
      </c>
      <c r="N35" s="181">
        <v>2</v>
      </c>
    </row>
    <row r="36" spans="4:14" s="181" customFormat="1" x14ac:dyDescent="0.25">
      <c r="D36" s="181" t="s">
        <v>14</v>
      </c>
      <c r="E36" s="181">
        <v>5</v>
      </c>
      <c r="F36" s="181" t="str">
        <f t="shared" si="2"/>
        <v>G5</v>
      </c>
      <c r="G36" s="181">
        <f t="shared" si="3"/>
        <v>-6.9999995000000009E-2</v>
      </c>
      <c r="H36" s="181" t="str">
        <f t="shared" si="4"/>
        <v>Amazonas</v>
      </c>
      <c r="K36" s="181" t="str">
        <f t="shared" si="5"/>
        <v>Maranhão</v>
      </c>
      <c r="L36" s="181">
        <f t="shared" si="0"/>
        <v>0.56000001100000008</v>
      </c>
      <c r="M36" s="181">
        <f t="shared" si="1"/>
        <v>0.21</v>
      </c>
      <c r="N36" s="181">
        <v>3</v>
      </c>
    </row>
    <row r="37" spans="4:14" s="181" customFormat="1" x14ac:dyDescent="0.25">
      <c r="D37" s="181" t="s">
        <v>15</v>
      </c>
      <c r="E37" s="181">
        <v>6</v>
      </c>
      <c r="F37" s="181" t="str">
        <f t="shared" si="2"/>
        <v>G6</v>
      </c>
      <c r="G37" s="181">
        <f t="shared" si="3"/>
        <v>0.100000006</v>
      </c>
      <c r="H37" s="181" t="str">
        <f t="shared" si="4"/>
        <v>Roraima</v>
      </c>
      <c r="K37" s="181" t="str">
        <f t="shared" si="5"/>
        <v>Pará</v>
      </c>
      <c r="L37" s="181">
        <f t="shared" si="0"/>
        <v>0.55000000700000007</v>
      </c>
      <c r="M37" s="181">
        <f t="shared" si="1"/>
        <v>0.21</v>
      </c>
      <c r="N37" s="181">
        <v>4</v>
      </c>
    </row>
    <row r="38" spans="4:14" s="181" customFormat="1" x14ac:dyDescent="0.25">
      <c r="D38" s="181" t="s">
        <v>16</v>
      </c>
      <c r="E38" s="181">
        <v>7</v>
      </c>
      <c r="F38" s="181" t="str">
        <f t="shared" si="2"/>
        <v>G7</v>
      </c>
      <c r="G38" s="181">
        <f t="shared" si="3"/>
        <v>0.55000000700000007</v>
      </c>
      <c r="H38" s="181" t="str">
        <f t="shared" si="4"/>
        <v>Pará</v>
      </c>
      <c r="K38" s="181" t="str">
        <f t="shared" si="5"/>
        <v>Acre</v>
      </c>
      <c r="L38" s="181">
        <f t="shared" si="0"/>
        <v>0.43000000399999999</v>
      </c>
      <c r="M38" s="181">
        <f t="shared" si="1"/>
        <v>0.21</v>
      </c>
      <c r="N38" s="181">
        <v>5</v>
      </c>
    </row>
    <row r="39" spans="4:14" s="181" customFormat="1" x14ac:dyDescent="0.25">
      <c r="D39" s="181" t="s">
        <v>17</v>
      </c>
      <c r="E39" s="181">
        <v>8</v>
      </c>
      <c r="F39" s="181" t="str">
        <f t="shared" si="2"/>
        <v>G8</v>
      </c>
      <c r="G39" s="181">
        <f t="shared" si="3"/>
        <v>0.630000008</v>
      </c>
      <c r="H39" s="181" t="str">
        <f t="shared" si="4"/>
        <v>Amapá</v>
      </c>
      <c r="K39" s="181" t="str">
        <f t="shared" si="5"/>
        <v>Mato Grosso</v>
      </c>
      <c r="L39" s="181">
        <f t="shared" si="0"/>
        <v>0.39000003100000002</v>
      </c>
      <c r="M39" s="181">
        <f t="shared" si="1"/>
        <v>0.21</v>
      </c>
      <c r="N39" s="181">
        <v>6</v>
      </c>
    </row>
    <row r="40" spans="4:14" s="181" customFormat="1" x14ac:dyDescent="0.25">
      <c r="D40" s="181" t="s">
        <v>18</v>
      </c>
      <c r="E40" s="181">
        <v>9</v>
      </c>
      <c r="F40" s="181" t="str">
        <f t="shared" si="2"/>
        <v>G9</v>
      </c>
      <c r="G40" s="181">
        <f t="shared" si="3"/>
        <v>-0.22999999100000001</v>
      </c>
      <c r="H40" s="181" t="str">
        <f t="shared" si="4"/>
        <v>Tocantins</v>
      </c>
      <c r="K40" s="181" t="str">
        <f t="shared" si="5"/>
        <v>Paraná</v>
      </c>
      <c r="L40" s="181">
        <f t="shared" si="0"/>
        <v>0.38000002599999999</v>
      </c>
      <c r="M40" s="181">
        <f t="shared" si="1"/>
        <v>0.21</v>
      </c>
      <c r="N40" s="181">
        <v>7</v>
      </c>
    </row>
    <row r="41" spans="4:14" s="181" customFormat="1" x14ac:dyDescent="0.25">
      <c r="D41" s="181" t="s">
        <v>20</v>
      </c>
      <c r="E41" s="181">
        <v>11</v>
      </c>
      <c r="F41" s="181" t="str">
        <f t="shared" si="2"/>
        <v>G11</v>
      </c>
      <c r="G41" s="181">
        <f t="shared" si="3"/>
        <v>0.56000001100000008</v>
      </c>
      <c r="H41" s="181" t="str">
        <f t="shared" si="4"/>
        <v>Maranhão</v>
      </c>
      <c r="K41" s="181" t="str">
        <f t="shared" si="5"/>
        <v>São Paulo</v>
      </c>
      <c r="L41" s="181">
        <f t="shared" si="0"/>
        <v>0.31000002399999999</v>
      </c>
      <c r="M41" s="181">
        <f t="shared" si="1"/>
        <v>0.21</v>
      </c>
      <c r="N41" s="181">
        <v>8</v>
      </c>
    </row>
    <row r="42" spans="4:14" s="181" customFormat="1" x14ac:dyDescent="0.25">
      <c r="D42" s="181" t="s">
        <v>21</v>
      </c>
      <c r="E42" s="181">
        <v>12</v>
      </c>
      <c r="F42" s="181" t="str">
        <f t="shared" si="2"/>
        <v>G12</v>
      </c>
      <c r="G42" s="181">
        <f t="shared" si="3"/>
        <v>1.900000012</v>
      </c>
      <c r="H42" s="181" t="str">
        <f t="shared" si="4"/>
        <v>Piauí</v>
      </c>
      <c r="K42" s="181" t="str">
        <f t="shared" si="5"/>
        <v>Rio Grande do Sul</v>
      </c>
      <c r="L42" s="181">
        <f t="shared" si="0"/>
        <v>0.30000002799999997</v>
      </c>
      <c r="M42" s="181">
        <f t="shared" si="1"/>
        <v>0.21</v>
      </c>
      <c r="N42" s="181">
        <v>9</v>
      </c>
    </row>
    <row r="43" spans="4:14" s="181" customFormat="1" x14ac:dyDescent="0.25">
      <c r="D43" s="181" t="s">
        <v>22</v>
      </c>
      <c r="E43" s="181">
        <v>13</v>
      </c>
      <c r="F43" s="181" t="str">
        <f t="shared" si="2"/>
        <v>G13</v>
      </c>
      <c r="G43" s="181">
        <f t="shared" si="3"/>
        <v>4.0000013000000001E-2</v>
      </c>
      <c r="H43" s="181" t="str">
        <f t="shared" si="4"/>
        <v>Ceará</v>
      </c>
      <c r="K43" s="181" t="str">
        <f t="shared" si="5"/>
        <v>Goiás</v>
      </c>
      <c r="L43" s="181">
        <f t="shared" si="0"/>
        <v>0.26000003199999999</v>
      </c>
      <c r="M43" s="181">
        <f t="shared" si="1"/>
        <v>0.21</v>
      </c>
      <c r="N43" s="181">
        <v>10</v>
      </c>
    </row>
    <row r="44" spans="4:14" s="181" customFormat="1" x14ac:dyDescent="0.25">
      <c r="D44" s="181" t="s">
        <v>23</v>
      </c>
      <c r="E44" s="181">
        <v>14</v>
      </c>
      <c r="F44" s="181" t="str">
        <f t="shared" si="2"/>
        <v>G14</v>
      </c>
      <c r="G44" s="181">
        <f t="shared" si="3"/>
        <v>1.4E-8</v>
      </c>
      <c r="H44" s="181" t="str">
        <f t="shared" si="4"/>
        <v>Rio Grande do Norte</v>
      </c>
      <c r="K44" s="181" t="str">
        <f t="shared" si="5"/>
        <v>Alagoas</v>
      </c>
      <c r="L44" s="181">
        <f t="shared" si="0"/>
        <v>0.25000001700000002</v>
      </c>
      <c r="M44" s="181">
        <f t="shared" si="1"/>
        <v>0.21</v>
      </c>
      <c r="N44" s="181">
        <v>11</v>
      </c>
    </row>
    <row r="45" spans="4:14" s="181" customFormat="1" x14ac:dyDescent="0.25">
      <c r="D45" s="181" t="s">
        <v>24</v>
      </c>
      <c r="E45" s="181">
        <v>15</v>
      </c>
      <c r="F45" s="181" t="str">
        <f t="shared" si="2"/>
        <v>G15</v>
      </c>
      <c r="G45" s="181">
        <f t="shared" si="3"/>
        <v>0.120000015</v>
      </c>
      <c r="H45" s="181" t="str">
        <f t="shared" si="4"/>
        <v>Paraíba</v>
      </c>
      <c r="K45" s="181" t="str">
        <f t="shared" si="5"/>
        <v>Rio de Janeiro</v>
      </c>
      <c r="L45" s="181">
        <f t="shared" si="0"/>
        <v>0.200000023</v>
      </c>
      <c r="M45" s="181">
        <f t="shared" si="1"/>
        <v>0.21</v>
      </c>
      <c r="N45" s="181">
        <v>12</v>
      </c>
    </row>
    <row r="46" spans="4:14" s="181" customFormat="1" x14ac:dyDescent="0.25">
      <c r="D46" s="181" t="s">
        <v>25</v>
      </c>
      <c r="E46" s="181">
        <v>16</v>
      </c>
      <c r="F46" s="181" t="str">
        <f t="shared" si="2"/>
        <v>G16</v>
      </c>
      <c r="G46" s="181">
        <f t="shared" si="3"/>
        <v>2.0000015999999999E-2</v>
      </c>
      <c r="H46" s="181" t="str">
        <f t="shared" si="4"/>
        <v>Pernambuco</v>
      </c>
      <c r="K46" s="181" t="str">
        <f t="shared" si="5"/>
        <v>Distrito Federal</v>
      </c>
      <c r="L46" s="181">
        <f t="shared" si="0"/>
        <v>0.180000033</v>
      </c>
      <c r="M46" s="181">
        <f t="shared" si="1"/>
        <v>0.21</v>
      </c>
      <c r="N46" s="181">
        <v>13</v>
      </c>
    </row>
    <row r="47" spans="4:14" s="181" customFormat="1" x14ac:dyDescent="0.25">
      <c r="D47" s="181" t="s">
        <v>26</v>
      </c>
      <c r="E47" s="181">
        <v>17</v>
      </c>
      <c r="F47" s="181" t="str">
        <f t="shared" si="2"/>
        <v>G17</v>
      </c>
      <c r="G47" s="181">
        <f t="shared" si="3"/>
        <v>0.25000001700000002</v>
      </c>
      <c r="H47" s="181" t="str">
        <f t="shared" si="4"/>
        <v>Alagoas</v>
      </c>
      <c r="K47" s="181" t="str">
        <f t="shared" si="5"/>
        <v>Sergipe</v>
      </c>
      <c r="L47" s="181">
        <f t="shared" si="0"/>
        <v>0.13000001799999999</v>
      </c>
      <c r="M47" s="181">
        <f t="shared" si="1"/>
        <v>0.21</v>
      </c>
      <c r="N47" s="181">
        <v>14</v>
      </c>
    </row>
    <row r="48" spans="4:14" s="181" customFormat="1" x14ac:dyDescent="0.25">
      <c r="D48" s="181" t="s">
        <v>27</v>
      </c>
      <c r="E48" s="181">
        <v>18</v>
      </c>
      <c r="F48" s="181" t="str">
        <f t="shared" si="2"/>
        <v>G18</v>
      </c>
      <c r="G48" s="181">
        <f t="shared" si="3"/>
        <v>0.13000001799999999</v>
      </c>
      <c r="H48" s="181" t="str">
        <f t="shared" si="4"/>
        <v>Sergipe</v>
      </c>
      <c r="K48" s="181" t="str">
        <f t="shared" si="5"/>
        <v>Paraíba</v>
      </c>
      <c r="L48" s="181">
        <f t="shared" si="0"/>
        <v>0.120000015</v>
      </c>
      <c r="M48" s="181">
        <f t="shared" si="1"/>
        <v>0.21</v>
      </c>
      <c r="N48" s="181">
        <v>15</v>
      </c>
    </row>
    <row r="49" spans="4:14" s="181" customFormat="1" x14ac:dyDescent="0.25">
      <c r="D49" s="181" t="s">
        <v>28</v>
      </c>
      <c r="E49" s="181">
        <v>19</v>
      </c>
      <c r="F49" s="181" t="str">
        <f t="shared" si="2"/>
        <v>G19</v>
      </c>
      <c r="G49" s="181">
        <f t="shared" si="3"/>
        <v>-0.179999981</v>
      </c>
      <c r="H49" s="181" t="str">
        <f t="shared" si="4"/>
        <v>Bahia</v>
      </c>
      <c r="K49" s="181" t="str">
        <f t="shared" si="5"/>
        <v>Santa Catarina</v>
      </c>
      <c r="L49" s="181">
        <f t="shared" si="0"/>
        <v>0.110000027</v>
      </c>
      <c r="M49" s="181">
        <f t="shared" si="1"/>
        <v>0.21</v>
      </c>
      <c r="N49" s="181">
        <v>16</v>
      </c>
    </row>
    <row r="50" spans="4:14" s="181" customFormat="1" x14ac:dyDescent="0.25">
      <c r="D50" s="181" t="s">
        <v>30</v>
      </c>
      <c r="E50" s="181">
        <v>21</v>
      </c>
      <c r="F50" s="181" t="str">
        <f t="shared" si="2"/>
        <v>G21</v>
      </c>
      <c r="G50" s="181">
        <f t="shared" si="3"/>
        <v>4.0000021000000004E-2</v>
      </c>
      <c r="H50" s="181" t="str">
        <f t="shared" si="4"/>
        <v>Minas Gerais</v>
      </c>
      <c r="K50" s="181" t="str">
        <f t="shared" si="5"/>
        <v>Roraima</v>
      </c>
      <c r="L50" s="181">
        <f t="shared" si="0"/>
        <v>0.100000006</v>
      </c>
      <c r="M50" s="181">
        <f t="shared" si="1"/>
        <v>0.21</v>
      </c>
      <c r="N50" s="181">
        <v>17</v>
      </c>
    </row>
    <row r="51" spans="4:14" s="181" customFormat="1" x14ac:dyDescent="0.25">
      <c r="D51" s="181" t="s">
        <v>31</v>
      </c>
      <c r="E51" s="181">
        <v>22</v>
      </c>
      <c r="F51" s="181" t="str">
        <f t="shared" si="2"/>
        <v>G22</v>
      </c>
      <c r="G51" s="181">
        <f t="shared" si="3"/>
        <v>2.0000021999999999E-2</v>
      </c>
      <c r="H51" s="181" t="str">
        <f t="shared" si="4"/>
        <v>Espírito Santo</v>
      </c>
      <c r="K51" s="181" t="str">
        <f t="shared" si="5"/>
        <v>Mato Grosso do Sul</v>
      </c>
      <c r="L51" s="181">
        <f t="shared" si="0"/>
        <v>7.0000030000000005E-2</v>
      </c>
      <c r="M51" s="181">
        <f t="shared" si="1"/>
        <v>0.21</v>
      </c>
      <c r="N51" s="181">
        <v>18</v>
      </c>
    </row>
    <row r="52" spans="4:14" s="181" customFormat="1" x14ac:dyDescent="0.25">
      <c r="D52" s="181" t="s">
        <v>32</v>
      </c>
      <c r="E52" s="181">
        <v>23</v>
      </c>
      <c r="F52" s="181" t="str">
        <f t="shared" si="2"/>
        <v>G23</v>
      </c>
      <c r="G52" s="181">
        <f t="shared" si="3"/>
        <v>0.200000023</v>
      </c>
      <c r="H52" s="181" t="str">
        <f t="shared" si="4"/>
        <v>Rio de Janeiro</v>
      </c>
      <c r="K52" s="181" t="str">
        <f t="shared" si="5"/>
        <v>Minas Gerais</v>
      </c>
      <c r="L52" s="181">
        <f t="shared" si="0"/>
        <v>4.0000021000000004E-2</v>
      </c>
      <c r="M52" s="181">
        <f t="shared" si="1"/>
        <v>0.21</v>
      </c>
      <c r="N52" s="181">
        <v>19</v>
      </c>
    </row>
    <row r="53" spans="4:14" s="181" customFormat="1" x14ac:dyDescent="0.25">
      <c r="D53" s="181" t="s">
        <v>33</v>
      </c>
      <c r="E53" s="181">
        <v>24</v>
      </c>
      <c r="F53" s="181" t="str">
        <f t="shared" si="2"/>
        <v>G24</v>
      </c>
      <c r="G53" s="181">
        <f t="shared" si="3"/>
        <v>0.31000002399999999</v>
      </c>
      <c r="H53" s="181" t="str">
        <f t="shared" si="4"/>
        <v>São Paulo</v>
      </c>
      <c r="K53" s="181" t="str">
        <f t="shared" si="5"/>
        <v>Ceará</v>
      </c>
      <c r="L53" s="181">
        <f t="shared" si="0"/>
        <v>4.0000013000000001E-2</v>
      </c>
      <c r="M53" s="181">
        <f t="shared" si="1"/>
        <v>0.21</v>
      </c>
      <c r="N53" s="181">
        <v>20</v>
      </c>
    </row>
    <row r="54" spans="4:14" s="181" customFormat="1" x14ac:dyDescent="0.25">
      <c r="D54" s="181" t="s">
        <v>35</v>
      </c>
      <c r="E54" s="181">
        <v>26</v>
      </c>
      <c r="F54" s="181" t="str">
        <f t="shared" si="2"/>
        <v>G26</v>
      </c>
      <c r="G54" s="181">
        <f t="shared" si="3"/>
        <v>0.38000002599999999</v>
      </c>
      <c r="H54" s="181" t="str">
        <f t="shared" si="4"/>
        <v>Paraná</v>
      </c>
      <c r="K54" s="181" t="str">
        <f t="shared" si="5"/>
        <v>Rondônia</v>
      </c>
      <c r="L54" s="181">
        <f t="shared" si="0"/>
        <v>3.0000002999999997E-2</v>
      </c>
      <c r="M54" s="181">
        <f t="shared" si="1"/>
        <v>0.21</v>
      </c>
      <c r="N54" s="181">
        <v>21</v>
      </c>
    </row>
    <row r="55" spans="4:14" s="181" customFormat="1" x14ac:dyDescent="0.25">
      <c r="D55" s="181" t="s">
        <v>36</v>
      </c>
      <c r="E55" s="181">
        <v>27</v>
      </c>
      <c r="F55" s="181" t="str">
        <f t="shared" si="2"/>
        <v>G27</v>
      </c>
      <c r="G55" s="181">
        <f t="shared" si="3"/>
        <v>0.110000027</v>
      </c>
      <c r="H55" s="181" t="str">
        <f t="shared" si="4"/>
        <v>Santa Catarina</v>
      </c>
      <c r="K55" s="181" t="str">
        <f t="shared" si="5"/>
        <v>Espírito Santo</v>
      </c>
      <c r="L55" s="181">
        <f t="shared" si="0"/>
        <v>2.0000021999999999E-2</v>
      </c>
      <c r="M55" s="181">
        <f t="shared" si="1"/>
        <v>0.21</v>
      </c>
      <c r="N55" s="181">
        <v>22</v>
      </c>
    </row>
    <row r="56" spans="4:14" s="181" customFormat="1" x14ac:dyDescent="0.25">
      <c r="D56" s="181" t="s">
        <v>37</v>
      </c>
      <c r="E56" s="181">
        <v>28</v>
      </c>
      <c r="F56" s="181" t="str">
        <f t="shared" si="2"/>
        <v>G28</v>
      </c>
      <c r="G56" s="181">
        <f t="shared" si="3"/>
        <v>0.30000002799999997</v>
      </c>
      <c r="H56" s="181" t="str">
        <f t="shared" si="4"/>
        <v>Rio Grande do Sul</v>
      </c>
      <c r="K56" s="181" t="str">
        <f t="shared" si="5"/>
        <v>Pernambuco</v>
      </c>
      <c r="L56" s="181">
        <f t="shared" si="0"/>
        <v>2.0000015999999999E-2</v>
      </c>
      <c r="M56" s="181">
        <f t="shared" si="1"/>
        <v>0.21</v>
      </c>
      <c r="N56" s="181">
        <v>23</v>
      </c>
    </row>
    <row r="57" spans="4:14" s="181" customFormat="1" x14ac:dyDescent="0.25">
      <c r="D57" s="181" t="s">
        <v>39</v>
      </c>
      <c r="E57" s="181">
        <v>30</v>
      </c>
      <c r="F57" s="181" t="str">
        <f t="shared" si="2"/>
        <v>G30</v>
      </c>
      <c r="G57" s="181">
        <f t="shared" si="3"/>
        <v>7.0000030000000005E-2</v>
      </c>
      <c r="H57" s="181" t="str">
        <f t="shared" si="4"/>
        <v>Mato Grosso do Sul</v>
      </c>
      <c r="K57" s="181" t="str">
        <f t="shared" si="5"/>
        <v>Rio Grande do Norte</v>
      </c>
      <c r="L57" s="181">
        <f t="shared" si="0"/>
        <v>1.4E-8</v>
      </c>
      <c r="M57" s="181">
        <f t="shared" si="1"/>
        <v>0.21</v>
      </c>
      <c r="N57" s="181">
        <v>24</v>
      </c>
    </row>
    <row r="58" spans="4:14" s="181" customFormat="1" x14ac:dyDescent="0.25">
      <c r="D58" s="181" t="s">
        <v>40</v>
      </c>
      <c r="E58" s="181">
        <v>31</v>
      </c>
      <c r="F58" s="181" t="str">
        <f t="shared" si="2"/>
        <v>G31</v>
      </c>
      <c r="G58" s="181">
        <f t="shared" si="3"/>
        <v>0.39000003100000002</v>
      </c>
      <c r="H58" s="181" t="str">
        <f t="shared" si="4"/>
        <v>Mato Grosso</v>
      </c>
      <c r="K58" s="181" t="str">
        <f t="shared" si="5"/>
        <v>Amazonas</v>
      </c>
      <c r="L58" s="181">
        <f t="shared" si="0"/>
        <v>-6.9999995000000009E-2</v>
      </c>
      <c r="M58" s="181">
        <f t="shared" si="1"/>
        <v>0.21</v>
      </c>
      <c r="N58" s="181">
        <v>25</v>
      </c>
    </row>
    <row r="59" spans="4:14" s="181" customFormat="1" x14ac:dyDescent="0.25">
      <c r="D59" s="181" t="s">
        <v>41</v>
      </c>
      <c r="E59" s="181">
        <v>32</v>
      </c>
      <c r="F59" s="181" t="str">
        <f t="shared" si="2"/>
        <v>G32</v>
      </c>
      <c r="G59" s="181">
        <f t="shared" si="3"/>
        <v>0.26000003199999999</v>
      </c>
      <c r="H59" s="181" t="str">
        <f t="shared" si="4"/>
        <v>Goiás</v>
      </c>
      <c r="K59" s="181" t="str">
        <f t="shared" si="5"/>
        <v>Bahia</v>
      </c>
      <c r="L59" s="181">
        <f t="shared" si="0"/>
        <v>-0.179999981</v>
      </c>
      <c r="M59" s="181">
        <f t="shared" si="1"/>
        <v>0.21</v>
      </c>
      <c r="N59" s="181">
        <v>26</v>
      </c>
    </row>
    <row r="60" spans="4:14" s="181" customFormat="1" x14ac:dyDescent="0.25">
      <c r="D60" s="181" t="s">
        <v>42</v>
      </c>
      <c r="E60" s="181">
        <v>33</v>
      </c>
      <c r="F60" s="181" t="str">
        <f t="shared" si="2"/>
        <v>G33</v>
      </c>
      <c r="G60" s="181">
        <f t="shared" si="3"/>
        <v>0.180000033</v>
      </c>
      <c r="H60" s="181" t="str">
        <f t="shared" si="4"/>
        <v>Distrito Federal</v>
      </c>
      <c r="K60" s="181" t="str">
        <f t="shared" si="5"/>
        <v>Tocantins</v>
      </c>
      <c r="L60" s="181">
        <f t="shared" si="0"/>
        <v>-0.22999999100000001</v>
      </c>
      <c r="M60" s="181">
        <f t="shared" si="1"/>
        <v>0.21</v>
      </c>
      <c r="N60" s="181">
        <v>27</v>
      </c>
    </row>
    <row r="61" spans="4:14" s="181" customFormat="1" x14ac:dyDescent="0.25">
      <c r="D61" s="181" t="s">
        <v>10</v>
      </c>
      <c r="E61" s="181">
        <v>1</v>
      </c>
      <c r="F61" s="181" t="str">
        <f t="shared" si="2"/>
        <v>G1</v>
      </c>
      <c r="G61" s="181">
        <f>HLOOKUP(F61,base_sinapi,$F$31,FALSE)</f>
        <v>0.21</v>
      </c>
      <c r="H61" s="181" t="str">
        <f t="shared" si="4"/>
        <v>Brasil</v>
      </c>
    </row>
    <row r="62" spans="4:14" s="181" customFormat="1" x14ac:dyDescent="0.25"/>
    <row r="63" spans="4:14" s="181" customFormat="1" x14ac:dyDescent="0.25"/>
    <row r="64" spans="4:14" s="181" customFormat="1" x14ac:dyDescent="0.25"/>
    <row r="65" spans="9:15" s="54" customFormat="1" x14ac:dyDescent="0.25"/>
    <row r="66" spans="9:15" s="182" customFormat="1" x14ac:dyDescent="0.25"/>
    <row r="67" spans="9:15" s="182" customFormat="1" x14ac:dyDescent="0.25"/>
    <row r="68" spans="9:15" s="166" customFormat="1" x14ac:dyDescent="0.25"/>
    <row r="69" spans="9:15" s="166" customFormat="1" x14ac:dyDescent="0.25"/>
    <row r="70" spans="9:15" s="54" customFormat="1" x14ac:dyDescent="0.25">
      <c r="I70" s="169"/>
      <c r="J70" s="169"/>
      <c r="K70" s="169"/>
      <c r="L70" s="169"/>
      <c r="M70" s="169"/>
      <c r="N70" s="169"/>
      <c r="O70" s="169"/>
    </row>
    <row r="71" spans="9:15" s="54" customFormat="1" x14ac:dyDescent="0.25">
      <c r="I71" s="169"/>
      <c r="J71" s="169"/>
      <c r="K71" s="169"/>
      <c r="L71" s="169"/>
      <c r="M71" s="169"/>
      <c r="N71" s="169"/>
      <c r="O71" s="169"/>
    </row>
  </sheetData>
  <mergeCells count="3">
    <mergeCell ref="I4:J4"/>
    <mergeCell ref="B8:J8"/>
    <mergeCell ref="B7:J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0</xdr:col>
                    <xdr:colOff>600075</xdr:colOff>
                    <xdr:row>3</xdr:row>
                    <xdr:rowOff>95250</xdr:rowOff>
                  </from>
                  <to>
                    <xdr:col>2</xdr:col>
                    <xdr:colOff>466725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3</xdr:col>
                    <xdr:colOff>152400</xdr:colOff>
                    <xdr:row>3</xdr:row>
                    <xdr:rowOff>95250</xdr:rowOff>
                  </from>
                  <to>
                    <xdr:col>3</xdr:col>
                    <xdr:colOff>1238250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defaultSize="0" autoFill="0" autoLine="0" autoPict="0">
                <anchor moveWithCells="1">
                  <from>
                    <xdr:col>3</xdr:col>
                    <xdr:colOff>1400175</xdr:colOff>
                    <xdr:row>3</xdr:row>
                    <xdr:rowOff>85725</xdr:rowOff>
                  </from>
                  <to>
                    <xdr:col>6</xdr:col>
                    <xdr:colOff>352425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3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A1:L69"/>
  <sheetViews>
    <sheetView showGridLines="0" topLeftCell="A16" workbookViewId="0">
      <selection activeCell="A34" sqref="A34:XFD54"/>
    </sheetView>
  </sheetViews>
  <sheetFormatPr defaultRowHeight="15" x14ac:dyDescent="0.25"/>
  <cols>
    <col min="1" max="1" width="8.42578125" customWidth="1"/>
    <col min="3" max="3" width="10" customWidth="1"/>
    <col min="4" max="4" width="12.28515625" customWidth="1"/>
    <col min="5" max="5" width="7.7109375" customWidth="1"/>
    <col min="6" max="6" width="8.42578125" customWidth="1"/>
    <col min="9" max="9" width="21.42578125" customWidth="1"/>
    <col min="13" max="13" width="3.5703125" customWidth="1"/>
  </cols>
  <sheetData>
    <row r="1" spans="1:9" ht="23.25" x14ac:dyDescent="0.35">
      <c r="A1" s="12" t="s">
        <v>149</v>
      </c>
    </row>
    <row r="2" spans="1:9" ht="5.0999999999999996" customHeight="1" x14ac:dyDescent="0.25">
      <c r="B2" s="1"/>
    </row>
    <row r="3" spans="1:9" x14ac:dyDescent="0.25">
      <c r="C3" s="26" t="s">
        <v>103</v>
      </c>
    </row>
    <row r="4" spans="1:9" x14ac:dyDescent="0.25">
      <c r="A4" s="196" t="s">
        <v>69</v>
      </c>
      <c r="B4" s="189"/>
      <c r="C4" s="189"/>
      <c r="D4" s="189"/>
      <c r="E4" s="189"/>
      <c r="F4" s="189" t="s">
        <v>65</v>
      </c>
      <c r="G4" s="189"/>
      <c r="H4" s="189"/>
      <c r="I4" s="190"/>
    </row>
    <row r="5" spans="1:9" x14ac:dyDescent="0.25">
      <c r="A5" s="17" t="s">
        <v>66</v>
      </c>
      <c r="B5" s="29"/>
      <c r="C5" s="29"/>
      <c r="D5" s="29"/>
      <c r="E5" s="29"/>
      <c r="F5" s="29"/>
      <c r="G5" s="29"/>
      <c r="H5" s="29"/>
      <c r="I5" s="30"/>
    </row>
    <row r="6" spans="1:9" ht="5.0999999999999996" customHeight="1" x14ac:dyDescent="0.25">
      <c r="A6" s="17"/>
      <c r="B6" s="29"/>
      <c r="C6" s="29"/>
      <c r="D6" s="29"/>
      <c r="E6" s="29"/>
      <c r="F6" s="29"/>
      <c r="G6" s="29"/>
      <c r="H6" s="29"/>
      <c r="I6" s="30"/>
    </row>
    <row r="7" spans="1:9" x14ac:dyDescent="0.25">
      <c r="A7" s="18" t="s">
        <v>67</v>
      </c>
      <c r="B7" s="29"/>
      <c r="C7" s="29"/>
      <c r="D7" s="29"/>
      <c r="E7" s="29"/>
      <c r="F7" s="29"/>
      <c r="G7" s="29"/>
      <c r="H7" s="29"/>
      <c r="I7" s="30"/>
    </row>
    <row r="8" spans="1:9" ht="5.0999999999999996" customHeight="1" x14ac:dyDescent="0.25">
      <c r="A8" s="18"/>
      <c r="B8" s="29"/>
      <c r="C8" s="29"/>
      <c r="D8" s="29"/>
      <c r="E8" s="29"/>
      <c r="F8" s="29"/>
      <c r="G8" s="29"/>
      <c r="H8" s="29"/>
      <c r="I8" s="30"/>
    </row>
    <row r="9" spans="1:9" x14ac:dyDescent="0.25">
      <c r="A9" s="19" t="s">
        <v>68</v>
      </c>
      <c r="B9" s="29"/>
      <c r="C9" s="29"/>
      <c r="D9" s="29"/>
      <c r="E9" s="29"/>
      <c r="F9" s="29"/>
      <c r="G9" s="29"/>
      <c r="H9" s="29"/>
      <c r="I9" s="30"/>
    </row>
    <row r="10" spans="1:9" ht="5.0999999999999996" customHeight="1" x14ac:dyDescent="0.25">
      <c r="A10" s="31"/>
      <c r="B10" s="32"/>
      <c r="C10" s="32"/>
      <c r="D10" s="32"/>
      <c r="E10" s="32"/>
      <c r="F10" s="32"/>
      <c r="G10" s="32"/>
      <c r="H10" s="32"/>
      <c r="I10" s="33"/>
    </row>
    <row r="12" spans="1:9" x14ac:dyDescent="0.25">
      <c r="A12" s="191" t="s">
        <v>128</v>
      </c>
      <c r="B12" s="191"/>
      <c r="C12" s="191"/>
      <c r="D12" s="191"/>
      <c r="E12" s="191"/>
      <c r="F12" s="191"/>
      <c r="G12" s="191"/>
      <c r="H12" s="191"/>
      <c r="I12" s="191"/>
    </row>
    <row r="13" spans="1:9" x14ac:dyDescent="0.25">
      <c r="A13" s="192" t="str">
        <f>CONCATENATE("Número índice, base: ",G38,"=100")</f>
        <v>Número índice, base: dezembro/23=100</v>
      </c>
      <c r="B13" s="192"/>
      <c r="C13" s="192"/>
      <c r="D13" s="192"/>
      <c r="E13" s="192"/>
      <c r="F13" s="192"/>
      <c r="G13" s="192"/>
      <c r="H13" s="192"/>
      <c r="I13" s="192"/>
    </row>
    <row r="29" spans="1:1" s="37" customFormat="1" x14ac:dyDescent="0.25"/>
    <row r="30" spans="1:1" s="37" customFormat="1" x14ac:dyDescent="0.25"/>
    <row r="31" spans="1:1" s="3" customFormat="1" x14ac:dyDescent="0.25">
      <c r="A31" s="175" t="s">
        <v>101</v>
      </c>
    </row>
    <row r="32" spans="1:1" s="3" customFormat="1" x14ac:dyDescent="0.25">
      <c r="A32" s="175" t="s">
        <v>102</v>
      </c>
    </row>
    <row r="33" spans="1:8" s="177" customFormat="1" x14ac:dyDescent="0.25">
      <c r="A33" s="176"/>
    </row>
    <row r="34" spans="1:8" s="54" customFormat="1" x14ac:dyDescent="0.25">
      <c r="B34" s="54">
        <v>168</v>
      </c>
      <c r="C34" s="54">
        <f>B34+3</f>
        <v>171</v>
      </c>
    </row>
    <row r="35" spans="1:8" s="54" customFormat="1" x14ac:dyDescent="0.25">
      <c r="A35" s="54" t="s">
        <v>48</v>
      </c>
      <c r="B35" s="54">
        <v>1</v>
      </c>
      <c r="C35" s="54">
        <f>B35+3</f>
        <v>4</v>
      </c>
      <c r="D35" s="54" t="str">
        <f>VLOOKUP(C35,Nomes!$F$2:$H$10,3,FALSE)</f>
        <v>D</v>
      </c>
      <c r="E35" s="54" t="str">
        <f>VLOOKUP($D35,Nomes!$H$2:$J$10,3,FALSE)</f>
        <v>Total</v>
      </c>
      <c r="F35" s="54" t="s">
        <v>44</v>
      </c>
      <c r="G35" s="54">
        <v>22</v>
      </c>
      <c r="H35" s="54" t="str">
        <f>TRIM(VLOOKUP($G35,Nomes!$D$1:$E$34,2,FALSE))</f>
        <v>Espírito Santo</v>
      </c>
    </row>
    <row r="36" spans="1:8" s="54" customFormat="1" x14ac:dyDescent="0.25">
      <c r="A36" s="54" t="s">
        <v>161</v>
      </c>
      <c r="B36" s="54">
        <v>2</v>
      </c>
      <c r="C36" s="54">
        <f>B36+3</f>
        <v>5</v>
      </c>
      <c r="D36" s="54" t="str">
        <f>VLOOKUP(C36,Nomes!$F$2:$H$10,3,FALSE)</f>
        <v>E</v>
      </c>
      <c r="E36" s="54" t="str">
        <f>VLOOKUP($D36,Nomes!$H$2:$J$10,3,FALSE)</f>
        <v>Material</v>
      </c>
      <c r="F36" s="54" t="s">
        <v>44</v>
      </c>
      <c r="G36" s="54">
        <v>22</v>
      </c>
      <c r="H36" s="54" t="str">
        <f>TRIM(VLOOKUP($G36,Nomes!$D$1:$E$34,2,FALSE))</f>
        <v>Espírito Santo</v>
      </c>
    </row>
    <row r="37" spans="1:8" s="54" customFormat="1" x14ac:dyDescent="0.25">
      <c r="A37" s="54" t="s">
        <v>50</v>
      </c>
      <c r="B37" s="54">
        <v>3</v>
      </c>
      <c r="C37" s="54">
        <f>B37+3</f>
        <v>6</v>
      </c>
      <c r="D37" s="54" t="str">
        <f>VLOOKUP(C37,Nomes!$F$2:$H$10,3,FALSE)</f>
        <v>F</v>
      </c>
      <c r="E37" s="54" t="str">
        <f>VLOOKUP($D37,Nomes!$H$2:$J$10,3,FALSE)</f>
        <v>Mão-de-obra</v>
      </c>
      <c r="F37" s="54" t="s">
        <v>44</v>
      </c>
      <c r="G37" s="54">
        <v>22</v>
      </c>
      <c r="H37" s="54" t="str">
        <f>TRIM(VLOOKUP($G37,Nomes!$D$1:$E$34,2,FALSE))</f>
        <v>Espírito Santo</v>
      </c>
    </row>
    <row r="38" spans="1:8" s="54" customFormat="1" x14ac:dyDescent="0.25">
      <c r="C38" s="54" t="str">
        <f>CONCATENATE($D$35,$G$35)</f>
        <v>D22</v>
      </c>
      <c r="D38" s="54" t="str">
        <f>CONCATENATE($D$36,$G$36)</f>
        <v>E22</v>
      </c>
      <c r="E38" s="54" t="str">
        <f>CONCATENATE($D$37,$G$37)</f>
        <v>F22</v>
      </c>
      <c r="G38" s="220" t="str">
        <f>TEXT(VLOOKUP(A40,base_sinapi,2,FALSE),"mmmm/aa")</f>
        <v>dezembro/23</v>
      </c>
    </row>
    <row r="39" spans="1:8" s="54" customFormat="1" ht="75" x14ac:dyDescent="0.25">
      <c r="B39" s="54" t="s">
        <v>51</v>
      </c>
      <c r="C39" s="219" t="str">
        <f>CONCATENATE(E35," - ",H35)</f>
        <v>Total - Espírito Santo</v>
      </c>
      <c r="D39" s="219" t="str">
        <f>CONCATENATE(E36," - ",H36)</f>
        <v>Material - Espírito Santo</v>
      </c>
      <c r="E39" s="219" t="str">
        <f>CONCATENATE(E37," - ",H37)</f>
        <v>Mão-de-obra - Espírito Santo</v>
      </c>
    </row>
    <row r="40" spans="1:8" s="54" customFormat="1" x14ac:dyDescent="0.25">
      <c r="A40" s="54">
        <f t="shared" ref="A40:A49" si="0">A41-1</f>
        <v>159</v>
      </c>
      <c r="B40" s="220">
        <f t="shared" ref="B40:B52" si="1">VLOOKUP(A40,base_sinapi,2,FALSE)</f>
        <v>45261</v>
      </c>
      <c r="C40" s="221">
        <f>HLOOKUP($C$38,base_sinapi,'G6'!$A40,FALSE)/HLOOKUP($C$38,base_sinapi,'G6'!$A$40,FALSE)*100</f>
        <v>100</v>
      </c>
      <c r="D40" s="221">
        <f>HLOOKUP($D$38,base_sinapi,'G6'!$A40,FALSE)/HLOOKUP($D$38,base_sinapi,'G6'!$A$40,FALSE)*100</f>
        <v>100</v>
      </c>
      <c r="E40" s="221">
        <f>HLOOKUP($E$38,base_sinapi,'G6'!$A40,FALSE)/HLOOKUP($E$38,base_sinapi,'G6'!$A$40,FALSE)*100</f>
        <v>100</v>
      </c>
    </row>
    <row r="41" spans="1:8" s="54" customFormat="1" x14ac:dyDescent="0.25">
      <c r="A41" s="54">
        <f t="shared" si="0"/>
        <v>160</v>
      </c>
      <c r="B41" s="220">
        <f t="shared" si="1"/>
        <v>45292</v>
      </c>
      <c r="C41" s="221">
        <f>HLOOKUP($C$38,base_sinapi,'G6'!$A41,FALSE)/HLOOKUP($C$38,base_sinapi,'G6'!$A$40,FALSE)*100</f>
        <v>99.950903153616039</v>
      </c>
      <c r="D41" s="221">
        <f>HLOOKUP($D$38,base_sinapi,'G6'!$A41,FALSE)/HLOOKUP($D$38,base_sinapi,'G6'!$A$40,FALSE)*100</f>
        <v>99.920160743037343</v>
      </c>
      <c r="E41" s="221">
        <f>HLOOKUP($E$38,base_sinapi,'G6'!$A41,FALSE)/HLOOKUP($E$38,base_sinapi,'G6'!$A$40,FALSE)*100</f>
        <v>100</v>
      </c>
    </row>
    <row r="42" spans="1:8" s="54" customFormat="1" x14ac:dyDescent="0.25">
      <c r="A42" s="54">
        <f t="shared" si="0"/>
        <v>161</v>
      </c>
      <c r="B42" s="220">
        <f t="shared" si="1"/>
        <v>45323</v>
      </c>
      <c r="C42" s="221">
        <f>HLOOKUP($C$38,base_sinapi,'G6'!$A42,FALSE)/HLOOKUP($C$38,base_sinapi,'G6'!$A$40,FALSE)*100</f>
        <v>99.91094060423373</v>
      </c>
      <c r="D42" s="221">
        <f>HLOOKUP($D$38,base_sinapi,'G6'!$A42,FALSE)/HLOOKUP($D$38,base_sinapi,'G6'!$A$40,FALSE)*100</f>
        <v>99.850966720336388</v>
      </c>
      <c r="E42" s="221">
        <f>HLOOKUP($E$38,base_sinapi,'G6'!$A42,FALSE)/HLOOKUP($E$38,base_sinapi,'G6'!$A$40,FALSE)*100</f>
        <v>100</v>
      </c>
    </row>
    <row r="43" spans="1:8" s="54" customFormat="1" x14ac:dyDescent="0.25">
      <c r="A43" s="54">
        <f t="shared" si="0"/>
        <v>162</v>
      </c>
      <c r="B43" s="220">
        <f t="shared" si="1"/>
        <v>45352</v>
      </c>
      <c r="C43" s="221">
        <f>HLOOKUP($C$38,base_sinapi,'G6'!$A43,FALSE)/HLOOKUP($C$38,base_sinapi,'G6'!$A$40,FALSE)*100</f>
        <v>99.760224703706228</v>
      </c>
      <c r="D43" s="221">
        <f>HLOOKUP($D$38,base_sinapi,'G6'!$A43,FALSE)/HLOOKUP($D$38,base_sinapi,'G6'!$A$40,FALSE)*100</f>
        <v>99.600803715186757</v>
      </c>
      <c r="E43" s="221">
        <f>HLOOKUP($E$38,base_sinapi,'G6'!$A43,FALSE)/HLOOKUP($E$38,base_sinapi,'G6'!$A$40,FALSE)*100</f>
        <v>100</v>
      </c>
    </row>
    <row r="44" spans="1:8" s="54" customFormat="1" x14ac:dyDescent="0.25">
      <c r="A44" s="54">
        <f t="shared" si="0"/>
        <v>163</v>
      </c>
      <c r="B44" s="220">
        <f t="shared" si="1"/>
        <v>45383</v>
      </c>
      <c r="C44" s="221">
        <f>HLOOKUP($C$38,base_sinapi,'G6'!$A44,FALSE)/HLOOKUP($C$38,base_sinapi,'G6'!$A$40,FALSE)*100</f>
        <v>100.17012628165605</v>
      </c>
      <c r="D44" s="221">
        <f>HLOOKUP($D$38,base_sinapi,'G6'!$A44,FALSE)/HLOOKUP($D$38,base_sinapi,'G6'!$A$40,FALSE)*100</f>
        <v>97.578209205466322</v>
      </c>
      <c r="E44" s="221">
        <f>HLOOKUP($E$38,base_sinapi,'G6'!$A44,FALSE)/HLOOKUP($E$38,base_sinapi,'G6'!$A$40,FALSE)*100</f>
        <v>104.01019707814491</v>
      </c>
    </row>
    <row r="45" spans="1:8" s="54" customFormat="1" x14ac:dyDescent="0.25">
      <c r="A45" s="54">
        <f t="shared" si="0"/>
        <v>164</v>
      </c>
      <c r="B45" s="220">
        <f t="shared" si="1"/>
        <v>45413</v>
      </c>
      <c r="C45" s="221">
        <f>HLOOKUP($C$38,base_sinapi,'G6'!$A45,FALSE)/HLOOKUP($C$38,base_sinapi,'G6'!$A$40,FALSE)*100</f>
        <v>100.69078121075106</v>
      </c>
      <c r="D45" s="221">
        <f>HLOOKUP($D$38,base_sinapi,'G6'!$A45,FALSE)/HLOOKUP($D$38,base_sinapi,'G6'!$A$40,FALSE)*100</f>
        <v>97.9694215645833</v>
      </c>
      <c r="E45" s="221">
        <f>HLOOKUP($E$38,base_sinapi,'G6'!$A45,FALSE)/HLOOKUP($E$38,base_sinapi,'G6'!$A$40,FALSE)*100</f>
        <v>104.72758767199397</v>
      </c>
    </row>
    <row r="46" spans="1:8" s="54" customFormat="1" x14ac:dyDescent="0.25">
      <c r="A46" s="54">
        <f t="shared" si="0"/>
        <v>165</v>
      </c>
      <c r="B46" s="220">
        <f t="shared" si="1"/>
        <v>45444</v>
      </c>
      <c r="C46" s="221">
        <f>HLOOKUP($C$38,base_sinapi,'G6'!$A46,FALSE)/HLOOKUP($C$38,base_sinapi,'G6'!$A$40,FALSE)*100</f>
        <v>100.89173574478774</v>
      </c>
      <c r="D46" s="221">
        <f>HLOOKUP($D$38,base_sinapi,'G6'!$A46,FALSE)/HLOOKUP($D$38,base_sinapi,'G6'!$A$40,FALSE)*100</f>
        <v>97.792444544982757</v>
      </c>
      <c r="E46" s="221">
        <f>HLOOKUP($E$38,base_sinapi,'G6'!$A46,FALSE)/HLOOKUP($E$38,base_sinapi,'G6'!$A$40,FALSE)*100</f>
        <v>105.48174657646175</v>
      </c>
    </row>
    <row r="47" spans="1:8" s="54" customFormat="1" x14ac:dyDescent="0.25">
      <c r="A47" s="54">
        <f t="shared" si="0"/>
        <v>166</v>
      </c>
      <c r="B47" s="220">
        <f t="shared" si="1"/>
        <v>45474</v>
      </c>
      <c r="C47" s="221">
        <f>HLOOKUP($C$38,base_sinapi,'G6'!$A47,FALSE)/HLOOKUP($C$38,base_sinapi,'G6'!$A$40,FALSE)*100</f>
        <v>101.15434678358565</v>
      </c>
      <c r="D47" s="221">
        <f>HLOOKUP($D$38,base_sinapi,'G6'!$A47,FALSE)/HLOOKUP($D$38,base_sinapi,'G6'!$A$40,FALSE)*100</f>
        <v>98.017325118760894</v>
      </c>
      <c r="E47" s="221">
        <f>HLOOKUP($E$38,base_sinapi,'G6'!$A47,FALSE)/HLOOKUP($E$38,base_sinapi,'G6'!$A$40,FALSE)*100</f>
        <v>105.79795404778245</v>
      </c>
    </row>
    <row r="48" spans="1:8" s="54" customFormat="1" x14ac:dyDescent="0.25">
      <c r="A48" s="54">
        <f t="shared" si="0"/>
        <v>167</v>
      </c>
      <c r="B48" s="220">
        <f t="shared" si="1"/>
        <v>45505</v>
      </c>
      <c r="C48" s="221">
        <f>HLOOKUP($C$38,base_sinapi,'G6'!$A48,FALSE)/HLOOKUP($C$38,base_sinapi,'G6'!$A$40,FALSE)*100</f>
        <v>101.51857687652715</v>
      </c>
      <c r="D48" s="221">
        <f>HLOOKUP($D$38,base_sinapi,'G6'!$A48,FALSE)/HLOOKUP($D$38,base_sinapi,'G6'!$A$40,FALSE)*100</f>
        <v>98.203616718340399</v>
      </c>
      <c r="E48" s="221">
        <f>HLOOKUP($E$38,base_sinapi,'G6'!$A48,FALSE)/HLOOKUP($E$38,base_sinapi,'G6'!$A$40,FALSE)*100</f>
        <v>106.42219825473084</v>
      </c>
    </row>
    <row r="49" spans="1:8" s="54" customFormat="1" x14ac:dyDescent="0.25">
      <c r="A49" s="54">
        <f t="shared" si="0"/>
        <v>168</v>
      </c>
      <c r="B49" s="220">
        <f t="shared" si="1"/>
        <v>45536</v>
      </c>
      <c r="C49" s="221">
        <f>HLOOKUP($C$38,base_sinapi,'G6'!$A49,FALSE)/HLOOKUP($C$38,base_sinapi,'G6'!$A$40,FALSE)*100</f>
        <v>101.88394875659381</v>
      </c>
      <c r="D49" s="221">
        <f>HLOOKUP($D$38,base_sinapi,'G6'!$A49,FALSE)/HLOOKUP($D$38,base_sinapi,'G6'!$A$40,FALSE)*100</f>
        <v>98.813056379821958</v>
      </c>
      <c r="E49" s="221">
        <f>HLOOKUP($E$38,base_sinapi,'G6'!$A49,FALSE)/HLOOKUP($E$38,base_sinapi,'G6'!$A$40,FALSE)*100</f>
        <v>106.41157629832989</v>
      </c>
    </row>
    <row r="50" spans="1:8" s="54" customFormat="1" x14ac:dyDescent="0.25">
      <c r="A50" s="54">
        <f>A51-1</f>
        <v>169</v>
      </c>
      <c r="B50" s="220">
        <f t="shared" si="1"/>
        <v>45566</v>
      </c>
      <c r="C50" s="221">
        <f>HLOOKUP($C$38,base_sinapi,'G6'!$A50,FALSE)/HLOOKUP($C$38,base_sinapi,'G6'!$A$40,FALSE)*100</f>
        <v>102.36235756205612</v>
      </c>
      <c r="D50" s="221">
        <f>HLOOKUP($D$38,base_sinapi,'G6'!$A50,FALSE)/HLOOKUP($D$38,base_sinapi,'G6'!$A$40,FALSE)*100</f>
        <v>99.603465023752179</v>
      </c>
      <c r="E50" s="221">
        <f>HLOOKUP($E$38,base_sinapi,'G6'!$A50,FALSE)/HLOOKUP($E$38,base_sinapi,'G6'!$A$40,FALSE)*100</f>
        <v>106.41157629832989</v>
      </c>
    </row>
    <row r="51" spans="1:8" s="54" customFormat="1" x14ac:dyDescent="0.25">
      <c r="A51" s="54">
        <f>A52-1</f>
        <v>170</v>
      </c>
      <c r="B51" s="220">
        <f t="shared" si="1"/>
        <v>45597</v>
      </c>
      <c r="C51" s="221">
        <f>HLOOKUP($C$38,base_sinapi,'G6'!$A51,FALSE)/HLOOKUP($C$38,base_sinapi,'G6'!$A$40,FALSE)*100</f>
        <v>103.05884770843323</v>
      </c>
      <c r="D51" s="221">
        <f>HLOOKUP($D$38,base_sinapi,'G6'!$A51,FALSE)/HLOOKUP($D$38,base_sinapi,'G6'!$A$40,FALSE)*100</f>
        <v>100.50964059027825</v>
      </c>
      <c r="E51" s="221">
        <f>HLOOKUP($E$38,base_sinapi,'G6'!$A51,FALSE)/HLOOKUP($E$38,base_sinapi,'G6'!$A$40,FALSE)*100</f>
        <v>106.79478380233355</v>
      </c>
    </row>
    <row r="52" spans="1:8" s="54" customFormat="1" x14ac:dyDescent="0.25">
      <c r="A52" s="54">
        <f>$C$34</f>
        <v>171</v>
      </c>
      <c r="B52" s="220">
        <f t="shared" si="1"/>
        <v>45627</v>
      </c>
      <c r="C52" s="221">
        <f>HLOOKUP($C$38,base_sinapi,'G6'!$A52,FALSE)/HLOOKUP($C$38,base_sinapi,'G6'!$A$40,FALSE)*100</f>
        <v>103.07939987668698</v>
      </c>
      <c r="D52" s="221">
        <f>HLOOKUP($D$38,base_sinapi,'G6'!$A52,FALSE)/HLOOKUP($D$38,base_sinapi,'G6'!$A$40,FALSE)*100</f>
        <v>100.46972096179691</v>
      </c>
      <c r="E52" s="221">
        <f>HLOOKUP($E$38,base_sinapi,'G6'!$A52,FALSE)/HLOOKUP($E$38,base_sinapi,'G6'!$A$40,FALSE)*100</f>
        <v>106.90182043991238</v>
      </c>
    </row>
    <row r="53" spans="1:8" s="54" customFormat="1" x14ac:dyDescent="0.25"/>
    <row r="54" spans="1:8" s="2" customFormat="1" x14ac:dyDescent="0.25"/>
    <row r="55" spans="1:8" s="3" customFormat="1" x14ac:dyDescent="0.25"/>
    <row r="56" spans="1:8" s="3" customFormat="1" x14ac:dyDescent="0.25"/>
    <row r="57" spans="1:8" s="3" customFormat="1" x14ac:dyDescent="0.25"/>
    <row r="58" spans="1:8" s="3" customFormat="1" x14ac:dyDescent="0.25"/>
    <row r="59" spans="1:8" s="3" customFormat="1" x14ac:dyDescent="0.25"/>
    <row r="60" spans="1:8" s="3" customFormat="1" x14ac:dyDescent="0.25"/>
    <row r="61" spans="1:8" s="3" customFormat="1" x14ac:dyDescent="0.25"/>
    <row r="62" spans="1:8" s="37" customFormat="1" x14ac:dyDescent="0.25"/>
    <row r="63" spans="1:8" s="37" customFormat="1" x14ac:dyDescent="0.25"/>
    <row r="64" spans="1:8" s="3" customFormat="1" x14ac:dyDescent="0.25">
      <c r="A64" s="170"/>
      <c r="B64" s="170"/>
      <c r="C64" s="170"/>
      <c r="D64" s="170"/>
      <c r="E64" s="170"/>
      <c r="F64" s="170"/>
      <c r="G64" s="170"/>
      <c r="H64" s="170"/>
    </row>
    <row r="65" spans="1:12" s="3" customFormat="1" x14ac:dyDescent="0.25">
      <c r="A65" s="170"/>
      <c r="B65" s="170"/>
      <c r="C65" s="170"/>
      <c r="D65" s="170"/>
      <c r="E65" s="170"/>
      <c r="F65" s="170"/>
      <c r="G65" s="170"/>
      <c r="H65" s="170"/>
    </row>
    <row r="66" spans="1:12" s="3" customFormat="1" x14ac:dyDescent="0.25">
      <c r="A66" s="170"/>
      <c r="B66" s="170"/>
      <c r="C66" s="170"/>
      <c r="D66" s="170"/>
      <c r="E66" s="170"/>
      <c r="F66" s="170"/>
      <c r="G66" s="170"/>
      <c r="H66" s="170"/>
    </row>
    <row r="67" spans="1:12" s="3" customFormat="1" x14ac:dyDescent="0.25"/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</sheetData>
  <mergeCells count="4">
    <mergeCell ref="A4:E4"/>
    <mergeCell ref="F4:I4"/>
    <mergeCell ref="A12:I12"/>
    <mergeCell ref="A13:I13"/>
  </mergeCells>
  <pageMargins left="0.511811024" right="0.511811024" top="0.78740157499999996" bottom="0.78740157499999996" header="0.31496062000000002" footer="0.31496062000000002"/>
  <pageSetup paperSize="13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47625</xdr:rowOff>
                  </from>
                  <to>
                    <xdr:col>5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47625</xdr:rowOff>
                  </from>
                  <to>
                    <xdr:col>5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47625</xdr:rowOff>
                  </from>
                  <to>
                    <xdr:col>5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4</xdr:row>
                    <xdr:rowOff>38100</xdr:rowOff>
                  </from>
                  <to>
                    <xdr:col>8</xdr:col>
                    <xdr:colOff>981075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47625</xdr:rowOff>
                  </from>
                  <to>
                    <xdr:col>8</xdr:col>
                    <xdr:colOff>981075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8</xdr:row>
                    <xdr:rowOff>47625</xdr:rowOff>
                  </from>
                  <to>
                    <xdr:col>8</xdr:col>
                    <xdr:colOff>981075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autoLine="0" autoPict="0">
                <anchor moveWithCells="1">
                  <from>
                    <xdr:col>0</xdr:col>
                    <xdr:colOff>0</xdr:colOff>
                    <xdr:row>1</xdr:row>
                    <xdr:rowOff>180975</xdr:rowOff>
                  </from>
                  <to>
                    <xdr:col>1</xdr:col>
                    <xdr:colOff>533400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3"/>
  <sheetViews>
    <sheetView showGridLines="0" zoomScale="110" zoomScaleNormal="110" workbookViewId="0">
      <selection activeCell="F26" sqref="F26"/>
    </sheetView>
  </sheetViews>
  <sheetFormatPr defaultRowHeight="15" x14ac:dyDescent="0.25"/>
  <cols>
    <col min="1" max="1" width="10.7109375" customWidth="1"/>
    <col min="2" max="2" width="21" bestFit="1" customWidth="1"/>
    <col min="3" max="6" width="13.28515625" customWidth="1"/>
    <col min="8" max="20" width="9.140625" style="37"/>
  </cols>
  <sheetData>
    <row r="1" spans="1:9" ht="27.75" customHeight="1" x14ac:dyDescent="0.25">
      <c r="C1" s="16" t="s">
        <v>103</v>
      </c>
    </row>
    <row r="3" spans="1:9" x14ac:dyDescent="0.25">
      <c r="A3" s="57" t="s">
        <v>114</v>
      </c>
      <c r="B3" s="58" t="s">
        <v>127</v>
      </c>
      <c r="C3" s="35"/>
      <c r="D3" s="35"/>
      <c r="E3" s="35"/>
      <c r="F3" s="35"/>
      <c r="G3" s="35"/>
      <c r="H3" s="52"/>
      <c r="I3" s="52"/>
    </row>
    <row r="4" spans="1:9" x14ac:dyDescent="0.25">
      <c r="A4" s="59"/>
      <c r="B4" s="60" t="str">
        <f>PROPER(E45)</f>
        <v>Dezembro/24</v>
      </c>
      <c r="C4" s="36"/>
      <c r="D4" s="36"/>
      <c r="E4" s="36"/>
      <c r="F4" s="36"/>
      <c r="G4" s="36"/>
      <c r="H4" s="53"/>
      <c r="I4" s="53"/>
    </row>
    <row r="5" spans="1:9" x14ac:dyDescent="0.25">
      <c r="A5" s="2"/>
      <c r="B5" s="198" t="s">
        <v>44</v>
      </c>
      <c r="C5" s="61" t="s">
        <v>109</v>
      </c>
      <c r="D5" s="197" t="s">
        <v>110</v>
      </c>
      <c r="E5" s="197"/>
      <c r="F5" s="197"/>
    </row>
    <row r="6" spans="1:9" ht="22.5" x14ac:dyDescent="0.25">
      <c r="A6" s="2" t="s">
        <v>46</v>
      </c>
      <c r="B6" s="199"/>
      <c r="C6" s="62" t="s">
        <v>158</v>
      </c>
      <c r="D6" s="62" t="s">
        <v>137</v>
      </c>
      <c r="E6" s="62" t="s">
        <v>156</v>
      </c>
      <c r="F6" s="62" t="s">
        <v>157</v>
      </c>
    </row>
    <row r="7" spans="1:9" x14ac:dyDescent="0.25">
      <c r="A7" s="2">
        <v>1</v>
      </c>
      <c r="B7" s="63" t="s">
        <v>10</v>
      </c>
      <c r="C7" s="64">
        <f>HLOOKUP(CONCATENATE(C$44,$A7),base_sinapi,$D$45,FALSE)</f>
        <v>1790.66</v>
      </c>
      <c r="D7" s="65">
        <f>HLOOKUP(CONCATENATE(D$44,$A7),base_sinapi,$D$45,FALSE)</f>
        <v>0.21</v>
      </c>
      <c r="E7" s="65">
        <f>HLOOKUP(CONCATENATE(E$44,$A7),base_sinapi,$D$45,FALSE)</f>
        <v>3.98</v>
      </c>
      <c r="F7" s="65">
        <f t="shared" ref="F7:F39" si="0">HLOOKUP(CONCATENATE("I",$A7),base_sinapi,$D$45,FALSE)</f>
        <v>3.98</v>
      </c>
    </row>
    <row r="8" spans="1:9" x14ac:dyDescent="0.25">
      <c r="A8" s="2">
        <v>2</v>
      </c>
      <c r="B8" s="66" t="s">
        <v>11</v>
      </c>
      <c r="C8" s="67">
        <f t="shared" ref="C8:C39" si="1">HLOOKUP(CONCATENATE(C$44,$A8),base_sinapi,$D$45,FALSE)</f>
        <v>1857.81</v>
      </c>
      <c r="D8" s="68">
        <f t="shared" ref="D8:E26" si="2">HLOOKUP(CONCATENATE(D$44,$A8),base_sinapi,$D$45,FALSE)</f>
        <v>0.28000000000000003</v>
      </c>
      <c r="E8" s="68">
        <f t="shared" si="2"/>
        <v>4.8099999999999996</v>
      </c>
      <c r="F8" s="68">
        <f t="shared" si="0"/>
        <v>4.8099999999999996</v>
      </c>
    </row>
    <row r="9" spans="1:9" x14ac:dyDescent="0.25">
      <c r="A9" s="2">
        <v>3</v>
      </c>
      <c r="B9" s="69" t="s">
        <v>12</v>
      </c>
      <c r="C9" s="70">
        <f t="shared" si="1"/>
        <v>1983.87</v>
      </c>
      <c r="D9" s="71">
        <f t="shared" si="2"/>
        <v>0.03</v>
      </c>
      <c r="E9" s="71">
        <f t="shared" si="2"/>
        <v>8.8000000000000007</v>
      </c>
      <c r="F9" s="71">
        <f t="shared" si="0"/>
        <v>8.8000000000000007</v>
      </c>
    </row>
    <row r="10" spans="1:9" x14ac:dyDescent="0.25">
      <c r="A10" s="2">
        <v>4</v>
      </c>
      <c r="B10" s="69" t="s">
        <v>13</v>
      </c>
      <c r="C10" s="70">
        <f t="shared" si="1"/>
        <v>1972.35</v>
      </c>
      <c r="D10" s="71">
        <f t="shared" si="2"/>
        <v>0.43</v>
      </c>
      <c r="E10" s="71">
        <f t="shared" si="2"/>
        <v>5.15</v>
      </c>
      <c r="F10" s="71">
        <f t="shared" si="0"/>
        <v>5.15</v>
      </c>
    </row>
    <row r="11" spans="1:9" x14ac:dyDescent="0.25">
      <c r="A11" s="2">
        <v>5</v>
      </c>
      <c r="B11" s="69" t="s">
        <v>14</v>
      </c>
      <c r="C11" s="70">
        <f t="shared" si="1"/>
        <v>1824.02</v>
      </c>
      <c r="D11" s="71">
        <f t="shared" si="2"/>
        <v>-7.0000000000000007E-2</v>
      </c>
      <c r="E11" s="71">
        <f t="shared" si="2"/>
        <v>1.72</v>
      </c>
      <c r="F11" s="71">
        <f t="shared" si="0"/>
        <v>1.72</v>
      </c>
    </row>
    <row r="12" spans="1:9" x14ac:dyDescent="0.25">
      <c r="A12" s="2">
        <v>6</v>
      </c>
      <c r="B12" s="69" t="s">
        <v>15</v>
      </c>
      <c r="C12" s="70">
        <f t="shared" si="1"/>
        <v>1989.73</v>
      </c>
      <c r="D12" s="71">
        <f t="shared" si="2"/>
        <v>0.1</v>
      </c>
      <c r="E12" s="71">
        <f t="shared" si="2"/>
        <v>6.22</v>
      </c>
      <c r="F12" s="71">
        <f t="shared" si="0"/>
        <v>6.22</v>
      </c>
    </row>
    <row r="13" spans="1:9" x14ac:dyDescent="0.25">
      <c r="A13" s="2">
        <v>7</v>
      </c>
      <c r="B13" s="69" t="s">
        <v>16</v>
      </c>
      <c r="C13" s="70">
        <f t="shared" si="1"/>
        <v>1831.84</v>
      </c>
      <c r="D13" s="71">
        <f t="shared" si="2"/>
        <v>0.55000000000000004</v>
      </c>
      <c r="E13" s="71">
        <f t="shared" si="2"/>
        <v>5.73</v>
      </c>
      <c r="F13" s="71">
        <f t="shared" si="0"/>
        <v>5.73</v>
      </c>
    </row>
    <row r="14" spans="1:9" x14ac:dyDescent="0.25">
      <c r="A14" s="2">
        <v>8</v>
      </c>
      <c r="B14" s="69" t="s">
        <v>17</v>
      </c>
      <c r="C14" s="70">
        <f t="shared" si="1"/>
        <v>1790.87</v>
      </c>
      <c r="D14" s="71">
        <f t="shared" si="2"/>
        <v>0.63</v>
      </c>
      <c r="E14" s="71">
        <f t="shared" si="2"/>
        <v>5.55</v>
      </c>
      <c r="F14" s="71">
        <f t="shared" si="0"/>
        <v>5.55</v>
      </c>
    </row>
    <row r="15" spans="1:9" x14ac:dyDescent="0.25">
      <c r="A15" s="2">
        <v>9</v>
      </c>
      <c r="B15" s="69" t="s">
        <v>18</v>
      </c>
      <c r="C15" s="70">
        <f t="shared" si="1"/>
        <v>1878.91</v>
      </c>
      <c r="D15" s="71">
        <f t="shared" si="2"/>
        <v>-0.23</v>
      </c>
      <c r="E15" s="71">
        <f t="shared" si="2"/>
        <v>4.05</v>
      </c>
      <c r="F15" s="71">
        <f t="shared" si="0"/>
        <v>4.05</v>
      </c>
    </row>
    <row r="16" spans="1:9" x14ac:dyDescent="0.25">
      <c r="A16" s="2">
        <v>10</v>
      </c>
      <c r="B16" s="66" t="s">
        <v>19</v>
      </c>
      <c r="C16" s="67">
        <f t="shared" si="1"/>
        <v>1664.21</v>
      </c>
      <c r="D16" s="68">
        <f t="shared" si="2"/>
        <v>0.16</v>
      </c>
      <c r="E16" s="68">
        <f t="shared" si="2"/>
        <v>4.08</v>
      </c>
      <c r="F16" s="68">
        <f t="shared" si="0"/>
        <v>4.08</v>
      </c>
    </row>
    <row r="17" spans="1:6" x14ac:dyDescent="0.25">
      <c r="A17" s="2">
        <v>11</v>
      </c>
      <c r="B17" s="69" t="s">
        <v>20</v>
      </c>
      <c r="C17" s="70">
        <f t="shared" si="1"/>
        <v>1741.01</v>
      </c>
      <c r="D17" s="71">
        <f t="shared" si="2"/>
        <v>0.56000000000000005</v>
      </c>
      <c r="E17" s="71">
        <f t="shared" si="2"/>
        <v>5.27</v>
      </c>
      <c r="F17" s="71">
        <f t="shared" si="0"/>
        <v>5.27</v>
      </c>
    </row>
    <row r="18" spans="1:6" x14ac:dyDescent="0.25">
      <c r="A18" s="2">
        <v>12</v>
      </c>
      <c r="B18" s="69" t="s">
        <v>21</v>
      </c>
      <c r="C18" s="70">
        <f t="shared" si="1"/>
        <v>1695.3</v>
      </c>
      <c r="D18" s="71">
        <f t="shared" si="2"/>
        <v>1.9</v>
      </c>
      <c r="E18" s="71">
        <f t="shared" si="2"/>
        <v>4.9800000000000004</v>
      </c>
      <c r="F18" s="71">
        <f t="shared" si="0"/>
        <v>4.9800000000000004</v>
      </c>
    </row>
    <row r="19" spans="1:6" x14ac:dyDescent="0.25">
      <c r="A19" s="2">
        <v>13</v>
      </c>
      <c r="B19" s="69" t="s">
        <v>22</v>
      </c>
      <c r="C19" s="70">
        <f t="shared" si="1"/>
        <v>1663.69</v>
      </c>
      <c r="D19" s="71">
        <f t="shared" si="2"/>
        <v>0.04</v>
      </c>
      <c r="E19" s="71">
        <f t="shared" si="2"/>
        <v>5.18</v>
      </c>
      <c r="F19" s="71">
        <f t="shared" si="0"/>
        <v>5.18</v>
      </c>
    </row>
    <row r="20" spans="1:6" x14ac:dyDescent="0.25">
      <c r="A20" s="2">
        <v>14</v>
      </c>
      <c r="B20" s="69" t="s">
        <v>23</v>
      </c>
      <c r="C20" s="70">
        <f t="shared" si="1"/>
        <v>1685</v>
      </c>
      <c r="D20" s="71">
        <f t="shared" si="2"/>
        <v>0</v>
      </c>
      <c r="E20" s="71">
        <f t="shared" si="2"/>
        <v>4.1399999999999997</v>
      </c>
      <c r="F20" s="71">
        <f t="shared" si="0"/>
        <v>4.1399999999999997</v>
      </c>
    </row>
    <row r="21" spans="1:6" x14ac:dyDescent="0.25">
      <c r="A21" s="2">
        <v>15</v>
      </c>
      <c r="B21" s="69" t="s">
        <v>24</v>
      </c>
      <c r="C21" s="70">
        <f t="shared" si="1"/>
        <v>1726.93</v>
      </c>
      <c r="D21" s="71">
        <f t="shared" si="2"/>
        <v>0.12</v>
      </c>
      <c r="E21" s="71">
        <f t="shared" si="2"/>
        <v>4.58</v>
      </c>
      <c r="F21" s="71">
        <f t="shared" si="0"/>
        <v>4.58</v>
      </c>
    </row>
    <row r="22" spans="1:6" x14ac:dyDescent="0.25">
      <c r="A22" s="2">
        <v>16</v>
      </c>
      <c r="B22" s="69" t="s">
        <v>25</v>
      </c>
      <c r="C22" s="70">
        <f t="shared" si="1"/>
        <v>1600.62</v>
      </c>
      <c r="D22" s="71">
        <f t="shared" si="2"/>
        <v>0.02</v>
      </c>
      <c r="E22" s="71">
        <f t="shared" si="2"/>
        <v>1.98</v>
      </c>
      <c r="F22" s="71">
        <f t="shared" si="0"/>
        <v>1.98</v>
      </c>
    </row>
    <row r="23" spans="1:6" x14ac:dyDescent="0.25">
      <c r="A23" s="2">
        <v>17</v>
      </c>
      <c r="B23" s="69" t="s">
        <v>26</v>
      </c>
      <c r="C23" s="70">
        <f t="shared" si="1"/>
        <v>1609.13</v>
      </c>
      <c r="D23" s="71">
        <f t="shared" si="2"/>
        <v>0.25</v>
      </c>
      <c r="E23" s="71">
        <f t="shared" si="2"/>
        <v>2.92</v>
      </c>
      <c r="F23" s="71">
        <f t="shared" si="0"/>
        <v>2.92</v>
      </c>
    </row>
    <row r="24" spans="1:6" x14ac:dyDescent="0.25">
      <c r="A24" s="2">
        <v>18</v>
      </c>
      <c r="B24" s="69" t="s">
        <v>27</v>
      </c>
      <c r="C24" s="70">
        <f t="shared" si="1"/>
        <v>1594.97</v>
      </c>
      <c r="D24" s="71">
        <f t="shared" si="2"/>
        <v>0.13</v>
      </c>
      <c r="E24" s="71">
        <f t="shared" si="2"/>
        <v>4.26</v>
      </c>
      <c r="F24" s="71">
        <f t="shared" si="0"/>
        <v>4.26</v>
      </c>
    </row>
    <row r="25" spans="1:6" x14ac:dyDescent="0.25">
      <c r="A25" s="2">
        <v>19</v>
      </c>
      <c r="B25" s="69" t="s">
        <v>28</v>
      </c>
      <c r="C25" s="70">
        <f t="shared" si="1"/>
        <v>1657.08</v>
      </c>
      <c r="D25" s="71">
        <f t="shared" si="2"/>
        <v>-0.18</v>
      </c>
      <c r="E25" s="71">
        <f t="shared" si="2"/>
        <v>3.93</v>
      </c>
      <c r="F25" s="71">
        <f t="shared" si="0"/>
        <v>3.93</v>
      </c>
    </row>
    <row r="26" spans="1:6" x14ac:dyDescent="0.25">
      <c r="A26" s="2">
        <v>20</v>
      </c>
      <c r="B26" s="66" t="s">
        <v>29</v>
      </c>
      <c r="C26" s="67">
        <f t="shared" si="1"/>
        <v>1837.08</v>
      </c>
      <c r="D26" s="68">
        <f t="shared" si="2"/>
        <v>0.21</v>
      </c>
      <c r="E26" s="68">
        <f t="shared" si="2"/>
        <v>4.13</v>
      </c>
      <c r="F26" s="68">
        <f t="shared" si="0"/>
        <v>4.13</v>
      </c>
    </row>
    <row r="27" spans="1:6" x14ac:dyDescent="0.25">
      <c r="A27" s="2">
        <v>21</v>
      </c>
      <c r="B27" s="69" t="s">
        <v>30</v>
      </c>
      <c r="C27" s="70">
        <f t="shared" si="1"/>
        <v>1685.23</v>
      </c>
      <c r="D27" s="71">
        <f t="shared" ref="D27:E39" si="3">HLOOKUP(CONCATENATE(D$44,$A27),base_sinapi,$D$45,FALSE)</f>
        <v>0.04</v>
      </c>
      <c r="E27" s="71">
        <f t="shared" si="3"/>
        <v>4.55</v>
      </c>
      <c r="F27" s="71">
        <f t="shared" si="0"/>
        <v>4.55</v>
      </c>
    </row>
    <row r="28" spans="1:6" x14ac:dyDescent="0.25">
      <c r="A28" s="54">
        <v>22</v>
      </c>
      <c r="B28" s="72" t="s">
        <v>31</v>
      </c>
      <c r="C28" s="73">
        <f t="shared" si="1"/>
        <v>1627.04</v>
      </c>
      <c r="D28" s="74">
        <f t="shared" si="3"/>
        <v>0.02</v>
      </c>
      <c r="E28" s="74">
        <f t="shared" si="3"/>
        <v>3.08</v>
      </c>
      <c r="F28" s="74">
        <f>HLOOKUP(CONCATENATE("I",$A28),base_sinapi,$D$45,FALSE)</f>
        <v>3.08</v>
      </c>
    </row>
    <row r="29" spans="1:6" x14ac:dyDescent="0.25">
      <c r="A29" s="2">
        <v>23</v>
      </c>
      <c r="B29" s="69" t="s">
        <v>32</v>
      </c>
      <c r="C29" s="70">
        <f t="shared" si="1"/>
        <v>1972.27</v>
      </c>
      <c r="D29" s="71">
        <f t="shared" si="3"/>
        <v>0.2</v>
      </c>
      <c r="E29" s="71">
        <f t="shared" si="3"/>
        <v>4.13</v>
      </c>
      <c r="F29" s="71">
        <f t="shared" si="0"/>
        <v>4.13</v>
      </c>
    </row>
    <row r="30" spans="1:6" x14ac:dyDescent="0.25">
      <c r="A30" s="2">
        <v>24</v>
      </c>
      <c r="B30" s="69" t="s">
        <v>33</v>
      </c>
      <c r="C30" s="70">
        <f t="shared" si="1"/>
        <v>1891.2</v>
      </c>
      <c r="D30" s="71">
        <f t="shared" si="3"/>
        <v>0.31</v>
      </c>
      <c r="E30" s="71">
        <f t="shared" si="3"/>
        <v>3.98</v>
      </c>
      <c r="F30" s="71">
        <f t="shared" si="0"/>
        <v>3.98</v>
      </c>
    </row>
    <row r="31" spans="1:6" x14ac:dyDescent="0.25">
      <c r="A31" s="2">
        <v>25</v>
      </c>
      <c r="B31" s="66" t="s">
        <v>34</v>
      </c>
      <c r="C31" s="67">
        <f t="shared" si="1"/>
        <v>1912</v>
      </c>
      <c r="D31" s="68">
        <f t="shared" si="3"/>
        <v>0.28000000000000003</v>
      </c>
      <c r="E31" s="68">
        <f t="shared" si="3"/>
        <v>3.77</v>
      </c>
      <c r="F31" s="68">
        <f t="shared" si="0"/>
        <v>3.77</v>
      </c>
    </row>
    <row r="32" spans="1:6" x14ac:dyDescent="0.25">
      <c r="A32" s="2">
        <v>26</v>
      </c>
      <c r="B32" s="69" t="s">
        <v>35</v>
      </c>
      <c r="C32" s="70">
        <f t="shared" si="1"/>
        <v>1921.12</v>
      </c>
      <c r="D32" s="71">
        <f t="shared" si="3"/>
        <v>0.38</v>
      </c>
      <c r="E32" s="71">
        <f t="shared" si="3"/>
        <v>5.29</v>
      </c>
      <c r="F32" s="71">
        <f t="shared" si="0"/>
        <v>5.29</v>
      </c>
    </row>
    <row r="33" spans="1:6" x14ac:dyDescent="0.25">
      <c r="A33" s="2">
        <v>27</v>
      </c>
      <c r="B33" s="69" t="s">
        <v>36</v>
      </c>
      <c r="C33" s="70">
        <f t="shared" si="1"/>
        <v>2029.4</v>
      </c>
      <c r="D33" s="71">
        <f t="shared" si="3"/>
        <v>0.11</v>
      </c>
      <c r="E33" s="71">
        <f t="shared" si="3"/>
        <v>2.12</v>
      </c>
      <c r="F33" s="71">
        <f t="shared" si="0"/>
        <v>2.12</v>
      </c>
    </row>
    <row r="34" spans="1:6" x14ac:dyDescent="0.25">
      <c r="A34" s="2">
        <v>28</v>
      </c>
      <c r="B34" s="69" t="s">
        <v>37</v>
      </c>
      <c r="C34" s="70">
        <f t="shared" si="1"/>
        <v>1783.52</v>
      </c>
      <c r="D34" s="71">
        <f t="shared" si="3"/>
        <v>0.3</v>
      </c>
      <c r="E34" s="71">
        <f t="shared" si="3"/>
        <v>2.83</v>
      </c>
      <c r="F34" s="71">
        <f t="shared" si="0"/>
        <v>2.83</v>
      </c>
    </row>
    <row r="35" spans="1:6" x14ac:dyDescent="0.25">
      <c r="A35" s="2">
        <v>29</v>
      </c>
      <c r="B35" s="66" t="s">
        <v>38</v>
      </c>
      <c r="C35" s="67">
        <f t="shared" si="1"/>
        <v>1799.86</v>
      </c>
      <c r="D35" s="68">
        <f t="shared" si="3"/>
        <v>0.25</v>
      </c>
      <c r="E35" s="68">
        <f t="shared" si="3"/>
        <v>2.5299999999999998</v>
      </c>
      <c r="F35" s="68">
        <f t="shared" si="0"/>
        <v>2.5299999999999998</v>
      </c>
    </row>
    <row r="36" spans="1:6" x14ac:dyDescent="0.25">
      <c r="A36" s="2">
        <v>30</v>
      </c>
      <c r="B36" s="69" t="s">
        <v>39</v>
      </c>
      <c r="C36" s="70">
        <f t="shared" si="1"/>
        <v>1738.72</v>
      </c>
      <c r="D36" s="71">
        <f t="shared" si="3"/>
        <v>7.0000000000000007E-2</v>
      </c>
      <c r="E36" s="71">
        <f t="shared" si="3"/>
        <v>2.1800000000000002</v>
      </c>
      <c r="F36" s="71">
        <f t="shared" si="0"/>
        <v>2.1800000000000002</v>
      </c>
    </row>
    <row r="37" spans="1:6" x14ac:dyDescent="0.25">
      <c r="A37" s="2">
        <v>31</v>
      </c>
      <c r="B37" s="69" t="s">
        <v>40</v>
      </c>
      <c r="C37" s="70">
        <f t="shared" si="1"/>
        <v>1853.08</v>
      </c>
      <c r="D37" s="71">
        <f t="shared" si="3"/>
        <v>0.39</v>
      </c>
      <c r="E37" s="71">
        <f t="shared" si="3"/>
        <v>2.85</v>
      </c>
      <c r="F37" s="71">
        <f t="shared" si="0"/>
        <v>2.85</v>
      </c>
    </row>
    <row r="38" spans="1:6" x14ac:dyDescent="0.25">
      <c r="A38" s="2">
        <v>32</v>
      </c>
      <c r="B38" s="69" t="s">
        <v>41</v>
      </c>
      <c r="C38" s="70">
        <f t="shared" si="1"/>
        <v>1759.06</v>
      </c>
      <c r="D38" s="71">
        <f t="shared" si="3"/>
        <v>0.26</v>
      </c>
      <c r="E38" s="71">
        <f t="shared" si="3"/>
        <v>2.92</v>
      </c>
      <c r="F38" s="71">
        <f t="shared" si="0"/>
        <v>2.92</v>
      </c>
    </row>
    <row r="39" spans="1:6" x14ac:dyDescent="0.25">
      <c r="A39" s="2">
        <v>33</v>
      </c>
      <c r="B39" s="75" t="s">
        <v>42</v>
      </c>
      <c r="C39" s="76">
        <f t="shared" si="1"/>
        <v>1827.58</v>
      </c>
      <c r="D39" s="77">
        <f t="shared" si="3"/>
        <v>0.18</v>
      </c>
      <c r="E39" s="77">
        <f t="shared" si="3"/>
        <v>1.95</v>
      </c>
      <c r="F39" s="77">
        <f t="shared" si="0"/>
        <v>1.95</v>
      </c>
    </row>
    <row r="40" spans="1:6" x14ac:dyDescent="0.25">
      <c r="A40" s="2"/>
      <c r="B40" s="34" t="s">
        <v>101</v>
      </c>
    </row>
    <row r="41" spans="1:6" x14ac:dyDescent="0.25">
      <c r="B41" s="34" t="s">
        <v>102</v>
      </c>
    </row>
    <row r="43" spans="1:6" s="37" customFormat="1" x14ac:dyDescent="0.25">
      <c r="A43" s="2"/>
      <c r="B43" s="2"/>
      <c r="C43" s="2"/>
      <c r="D43" s="2"/>
      <c r="E43" s="2"/>
      <c r="F43" s="2"/>
    </row>
    <row r="44" spans="1:6" s="37" customFormat="1" x14ac:dyDescent="0.25">
      <c r="A44" s="2"/>
      <c r="B44" s="2" t="s">
        <v>108</v>
      </c>
      <c r="C44" s="2" t="s">
        <v>140</v>
      </c>
      <c r="D44" s="2" t="s">
        <v>146</v>
      </c>
      <c r="E44" s="2" t="s">
        <v>147</v>
      </c>
      <c r="F44" s="2" t="s">
        <v>148</v>
      </c>
    </row>
    <row r="45" spans="1:6" s="37" customFormat="1" x14ac:dyDescent="0.25">
      <c r="A45" s="2"/>
      <c r="B45" s="2" t="s">
        <v>71</v>
      </c>
      <c r="C45" s="2">
        <v>168</v>
      </c>
      <c r="D45" s="2">
        <f>C45+3</f>
        <v>171</v>
      </c>
      <c r="E45" s="15" t="str">
        <f>TEXT(VLOOKUP(D45,base_sinapi,2,FALSE),"Mmmm/aa")</f>
        <v>dezembro/24</v>
      </c>
      <c r="F45" s="2"/>
    </row>
    <row r="46" spans="1:6" s="37" customFormat="1" x14ac:dyDescent="0.25">
      <c r="A46" s="2"/>
      <c r="B46" s="2"/>
      <c r="C46" s="2"/>
      <c r="D46" s="2"/>
      <c r="E46" s="2"/>
      <c r="F46" s="2"/>
    </row>
    <row r="47" spans="1:6" s="37" customFormat="1" x14ac:dyDescent="0.25">
      <c r="A47" s="2"/>
      <c r="B47" s="2"/>
      <c r="C47" s="2"/>
      <c r="D47" s="2"/>
      <c r="E47" s="2"/>
      <c r="F47" s="2"/>
    </row>
    <row r="48" spans="1:6" s="37" customFormat="1" x14ac:dyDescent="0.25">
      <c r="A48" s="2"/>
      <c r="B48" s="2"/>
      <c r="C48" s="2"/>
      <c r="D48" s="2"/>
      <c r="E48" s="2"/>
      <c r="F48" s="2"/>
    </row>
    <row r="49" s="37" customFormat="1" x14ac:dyDescent="0.25"/>
    <row r="50" s="37" customFormat="1" x14ac:dyDescent="0.25"/>
    <row r="51" s="37" customFormat="1" x14ac:dyDescent="0.25"/>
    <row r="52" s="37" customFormat="1" x14ac:dyDescent="0.25"/>
    <row r="53" s="37" customFormat="1" x14ac:dyDescent="0.25"/>
    <row r="54" s="37" customFormat="1" x14ac:dyDescent="0.25"/>
    <row r="55" s="37" customFormat="1" x14ac:dyDescent="0.25"/>
    <row r="56" s="37" customFormat="1" x14ac:dyDescent="0.25"/>
    <row r="57" s="37" customFormat="1" x14ac:dyDescent="0.25"/>
    <row r="58" s="37" customFormat="1" x14ac:dyDescent="0.25"/>
    <row r="59" s="37" customFormat="1" x14ac:dyDescent="0.25"/>
    <row r="60" s="37" customFormat="1" x14ac:dyDescent="0.25"/>
    <row r="61" s="37" customFormat="1" x14ac:dyDescent="0.25"/>
    <row r="62" s="37" customFormat="1" x14ac:dyDescent="0.25"/>
    <row r="63" s="37" customFormat="1" x14ac:dyDescent="0.25"/>
  </sheetData>
  <sortState ref="J8:K39">
    <sortCondition ref="K8:K39"/>
  </sortState>
  <mergeCells count="2">
    <mergeCell ref="D5:F5"/>
    <mergeCell ref="B5:B6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Drop Down 1">
              <controlPr defaultSize="0" autoLine="0" autoPict="0">
                <anchor moveWithCells="1">
                  <from>
                    <xdr:col>1</xdr:col>
                    <xdr:colOff>76200</xdr:colOff>
                    <xdr:row>0</xdr:row>
                    <xdr:rowOff>142875</xdr:rowOff>
                  </from>
                  <to>
                    <xdr:col>1</xdr:col>
                    <xdr:colOff>1304925</xdr:colOff>
                    <xdr:row>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"/>
  <sheetViews>
    <sheetView showGridLines="0" tabSelected="1" zoomScale="120" zoomScaleNormal="120" workbookViewId="0">
      <selection activeCell="F8" sqref="F8"/>
    </sheetView>
  </sheetViews>
  <sheetFormatPr defaultRowHeight="15" x14ac:dyDescent="0.25"/>
  <cols>
    <col min="1" max="1" width="10.5703125" customWidth="1"/>
    <col min="2" max="2" width="5" customWidth="1"/>
    <col min="3" max="3" width="13.5703125" customWidth="1"/>
    <col min="4" max="4" width="9.140625" bestFit="1" customWidth="1"/>
    <col min="5" max="5" width="7.7109375" bestFit="1" customWidth="1"/>
    <col min="6" max="7" width="14.28515625" customWidth="1"/>
    <col min="8" max="8" width="12.85546875" bestFit="1" customWidth="1"/>
    <col min="9" max="9" width="11.140625" customWidth="1"/>
    <col min="10" max="10" width="10" bestFit="1" customWidth="1"/>
    <col min="11" max="11" width="7.85546875" customWidth="1"/>
    <col min="12" max="12" width="9.7109375" style="51" bestFit="1" customWidth="1"/>
    <col min="13" max="13" width="13.42578125" style="51" hidden="1" customWidth="1"/>
    <col min="14" max="14" width="9.28515625" style="51" bestFit="1" customWidth="1"/>
    <col min="15" max="15" width="8.5703125" style="51" bestFit="1" customWidth="1"/>
    <col min="16" max="16" width="9.5703125" style="51" bestFit="1" customWidth="1"/>
    <col min="17" max="17" width="9.140625" style="51" bestFit="1" customWidth="1"/>
    <col min="18" max="18" width="11.7109375" style="51" customWidth="1"/>
  </cols>
  <sheetData>
    <row r="1" spans="1:18" ht="34.5" customHeight="1" x14ac:dyDescent="0.25"/>
    <row r="2" spans="1:18" x14ac:dyDescent="0.25">
      <c r="C2" s="16" t="s">
        <v>103</v>
      </c>
    </row>
    <row r="4" spans="1:18" x14ac:dyDescent="0.25">
      <c r="A4" s="92" t="s">
        <v>126</v>
      </c>
      <c r="B4" s="57" t="s">
        <v>125</v>
      </c>
      <c r="C4" s="59"/>
      <c r="D4" s="59"/>
      <c r="E4" s="59"/>
      <c r="F4" s="59"/>
      <c r="G4" s="59"/>
      <c r="H4" s="59"/>
      <c r="I4" s="59"/>
      <c r="J4" s="59"/>
    </row>
    <row r="5" spans="1:18" x14ac:dyDescent="0.25">
      <c r="A5" s="78"/>
      <c r="B5" s="203" t="str">
        <f>PROPER(H23)</f>
        <v>Dezembro/24</v>
      </c>
      <c r="C5" s="203"/>
      <c r="D5" s="203"/>
      <c r="E5" s="203"/>
      <c r="F5" s="203"/>
      <c r="G5" s="203"/>
      <c r="H5" s="203"/>
      <c r="I5" s="203"/>
      <c r="J5" s="59"/>
      <c r="L5"/>
      <c r="M5"/>
      <c r="N5"/>
      <c r="O5"/>
      <c r="P5"/>
      <c r="Q5"/>
      <c r="R5"/>
    </row>
    <row r="6" spans="1:18" x14ac:dyDescent="0.25">
      <c r="A6" s="13"/>
      <c r="B6" s="204" t="s">
        <v>112</v>
      </c>
      <c r="C6" s="205"/>
      <c r="D6" s="208" t="s">
        <v>115</v>
      </c>
      <c r="E6" s="210" t="s">
        <v>117</v>
      </c>
      <c r="F6" s="212" t="s">
        <v>138</v>
      </c>
      <c r="G6" s="213"/>
      <c r="H6" s="214"/>
      <c r="L6"/>
      <c r="M6"/>
      <c r="N6"/>
      <c r="O6"/>
      <c r="P6"/>
      <c r="Q6"/>
      <c r="R6"/>
    </row>
    <row r="7" spans="1:18" ht="22.5" x14ac:dyDescent="0.25">
      <c r="B7" s="206"/>
      <c r="C7" s="207"/>
      <c r="D7" s="209"/>
      <c r="E7" s="211"/>
      <c r="F7" s="79" t="s">
        <v>137</v>
      </c>
      <c r="G7" s="80" t="s">
        <v>156</v>
      </c>
      <c r="H7" s="79" t="s">
        <v>157</v>
      </c>
      <c r="L7"/>
      <c r="M7"/>
      <c r="N7"/>
      <c r="O7"/>
      <c r="P7"/>
      <c r="Q7"/>
      <c r="R7"/>
    </row>
    <row r="8" spans="1:18" ht="23.25" customHeight="1" x14ac:dyDescent="0.25">
      <c r="B8" s="200" t="s">
        <v>119</v>
      </c>
      <c r="C8" s="81" t="s">
        <v>116</v>
      </c>
      <c r="D8" s="82">
        <f>HLOOKUP(C27,base_sinapi,H22,FALSE)</f>
        <v>948.57</v>
      </c>
      <c r="E8" s="82">
        <f>D8/D10*100</f>
        <v>58.300349100206518</v>
      </c>
      <c r="F8" s="82">
        <f>(HLOOKUP(C27,base_sinapi,$H$22,FALSE)/HLOOKUP(C27,base_sinapi,$H$22-1,FALSE)-1)*100</f>
        <v>-4.320428249278141E-2</v>
      </c>
      <c r="G8" s="82">
        <f>(HLOOKUP(C27,base_sinapi,$H$22,0)/HLOOKUP(C27,base_sinapi,$H$22-$J$23,FALSE)-1)*100</f>
        <v>0.47772387348263834</v>
      </c>
      <c r="H8" s="82">
        <f>(HLOOKUP(C27,base_sinapi,$H$22,FALSE)/HLOOKUP(C27,base_sinapi,$H$22-12,FALSE)-1)*100</f>
        <v>0.47772387348263834</v>
      </c>
      <c r="L8"/>
      <c r="M8"/>
      <c r="N8"/>
      <c r="O8"/>
      <c r="P8"/>
      <c r="Q8"/>
      <c r="R8"/>
    </row>
    <row r="9" spans="1:18" ht="23.25" customHeight="1" x14ac:dyDescent="0.25">
      <c r="B9" s="200" t="e">
        <f>IF(#REF!="COM desoneração da folha de pagamentos","SINAPI-ES**","SINAPI-ES")</f>
        <v>#REF!</v>
      </c>
      <c r="C9" s="83" t="s">
        <v>153</v>
      </c>
      <c r="D9" s="84">
        <f>HLOOKUP(C28,base_sinapi,H22,FALSE)</f>
        <v>678.47</v>
      </c>
      <c r="E9" s="84">
        <f>D9/D10*100</f>
        <v>41.699650899793497</v>
      </c>
      <c r="F9" s="84">
        <f>(HLOOKUP(C28,base_sinapi,$H$22,FALSE)/HLOOKUP(C28,base_sinapi,$H$22-1,FALSE)-1)*100</f>
        <v>9.8849218058427724E-2</v>
      </c>
      <c r="G9" s="84">
        <f>(HLOOKUP(C28,base_sinapi,$H$22,0)/HLOOKUP(C28,base_sinapi,$H$22-J23,FALSE)-1)*100</f>
        <v>6.8944872461438989</v>
      </c>
      <c r="H9" s="84">
        <f>(HLOOKUP(C28,base_sinapi,$H$22,FALSE)/HLOOKUP(C28,base_sinapi,$H$22-12,FALSE)-1)*100</f>
        <v>6.8944872461438989</v>
      </c>
      <c r="L9"/>
      <c r="M9"/>
      <c r="N9"/>
      <c r="O9" s="1"/>
      <c r="P9"/>
      <c r="Q9"/>
      <c r="R9"/>
    </row>
    <row r="10" spans="1:18" ht="23.25" customHeight="1" x14ac:dyDescent="0.25">
      <c r="B10" s="201" t="e">
        <f>IF(#REF!="COM desoneração da folha de pagamentos","SINAPI-ES**","SINAPI-ES")</f>
        <v>#REF!</v>
      </c>
      <c r="C10" s="85" t="s">
        <v>61</v>
      </c>
      <c r="D10" s="152">
        <f>SUM(D8:D9)</f>
        <v>1627.04</v>
      </c>
      <c r="E10" s="86">
        <f>D10/D10*100</f>
        <v>100</v>
      </c>
      <c r="F10" s="86">
        <f>HLOOKUP(F29,base_sinapi,$H$22,FALSE)</f>
        <v>0.02</v>
      </c>
      <c r="G10" s="86">
        <f>HLOOKUP(I29,base_sinapi,$H$22,FALSE)</f>
        <v>3.08</v>
      </c>
      <c r="H10" s="86">
        <f>HLOOKUP(H29,base_sinapi,$H$22,FALSE)</f>
        <v>3.08</v>
      </c>
      <c r="K10" s="5"/>
      <c r="L10"/>
      <c r="M10"/>
      <c r="N10"/>
      <c r="O10"/>
      <c r="P10"/>
      <c r="Q10"/>
      <c r="R10"/>
    </row>
    <row r="11" spans="1:18" ht="23.25" customHeight="1" x14ac:dyDescent="0.25">
      <c r="B11" s="202" t="s">
        <v>118</v>
      </c>
      <c r="C11" s="87" t="s">
        <v>116</v>
      </c>
      <c r="D11" s="168">
        <f>HLOOKUP($D31,base_cub,$F$22,FALSE)</f>
        <v>1256.840909090909</v>
      </c>
      <c r="E11" s="88">
        <f>D11/D15*100</f>
        <v>50.7873830625579</v>
      </c>
      <c r="F11" s="88">
        <f>HLOOKUP(F31,base_cub,'Tab2'!$F$22,FALSE)*100</f>
        <v>0.14915253255057551</v>
      </c>
      <c r="G11" s="88">
        <f>HLOOKUP(I31,base_cub,'Tab2'!$F$22,FALSE)*100</f>
        <v>1.8320600566271938</v>
      </c>
      <c r="H11" s="88">
        <f>HLOOKUP(H31,base_cub,'Tab2'!$F$22,FALSE)*100</f>
        <v>1.8320600566271938</v>
      </c>
      <c r="L11"/>
      <c r="M11"/>
      <c r="N11"/>
      <c r="O11"/>
      <c r="P11"/>
      <c r="Q11"/>
      <c r="R11"/>
    </row>
    <row r="12" spans="1:18" ht="27" customHeight="1" x14ac:dyDescent="0.25">
      <c r="B12" s="200"/>
      <c r="C12" s="81" t="s">
        <v>154</v>
      </c>
      <c r="D12" s="184">
        <f>HLOOKUP($D32,base_cub,$F$22,FALSE)</f>
        <v>1122.5245454545454</v>
      </c>
      <c r="E12" s="82">
        <f>D12/D15*100</f>
        <v>45.359825316602631</v>
      </c>
      <c r="F12" s="82">
        <f>HLOOKUP(F32,base_cub,'Tab2'!$F$22,FALSE)*100</f>
        <v>-9.454111342425719</v>
      </c>
      <c r="G12" s="82">
        <f>HLOOKUP(I32,base_cub,'Tab2'!$F$22,FALSE)*100</f>
        <v>10.028478909033245</v>
      </c>
      <c r="H12" s="82">
        <f>HLOOKUP(H32,base_cub,'Tab2'!$F$22,FALSE)*100</f>
        <v>10.028478909033245</v>
      </c>
      <c r="L12"/>
      <c r="M12"/>
      <c r="N12"/>
      <c r="O12"/>
      <c r="P12"/>
      <c r="Q12"/>
      <c r="R12"/>
    </row>
    <row r="13" spans="1:18" ht="27" customHeight="1" x14ac:dyDescent="0.25">
      <c r="B13" s="200"/>
      <c r="C13" s="83" t="s">
        <v>73</v>
      </c>
      <c r="D13" s="84">
        <f>HLOOKUP($D33,base_cub,$F$22,FALSE)</f>
        <v>90.788181818181798</v>
      </c>
      <c r="E13" s="84">
        <f>D13/D15*100</f>
        <v>3.6686378794658094</v>
      </c>
      <c r="F13" s="84">
        <f>HLOOKUP(F33,base_cub,'Tab2'!$F$22,FALSE)*100</f>
        <v>0</v>
      </c>
      <c r="G13" s="84">
        <f>HLOOKUP(I33,base_cub,'Tab2'!$F$22,FALSE)*100</f>
        <v>1.0768903778225258</v>
      </c>
      <c r="H13" s="84">
        <f>HLOOKUP(H33,base_cub,'Tab2'!$F$22,FALSE)*100</f>
        <v>1.0768903778225258</v>
      </c>
      <c r="L13"/>
      <c r="M13"/>
      <c r="N13"/>
      <c r="O13"/>
      <c r="P13"/>
      <c r="Q13"/>
      <c r="R13"/>
    </row>
    <row r="14" spans="1:18" ht="23.25" customHeight="1" x14ac:dyDescent="0.25">
      <c r="B14" s="200"/>
      <c r="C14" s="81" t="s">
        <v>74</v>
      </c>
      <c r="D14" s="82">
        <f>HLOOKUP($D34,base_cub,$F$22,FALSE)</f>
        <v>4.5572727272727267</v>
      </c>
      <c r="E14" s="82">
        <f>D14/D15*100</f>
        <v>0.18415374137364801</v>
      </c>
      <c r="F14" s="82">
        <f>HLOOKUP(F34,base_cub,'Tab2'!$F$22,FALSE)*100</f>
        <v>0.32019211526914398</v>
      </c>
      <c r="G14" s="82">
        <f>HLOOKUP(I34,base_cub,'Tab2'!$F$22,FALSE)*100</f>
        <v>0.98710717163574824</v>
      </c>
      <c r="H14" s="82">
        <f>HLOOKUP(H34,base_cub,'Tab2'!$F$22,FALSE)*100</f>
        <v>0.98710717163574824</v>
      </c>
      <c r="L14"/>
      <c r="M14"/>
      <c r="N14"/>
      <c r="O14"/>
      <c r="P14"/>
      <c r="Q14"/>
      <c r="R14"/>
    </row>
    <row r="15" spans="1:18" ht="23.25" customHeight="1" x14ac:dyDescent="0.25">
      <c r="B15" s="201"/>
      <c r="C15" s="89" t="s">
        <v>61</v>
      </c>
      <c r="D15" s="90">
        <f>SUM(D11:D14)</f>
        <v>2474.7109090909094</v>
      </c>
      <c r="E15" s="91">
        <f>SUM(E11:E14)</f>
        <v>99.999999999999986</v>
      </c>
      <c r="F15" s="91">
        <f>HLOOKUP(F35,base_cub,'Tab2'!$F$22,FALSE)*100</f>
        <v>-4.4524229800076007</v>
      </c>
      <c r="G15" s="91">
        <f>HLOOKUP(I35,base_cub,'Tab2'!$F$22,FALSE)*100</f>
        <v>5.3617494299737611</v>
      </c>
      <c r="H15" s="91">
        <f>HLOOKUP(H35,base_cub,'Tab2'!$F$22,FALSE)*100</f>
        <v>5.3617494299737611</v>
      </c>
      <c r="L15"/>
      <c r="M15"/>
      <c r="N15"/>
      <c r="O15"/>
      <c r="P15"/>
      <c r="Q15"/>
      <c r="R15"/>
    </row>
    <row r="16" spans="1:18" s="3" customFormat="1" x14ac:dyDescent="0.25">
      <c r="B16" s="146" t="s">
        <v>124</v>
      </c>
      <c r="C16" s="147"/>
    </row>
    <row r="17" spans="1:18" s="3" customFormat="1" x14ac:dyDescent="0.25">
      <c r="B17" s="146" t="s">
        <v>102</v>
      </c>
      <c r="C17" s="147"/>
    </row>
    <row r="18" spans="1:18" s="3" customFormat="1" x14ac:dyDescent="0.25">
      <c r="B18" s="146" t="s">
        <v>152</v>
      </c>
      <c r="L18" s="148"/>
      <c r="M18" s="148"/>
      <c r="N18" s="148"/>
      <c r="O18" s="148"/>
      <c r="P18" s="148"/>
      <c r="Q18" s="148"/>
      <c r="R18" s="148"/>
    </row>
    <row r="19" spans="1:18" s="2" customFormat="1" x14ac:dyDescent="0.25">
      <c r="L19" s="142"/>
      <c r="M19" s="142"/>
      <c r="N19" s="142"/>
      <c r="O19" s="142"/>
      <c r="P19" s="142"/>
      <c r="Q19" s="142"/>
      <c r="R19" s="142"/>
    </row>
    <row r="20" spans="1:18" s="2" customFormat="1" x14ac:dyDescent="0.25">
      <c r="L20" s="142"/>
      <c r="M20" s="142"/>
      <c r="N20" s="142"/>
      <c r="O20" s="142"/>
      <c r="P20" s="142"/>
      <c r="Q20" s="142"/>
      <c r="R20" s="142"/>
    </row>
    <row r="21" spans="1:18" s="2" customFormat="1" x14ac:dyDescent="0.25">
      <c r="B21" s="141"/>
      <c r="C21" s="141"/>
      <c r="D21" s="141"/>
      <c r="E21" s="141" t="s">
        <v>120</v>
      </c>
      <c r="F21" s="141" t="s">
        <v>121</v>
      </c>
      <c r="G21" s="141"/>
      <c r="H21" s="141" t="s">
        <v>122</v>
      </c>
      <c r="I21" s="141"/>
      <c r="J21" s="141"/>
      <c r="L21" s="142"/>
      <c r="M21" s="142"/>
      <c r="N21" s="142"/>
      <c r="O21" s="142"/>
      <c r="P21" s="142"/>
      <c r="Q21" s="142"/>
      <c r="R21" s="142"/>
    </row>
    <row r="22" spans="1:18" s="2" customFormat="1" x14ac:dyDescent="0.25">
      <c r="B22" s="141"/>
      <c r="C22" s="141"/>
      <c r="D22" s="141"/>
      <c r="E22" s="141">
        <v>121</v>
      </c>
      <c r="F22" s="141">
        <f>E22+16</f>
        <v>137</v>
      </c>
      <c r="G22" s="141"/>
      <c r="H22" s="141">
        <f>E22+50</f>
        <v>171</v>
      </c>
      <c r="I22" s="141"/>
      <c r="J22" s="141" t="s">
        <v>123</v>
      </c>
      <c r="L22" s="142"/>
      <c r="M22" s="142"/>
      <c r="N22" s="142"/>
      <c r="O22" s="142"/>
      <c r="P22" s="142"/>
      <c r="Q22" s="142"/>
      <c r="R22" s="142"/>
    </row>
    <row r="23" spans="1:18" s="2" customFormat="1" x14ac:dyDescent="0.25">
      <c r="B23" s="141"/>
      <c r="C23" s="141"/>
      <c r="D23" s="141"/>
      <c r="E23" s="141"/>
      <c r="F23" s="178" t="str">
        <f>TEXT(VLOOKUP(F22,base_cub,2,FALSE),"Mmmm/aa")</f>
        <v>dezembro/24</v>
      </c>
      <c r="G23" s="178"/>
      <c r="H23" s="178" t="str">
        <f>TEXT(VLOOKUP(H22,base_sinapi,2,FALSE),"Mmmm/aa")</f>
        <v>dezembro/24</v>
      </c>
      <c r="I23" s="141"/>
      <c r="J23" s="179">
        <f>MONTH(H23)</f>
        <v>12</v>
      </c>
      <c r="L23" s="142"/>
      <c r="M23" s="142"/>
      <c r="N23" s="142"/>
      <c r="O23" s="142"/>
      <c r="P23" s="142"/>
      <c r="Q23" s="142"/>
      <c r="R23" s="142"/>
    </row>
    <row r="24" spans="1:18" s="2" customFormat="1" x14ac:dyDescent="0.25">
      <c r="B24" s="141"/>
      <c r="C24" s="141"/>
      <c r="D24" s="141"/>
      <c r="E24" s="141"/>
      <c r="F24" s="141"/>
      <c r="G24" s="141"/>
      <c r="H24" s="141"/>
      <c r="I24" s="141"/>
      <c r="J24" s="141"/>
      <c r="L24" s="142"/>
      <c r="M24" s="142"/>
      <c r="N24" s="142"/>
      <c r="O24" s="142"/>
      <c r="P24" s="142"/>
      <c r="Q24" s="142"/>
      <c r="R24" s="142"/>
    </row>
    <row r="25" spans="1:18" s="2" customFormat="1" x14ac:dyDescent="0.25">
      <c r="B25" s="141"/>
      <c r="C25" s="141"/>
      <c r="D25" s="141"/>
      <c r="E25" s="141"/>
      <c r="F25" s="141"/>
      <c r="G25" s="141"/>
      <c r="H25" s="141"/>
      <c r="I25" s="141"/>
      <c r="J25" s="141"/>
      <c r="L25" s="142"/>
      <c r="M25" s="142"/>
      <c r="N25" s="142"/>
      <c r="O25" s="142"/>
      <c r="P25" s="142"/>
      <c r="Q25" s="142"/>
      <c r="R25" s="142"/>
    </row>
    <row r="26" spans="1:18" s="2" customFormat="1" x14ac:dyDescent="0.25">
      <c r="B26" s="141"/>
      <c r="C26" s="141"/>
      <c r="D26" s="141"/>
      <c r="E26" s="141"/>
      <c r="F26" s="141" t="s">
        <v>146</v>
      </c>
      <c r="G26" s="141"/>
      <c r="H26" s="141" t="s">
        <v>148</v>
      </c>
      <c r="I26" s="141" t="s">
        <v>147</v>
      </c>
      <c r="J26" s="141"/>
      <c r="L26" s="142"/>
      <c r="M26" s="142"/>
      <c r="N26" s="142"/>
      <c r="O26" s="142"/>
      <c r="P26" s="142"/>
      <c r="Q26" s="142"/>
      <c r="R26" s="142"/>
    </row>
    <row r="27" spans="1:18" s="2" customFormat="1" x14ac:dyDescent="0.25">
      <c r="A27" s="2" t="s">
        <v>141</v>
      </c>
      <c r="B27" s="141">
        <v>22</v>
      </c>
      <c r="C27" s="141" t="str">
        <f>CONCATENATE(A27,B27)</f>
        <v>B22</v>
      </c>
      <c r="D27" s="141"/>
      <c r="E27" s="141"/>
      <c r="F27" s="141"/>
      <c r="G27" s="141"/>
      <c r="H27" s="141"/>
      <c r="I27" s="141"/>
      <c r="J27" s="141"/>
      <c r="L27" s="142"/>
      <c r="M27" s="142"/>
      <c r="N27" s="142"/>
      <c r="O27" s="142"/>
      <c r="P27" s="142"/>
      <c r="Q27" s="142"/>
      <c r="R27" s="142"/>
    </row>
    <row r="28" spans="1:18" s="2" customFormat="1" x14ac:dyDescent="0.25">
      <c r="A28" s="2" t="s">
        <v>142</v>
      </c>
      <c r="B28" s="141">
        <v>22</v>
      </c>
      <c r="C28" s="141" t="str">
        <f>CONCATENATE(A28,B28)</f>
        <v>C22</v>
      </c>
      <c r="D28" s="141"/>
      <c r="E28" s="141"/>
      <c r="F28" s="141"/>
      <c r="G28" s="141"/>
      <c r="H28" s="141"/>
      <c r="I28" s="141"/>
      <c r="J28" s="141"/>
      <c r="L28" s="142"/>
      <c r="M28" s="142"/>
      <c r="N28" s="142"/>
      <c r="O28" s="142"/>
      <c r="P28" s="142"/>
      <c r="Q28" s="142"/>
      <c r="R28" s="142"/>
    </row>
    <row r="29" spans="1:18" s="2" customFormat="1" x14ac:dyDescent="0.25">
      <c r="A29" s="2" t="s">
        <v>140</v>
      </c>
      <c r="B29" s="141">
        <v>22</v>
      </c>
      <c r="C29" s="141" t="str">
        <f>CONCATENATE(A29,B29)</f>
        <v>A22</v>
      </c>
      <c r="D29" s="141"/>
      <c r="E29" s="141"/>
      <c r="F29" s="141" t="str">
        <f>CONCATENATE(F$26,$B$27)</f>
        <v>G22</v>
      </c>
      <c r="G29" s="141"/>
      <c r="H29" s="141" t="str">
        <f>CONCATENATE(H$26,$B$27)</f>
        <v>I22</v>
      </c>
      <c r="I29" s="141" t="str">
        <f>CONCATENATE(I$26,$B$27)</f>
        <v>H22</v>
      </c>
      <c r="J29" s="141"/>
      <c r="L29" s="142"/>
      <c r="M29" s="142"/>
      <c r="N29" s="142"/>
      <c r="O29" s="142"/>
      <c r="P29" s="142"/>
      <c r="Q29" s="142"/>
      <c r="R29" s="142"/>
    </row>
    <row r="30" spans="1:18" s="2" customFormat="1" x14ac:dyDescent="0.25">
      <c r="B30" s="141"/>
      <c r="C30" s="141"/>
      <c r="D30" s="141"/>
      <c r="E30" s="141"/>
      <c r="F30" s="141"/>
      <c r="G30" s="141"/>
      <c r="H30" s="141"/>
      <c r="I30" s="141"/>
      <c r="J30" s="141"/>
      <c r="L30" s="142"/>
      <c r="M30" s="142"/>
      <c r="N30" s="142"/>
      <c r="O30" s="142"/>
      <c r="P30" s="142"/>
      <c r="Q30" s="142"/>
      <c r="R30" s="142"/>
    </row>
    <row r="31" spans="1:18" s="2" customFormat="1" x14ac:dyDescent="0.25">
      <c r="B31" s="141"/>
      <c r="C31" s="141"/>
      <c r="D31" s="141">
        <v>3</v>
      </c>
      <c r="E31" s="141"/>
      <c r="F31" s="141">
        <f>D31+5</f>
        <v>8</v>
      </c>
      <c r="G31" s="141"/>
      <c r="H31" s="141">
        <v>18</v>
      </c>
      <c r="I31" s="141">
        <v>13</v>
      </c>
      <c r="J31" s="141"/>
      <c r="L31" s="142"/>
      <c r="M31" s="142"/>
      <c r="N31" s="142"/>
      <c r="O31" s="142"/>
      <c r="P31" s="142"/>
      <c r="Q31" s="142"/>
      <c r="R31" s="142"/>
    </row>
    <row r="32" spans="1:18" s="2" customFormat="1" x14ac:dyDescent="0.25">
      <c r="B32" s="141"/>
      <c r="C32" s="141"/>
      <c r="D32" s="141">
        <v>4</v>
      </c>
      <c r="E32" s="141"/>
      <c r="F32" s="141">
        <f>D32+5</f>
        <v>9</v>
      </c>
      <c r="G32" s="141"/>
      <c r="H32" s="141">
        <v>19</v>
      </c>
      <c r="I32" s="141">
        <v>14</v>
      </c>
      <c r="J32" s="141"/>
      <c r="L32" s="142"/>
      <c r="M32" s="142"/>
      <c r="N32" s="142"/>
      <c r="O32" s="142"/>
      <c r="P32" s="142"/>
      <c r="Q32" s="142"/>
      <c r="R32" s="142"/>
    </row>
    <row r="33" spans="2:18" s="2" customFormat="1" x14ac:dyDescent="0.25">
      <c r="B33" s="141"/>
      <c r="C33" s="141"/>
      <c r="D33" s="141">
        <v>5</v>
      </c>
      <c r="E33" s="141"/>
      <c r="F33" s="141">
        <f>D33+5</f>
        <v>10</v>
      </c>
      <c r="G33" s="141"/>
      <c r="H33" s="141">
        <v>20</v>
      </c>
      <c r="I33" s="141">
        <v>15</v>
      </c>
      <c r="J33" s="141"/>
      <c r="L33" s="142"/>
      <c r="M33" s="142"/>
      <c r="N33" s="142"/>
      <c r="O33" s="142"/>
      <c r="P33" s="142"/>
      <c r="Q33" s="142"/>
      <c r="R33" s="142"/>
    </row>
    <row r="34" spans="2:18" s="2" customFormat="1" x14ac:dyDescent="0.25">
      <c r="B34" s="141"/>
      <c r="C34" s="141"/>
      <c r="D34" s="141">
        <v>6</v>
      </c>
      <c r="E34" s="141"/>
      <c r="F34" s="141">
        <f>D34+5</f>
        <v>11</v>
      </c>
      <c r="G34" s="141"/>
      <c r="H34" s="141">
        <v>21</v>
      </c>
      <c r="I34" s="141">
        <v>16</v>
      </c>
      <c r="J34" s="141"/>
      <c r="L34" s="142"/>
      <c r="M34" s="142"/>
      <c r="N34" s="142"/>
      <c r="O34" s="142"/>
      <c r="P34" s="142"/>
      <c r="Q34" s="142"/>
      <c r="R34" s="142"/>
    </row>
    <row r="35" spans="2:18" s="2" customFormat="1" x14ac:dyDescent="0.25">
      <c r="B35" s="141"/>
      <c r="C35" s="141"/>
      <c r="D35" s="141">
        <v>7</v>
      </c>
      <c r="E35" s="141"/>
      <c r="F35" s="141">
        <f>D35+5</f>
        <v>12</v>
      </c>
      <c r="G35" s="141"/>
      <c r="H35" s="141">
        <v>22</v>
      </c>
      <c r="I35" s="141">
        <v>17</v>
      </c>
      <c r="J35" s="141"/>
      <c r="L35" s="142"/>
      <c r="M35" s="142"/>
      <c r="N35" s="142"/>
      <c r="O35" s="142"/>
      <c r="P35" s="142"/>
      <c r="Q35" s="142"/>
      <c r="R35" s="142"/>
    </row>
    <row r="36" spans="2:18" s="2" customFormat="1" x14ac:dyDescent="0.25">
      <c r="B36" s="141"/>
      <c r="C36" s="141"/>
      <c r="D36" s="141"/>
      <c r="E36" s="141"/>
      <c r="F36" s="141"/>
      <c r="G36" s="141"/>
      <c r="H36" s="141"/>
      <c r="I36" s="141"/>
      <c r="J36" s="141"/>
      <c r="L36" s="142"/>
      <c r="M36" s="142"/>
      <c r="N36" s="142"/>
      <c r="O36" s="142"/>
      <c r="P36" s="142"/>
      <c r="Q36" s="142"/>
      <c r="R36" s="142"/>
    </row>
    <row r="37" spans="2:18" s="2" customFormat="1" x14ac:dyDescent="0.25">
      <c r="B37" s="141"/>
      <c r="C37" s="141"/>
      <c r="D37" s="141"/>
      <c r="E37" s="141"/>
      <c r="F37" s="141"/>
      <c r="G37" s="141"/>
      <c r="H37" s="141"/>
      <c r="I37" s="141"/>
      <c r="J37" s="141"/>
      <c r="L37" s="142"/>
      <c r="M37" s="142"/>
      <c r="N37" s="142"/>
      <c r="O37" s="142"/>
      <c r="P37" s="142"/>
      <c r="Q37" s="142"/>
      <c r="R37" s="142"/>
    </row>
    <row r="38" spans="2:18" s="2" customFormat="1" x14ac:dyDescent="0.25">
      <c r="B38" s="141"/>
      <c r="C38" s="141"/>
      <c r="D38" s="141"/>
      <c r="E38" s="141"/>
      <c r="F38" s="141"/>
      <c r="G38" s="141"/>
      <c r="H38" s="141"/>
      <c r="I38" s="141"/>
      <c r="J38" s="141"/>
      <c r="L38" s="142"/>
      <c r="M38" s="142"/>
      <c r="N38" s="142"/>
      <c r="O38" s="142"/>
      <c r="P38" s="142"/>
      <c r="Q38" s="142"/>
      <c r="R38" s="142"/>
    </row>
    <row r="39" spans="2:18" s="2" customFormat="1" x14ac:dyDescent="0.25">
      <c r="B39" s="141"/>
      <c r="C39" s="141"/>
      <c r="D39" s="141"/>
      <c r="E39" s="141"/>
      <c r="F39" s="141"/>
      <c r="G39" s="141"/>
      <c r="H39" s="141"/>
      <c r="I39" s="141"/>
      <c r="J39" s="141"/>
      <c r="L39" s="142"/>
      <c r="M39" s="142"/>
      <c r="N39" s="142"/>
      <c r="O39" s="142"/>
      <c r="P39" s="142"/>
      <c r="Q39" s="142"/>
      <c r="R39" s="142"/>
    </row>
    <row r="40" spans="2:18" s="2" customFormat="1" x14ac:dyDescent="0.25">
      <c r="B40" s="141"/>
      <c r="C40" s="141"/>
      <c r="D40" s="141"/>
      <c r="E40" s="141"/>
      <c r="F40" s="141"/>
      <c r="G40" s="141"/>
      <c r="H40" s="141"/>
      <c r="I40" s="141"/>
      <c r="J40" s="141"/>
      <c r="L40" s="142"/>
      <c r="M40" s="142"/>
      <c r="N40" s="142"/>
      <c r="O40" s="142"/>
      <c r="P40" s="142"/>
      <c r="Q40" s="142"/>
      <c r="R40" s="142"/>
    </row>
    <row r="41" spans="2:18" s="2" customFormat="1" x14ac:dyDescent="0.25">
      <c r="B41" s="141"/>
      <c r="C41" s="141"/>
      <c r="D41" s="141"/>
      <c r="E41" s="141"/>
      <c r="F41" s="141"/>
      <c r="G41" s="141"/>
      <c r="H41" s="141"/>
      <c r="I41" s="141"/>
      <c r="J41" s="141"/>
      <c r="L41" s="142"/>
      <c r="M41" s="142"/>
      <c r="N41" s="142"/>
      <c r="O41" s="142"/>
      <c r="P41" s="142"/>
      <c r="Q41" s="142"/>
      <c r="R41" s="142"/>
    </row>
    <row r="42" spans="2:18" s="2" customFormat="1" x14ac:dyDescent="0.25">
      <c r="B42" s="141"/>
      <c r="C42" s="141"/>
      <c r="D42" s="141"/>
      <c r="E42" s="141"/>
      <c r="F42" s="141"/>
      <c r="G42" s="141"/>
      <c r="H42" s="141"/>
      <c r="I42" s="141"/>
      <c r="J42" s="141"/>
      <c r="L42" s="142"/>
      <c r="M42" s="142"/>
      <c r="N42" s="142"/>
      <c r="O42" s="142"/>
      <c r="P42" s="142"/>
      <c r="Q42" s="142"/>
      <c r="R42" s="142"/>
    </row>
    <row r="43" spans="2:18" s="2" customFormat="1" x14ac:dyDescent="0.25">
      <c r="B43" s="141"/>
      <c r="C43" s="141"/>
      <c r="D43" s="141"/>
      <c r="E43" s="141"/>
      <c r="F43" s="141"/>
      <c r="G43" s="141"/>
      <c r="H43" s="141"/>
      <c r="I43" s="141"/>
      <c r="J43" s="141"/>
      <c r="L43" s="142"/>
      <c r="M43" s="142"/>
      <c r="N43" s="142"/>
      <c r="O43" s="142"/>
      <c r="P43" s="142"/>
      <c r="Q43" s="142"/>
      <c r="R43" s="142"/>
    </row>
    <row r="44" spans="2:18" s="2" customFormat="1" x14ac:dyDescent="0.25">
      <c r="B44" s="141"/>
      <c r="C44" s="141"/>
      <c r="D44" s="141"/>
      <c r="E44" s="141"/>
      <c r="F44" s="141"/>
      <c r="G44" s="141"/>
      <c r="H44" s="141"/>
      <c r="I44" s="141"/>
      <c r="J44" s="141"/>
      <c r="L44" s="142"/>
      <c r="M44" s="142"/>
      <c r="N44" s="142"/>
      <c r="O44" s="142"/>
      <c r="P44" s="142"/>
      <c r="Q44" s="142"/>
      <c r="R44" s="142"/>
    </row>
    <row r="45" spans="2:18" s="2" customFormat="1" x14ac:dyDescent="0.25">
      <c r="B45" s="141"/>
      <c r="C45" s="141"/>
      <c r="D45" s="141"/>
      <c r="E45" s="141"/>
      <c r="F45" s="141"/>
      <c r="G45" s="141"/>
      <c r="H45" s="141"/>
      <c r="I45" s="141"/>
      <c r="J45" s="141"/>
      <c r="L45" s="142"/>
      <c r="M45" s="142"/>
      <c r="N45" s="142"/>
      <c r="O45" s="142"/>
      <c r="P45" s="142"/>
      <c r="Q45" s="142"/>
      <c r="R45" s="142"/>
    </row>
    <row r="46" spans="2:18" s="2" customFormat="1" x14ac:dyDescent="0.25">
      <c r="B46" s="141"/>
      <c r="C46" s="141"/>
      <c r="D46" s="141"/>
      <c r="E46" s="141"/>
      <c r="F46" s="141"/>
      <c r="G46" s="141"/>
      <c r="H46" s="141"/>
      <c r="I46" s="141"/>
      <c r="J46" s="141"/>
      <c r="L46" s="142"/>
      <c r="M46" s="142"/>
      <c r="N46" s="142"/>
      <c r="O46" s="142"/>
      <c r="P46" s="142"/>
      <c r="Q46" s="142"/>
      <c r="R46" s="142"/>
    </row>
    <row r="47" spans="2:18" s="37" customFormat="1" x14ac:dyDescent="0.25">
      <c r="B47" s="144"/>
      <c r="C47" s="144"/>
      <c r="D47" s="144"/>
      <c r="E47" s="144"/>
      <c r="F47" s="144"/>
      <c r="G47" s="144"/>
      <c r="H47" s="144"/>
      <c r="I47" s="144"/>
      <c r="J47" s="144"/>
      <c r="L47" s="145"/>
      <c r="M47" s="145"/>
      <c r="N47" s="145"/>
      <c r="O47" s="145"/>
      <c r="P47" s="145"/>
      <c r="Q47" s="145"/>
      <c r="R47" s="145"/>
    </row>
    <row r="48" spans="2:18" s="37" customFormat="1" x14ac:dyDescent="0.25">
      <c r="L48" s="145"/>
      <c r="M48" s="145"/>
      <c r="N48" s="145"/>
      <c r="O48" s="145"/>
      <c r="P48" s="145"/>
      <c r="Q48" s="145"/>
      <c r="R48" s="145"/>
    </row>
    <row r="49" spans="12:18" s="2" customFormat="1" x14ac:dyDescent="0.25">
      <c r="L49" s="142"/>
      <c r="M49" s="142"/>
      <c r="N49" s="142"/>
      <c r="O49" s="142"/>
      <c r="P49" s="142"/>
      <c r="Q49" s="142"/>
      <c r="R49" s="142"/>
    </row>
    <row r="50" spans="12:18" s="2" customFormat="1" x14ac:dyDescent="0.25">
      <c r="L50" s="142"/>
      <c r="M50" s="142"/>
      <c r="N50" s="142"/>
      <c r="O50" s="142"/>
      <c r="P50" s="142"/>
      <c r="Q50" s="142"/>
      <c r="R50" s="142"/>
    </row>
    <row r="51" spans="12:18" s="2" customFormat="1" x14ac:dyDescent="0.25">
      <c r="L51" s="142"/>
      <c r="M51" s="142"/>
      <c r="N51" s="142"/>
      <c r="O51" s="142"/>
      <c r="P51" s="142"/>
      <c r="Q51" s="142"/>
      <c r="R51" s="142"/>
    </row>
    <row r="52" spans="12:18" s="2" customFormat="1" x14ac:dyDescent="0.25">
      <c r="L52" s="142"/>
      <c r="M52" s="142"/>
      <c r="N52" s="142"/>
      <c r="O52" s="142"/>
      <c r="P52" s="142"/>
      <c r="Q52" s="142"/>
      <c r="R52" s="142"/>
    </row>
  </sheetData>
  <mergeCells count="7">
    <mergeCell ref="B8:B10"/>
    <mergeCell ref="B11:B15"/>
    <mergeCell ref="B5:I5"/>
    <mergeCell ref="B6:C7"/>
    <mergeCell ref="D6:D7"/>
    <mergeCell ref="E6:E7"/>
    <mergeCell ref="F6:H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1</xdr:col>
                    <xdr:colOff>304800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4" workbookViewId="0">
      <selection sqref="A1:S35"/>
    </sheetView>
  </sheetViews>
  <sheetFormatPr defaultRowHeight="15" x14ac:dyDescent="0.25"/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5 8 5 0 b 3 4 c - 8 e 9 a - 4 4 c 7 - b d c 5 - f 9 5 6 d 7 f 8 d 9 6 a "   s q m i d = " f b b c d f 5 0 - e f 2 c - 4 6 0 b - 9 9 6 7 - e e b 5 a 6 0 9 1 e 3 3 "   x m l n s = " h t t p : / / s c h e m a s . m i c r o s o f t . c o m / D a t a M a s h u p " > A A A A A B o M A A B Q S w M E F A A C A A g A M 3 x J S r 4 a e 1 W r A A A A + g A A A B I A H A B D b 2 5 m a W c v U G F j a 2 F n Z S 5 4 b W w g o h g A K K A U A A A A A A A A A A A A A A A A A A A A A A A A A A A A h Y 9 N D o I w F I S v Q r r n t a X 4 R x 4 l 0 a 0 k R h P j l k C F R i g E i n A 3 F x 7 J K 2 i i G H f u Z r 5 8 i 5 n H 7 Y 7 R W J X O V b W d r k 1 I O D D i K J P W m T Z 5 S H p 7 d p c k k r h L 0 k u S K + c l m y 4 Y u y w k h b V N Q O k w D D A I q N u c e o x x e o q 3 h 7 R Q V U K + s v 4 v u 9 p 0 N j G p I h K P 7 z H S A + G D L x Y e 8 L l A O m G M t Z k y h x k I b z U H h v Q H 4 6 Y v b d 8 q 2 V h 3 v U c 6 V a S f H / I J U E s D B B Q A A g A I A D N 8 S U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f E l K f S z 5 J Q 0 J A A A f n A A A E w A c A E Z v c m 1 1 b G F z L 1 N l Y 3 R p b 2 4 x L m 0 g o h g A K K A U A A A A A A A A A A A A A A A A A A A A A A A A A A A A z Z t R b 9 s 2 E M f f A + Q 7 C C 5 g O I D j 1 M n a r i u M I X X X F s O a B o m 7 D R i G g Z b Y h J g k a p T s b g 3 6 Y b o 9 F C u W l 2 F P e 6 y / 2 E 5 O s t q R K / M c 3 t E B 2 i S K x P / x e D z d / W D m M i y U T o P j i + / d B 5 s b m x v 5 q T A y C m 4 1 B m I Y y 6 D b C H p B L I v N j Q C + H u u 0 k H D h O z n s H I o T 2 S p / 6 J c X 0 y J v N U 6 L I v t i Z + f V q 1 e d X E V G d N T w R H Z O 9 L g z N D v D S O w U Y i h j s Z M Z D T / F H Z F n X 6 r e Y T P s 7 e 7 e v 9 s c p a r o 3 W 5 m e t z b a + o s 7 f Z 2 m 8 + z c K A y f a D G B f y W 6 k T 2 d P r h L 2 F 0 J L L y 5 y a M d P F 4 W t 5 z u 6 l N B o / / U o z 2 e r v 3 Y J g x P J f p D P 6 H I X e n N 4 x 7 3 f K G 3 d 6 d Z i 7 H v c 8 + h z 9 l v Z d 3 y z v 2 4 A 6 R h z K N Y E 5 T g V x m v T v d e 3 v w Z 5 N O B 0 t B A A z r C y P K 3 4 0 O L w b s w r c Q p h i W j 0 U y T H r 3 7 z e 2 t t o X z n s k C t E F 5 0 2 d e N Z 9 8 0 N 5 4 c f L P 4 K / Y Z r B f l x I I y J d e n 2 6 A J 2 B E W n + U p u k r + N R k g 5 + y 2 T e m g 7 V P j t r P J U i k q b R D g q 4 H h T y 1 + J N O z h r P J u 8 z y s X v x V G T d 6 O Z R x 8 H z w 0 I l d x O 3 g C o 0 c y O J I n a v K H D m T w 4 n H Q H + W F D p L J n 5 G C b x / + D r a D R M t I B K E 2 p n R K 0 D q S Q u V b l 6 M w C B 1 o U 0 g G n S O d R p N / U i U Y t P Z D w z G l / U S 8 1 q n g C I c j b Y R K O H x 3 K M z k L Y / z M h a h g Q 5 F W q i U Y 5 l g M 0 U y Z 9 l P z y B D p q f w I E d M K D G a n D M I 9 S V T 9 B 3 B D Z c j R J o t B 8 L e E p P z I c s 2 l i Y V y X A U c s T H f i x O N E s e P J b m R G U c a / V Q n L K 8 q 4 5 H b B l D w b s q e A J F k O J Y q q / y b H J u F N x 9 D P m X I w z L T Q 1 P f y 1 S q Q y H 4 H H 5 z K E Y x S x i I 4 5 y s E x R K U s K L q N C B H 0 o t w 0 E J n v O 5 3 F n H 3 4 z e v s 5 W 1 F Q l H P U e a 7 5 5 j g j y q D 2 R M O A H P n r k c q L a f p 6 L K E P F E 4 9 G e o E W t 2 p X C K g L V U i 5 m w F U f L O i y O U O k n b i L L A d T O J E y d o M Z H + d 9 5 4 o v S d t 6 N Y 9 z t u U l H y J K 0 r d v M 7 L 0 9 R B p C 0 u b g I d N 7 8 o u T d t 8 S 4 / U / b K G N z g f P 2 G W c A S V O N y 0 j u W 2 2 U P k E D j i u G X L f l u N m 7 b 9 Z x 2 Z C o h U c Z Q d j Y o 1 M T T b u P i w k S C I A M S 3 / t A Q E w w M 2 d D C P c 4 D 3 p c 0 G o k A O y b K M E E a u a 4 s 0 G 9 9 A C J c + F M u C + 7 U h u 6 6 E R v n C G l Q m k Z a y V B e R Y w 8 o K S r R h Z w A x 3 r B c C 1 L E Y W U D K e a w X Q p C 1 G F l A j n u s E 0 O p E W + l R H k 2 M M u K k n R h 5 U J t P j D L j / w I R D b X E G K Q e y M I E c h d l m L F o d Y 2 U C M R O y K K k o s Y u c F W j R i l z U Z 8 I i V I U y I x D p 9 0 W M S u x g h R y W W o e q 3 / S B G J n Y + Y M E m K 7 x f f S 8 O B z 6 x L A G 5 E A r W H K 9 2 0 K I U K x M o c U o 6 + T e R R g e T 8 z R S I W g e z F + g 4 C f L N Z 0 X v c s l S Q j J c l n X S M R C k Y C B 2 L j X O f R Y L u q c c l h 5 1 z H W W K 5 J w j G s N q n z E n y 5 K g m p s A g l 5 2 h i u a Z 7 F m G x T 2 n h g 9 W e d U 4 b L F R J 8 I J F u n D P E 5 a L E g A E i z L C N T G w m K d 7 R G C R n 4 i Y w H J l Q g h g l z d o u n 6 L d S Z p 8 2 3 i i 7 k s J m j k L W Z J 1 r l j 3 0 b s / q b q z W 2 q H M p m H K X P K + y + 3 V 6 u y X / y w k f X v a o l T J / B 9 d S h r 2 o M z y k N P 9 3 8 6 g v E d H b D Q + d / g / V h O d H h i R L c I K k w f b L Z E 1 F Y O X C Z T n / 4 o A 8 r 5 x U f Z 0 L 8 k I q V b W E 8 K e K F a q x q C t v 5 E Q 8 E Z G W f c J 0 q 8 U d L V r W H / a y J T 7 K y c v y Q f 6 w C F 8 1 r 0 S a x n U v x S W z c v M H X Z M V 4 D 6 7 4 Z j 4 O r F o H c 7 h O t q w P N Z r / i I h v c o S 1 h v H j y 2 t A k L A G 8 R 2 I 8 U + S 8 I v F e E z G M 1 F a Y a 3 Y D s + s A V l a I e k w f j h 8 D Q g T O p g Z D 9 r 4 J k 3 o v O P r + I 1 / 4 o S 2 h / l Q j n f y h D W H 9 a i O Z w K F 9 g 3 n A Z 7 1 I F F Y m 7 w c 6 1 k X I o W O J 3 I q h Y / w t W n D W I 8 A r Q u h u t m b f 4 1 W j / + M 0 D r R q h t Y t i 4 m c R 4 i 8 k u u x v C o m L w r b 8 m k C c H A k Y i D t L z r f R 6 0 D v + / R g G q E O L O 6 3 q E N g m G Q u i 7 p k 4 Y a Q L I h P K 8 c 6 a E U H e O k H C O d 0 y M E O I k g A i 3 2 Z 3 3 G g h 5 E v y D i T v n t A c h 7 h 7 u Y P Y 7 L c v B 7 X 3 n 6 A Y j T 0 J q M P n H P Z h B q B N w G E y h 4 x q 7 Y G b u n r J g M h 8 R V E G Y Q M h Q k I m I B p l g Y o G E k K C C 0 V e 5 T 8 A / M P M m w x 0 r v w v 9 L Q U V z E A V Z J T s Y j V D P F n g n k w g x L 2 A C A H / f H G I i j Z f S V q R 5 q U Q F X k 2 C F F V 5 m Q Q C 9 z O h y A q 4 n w E Y p H X u Q B E R Z u X P y z a 5 H x F e E W d l z 5 U Q 4 4 P P l S 0 G d l D d Z 9 7 Q g + L 9 j w f e a i q 8 4 K H a t p h 5 A 4 V c U 7 s U C 1 r 2 K h D d d 6 M 0 K G a 7 7 i Z Q 8 U C H 8 h h Y f 5 h J g 7 V O O A F D g v i 0 F N Z z 4 k b q r P m p w 1 L 3 n 7 e 1 o G d N S y o v r y g h j o 7 / B j A C B o q 2 v y c Q S a w 2 q 9 l k M h c e v r Y Q 4 0 J T N V o j Q W M 8 K H G C h 4 G U W c A G 4 q o X Q s m I l F j A x O Y q F 8 K F j 5 R Y w I j p q h P D k z V e 4 0 R j N C i L i q Z 2 E W N C V w I o y 4 / + C A Z 9 b m C C W j U G c H I N e q y F h f e q L G B j X L U F V U 8 s K P O C 1 z M o y 5 r s q K P G k P Y C c i S 9 M U J Q u p i h J G H 1 I a q 3 / a D j Y 7 U + Y A Z k l i / X 3 0 v D i 8 y q S 0 B + c m J n T l e 7 e D i K D U m 1 O K U N 1 v t z Y 0 A v m 4 1 + j o e l S + k I 5 n o s Y q g T A l 6 w U A M Y 9 m Z X p L l D U m a t 2 4 1 B i r T U M w U M F w E / j 1 r P J U C x m 7 M j P a N S k 9 h s E P Y r 6 H K 4 A 2 3 a N z j n 1 X W W q T c 7 n 4 c C W 6 V s Q g G 4 J 4 8 0 3 k h P j 5 / d U 2 2 6 g V n J g m D T d 6 J + F S X t + r p D X r G o u m 1 Q l 7 M Z z r V i v o i j 6 U 6 g S f m X Q Y F 5 4 z L P i H c P j t r P J u 8 L y P k Y 1 A 0 p j F S X v 6 p W / 6 h D A k N C 7 d o t Q 7 K Q H i k 0 s n v i Q p n D X i R Z m q s i + f F q T Q z Z l R N n o v H O T n 4 e R 9 C Z z i a 1 g R w U 6 z N z P T n o q B 7 b V V e a p N c y A 4 g 2 G a l r 1 t c u m B G Z h q b k S j k 4 t i 8 M r v 7 a V d f s + v a + B f u v t y F 5 Y S u Z i b z O Q f P j b J r P b t Z C 0 v l q 6 E v J 5 a O k q E 0 o L O 5 o d J P S D 3 4 D 1 B L A Q I t A B Q A A g A I A D N 8 S U q + G n t V q w A A A P o A A A A S A A A A A A A A A A A A A A A A A A A A A A B D b 2 5 m a W c v U G F j a 2 F n Z S 5 4 b W x Q S w E C L Q A U A A I A C A A z f E l K D 8 r p q 6 Q A A A D p A A A A E w A A A A A A A A A A A A A A A A D 3 A A A A W 0 N v b n R l b n R f V H l w Z X N d L n h t b F B L A Q I t A B Q A A g A I A D N 8 S U p 9 L P k l D Q k A A B + c A A A T A A A A A A A A A A A A A A A A A O g B A A B G b 3 J t d W x h c y 9 T Z W N 0 a W 9 u M S 5 t U E s F B g A A A A A D A A M A w g A A A E I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Q O A A A A A A A A Q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l E I i B W Y W x 1 Z T 0 i c z R k N 2 U 2 Y T R i L W U 3 N m U t N D Q z N y 0 5 N z E 3 L T N h M T c w Z D d h O D F k Y y I g L z 4 8 R W 5 0 c n k g V H l w Z T 0 i R m l s b E x h c 3 R V c G R h d G V k I i B W Y W x 1 Z T 0 i Z D I w M T c t M D I t M D l U M T c 6 M z M 6 M z k u N T Y z M T U 0 M 1 o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Q 2 9 s d W 5 h c y B O w 6 N v I E R p b s O i b W l j Y X M u e 1 Z h c m n D o X Z l b C w w f S Z x d W 9 0 O y w m c X V v d D t T Z W N 0 a W 9 u M S 9 U Y W J s Z S A x L 0 N v b H V u Y X M g T s O j b y B E a W 7 D o m 1 p Y 2 F z L n t S Z W d p b 2 F s L D F 9 J n F 1 b 3 Q 7 L C Z x d W 9 0 O 1 N l Y 3 R p b 2 4 x L 1 R h Y m x l I D E v V G l w b y B B b H R l c m F k b z E u e 0 F 0 c m l i d X R v L D J 9 J n F 1 b 3 Q 7 L C Z x d W 9 0 O 1 N l Y 3 R p b 2 4 x L 1 R h Y m x l I D E v V G l w b y B B b H R l c m F k b z I u e 1 Z h b G 9 y Z X M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g M S 9 D b 2 x 1 b m F z I E 7 D o 2 8 g R G l u w 6 J t a W N h c y 5 7 V m F y a c O h d m V s L D B 9 J n F 1 b 3 Q 7 L C Z x d W 9 0 O 1 N l Y 3 R p b 2 4 x L 1 R h Y m x l I D E v Q 2 9 s d W 5 h c y B O w 6 N v I E R p b s O i b W l j Y X M u e 1 J l Z 2 l v Y W w s M X 0 m c X V v d D s s J n F 1 b 3 Q 7 U 2 V j d G l v b j E v V G F i b G U g M S 9 U a X B v I E F s d G V y Y W R v M S 5 7 Q X R y a W J 1 d G 8 s M n 0 m c X V v d D s s J n F 1 b 3 Q 7 U 2 V j d G l v b j E v V G F i b G U g M S 9 U a X B v I E F s d G V y Y W R v M i 5 7 V m F s b 3 J l c y w z f S Z x d W 9 0 O 1 0 s J n F 1 b 3 Q 7 U m V s Y X R p b 2 5 z a G l w S W 5 m b y Z x d W 9 0 O z p b X X 0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U l M j A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x p b m h h c y U y M F B y a W 5 j a X B h a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V G F i Z W x h J T I w V H J h b n N w b 3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Q 2 9 s d W 5 h c y U y M F J l b m 9 t Z W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1 R p c G 8 l M j B B b H R l c m F k b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j e J a n / 0 u E u K y 9 O w d r 7 I h Q A A A A A C A A A A A A A D Z g A A w A A A A B A A A A C O L W 7 V 6 G A L B Q s K n P K m J b O 1 A A A A A A S A A A C g A A A A E A A A A F + 4 y r / z r C g H 0 k N A C N 7 n Y Q 9 Q A A A A M g y a D H 7 I x E h 6 Q A x D A B i w A L k o y p I z p 5 C X d l O g o v X f V R F 6 0 p 7 a O O Y t 9 c C Y p z V u u J D i w w s p 4 Y y O n r E p t s y v q Q 2 d M Q u C Z 8 6 h T 3 r k H a Y / t Z m l 2 M I U A A A A T j l N M o Z x / Z j / 2 a Y h S s G 8 J d T W 4 O 0 = < / D a t a M a s h u p > 
</file>

<file path=customXml/itemProps1.xml><?xml version="1.0" encoding="utf-8"?>
<ds:datastoreItem xmlns:ds="http://schemas.openxmlformats.org/officeDocument/2006/customXml" ds:itemID="{6F6379FD-CA8C-43E6-8AE2-4D374A414F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5</vt:i4>
      </vt:variant>
    </vt:vector>
  </HeadingPairs>
  <TitlesOfParts>
    <vt:vector size="18" baseType="lpstr">
      <vt:lpstr>Índice</vt:lpstr>
      <vt:lpstr>G1</vt:lpstr>
      <vt:lpstr>G2-3</vt:lpstr>
      <vt:lpstr>G4</vt:lpstr>
      <vt:lpstr>G5</vt:lpstr>
      <vt:lpstr>G6</vt:lpstr>
      <vt:lpstr>Tab1</vt:lpstr>
      <vt:lpstr>Tab2</vt:lpstr>
      <vt:lpstr>Dados&gt;&gt;</vt:lpstr>
      <vt:lpstr>Nomes</vt:lpstr>
      <vt:lpstr>sinapi</vt:lpstr>
      <vt:lpstr>cub</vt:lpstr>
      <vt:lpstr>fipezap</vt:lpstr>
      <vt:lpstr>base_cub</vt:lpstr>
      <vt:lpstr>base_sinapi</vt:lpstr>
      <vt:lpstr>fipezap</vt:lpstr>
      <vt:lpstr>meses_cub</vt:lpstr>
      <vt:lpstr>meses_sinapi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Nunes Toscano</dc:creator>
  <cp:lastModifiedBy>Claudimar Pancieri Marçal</cp:lastModifiedBy>
  <dcterms:created xsi:type="dcterms:W3CDTF">2015-04-08T19:27:04Z</dcterms:created>
  <dcterms:modified xsi:type="dcterms:W3CDTF">2025-01-10T17:01:22Z</dcterms:modified>
</cp:coreProperties>
</file>