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5\02_Fevereiro_2025\"/>
    </mc:Choice>
  </mc:AlternateContent>
  <bookViews>
    <workbookView xWindow="19095" yWindow="0" windowWidth="19410" windowHeight="15585" tabRatio="753" firstSheet="5" activeTab="9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state="hidden" r:id="rId14"/>
    <sheet name="Gráficos" sheetId="12" state="hidden" r:id="rId15"/>
    <sheet name="1.8" sheetId="17" state="hidden" r:id="rId16"/>
    <sheet name="1.9" sheetId="10" r:id="rId17"/>
    <sheet name="1.10" sheetId="13" r:id="rId18"/>
    <sheet name="1.11" sheetId="14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OFFSET(Gráficos!$P$71,1,0,COUNT(Gráficos!$P:$P))</definedName>
    <definedName name="Acumulado_ano" localSheetId="4">OFFSET([1]Gráficos!$N$67,1,0,COUNT([1]Gráficos!$N:$N))</definedName>
    <definedName name="Acumulado_ano">OFFSET(Gráficos!$O$71,1,0,COUNT(Gráficos!$O:$O))</definedName>
    <definedName name="Gráfico_2" localSheetId="4">OFFSET([1]Gráficos!$A$67,1,0,COUNT([1]Gráficos!$B:$B))</definedName>
    <definedName name="Gráfico_2">OFFSET(Gráficos!$B$71,1,0,COUNT(Gráficos!$C:$C))</definedName>
    <definedName name="Gráfico_3" localSheetId="4">OFFSET([1]Gráficos!$E$67,1,0,COUNT([1]Gráficos!$F:$F))</definedName>
    <definedName name="Gráfico_3">OFFSET(Gráficos!$F$71,1,0,COUNT(Gráficos!$G:$G))</definedName>
    <definedName name="Gráfico_4" localSheetId="4">OFFSET([1]Gráficos!$M$66,1,0,COUNT([1]Gráficos!$J:$J))</definedName>
    <definedName name="Gráfico_4">OFFSET(Gráficos!$N$70,1,0,COUNT(Gráficos!$K:$K))</definedName>
    <definedName name="Gráfico_5" localSheetId="4">OFFSET([1]Gráficos!$O$67,1,0,COUNT([1]Gráficos!$O:$O))</definedName>
    <definedName name="Gráfico_5">OFFSET(Gráficos!$P$71,1,0,COUNT(Gráficos!$P:$P))</definedName>
    <definedName name="Gráfico_6" localSheetId="24">OFFSET(Gráficos!#REF!,1,0,COUNT(Gráficos!#REF!))</definedName>
    <definedName name="Gráfico_6" localSheetId="25">OFFSET(Gráficos!#REF!,1,0,COUNT(Gráficos!#REF!))</definedName>
    <definedName name="Gráfico_6" localSheetId="4">OFFSET([1]Gráficos!#REF!,1,0,COUNT([1]Gráficos!#REF!))</definedName>
    <definedName name="Gráfico_6">OFFSET(Gráficos!#REF!,1,0,COUNT(Gráficos!#REF!))</definedName>
    <definedName name="Lista" localSheetId="4">[1]Tabela_2!$A$332:$A$346</definedName>
    <definedName name="Lista">Tabela_2!$A$305:$A$582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OFFSET(Gráficos!$J1048557,1,0,COUNT(Gráficos!A1048557:A1048572)-1)</definedName>
    <definedName name="Pernambuco" localSheetId="4">OFFSET([1]Gráficos!A1,1,0,COUNT([1]Gráficos!$I:$I)-1)</definedName>
    <definedName name="Pernambuco">OFFSET(Gráficos!A1,1,0,COUNT(Gráficos!$J:$J)-1)</definedName>
    <definedName name="Sem_ajuste" localSheetId="4">OFFSET([1]Gráficos!$M$67,1,0,COUNT([1]Gráficos!$M:$M))</definedName>
    <definedName name="Sem_ajuste">OFFSET(Gráficos!$N$71,1,0,COUNT(Gráficos!$N:$N))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OFFSET(Gráficos!A10,1,0,COUNT(Gráficos!$W$51:$W$66)-1)</definedName>
    <definedName name="uiui">Gráficos!$V$51:$W$66</definedName>
  </definedNames>
  <calcPr calcId="152511"/>
</workbook>
</file>

<file path=xl/calcChain.xml><?xml version="1.0" encoding="utf-8"?>
<calcChain xmlns="http://schemas.openxmlformats.org/spreadsheetml/2006/main">
  <c r="B285" i="23" l="1"/>
  <c r="C285" i="23"/>
  <c r="D285" i="23"/>
  <c r="E285" i="23"/>
  <c r="F285" i="23"/>
  <c r="G285" i="23"/>
  <c r="H285" i="23"/>
  <c r="I285" i="23"/>
  <c r="J285" i="23"/>
  <c r="K285" i="23"/>
  <c r="L285" i="23"/>
  <c r="M285" i="23"/>
  <c r="N285" i="23"/>
  <c r="O285" i="23"/>
  <c r="P285" i="23"/>
  <c r="Q285" i="23"/>
  <c r="B285" i="24"/>
  <c r="C285" i="24"/>
  <c r="D285" i="24"/>
  <c r="E285" i="24"/>
  <c r="F285" i="24"/>
  <c r="G285" i="24"/>
  <c r="H285" i="24"/>
  <c r="B285" i="21"/>
  <c r="C285" i="21"/>
  <c r="D285" i="21"/>
  <c r="E285" i="21"/>
  <c r="F285" i="21"/>
  <c r="G285" i="21"/>
  <c r="H285" i="21"/>
  <c r="I285" i="21"/>
  <c r="J285" i="21"/>
  <c r="K285" i="21"/>
  <c r="L285" i="21"/>
  <c r="M285" i="21"/>
  <c r="N285" i="21"/>
  <c r="O285" i="21"/>
  <c r="P285" i="21"/>
  <c r="Q285" i="21"/>
  <c r="R285" i="21"/>
  <c r="S285" i="21"/>
  <c r="T285" i="21"/>
  <c r="B284" i="23" l="1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B284" i="24"/>
  <c r="C284" i="24"/>
  <c r="D284" i="24"/>
  <c r="E284" i="24"/>
  <c r="F284" i="24"/>
  <c r="G284" i="24"/>
  <c r="H284" i="24"/>
  <c r="B284" i="21"/>
  <c r="C284" i="21"/>
  <c r="D284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T284" i="21"/>
  <c r="BN281" i="2" l="1"/>
  <c r="BO281" i="2"/>
  <c r="BP281" i="2"/>
  <c r="BQ281" i="2"/>
  <c r="BR281" i="2"/>
  <c r="BS281" i="2"/>
  <c r="BT281" i="2"/>
  <c r="AE281" i="2"/>
  <c r="AF281" i="2"/>
  <c r="AG281" i="2"/>
  <c r="AH281" i="2"/>
  <c r="AI281" i="2"/>
  <c r="AJ281" i="2"/>
  <c r="AK281" i="2"/>
  <c r="B283" i="23" l="1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B283" i="24"/>
  <c r="C283" i="24"/>
  <c r="D283" i="24"/>
  <c r="E283" i="24"/>
  <c r="F283" i="24"/>
  <c r="G283" i="24"/>
  <c r="H283" i="24"/>
  <c r="B283" i="21"/>
  <c r="C283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Q283" i="21"/>
  <c r="R283" i="21"/>
  <c r="S283" i="21"/>
  <c r="T283" i="21"/>
  <c r="B282" i="23" l="1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Q282" i="23"/>
  <c r="B282" i="24"/>
  <c r="C282" i="24"/>
  <c r="D282" i="24"/>
  <c r="E282" i="24"/>
  <c r="F282" i="24"/>
  <c r="G282" i="24"/>
  <c r="H282" i="24"/>
  <c r="B282" i="21"/>
  <c r="C282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Q282" i="21"/>
  <c r="R282" i="21"/>
  <c r="S282" i="21"/>
  <c r="T282" i="21"/>
  <c r="B281" i="21" l="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B281" i="24"/>
  <c r="C281" i="24"/>
  <c r="D281" i="24"/>
  <c r="E281" i="24"/>
  <c r="F281" i="24"/>
  <c r="G281" i="24"/>
  <c r="H281" i="24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AE278" i="2" l="1"/>
  <c r="AF278" i="2"/>
  <c r="AG278" i="2"/>
  <c r="AH278" i="2"/>
  <c r="AI278" i="2"/>
  <c r="AJ278" i="2"/>
  <c r="AK278" i="2"/>
  <c r="BN278" i="2" l="1"/>
  <c r="BO278" i="2"/>
  <c r="BP278" i="2"/>
  <c r="BQ278" i="2"/>
  <c r="BR278" i="2"/>
  <c r="BS278" i="2"/>
  <c r="BT278" i="2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B280" i="24"/>
  <c r="C280" i="24"/>
  <c r="D280" i="24"/>
  <c r="E280" i="24"/>
  <c r="F280" i="24"/>
  <c r="G280" i="24"/>
  <c r="H280" i="24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B279" i="23" l="1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B279" i="24"/>
  <c r="C279" i="24"/>
  <c r="D279" i="24"/>
  <c r="E279" i="24"/>
  <c r="F279" i="24"/>
  <c r="G279" i="24"/>
  <c r="H279" i="24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C13" i="35" l="1"/>
  <c r="B278" i="23" l="1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B278" i="24"/>
  <c r="C278" i="24"/>
  <c r="D278" i="24"/>
  <c r="E278" i="24"/>
  <c r="F278" i="24"/>
  <c r="G278" i="24"/>
  <c r="H278" i="24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AE275" i="2" l="1"/>
  <c r="B277" i="23" l="1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B277" i="24"/>
  <c r="C277" i="24"/>
  <c r="D277" i="24"/>
  <c r="E277" i="24"/>
  <c r="F277" i="24"/>
  <c r="G277" i="24"/>
  <c r="H277" i="24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AK275" i="2"/>
  <c r="AJ275" i="2"/>
  <c r="AI275" i="2"/>
  <c r="AH275" i="2"/>
  <c r="AG275" i="2"/>
  <c r="AF275" i="2"/>
  <c r="BT275" i="2"/>
  <c r="BS275" i="2"/>
  <c r="BR275" i="2"/>
  <c r="BQ275" i="2"/>
  <c r="BP275" i="2"/>
  <c r="BO275" i="2"/>
  <c r="BN275" i="2"/>
  <c r="B276" i="21" l="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B276" i="24"/>
  <c r="C276" i="24"/>
  <c r="D276" i="24"/>
  <c r="E276" i="24"/>
  <c r="F276" i="24"/>
  <c r="G276" i="24"/>
  <c r="H276" i="24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B275" i="23" l="1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B275" i="24"/>
  <c r="C275" i="24"/>
  <c r="D275" i="24"/>
  <c r="E275" i="24"/>
  <c r="F275" i="24"/>
  <c r="G275" i="24"/>
  <c r="H275" i="24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B274" i="23" l="1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D13" i="35" l="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B4" i="9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E18" i="9" l="1"/>
  <c r="E22" i="9"/>
  <c r="E19" i="9"/>
  <c r="C20" i="9"/>
  <c r="AJ53" i="12" s="1"/>
  <c r="N74" i="12" s="1"/>
  <c r="D24" i="9"/>
  <c r="AK57" i="12" s="1"/>
  <c r="O78" i="12" s="1"/>
  <c r="E24" i="9"/>
  <c r="C18" i="9"/>
  <c r="D18" i="9"/>
  <c r="AK51" i="12" s="1"/>
  <c r="O72" i="12" s="1"/>
  <c r="C19" i="9"/>
  <c r="AJ52" i="12" s="1"/>
  <c r="N73" i="12" s="1"/>
  <c r="C23" i="9"/>
  <c r="AJ56" i="12" s="1"/>
  <c r="N77" i="12" s="1"/>
  <c r="D19" i="9"/>
  <c r="AK52" i="12" s="1"/>
  <c r="O73" i="12" s="1"/>
  <c r="D23" i="9"/>
  <c r="AK56" i="12" s="1"/>
  <c r="O77" i="12" s="1"/>
  <c r="E23" i="9"/>
  <c r="C24" i="9"/>
  <c r="D20" i="9"/>
  <c r="E20" i="9"/>
  <c r="AL53" i="12" s="1"/>
  <c r="P74" i="12" s="1"/>
  <c r="C21" i="9"/>
  <c r="AJ54" i="12" s="1"/>
  <c r="N75" i="12" s="1"/>
  <c r="E21" i="9"/>
  <c r="C22" i="9"/>
  <c r="AJ55" i="12" s="1"/>
  <c r="N76" i="12" s="1"/>
  <c r="D22" i="9"/>
  <c r="AK55" i="12" s="1"/>
  <c r="O76" i="12" s="1"/>
  <c r="D21" i="9"/>
  <c r="F9" i="7"/>
  <c r="Z52" i="12" s="1"/>
  <c r="E15" i="7"/>
  <c r="L10" i="37" s="1"/>
  <c r="E13" i="7"/>
  <c r="L8" i="37" s="1"/>
  <c r="F15" i="7"/>
  <c r="L31" i="37" s="1"/>
  <c r="F26" i="7"/>
  <c r="L42" i="37" s="1"/>
  <c r="E26" i="7"/>
  <c r="L21" i="37" s="1"/>
  <c r="F13" i="7"/>
  <c r="L29" i="37" s="1"/>
  <c r="D14" i="9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D10" i="9"/>
  <c r="E15" i="9"/>
  <c r="AL56" i="12"/>
  <c r="P77" i="12" s="1"/>
  <c r="E11" i="9"/>
  <c r="C13" i="9"/>
  <c r="AK53" i="12"/>
  <c r="O74" i="12" s="1"/>
  <c r="O20" i="17"/>
  <c r="D8" i="9"/>
  <c r="N82" i="12" s="1"/>
  <c r="D12" i="9"/>
  <c r="C15" i="9"/>
  <c r="O11" i="17"/>
  <c r="O22" i="17"/>
  <c r="O12" i="17"/>
  <c r="C11" i="9"/>
  <c r="E13" i="9"/>
  <c r="E16" i="9"/>
  <c r="AL57" i="12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E25" i="37" s="1"/>
  <c r="D11" i="7"/>
  <c r="E26" i="37" s="1"/>
  <c r="D12" i="7"/>
  <c r="E27" i="37" s="1"/>
  <c r="D13" i="7"/>
  <c r="E28" i="37" s="1"/>
  <c r="D14" i="7"/>
  <c r="E29" i="37" s="1"/>
  <c r="D15" i="7"/>
  <c r="E30" i="37" s="1"/>
  <c r="D16" i="7"/>
  <c r="E31" i="37" s="1"/>
  <c r="D17" i="7"/>
  <c r="E32" i="37" s="1"/>
  <c r="D18" i="7"/>
  <c r="E33" i="37" s="1"/>
  <c r="D19" i="7"/>
  <c r="E34" i="37" s="1"/>
  <c r="D20" i="7"/>
  <c r="E35" i="37" s="1"/>
  <c r="D21" i="7"/>
  <c r="E36" i="37" s="1"/>
  <c r="D22" i="7"/>
  <c r="E37" i="37" s="1"/>
  <c r="D23" i="7"/>
  <c r="E38" i="37" s="1"/>
  <c r="D24" i="7"/>
  <c r="E39" i="37" s="1"/>
  <c r="D25" i="7"/>
  <c r="E40" i="37" s="1"/>
  <c r="D26" i="7"/>
  <c r="E41" i="37" s="1"/>
  <c r="D27" i="7"/>
  <c r="E42" i="37" s="1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E11" i="7"/>
  <c r="E12" i="7"/>
  <c r="E14" i="7"/>
  <c r="E16" i="7"/>
  <c r="E17" i="7"/>
  <c r="E18" i="7"/>
  <c r="E19" i="7"/>
  <c r="E20" i="7"/>
  <c r="E21" i="7"/>
  <c r="E22" i="7"/>
  <c r="E23" i="7"/>
  <c r="E24" i="7"/>
  <c r="L19" i="37" s="1"/>
  <c r="E25" i="7"/>
  <c r="L20" i="37" s="1"/>
  <c r="E27" i="7"/>
  <c r="C8" i="9"/>
  <c r="E10" i="9"/>
  <c r="C12" i="9"/>
  <c r="D13" i="9"/>
  <c r="E14" i="9"/>
  <c r="C16" i="9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F10" i="7"/>
  <c r="F11" i="7"/>
  <c r="F12" i="7"/>
  <c r="Z56" i="12"/>
  <c r="F14" i="7"/>
  <c r="F16" i="7"/>
  <c r="F17" i="7"/>
  <c r="F18" i="7"/>
  <c r="F19" i="7"/>
  <c r="F20" i="7"/>
  <c r="F21" i="7"/>
  <c r="F22" i="7"/>
  <c r="F23" i="7"/>
  <c r="F24" i="7"/>
  <c r="L40" i="37" s="1"/>
  <c r="F25" i="7"/>
  <c r="L41" i="37" s="1"/>
  <c r="F27" i="7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E5" i="37" s="1"/>
  <c r="C11" i="7"/>
  <c r="E6" i="37" s="1"/>
  <c r="C12" i="7"/>
  <c r="C13" i="7"/>
  <c r="S34" i="12" s="1"/>
  <c r="C14" i="7"/>
  <c r="C15" i="7"/>
  <c r="S36" i="12" s="1"/>
  <c r="C16" i="7"/>
  <c r="C17" i="7"/>
  <c r="C18" i="7"/>
  <c r="C19" i="7"/>
  <c r="C20" i="7"/>
  <c r="C21" i="7"/>
  <c r="C22" i="7"/>
  <c r="C23" i="7"/>
  <c r="C24" i="7"/>
  <c r="C25" i="7"/>
  <c r="S46" i="12" s="1"/>
  <c r="C26" i="7"/>
  <c r="C27" i="7"/>
  <c r="C3" i="13"/>
  <c r="D3" i="13" s="1"/>
  <c r="AJ57" i="12"/>
  <c r="N78" i="12" s="1"/>
  <c r="AL55" i="12"/>
  <c r="P76" i="12" s="1"/>
  <c r="AK54" i="12"/>
  <c r="O75" i="12" s="1"/>
  <c r="AL51" i="12"/>
  <c r="P72" i="12" s="1"/>
  <c r="D16" i="9"/>
  <c r="C10" i="9"/>
  <c r="D11" i="9"/>
  <c r="E12" i="9"/>
  <c r="C14" i="9"/>
  <c r="D15" i="9"/>
  <c r="AL52" i="12"/>
  <c r="P73" i="12" s="1"/>
  <c r="AL54" i="12"/>
  <c r="P75" i="12" s="1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Z34" i="12" l="1"/>
  <c r="Z58" i="12"/>
  <c r="AJ51" i="12"/>
  <c r="N72" i="12" s="1"/>
  <c r="Z36" i="12"/>
  <c r="S45" i="12"/>
  <c r="E19" i="37"/>
  <c r="S42" i="12"/>
  <c r="E16" i="37"/>
  <c r="S43" i="12"/>
  <c r="E17" i="37"/>
  <c r="S41" i="12"/>
  <c r="E15" i="37"/>
  <c r="S44" i="12"/>
  <c r="E18" i="37"/>
  <c r="S40" i="12"/>
  <c r="E14" i="37"/>
  <c r="S39" i="12"/>
  <c r="E13" i="37"/>
  <c r="S38" i="12"/>
  <c r="E12" i="37"/>
  <c r="S33" i="12"/>
  <c r="E7" i="37"/>
  <c r="S37" i="12"/>
  <c r="E11" i="37"/>
  <c r="S48" i="12"/>
  <c r="E22" i="37"/>
  <c r="S47" i="12"/>
  <c r="E21" i="37"/>
  <c r="S35" i="12"/>
  <c r="E9" i="37"/>
  <c r="Z55" i="12"/>
  <c r="L28" i="37"/>
  <c r="Z66" i="12"/>
  <c r="L39" i="37"/>
  <c r="Z38" i="12"/>
  <c r="L12" i="37"/>
  <c r="Z65" i="12"/>
  <c r="L38" i="37"/>
  <c r="Z53" i="12"/>
  <c r="L26" i="37"/>
  <c r="Z37" i="12"/>
  <c r="L11" i="37"/>
  <c r="Z54" i="12"/>
  <c r="L27" i="37"/>
  <c r="Z64" i="12"/>
  <c r="L37" i="37"/>
  <c r="Z63" i="12"/>
  <c r="L36" i="37"/>
  <c r="Z45" i="12"/>
  <c r="L22" i="37"/>
  <c r="Z35" i="12"/>
  <c r="L9" i="37"/>
  <c r="Z39" i="12"/>
  <c r="L13" i="37"/>
  <c r="Z61" i="12"/>
  <c r="L34" i="37"/>
  <c r="Z33" i="12"/>
  <c r="L7" i="37"/>
  <c r="Z60" i="12"/>
  <c r="L33" i="37"/>
  <c r="Z59" i="12"/>
  <c r="L32" i="37"/>
  <c r="Z43" i="12"/>
  <c r="L17" i="37"/>
  <c r="Z31" i="12"/>
  <c r="L5" i="37"/>
  <c r="Z62" i="12"/>
  <c r="L35" i="37"/>
  <c r="Z44" i="12"/>
  <c r="L18" i="37"/>
  <c r="Z42" i="12"/>
  <c r="L16" i="37"/>
  <c r="Z32" i="12"/>
  <c r="L6" i="37"/>
  <c r="Z67" i="12"/>
  <c r="L43" i="37"/>
  <c r="Z57" i="12"/>
  <c r="L30" i="37"/>
  <c r="Z41" i="12"/>
  <c r="L15" i="37"/>
  <c r="Z40" i="12"/>
  <c r="L14" i="37"/>
  <c r="S32" i="12"/>
  <c r="P12" i="31"/>
  <c r="O8" i="31"/>
  <c r="P18" i="31"/>
  <c r="O12" i="31"/>
  <c r="P19" i="31"/>
  <c r="P10" i="31"/>
  <c r="N13" i="17"/>
  <c r="S30" i="12"/>
  <c r="S31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N23" i="17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N11" i="17"/>
  <c r="N14" i="17"/>
  <c r="N17" i="17"/>
  <c r="N15" i="17"/>
  <c r="N10" i="17"/>
  <c r="N18" i="17"/>
  <c r="N16" i="17"/>
  <c r="O7" i="31"/>
  <c r="O11" i="31"/>
  <c r="O16" i="31"/>
  <c r="O9" i="31"/>
  <c r="O17" i="31"/>
  <c r="O20" i="31"/>
  <c r="O21" i="31"/>
  <c r="L4" i="37"/>
  <c r="S62" i="12"/>
  <c r="S58" i="12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4" i="37"/>
  <c r="S66" i="12"/>
  <c r="S65" i="12"/>
  <c r="S61" i="12"/>
  <c r="S57" i="12"/>
  <c r="S53" i="12"/>
  <c r="C11" i="35"/>
  <c r="D12" i="35"/>
  <c r="C12" i="35"/>
  <c r="L25" i="37"/>
  <c r="S64" i="12"/>
  <c r="S60" i="12"/>
  <c r="S56" i="12"/>
  <c r="S52" i="12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S63" i="12"/>
  <c r="S59" i="12"/>
  <c r="S55" i="12"/>
  <c r="S51" i="12"/>
  <c r="E24" i="37"/>
  <c r="AA67" i="12" l="1"/>
  <c r="AA57" i="12"/>
  <c r="AA43" i="12"/>
  <c r="AA38" i="12"/>
  <c r="AA39" i="12"/>
  <c r="AA41" i="12"/>
  <c r="AA34" i="12"/>
  <c r="F11" i="37"/>
  <c r="AA65" i="12"/>
  <c r="AA32" i="12"/>
  <c r="AA44" i="12"/>
  <c r="AA33" i="12"/>
  <c r="AA36" i="12"/>
  <c r="AA64" i="12"/>
  <c r="AA63" i="12"/>
  <c r="M30" i="37"/>
  <c r="AA31" i="12"/>
  <c r="AA37" i="12"/>
  <c r="F9" i="37"/>
  <c r="F15" i="37"/>
  <c r="F16" i="37"/>
  <c r="F19" i="37"/>
  <c r="F7" i="37"/>
  <c r="F12" i="37"/>
  <c r="F14" i="37"/>
  <c r="F20" i="37"/>
  <c r="F21" i="37"/>
  <c r="F10" i="37"/>
  <c r="F22" i="37"/>
  <c r="F18" i="37"/>
  <c r="F8" i="37"/>
  <c r="F17" i="37"/>
  <c r="F13" i="37"/>
  <c r="F6" i="37"/>
  <c r="AA55" i="12"/>
  <c r="AA59" i="12"/>
  <c r="AA40" i="12"/>
  <c r="AA35" i="12"/>
  <c r="AA60" i="12"/>
  <c r="AA45" i="12"/>
  <c r="M31" i="37"/>
  <c r="M42" i="37"/>
  <c r="M29" i="37"/>
  <c r="Q41" i="37"/>
  <c r="Q42" i="37"/>
  <c r="Q43" i="37"/>
  <c r="AA58" i="12"/>
  <c r="M38" i="37"/>
  <c r="AA53" i="12"/>
  <c r="AA42" i="12"/>
  <c r="M36" i="37"/>
  <c r="M32" i="37"/>
  <c r="AA62" i="12"/>
  <c r="M40" i="37"/>
  <c r="AA56" i="12"/>
  <c r="AA61" i="12"/>
  <c r="M41" i="37"/>
  <c r="M37" i="37"/>
  <c r="M39" i="37"/>
  <c r="M43" i="37"/>
  <c r="M33" i="37"/>
  <c r="AA66" i="12"/>
  <c r="AA54" i="12"/>
  <c r="M35" i="37"/>
  <c r="M34" i="37"/>
  <c r="M27" i="37"/>
  <c r="M28" i="37"/>
  <c r="T40" i="12"/>
  <c r="J21" i="37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M19" i="17"/>
  <c r="M20" i="17"/>
  <c r="M10" i="17"/>
  <c r="H73" i="12"/>
  <c r="H86" i="12"/>
  <c r="M14" i="17"/>
  <c r="M18" i="17"/>
  <c r="M23" i="17"/>
  <c r="M24" i="17"/>
  <c r="H75" i="12"/>
  <c r="M12" i="17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F26" i="37"/>
  <c r="F42" i="37"/>
  <c r="F2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9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26" i="37"/>
  <c r="F31" i="37"/>
  <c r="F39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25" i="37"/>
  <c r="L23" i="17"/>
  <c r="L13" i="17"/>
  <c r="L21" i="1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30" i="37"/>
  <c r="F38" i="37"/>
  <c r="F35" i="37"/>
  <c r="AC45" i="12" l="1"/>
  <c r="F86" i="12" s="1"/>
  <c r="L22" i="17"/>
  <c r="L24" i="17"/>
  <c r="L10" i="17"/>
  <c r="L15" i="17"/>
  <c r="L14" i="17"/>
  <c r="AD41" i="12"/>
  <c r="G82" i="12" s="1"/>
  <c r="AC41" i="12"/>
  <c r="F82" i="12" s="1"/>
  <c r="AD37" i="12"/>
  <c r="G78" i="12" s="1"/>
  <c r="AC36" i="12"/>
  <c r="F77" i="12" s="1"/>
  <c r="AC57" i="12"/>
  <c r="J76" i="12" s="1"/>
  <c r="AD44" i="12"/>
  <c r="G85" i="12" s="1"/>
  <c r="AD66" i="12"/>
  <c r="K85" i="12" s="1"/>
  <c r="AC40" i="12"/>
  <c r="F81" i="12" s="1"/>
  <c r="AD45" i="12"/>
  <c r="G86" i="12" s="1"/>
  <c r="L17" i="17"/>
  <c r="AC66" i="12"/>
  <c r="J85" i="12" s="1"/>
  <c r="L18" i="17"/>
  <c r="AC56" i="12"/>
  <c r="J75" i="12" s="1"/>
  <c r="L11" i="17"/>
  <c r="AC34" i="12"/>
  <c r="F75" i="12" s="1"/>
  <c r="AD38" i="12"/>
  <c r="G79" i="12" s="1"/>
  <c r="K7" i="17"/>
  <c r="K21" i="17" s="1"/>
  <c r="AC44" i="12"/>
  <c r="F85" i="12" s="1"/>
  <c r="AC32" i="12"/>
  <c r="F73" i="12" s="1"/>
  <c r="AD43" i="12"/>
  <c r="G84" i="12" s="1"/>
  <c r="AC62" i="12"/>
  <c r="J81" i="12" s="1"/>
  <c r="AD39" i="12"/>
  <c r="G80" i="12" s="1"/>
  <c r="AD35" i="12"/>
  <c r="G76" i="12" s="1"/>
  <c r="AD55" i="12"/>
  <c r="K74" i="12" s="1"/>
  <c r="AD62" i="12"/>
  <c r="K81" i="12" s="1"/>
  <c r="AC35" i="12"/>
  <c r="F76" i="12" s="1"/>
  <c r="AC39" i="12"/>
  <c r="F80" i="12" s="1"/>
  <c r="AD40" i="12"/>
  <c r="G81" i="12" s="1"/>
  <c r="AD57" i="12"/>
  <c r="K76" i="12" s="1"/>
  <c r="AD42" i="12"/>
  <c r="G83" i="12" s="1"/>
  <c r="AC43" i="12"/>
  <c r="F84" i="12" s="1"/>
  <c r="AD58" i="12"/>
  <c r="K77" i="12" s="1"/>
  <c r="AC31" i="12"/>
  <c r="F72" i="12" s="1"/>
  <c r="AD33" i="12"/>
  <c r="G74" i="12" s="1"/>
  <c r="AC33" i="12"/>
  <c r="F74" i="12" s="1"/>
  <c r="AD34" i="12"/>
  <c r="G75" i="12" s="1"/>
  <c r="AC42" i="12"/>
  <c r="F83" i="12" s="1"/>
  <c r="AD36" i="12"/>
  <c r="G77" i="12" s="1"/>
  <c r="AD67" i="12"/>
  <c r="K86" i="12" s="1"/>
  <c r="AC38" i="12"/>
  <c r="F79" i="12" s="1"/>
  <c r="AC60" i="12"/>
  <c r="J79" i="12" s="1"/>
  <c r="AC55" i="12"/>
  <c r="J74" i="12" s="1"/>
  <c r="AD65" i="12"/>
  <c r="K84" i="12" s="1"/>
  <c r="AD60" i="12"/>
  <c r="K79" i="12" s="1"/>
  <c r="AC58" i="12"/>
  <c r="J77" i="12" s="1"/>
  <c r="AD56" i="12"/>
  <c r="K75" i="12" s="1"/>
  <c r="AD64" i="12"/>
  <c r="K83" i="12" s="1"/>
  <c r="AC53" i="12"/>
  <c r="J72" i="12" s="1"/>
  <c r="AC59" i="12"/>
  <c r="J78" i="12" s="1"/>
  <c r="AC61" i="12"/>
  <c r="J80" i="12" s="1"/>
  <c r="AD63" i="12"/>
  <c r="K82" i="12" s="1"/>
  <c r="AC64" i="12"/>
  <c r="J83" i="12" s="1"/>
  <c r="AC67" i="12"/>
  <c r="J86" i="12" s="1"/>
  <c r="AC65" i="12"/>
  <c r="J84" i="12" s="1"/>
  <c r="AD53" i="12"/>
  <c r="K72" i="12" s="1"/>
  <c r="AD59" i="12"/>
  <c r="K78" i="12" s="1"/>
  <c r="AD54" i="12"/>
  <c r="K73" i="12" s="1"/>
  <c r="AC63" i="12"/>
  <c r="J82" i="12" s="1"/>
  <c r="AC54" i="12"/>
  <c r="J73" i="12" s="1"/>
  <c r="AD31" i="12"/>
  <c r="G72" i="12" s="1"/>
  <c r="AD32" i="12"/>
  <c r="G73" i="12" s="1"/>
  <c r="AC37" i="12"/>
  <c r="F78" i="12" s="1"/>
  <c r="AD61" i="12"/>
  <c r="K80" i="12" s="1"/>
  <c r="O43" i="37"/>
  <c r="P41" i="37"/>
  <c r="O41" i="37"/>
  <c r="O42" i="37"/>
  <c r="P43" i="37"/>
  <c r="P42" i="37"/>
  <c r="P35" i="37"/>
  <c r="P36" i="37"/>
  <c r="P37" i="37"/>
  <c r="P38" i="37"/>
  <c r="P39" i="37"/>
  <c r="P40" i="37"/>
  <c r="P30" i="37"/>
  <c r="P31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15" i="17" l="1"/>
  <c r="K12" i="17"/>
  <c r="K22" i="17"/>
  <c r="K24" i="17"/>
  <c r="K16" i="17"/>
  <c r="K18" i="17"/>
  <c r="K11" i="17"/>
  <c r="K20" i="17"/>
  <c r="K19" i="17"/>
  <c r="K9" i="17"/>
  <c r="K13" i="17"/>
  <c r="K17" i="17"/>
  <c r="K23" i="17"/>
  <c r="K10" i="17"/>
  <c r="K14" i="17"/>
  <c r="J7" i="17"/>
  <c r="J14" i="17" s="1"/>
  <c r="K21" i="3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18" i="17"/>
  <c r="I7" i="17" l="1"/>
  <c r="J11" i="17"/>
  <c r="J17" i="17"/>
  <c r="J23" i="17"/>
  <c r="J16" i="17"/>
  <c r="J13" i="17"/>
  <c r="J12" i="17"/>
  <c r="J15" i="17"/>
  <c r="J20" i="17"/>
  <c r="J19" i="17"/>
  <c r="J24" i="17"/>
  <c r="J21" i="17"/>
  <c r="J9" i="17"/>
  <c r="J22" i="17"/>
  <c r="J10" i="17"/>
  <c r="I23" i="17"/>
  <c r="I22" i="17"/>
  <c r="I24" i="17"/>
  <c r="I20" i="17"/>
  <c r="I16" i="17"/>
  <c r="I12" i="17"/>
  <c r="I21" i="17"/>
  <c r="I19" i="17"/>
  <c r="I15" i="17"/>
  <c r="I11" i="17"/>
  <c r="H7" i="17"/>
  <c r="I13" i="17"/>
  <c r="I14" i="17"/>
  <c r="I9" i="17"/>
  <c r="I10" i="17"/>
  <c r="I17" i="17"/>
  <c r="I18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H40" i="31" l="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>
  <connection id="1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<sst xmlns="http://schemas.openxmlformats.org/spreadsheetml/2006/main" count="11156" uniqueCount="267">
  <si>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</si>
  <si>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</si>
  <si>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</si>
  <si>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</si>
  <si>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</si>
  <si>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</si>
  <si>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</si>
  <si>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</si>
  <si>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</si>
  <si>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</si>
  <si>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</si>
  <si>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</si>
  <si>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</si>
  <si>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</si>
  <si>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</si>
  <si>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</si>
  <si>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</si>
  <si>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</si>
  <si>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</si>
  <si>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</si>
  <si>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</si>
  <si>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</si>
  <si>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</si>
  <si>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</si>
  <si>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</si>
  <si>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</si>
  <si>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</si>
  <si>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</si>
  <si>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</si>
  <si>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</si>
  <si>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</si>
  <si>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</si>
  <si>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</si>
  <si>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</si>
  <si>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</si>
  <si>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</si>
  <si>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</si>
  <si>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</si>
  <si>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</si>
  <si>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</si>
  <si>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</si>
  <si>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</si>
  <si>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</si>
  <si>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</si>
  <si>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</si>
  <si>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</si>
  <si>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</si>
  <si>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</si>
  <si>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</si>
  <si>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</si>
  <si>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</si>
  <si>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</si>
  <si>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</si>
  <si>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</si>
  <si>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</si>
  <si>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</si>
  <si>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</si>
  <si>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</si>
  <si>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</si>
  <si>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</si>
  <si>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</si>
  <si>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</si>
  <si>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</si>
  <si>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</si>
  <si>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</si>
  <si>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</si>
  <si>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</si>
  <si>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</si>
  <si>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</si>
  <si>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</si>
  <si>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</si>
  <si>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</si>
  <si>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</si>
  <si>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</si>
  <si>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</si>
  <si>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</si>
  <si>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</si>
  <si>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</si>
  <si>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</si>
  <si>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</si>
  <si>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</si>
  <si>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</si>
  <si>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</si>
  <si>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</si>
  <si>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</si>
  <si>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</si>
  <si>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</si>
  <si>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</si>
  <si>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</si>
  <si>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</si>
  <si>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</si>
  <si>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</si>
  <si>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</si>
  <si>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</si>
  <si>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</si>
  <si>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</si>
  <si>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</si>
  <si>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</si>
  <si>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</si>
  <si>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</si>
  <si>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</si>
  <si>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</si>
  <si>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</si>
  <si>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</si>
  <si>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</si>
  <si>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</si>
  <si>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</si>
  <si>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</si>
  <si>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</si>
  <si>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</si>
  <si>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</si>
  <si>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</si>
  <si>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</si>
  <si>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</si>
  <si>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</si>
  <si>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</si>
  <si>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</si>
  <si>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</si>
  <si>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</si>
  <si>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</si>
  <si>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</si>
  <si>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</si>
  <si>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</si>
  <si>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</si>
  <si>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</si>
  <si>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</si>
  <si>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</si>
  <si>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</si>
  <si>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</si>
  <si>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</si>
  <si>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</si>
  <si>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</si>
  <si>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</si>
  <si>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</si>
  <si>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</si>
  <si>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</si>
  <si>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</si>
  <si>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</si>
  <si>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</si>
  <si>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</si>
  <si>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</si>
  <si>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</si>
  <si>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</si>
  <si>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</si>
  <si>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</si>
  <si>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</si>
  <si>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</si>
  <si>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</si>
  <si>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</si>
  <si>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</si>
  <si>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</si>
  <si>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</si>
  <si>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</si>
  <si>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</si>
  <si>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</si>
  <si>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</si>
  <si>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</si>
  <si>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</si>
  <si>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</si>
  <si>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</si>
  <si>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</si>
  <si>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</si>
  <si>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</si>
  <si>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</si>
  <si>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</si>
  <si>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</si>
  <si>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</si>
  <si>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</si>
  <si>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</si>
  <si>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</si>
  <si>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</si>
  <si>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</si>
  <si>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</si>
  <si>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</si>
  <si>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</si>
  <si>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</si>
  <si>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</si>
  <si>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</si>
  <si>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</si>
  <si>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</si>
  <si>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</si>
  <si>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</si>
  <si>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</si>
  <si>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</si>
  <si>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</si>
  <si>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</si>
  <si>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</si>
  <si>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</si>
  <si>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</si>
  <si>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</si>
  <si>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</si>
  <si>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</si>
  <si>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</si>
  <si>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</si>
  <si>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</si>
  <si>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</si>
  <si>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</si>
  <si>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</si>
  <si>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</si>
  <si>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</si>
  <si>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</si>
  <si>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</si>
  <si>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</si>
  <si>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</si>
  <si>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</si>
  <si>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</si>
  <si>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</si>
  <si>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</si>
  <si>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</si>
  <si>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</si>
  <si>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</si>
  <si>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</si>
  <si>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</si>
  <si>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</si>
  <si>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</si>
  <si>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</si>
  <si>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</si>
  <si>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</si>
  <si>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</si>
  <si>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</si>
  <si>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</si>
  <si>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</si>
  <si>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</si>
  <si>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</si>
  <si>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</si>
  <si>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</si>
  <si>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</si>
  <si>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</si>
  <si>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</si>
  <si>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</si>
  <si>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</si>
  <si>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</si>
  <si>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</si>
  <si>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</si>
  <si>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</si>
  <si>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</si>
  <si>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</si>
  <si>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</si>
  <si>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</si>
  <si>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</si>
  <si>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</si>
  <si>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</si>
  <si>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</si>
  <si>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</si>
  <si>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</si>
  <si>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</si>
  <si>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</si>
  <si>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</si>
  <si>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</si>
  <si>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</si>
  <si>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</si>
  <si>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</si>
  <si>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</si>
  <si>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</si>
  <si>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</si>
  <si>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</si>
  <si>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</si>
  <si>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</si>
  <si>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</si>
  <si>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</si>
  <si>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</si>
  <si>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</si>
  <si>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</si>
  <si>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</si>
  <si>
    <t>2024.II</t>
  </si>
  <si>
    <t>2024.III</t>
  </si>
  <si>
    <t xml:space="preserve"> -Puxar Média móvel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</si>
</sst>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82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164" fontId="34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/>
    <xf numFmtId="164" fontId="18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0" borderId="0" xfId="0"/>
    <xf numFmtId="0" fontId="0" fillId="2" borderId="0" xfId="0" applyFill="1"/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2" fontId="0" fillId="41" borderId="0" xfId="0" applyNumberFormat="1" applyFill="1" applyAlignment="1">
      <alignment horizontal="center" vertical="center"/>
    </xf>
    <xf numFmtId="2" fontId="0" fillId="41" borderId="0" xfId="0" applyNumberFormat="1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164" fontId="17" fillId="2" borderId="0" xfId="0" applyNumberFormat="1" applyFont="1" applyFill="1" applyBorder="1" applyAlignment="1" applyProtection="1">
      <alignment horizontal="center" vertical="center"/>
      <protection hidden="1"/>
    </xf>
    <xf numFmtId="164" fontId="34" fillId="2" borderId="0" xfId="0" applyNumberFormat="1" applyFont="1" applyFill="1" applyBorder="1" applyAlignment="1" applyProtection="1">
      <alignment horizontal="center" vertical="center"/>
      <protection hidden="1"/>
    </xf>
    <xf numFmtId="0" fontId="18" fillId="2" borderId="13" xfId="0" applyFont="1" applyFill="1" applyBorder="1" applyAlignment="1" applyProtection="1">
      <alignment horizontal="left" indent="1"/>
      <protection hidden="1"/>
    </xf>
    <xf numFmtId="164" fontId="34" fillId="2" borderId="30" xfId="0" applyNumberFormat="1" applyFont="1" applyFill="1" applyBorder="1" applyAlignment="1" applyProtection="1">
      <alignment horizontal="center" vertical="center"/>
      <protection hidden="1"/>
    </xf>
    <xf numFmtId="164" fontId="34" fillId="2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0" borderId="0" xfId="0"/>
    <xf numFmtId="0" fontId="0" fillId="2" borderId="0" xfId="0" applyFill="1"/>
    <xf numFmtId="0" fontId="0" fillId="2" borderId="0" xfId="0" applyFill="1"/>
    <xf numFmtId="0" fontId="0" fillId="2" borderId="0" xfId="0" applyFill="1" applyProtection="1">
      <protection hidden="1"/>
    </xf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6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4" xfId="0" applyFont="1" applyFill="1" applyBorder="1" applyAlignment="1" applyProtection="1">
      <alignment horizontal="center" vertical="center" wrapText="1"/>
      <protection hidden="1"/>
    </xf>
    <xf numFmtId="0" fontId="16" fillId="3" borderId="73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7" fillId="40" borderId="77" xfId="0" applyFont="1" applyFill="1" applyBorder="1" applyAlignment="1">
      <alignment horizontal="center"/>
    </xf>
    <xf numFmtId="0" fontId="7" fillId="40" borderId="78" xfId="0" applyFont="1" applyFill="1" applyBorder="1" applyAlignment="1">
      <alignment horizontal="center"/>
    </xf>
    <xf numFmtId="0" fontId="7" fillId="40" borderId="71" xfId="0" applyFont="1" applyFill="1" applyBorder="1" applyAlignment="1">
      <alignment horizontal="center"/>
    </xf>
    <xf numFmtId="0" fontId="5" fillId="40" borderId="77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right"/>
    </xf>
    <xf numFmtId="164" fontId="17" fillId="4" borderId="0" xfId="0" applyNumberFormat="1" applyFont="1" applyFill="1" applyBorder="1" applyAlignment="1" applyProtection="1">
      <alignment horizontal="center" vertical="center"/>
      <protection hidden="1"/>
    </xf>
    <xf numFmtId="164" fontId="17" fillId="4" borderId="29" xfId="0" applyNumberFormat="1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Incorreto" xfId="8" builtinId="27" customBuiltin="1"/>
    <cellStyle name="Neutra" xfId="9" builtinId="28" customBuiltin="1"/>
    <cellStyle name="Normal" xfId="0" builtinId="0"/>
    <cellStyle name="Normal 2" xfId="43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Pernambuco</c:v>
                </c:pt>
                <c:pt idx="1">
                  <c:v>Paraná</c:v>
                </c:pt>
                <c:pt idx="2">
                  <c:v>Pará</c:v>
                </c:pt>
                <c:pt idx="3">
                  <c:v>Espírito Santo</c:v>
                </c:pt>
                <c:pt idx="4">
                  <c:v>Amazonas</c:v>
                </c:pt>
                <c:pt idx="5">
                  <c:v>Rio Grande do Sul</c:v>
                </c:pt>
                <c:pt idx="6">
                  <c:v>Nordeste</c:v>
                </c:pt>
                <c:pt idx="7">
                  <c:v>Goiás</c:v>
                </c:pt>
                <c:pt idx="8">
                  <c:v>Minas Gerais</c:v>
                </c:pt>
                <c:pt idx="9">
                  <c:v>Rio de Janeiro</c:v>
                </c:pt>
                <c:pt idx="10">
                  <c:v>Mato Grosso</c:v>
                </c:pt>
                <c:pt idx="11">
                  <c:v>Santa Catarina</c:v>
                </c:pt>
                <c:pt idx="12">
                  <c:v>São Paulo</c:v>
                </c:pt>
                <c:pt idx="13">
                  <c:v>Ceará</c:v>
                </c:pt>
                <c:pt idx="14">
                  <c:v>Bahia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6.5000109999999998</c:v>
                </c:pt>
                <c:pt idx="1">
                  <c:v>2.0000170000000002</c:v>
                </c:pt>
                <c:pt idx="2">
                  <c:v>1.6000070000000002</c:v>
                </c:pt>
                <c:pt idx="3">
                  <c:v>1.100014</c:v>
                </c:pt>
                <c:pt idx="4">
                  <c:v>0.90000599999999997</c:v>
                </c:pt>
                <c:pt idx="5">
                  <c:v>0.50001899999999999</c:v>
                </c:pt>
                <c:pt idx="6">
                  <c:v>0.50000500000000003</c:v>
                </c:pt>
                <c:pt idx="7">
                  <c:v>0.20002200000000001</c:v>
                </c:pt>
                <c:pt idx="8">
                  <c:v>-0.199987</c:v>
                </c:pt>
                <c:pt idx="9">
                  <c:v>-0.299985</c:v>
                </c:pt>
                <c:pt idx="10">
                  <c:v>-0.59997899999999993</c:v>
                </c:pt>
                <c:pt idx="11">
                  <c:v>-0.59998200000000002</c:v>
                </c:pt>
                <c:pt idx="12">
                  <c:v>-0.79998400000000003</c:v>
                </c:pt>
                <c:pt idx="13">
                  <c:v>-0.99999099999999996</c:v>
                </c:pt>
                <c:pt idx="14">
                  <c:v>-2.5999880000000002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7310672"/>
        <c:axId val="537318288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9.2721345198355776E-4"/>
                  <c:y val="-6.17745698454359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C0E-4A23-B697-4F2B54CE5D25}"/>
                </c:ex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Pernambuco</c:v>
              </c:pt>
              <c:pt idx="1">
                <c:v>Paraná</c:v>
              </c:pt>
              <c:pt idx="2">
                <c:v>Pará</c:v>
              </c:pt>
              <c:pt idx="3">
                <c:v>Espírito Santo</c:v>
              </c:pt>
              <c:pt idx="4">
                <c:v>Amazonas</c:v>
              </c:pt>
              <c:pt idx="5">
                <c:v>Rio Grande do Sul</c:v>
              </c:pt>
              <c:pt idx="6">
                <c:v>Nordeste</c:v>
              </c:pt>
              <c:pt idx="7">
                <c:v>Goiás</c:v>
              </c:pt>
              <c:pt idx="8">
                <c:v>Minas Gerais</c:v>
              </c:pt>
              <c:pt idx="9">
                <c:v>Rio de Janeiro</c:v>
              </c:pt>
              <c:pt idx="10">
                <c:v>Mato Grosso</c:v>
              </c:pt>
              <c:pt idx="11">
                <c:v>Santa Catarina</c:v>
              </c:pt>
              <c:pt idx="12">
                <c:v>São Paulo</c:v>
              </c:pt>
              <c:pt idx="13">
                <c:v>Ceará</c:v>
              </c:pt>
              <c:pt idx="14">
                <c:v>Bahia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-9.9996000000000002E-2</c:v>
                </c:pt>
                <c:pt idx="1">
                  <c:v>-9.9996000000000002E-2</c:v>
                </c:pt>
                <c:pt idx="2">
                  <c:v>-9.9996000000000002E-2</c:v>
                </c:pt>
                <c:pt idx="3">
                  <c:v>-9.9996000000000002E-2</c:v>
                </c:pt>
                <c:pt idx="4">
                  <c:v>-9.9996000000000002E-2</c:v>
                </c:pt>
                <c:pt idx="5">
                  <c:v>-9.9996000000000002E-2</c:v>
                </c:pt>
                <c:pt idx="6">
                  <c:v>-9.9996000000000002E-2</c:v>
                </c:pt>
                <c:pt idx="7">
                  <c:v>-9.9996000000000002E-2</c:v>
                </c:pt>
                <c:pt idx="8">
                  <c:v>-9.9996000000000002E-2</c:v>
                </c:pt>
                <c:pt idx="9">
                  <c:v>-9.9996000000000002E-2</c:v>
                </c:pt>
                <c:pt idx="10">
                  <c:v>-9.9996000000000002E-2</c:v>
                </c:pt>
                <c:pt idx="11">
                  <c:v>-9.9996000000000002E-2</c:v>
                </c:pt>
                <c:pt idx="12">
                  <c:v>-9.9996000000000002E-2</c:v>
                </c:pt>
                <c:pt idx="13">
                  <c:v>-9.9996000000000002E-2</c:v>
                </c:pt>
                <c:pt idx="14">
                  <c:v>-9.9996000000000002E-2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310672"/>
        <c:axId val="537318288"/>
      </c:lineChart>
      <c:catAx>
        <c:axId val="5373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8288"/>
        <c:crosses val="autoZero"/>
        <c:auto val="1"/>
        <c:lblAlgn val="ctr"/>
        <c:lblOffset val="100"/>
        <c:noMultiLvlLbl val="0"/>
      </c:catAx>
      <c:valAx>
        <c:axId val="537318288"/>
        <c:scaling>
          <c:orientation val="minMax"/>
          <c:max val="8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06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685088"/>
        <c:axId val="546683456"/>
      </c:barChart>
      <c:catAx>
        <c:axId val="54668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83456"/>
        <c:crosses val="autoZero"/>
        <c:auto val="1"/>
        <c:lblAlgn val="ctr"/>
        <c:lblOffset val="100"/>
        <c:noMultiLvlLbl val="0"/>
      </c:catAx>
      <c:valAx>
        <c:axId val="546683456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8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655712"/>
        <c:axId val="546666592"/>
      </c:barChart>
      <c:catAx>
        <c:axId val="5466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66592"/>
        <c:crosses val="autoZero"/>
        <c:auto val="1"/>
        <c:lblAlgn val="ctr"/>
        <c:lblOffset val="100"/>
        <c:noMultiLvlLbl val="0"/>
      </c:catAx>
      <c:valAx>
        <c:axId val="54666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5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Pt>
            <c:idx val="1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0576558406966089E-3"/>
                  <c:y val="-2.749318513013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1010072468370434E-8"/>
                  <c:y val="-2.35362636397866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4.1153116813931424E-3"/>
                  <c:y val="-3.92600804120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446509261029245E-17"/>
                  <c:y val="-2.355604824723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446509261029245E-17"/>
                  <c:y val="-2.748205628844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5089301852205849E-16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Santa Catarina</c:v>
                </c:pt>
                <c:pt idx="1">
                  <c:v>Paraná</c:v>
                </c:pt>
                <c:pt idx="2">
                  <c:v>Pará</c:v>
                </c:pt>
                <c:pt idx="3">
                  <c:v>Mato Grosso</c:v>
                </c:pt>
                <c:pt idx="4">
                  <c:v>São Paulo</c:v>
                </c:pt>
                <c:pt idx="5">
                  <c:v>Goiás</c:v>
                </c:pt>
                <c:pt idx="6">
                  <c:v>Ceará</c:v>
                </c:pt>
                <c:pt idx="7">
                  <c:v>Minas Gerais</c:v>
                </c:pt>
                <c:pt idx="8">
                  <c:v>Rio Grande do Sul</c:v>
                </c:pt>
                <c:pt idx="9">
                  <c:v>Bahia</c:v>
                </c:pt>
                <c:pt idx="10">
                  <c:v>Mato Grosso do Sul</c:v>
                </c:pt>
                <c:pt idx="11">
                  <c:v>Amazonas</c:v>
                </c:pt>
                <c:pt idx="12">
                  <c:v>Rio de Janeiro</c:v>
                </c:pt>
                <c:pt idx="13">
                  <c:v>Maranhão</c:v>
                </c:pt>
                <c:pt idx="14">
                  <c:v>Nordeste</c:v>
                </c:pt>
                <c:pt idx="15">
                  <c:v>Espírito Santo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6.0003799999999998</c:v>
                </c:pt>
                <c:pt idx="1">
                  <c:v>5.5003700000000002</c:v>
                </c:pt>
                <c:pt idx="2">
                  <c:v>5.1002700000000001</c:v>
                </c:pt>
                <c:pt idx="3">
                  <c:v>1.20041</c:v>
                </c:pt>
                <c:pt idx="4">
                  <c:v>1.2003599999999999</c:v>
                </c:pt>
                <c:pt idx="5">
                  <c:v>-9.9580000000000002E-2</c:v>
                </c:pt>
                <c:pt idx="6">
                  <c:v>-0.19971</c:v>
                </c:pt>
                <c:pt idx="7">
                  <c:v>-0.6996699999999999</c:v>
                </c:pt>
                <c:pt idx="8">
                  <c:v>-1.1996100000000001</c:v>
                </c:pt>
                <c:pt idx="9">
                  <c:v>-1.4996799999999999</c:v>
                </c:pt>
                <c:pt idx="10">
                  <c:v>-2.8996</c:v>
                </c:pt>
                <c:pt idx="11">
                  <c:v>-2.89974</c:v>
                </c:pt>
                <c:pt idx="12">
                  <c:v>-3.2996499999999997</c:v>
                </c:pt>
                <c:pt idx="13">
                  <c:v>-3.9997199999999999</c:v>
                </c:pt>
                <c:pt idx="14">
                  <c:v>-4.6997499999999999</c:v>
                </c:pt>
                <c:pt idx="15">
                  <c:v>-11.59966</c:v>
                </c:pt>
                <c:pt idx="16">
                  <c:v>-21.299690000000002</c:v>
                </c:pt>
                <c:pt idx="17">
                  <c:v>-24.499700000000001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7311216"/>
        <c:axId val="537311760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0915468905741865E-2"/>
                  <c:y val="-5.839643283527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Gráficos!$B$72:$B$86</c:f>
              <c:strCache>
                <c:ptCount val="15"/>
                <c:pt idx="0">
                  <c:v>Mato Grosso</c:v>
                </c:pt>
                <c:pt idx="1">
                  <c:v>Rio Grande do Sul</c:v>
                </c:pt>
                <c:pt idx="2">
                  <c:v>Pará</c:v>
                </c:pt>
                <c:pt idx="3">
                  <c:v>Santa Catarina</c:v>
                </c:pt>
                <c:pt idx="4">
                  <c:v>Goiás</c:v>
                </c:pt>
                <c:pt idx="5">
                  <c:v>Pernambuco</c:v>
                </c:pt>
                <c:pt idx="6">
                  <c:v>Rio de Janeiro</c:v>
                </c:pt>
                <c:pt idx="7">
                  <c:v>Espírito Santo</c:v>
                </c:pt>
                <c:pt idx="8">
                  <c:v>Amazonas</c:v>
                </c:pt>
                <c:pt idx="9">
                  <c:v>Paraná</c:v>
                </c:pt>
                <c:pt idx="10">
                  <c:v>Ceará</c:v>
                </c:pt>
                <c:pt idx="11">
                  <c:v>Nordeste</c:v>
                </c:pt>
                <c:pt idx="12">
                  <c:v>São Paulo</c:v>
                </c:pt>
                <c:pt idx="13">
                  <c:v>Minas Gerais</c:v>
                </c:pt>
                <c:pt idx="14">
                  <c:v>Bahia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1.50024</c:v>
                </c:pt>
                <c:pt idx="1">
                  <c:v>1.50024</c:v>
                </c:pt>
                <c:pt idx="2">
                  <c:v>1.50024</c:v>
                </c:pt>
                <c:pt idx="3">
                  <c:v>1.50024</c:v>
                </c:pt>
                <c:pt idx="4">
                  <c:v>1.50024</c:v>
                </c:pt>
                <c:pt idx="5">
                  <c:v>1.50024</c:v>
                </c:pt>
                <c:pt idx="6">
                  <c:v>1.50024</c:v>
                </c:pt>
                <c:pt idx="7">
                  <c:v>1.50024</c:v>
                </c:pt>
                <c:pt idx="8">
                  <c:v>1.50024</c:v>
                </c:pt>
                <c:pt idx="9">
                  <c:v>1.50024</c:v>
                </c:pt>
                <c:pt idx="10">
                  <c:v>1.50024</c:v>
                </c:pt>
                <c:pt idx="11">
                  <c:v>1.50024</c:v>
                </c:pt>
                <c:pt idx="12">
                  <c:v>1.50024</c:v>
                </c:pt>
                <c:pt idx="13">
                  <c:v>1.50024</c:v>
                </c:pt>
                <c:pt idx="14">
                  <c:v>1.50024</c:v>
                </c:pt>
                <c:pt idx="15">
                  <c:v>1.50024</c:v>
                </c:pt>
                <c:pt idx="16">
                  <c:v>1.50024</c:v>
                </c:pt>
                <c:pt idx="17">
                  <c:v>1.50024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311216"/>
        <c:axId val="537311760"/>
      </c:lineChart>
      <c:catAx>
        <c:axId val="53731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1760"/>
        <c:crosses val="autoZero"/>
        <c:auto val="1"/>
        <c:lblAlgn val="ctr"/>
        <c:lblOffset val="100"/>
        <c:noMultiLvlLbl val="0"/>
      </c:catAx>
      <c:valAx>
        <c:axId val="537311760"/>
        <c:scaling>
          <c:orientation val="minMax"/>
          <c:max val="12"/>
          <c:min val="-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121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Lbls>
            <c:dLbl>
              <c:idx val="2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726680689000182E-3"/>
                  <c:y val="7.839506172839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40B-44F6-934F-DBEA2423849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1.567901234567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40B-44F6-934F-DBEA2423849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07266806890005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2.0726680688999042E-3"/>
                  <c:y val="2.3518518518518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2.0752793042622978E-3"/>
                  <c:y val="1.959876543209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6E4-4AC7-86B1-6C55FECE971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Santa Catarina</c:v>
                </c:pt>
                <c:pt idx="1">
                  <c:v>Rio Grande do Sul</c:v>
                </c:pt>
                <c:pt idx="2">
                  <c:v>Paraná</c:v>
                </c:pt>
                <c:pt idx="3">
                  <c:v>Pará</c:v>
                </c:pt>
                <c:pt idx="4">
                  <c:v>Bahia</c:v>
                </c:pt>
                <c:pt idx="5">
                  <c:v>Mato Grosso</c:v>
                </c:pt>
                <c:pt idx="6">
                  <c:v>São Paulo</c:v>
                </c:pt>
                <c:pt idx="7">
                  <c:v>Goiás</c:v>
                </c:pt>
                <c:pt idx="8">
                  <c:v>Ceará</c:v>
                </c:pt>
                <c:pt idx="9">
                  <c:v>Minas Gerais</c:v>
                </c:pt>
                <c:pt idx="10">
                  <c:v>Amazonas</c:v>
                </c:pt>
                <c:pt idx="11">
                  <c:v>Rio de Janeiro</c:v>
                </c:pt>
                <c:pt idx="12">
                  <c:v>Nordeste</c:v>
                </c:pt>
                <c:pt idx="13">
                  <c:v>Mato Grosso do Sul</c:v>
                </c:pt>
                <c:pt idx="14">
                  <c:v>Maranhão</c:v>
                </c:pt>
                <c:pt idx="15">
                  <c:v>Espírito Santo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7.6001799999999999</c:v>
                </c:pt>
                <c:pt idx="1">
                  <c:v>3.5001899999999999</c:v>
                </c:pt>
                <c:pt idx="2">
                  <c:v>3.3001699999999996</c:v>
                </c:pt>
                <c:pt idx="3">
                  <c:v>3.00007</c:v>
                </c:pt>
                <c:pt idx="4">
                  <c:v>1.60012</c:v>
                </c:pt>
                <c:pt idx="5">
                  <c:v>1.3002100000000001</c:v>
                </c:pt>
                <c:pt idx="6">
                  <c:v>0.90016000000000007</c:v>
                </c:pt>
                <c:pt idx="7">
                  <c:v>0.10022</c:v>
                </c:pt>
                <c:pt idx="8">
                  <c:v>-9.9909999999999999E-2</c:v>
                </c:pt>
                <c:pt idx="9">
                  <c:v>-0.49986999999999998</c:v>
                </c:pt>
                <c:pt idx="10">
                  <c:v>-2.1999400000000002</c:v>
                </c:pt>
                <c:pt idx="11">
                  <c:v>-2.6998500000000001</c:v>
                </c:pt>
                <c:pt idx="12">
                  <c:v>-3.7999499999999999</c:v>
                </c:pt>
                <c:pt idx="13">
                  <c:v>-6.3997999999999999</c:v>
                </c:pt>
                <c:pt idx="14">
                  <c:v>-7.8999200000000007</c:v>
                </c:pt>
                <c:pt idx="15">
                  <c:v>-10.299860000000001</c:v>
                </c:pt>
                <c:pt idx="16">
                  <c:v>-19.69989</c:v>
                </c:pt>
                <c:pt idx="17">
                  <c:v>-19.799900000000001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7322640"/>
        <c:axId val="537312304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9.5799041161693816E-3"/>
                  <c:y val="-6.7358641975308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6E4-4AC7-86B1-6C55FECE971C}"/>
                </c:ex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Santa Catarina</c:v>
                </c:pt>
                <c:pt idx="1">
                  <c:v>Rio Grande do Sul</c:v>
                </c:pt>
                <c:pt idx="2">
                  <c:v>Paraná</c:v>
                </c:pt>
                <c:pt idx="3">
                  <c:v>Pará</c:v>
                </c:pt>
                <c:pt idx="4">
                  <c:v>Bahia</c:v>
                </c:pt>
                <c:pt idx="5">
                  <c:v>Mato Grosso</c:v>
                </c:pt>
                <c:pt idx="6">
                  <c:v>São Paulo</c:v>
                </c:pt>
                <c:pt idx="7">
                  <c:v>Goiás</c:v>
                </c:pt>
                <c:pt idx="8">
                  <c:v>Ceará</c:v>
                </c:pt>
                <c:pt idx="9">
                  <c:v>Minas Gerais</c:v>
                </c:pt>
                <c:pt idx="10">
                  <c:v>Amazonas</c:v>
                </c:pt>
                <c:pt idx="11">
                  <c:v>Rio de Janeiro</c:v>
                </c:pt>
                <c:pt idx="12">
                  <c:v>Nordeste</c:v>
                </c:pt>
                <c:pt idx="13">
                  <c:v>Mato Grosso do Sul</c:v>
                </c:pt>
                <c:pt idx="14">
                  <c:v>Maranhão</c:v>
                </c:pt>
                <c:pt idx="15">
                  <c:v>Espírito Santo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1.40004</c:v>
                </c:pt>
                <c:pt idx="1">
                  <c:v>1.40004</c:v>
                </c:pt>
                <c:pt idx="2">
                  <c:v>1.40004</c:v>
                </c:pt>
                <c:pt idx="3">
                  <c:v>1.40004</c:v>
                </c:pt>
                <c:pt idx="4">
                  <c:v>1.40004</c:v>
                </c:pt>
                <c:pt idx="5">
                  <c:v>1.40004</c:v>
                </c:pt>
                <c:pt idx="6">
                  <c:v>1.40004</c:v>
                </c:pt>
                <c:pt idx="7">
                  <c:v>1.40004</c:v>
                </c:pt>
                <c:pt idx="8">
                  <c:v>1.40004</c:v>
                </c:pt>
                <c:pt idx="9">
                  <c:v>1.40004</c:v>
                </c:pt>
                <c:pt idx="10">
                  <c:v>1.40004</c:v>
                </c:pt>
                <c:pt idx="11">
                  <c:v>1.40004</c:v>
                </c:pt>
                <c:pt idx="12">
                  <c:v>1.40004</c:v>
                </c:pt>
                <c:pt idx="13">
                  <c:v>1.40004</c:v>
                </c:pt>
                <c:pt idx="14">
                  <c:v>1.40004</c:v>
                </c:pt>
                <c:pt idx="15">
                  <c:v>1.40004</c:v>
                </c:pt>
                <c:pt idx="16">
                  <c:v>1.40004</c:v>
                </c:pt>
                <c:pt idx="17">
                  <c:v>1.40004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322640"/>
        <c:axId val="537312304"/>
      </c:lineChart>
      <c:catAx>
        <c:axId val="53732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2304"/>
        <c:crosses val="autoZero"/>
        <c:auto val="1"/>
        <c:lblAlgn val="ctr"/>
        <c:lblOffset val="100"/>
        <c:noMultiLvlLbl val="0"/>
      </c:catAx>
      <c:valAx>
        <c:axId val="537312304"/>
        <c:scaling>
          <c:orientation val="minMax"/>
          <c:max val="12"/>
          <c:min val="-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2264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</c:dPt>
          <c:dLbls>
            <c:dLbl>
              <c:idx val="15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Santa Catarina</c:v>
                </c:pt>
                <c:pt idx="1">
                  <c:v>Pará</c:v>
                </c:pt>
                <c:pt idx="2">
                  <c:v>Ceará</c:v>
                </c:pt>
                <c:pt idx="3">
                  <c:v>Mato Grosso</c:v>
                </c:pt>
                <c:pt idx="4">
                  <c:v>Paraná</c:v>
                </c:pt>
                <c:pt idx="5">
                  <c:v>São Paulo</c:v>
                </c:pt>
                <c:pt idx="6">
                  <c:v>Mato Grosso do Sul</c:v>
                </c:pt>
                <c:pt idx="7">
                  <c:v>Bahia</c:v>
                </c:pt>
                <c:pt idx="8">
                  <c:v>Minas Gerais</c:v>
                </c:pt>
                <c:pt idx="9">
                  <c:v>Nordeste</c:v>
                </c:pt>
                <c:pt idx="10">
                  <c:v>Goiás</c:v>
                </c:pt>
                <c:pt idx="11">
                  <c:v>Maranhão</c:v>
                </c:pt>
                <c:pt idx="12">
                  <c:v>Amazonas</c:v>
                </c:pt>
                <c:pt idx="13">
                  <c:v>Pernambuco</c:v>
                </c:pt>
                <c:pt idx="14">
                  <c:v>Rio Grande do Sul</c:v>
                </c:pt>
                <c:pt idx="15">
                  <c:v>Rio Grande do Norte</c:v>
                </c:pt>
                <c:pt idx="16">
                  <c:v>Rio de Janeiro</c:v>
                </c:pt>
                <c:pt idx="17">
                  <c:v>Espírito Santo</c:v>
                </c:pt>
              </c:strCache>
            </c:strRef>
          </c:cat>
          <c:val>
            <c:numRef>
              <c:f>'Gráfico 0'!$P$26:$P$43</c:f>
              <c:numCache>
                <c:formatCode>0.0</c:formatCode>
                <c:ptCount val="18"/>
                <c:pt idx="0">
                  <c:v>7.7000390000000003</c:v>
                </c:pt>
                <c:pt idx="1">
                  <c:v>5.7000280000000005</c:v>
                </c:pt>
                <c:pt idx="2">
                  <c:v>5.4000300000000001</c:v>
                </c:pt>
                <c:pt idx="3">
                  <c:v>4.3000419999999995</c:v>
                </c:pt>
                <c:pt idx="4">
                  <c:v>4.1000379999999996</c:v>
                </c:pt>
                <c:pt idx="5">
                  <c:v>2.6000369999999999</c:v>
                </c:pt>
                <c:pt idx="6">
                  <c:v>1.9000409999999999</c:v>
                </c:pt>
                <c:pt idx="7">
                  <c:v>1.800033</c:v>
                </c:pt>
                <c:pt idx="8">
                  <c:v>1.6000340000000002</c:v>
                </c:pt>
                <c:pt idx="9">
                  <c:v>1.5000260000000001</c:v>
                </c:pt>
                <c:pt idx="10">
                  <c:v>1.000043</c:v>
                </c:pt>
                <c:pt idx="11">
                  <c:v>1.0000290000000001</c:v>
                </c:pt>
                <c:pt idx="12">
                  <c:v>0.90002700000000002</c:v>
                </c:pt>
                <c:pt idx="13">
                  <c:v>0.80003200000000008</c:v>
                </c:pt>
                <c:pt idx="14">
                  <c:v>0.30003999999999997</c:v>
                </c:pt>
                <c:pt idx="15">
                  <c:v>-1.0999690000000002</c:v>
                </c:pt>
                <c:pt idx="16">
                  <c:v>-1.4999640000000001</c:v>
                </c:pt>
                <c:pt idx="17">
                  <c:v>-4.1999650000000006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7312848"/>
        <c:axId val="537317744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5"/>
              <c:layout>
                <c:manualLayout>
                  <c:x val="4.7879328801265029E-3"/>
                  <c:y val="-4.8680555555555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5="http://schemas.microsoft.com/office/drawing/2012/chart" xmlns:c16="http://schemas.microsoft.com/office/drawing/2014/chart" xmlns:c16r2="http://schemas.microsoft.com/office/drawing/2015/06/chart">
                <c:ext xmlns:c16="http://schemas.microsoft.com/office/drawing/2014/chart" uri="{C3380CC4-5D6E-409C-BE32-E72D297353CC}">
                  <c16:uniqueId val="{0000000F-0347-42DE-8CD4-94EEF9044DDB}"/>
                </c:ext>
                <c:ext xmlns:c15="http://schemas.microsoft.com/office/drawing/2012/chart" uri="{CE6537A1-D6FC-4f65-9D91-7224C49458BB}">
                  <c15:layout>
                    <c:manualLayout>
                      <c:w val="8.3488634128893069E-2"/>
                      <c:h val="7.6851234567901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Santa Catarina</c:v>
                </c:pt>
                <c:pt idx="1">
                  <c:v>Pará</c:v>
                </c:pt>
                <c:pt idx="2">
                  <c:v>Ceará</c:v>
                </c:pt>
                <c:pt idx="3">
                  <c:v>Mato Grosso</c:v>
                </c:pt>
                <c:pt idx="4">
                  <c:v>Paraná</c:v>
                </c:pt>
                <c:pt idx="5">
                  <c:v>São Paulo</c:v>
                </c:pt>
                <c:pt idx="6">
                  <c:v>Mato Grosso do Sul</c:v>
                </c:pt>
                <c:pt idx="7">
                  <c:v>Bahia</c:v>
                </c:pt>
                <c:pt idx="8">
                  <c:v>Minas Gerais</c:v>
                </c:pt>
                <c:pt idx="9">
                  <c:v>Nordeste</c:v>
                </c:pt>
                <c:pt idx="10">
                  <c:v>Goiás</c:v>
                </c:pt>
                <c:pt idx="11">
                  <c:v>Maranhão</c:v>
                </c:pt>
                <c:pt idx="12">
                  <c:v>Amazonas</c:v>
                </c:pt>
                <c:pt idx="13">
                  <c:v>Pernambuco</c:v>
                </c:pt>
                <c:pt idx="14">
                  <c:v>Rio Grande do Sul</c:v>
                </c:pt>
                <c:pt idx="15">
                  <c:v>Rio Grande do Norte</c:v>
                </c:pt>
                <c:pt idx="16">
                  <c:v>Rio de Janeiro</c:v>
                </c:pt>
                <c:pt idx="17">
                  <c:v>Espírito Santo</c:v>
                </c:pt>
              </c:strCache>
            </c:strRef>
          </c:cat>
          <c:val>
            <c:numRef>
              <c:f>'Gráfico 0'!$Q$26:$Q$43</c:f>
              <c:numCache>
                <c:formatCode>0.0</c:formatCode>
                <c:ptCount val="18"/>
                <c:pt idx="0">
                  <c:v>2.600025</c:v>
                </c:pt>
                <c:pt idx="1">
                  <c:v>2.600025</c:v>
                </c:pt>
                <c:pt idx="2">
                  <c:v>2.600025</c:v>
                </c:pt>
                <c:pt idx="3">
                  <c:v>2.600025</c:v>
                </c:pt>
                <c:pt idx="4">
                  <c:v>2.600025</c:v>
                </c:pt>
                <c:pt idx="5">
                  <c:v>2.600025</c:v>
                </c:pt>
                <c:pt idx="6">
                  <c:v>2.600025</c:v>
                </c:pt>
                <c:pt idx="7">
                  <c:v>2.600025</c:v>
                </c:pt>
                <c:pt idx="8">
                  <c:v>2.600025</c:v>
                </c:pt>
                <c:pt idx="9">
                  <c:v>2.600025</c:v>
                </c:pt>
                <c:pt idx="10">
                  <c:v>2.600025</c:v>
                </c:pt>
                <c:pt idx="11">
                  <c:v>2.600025</c:v>
                </c:pt>
                <c:pt idx="12">
                  <c:v>2.600025</c:v>
                </c:pt>
                <c:pt idx="13">
                  <c:v>2.600025</c:v>
                </c:pt>
                <c:pt idx="14">
                  <c:v>2.600025</c:v>
                </c:pt>
                <c:pt idx="15">
                  <c:v>2.600025</c:v>
                </c:pt>
                <c:pt idx="16">
                  <c:v>2.600025</c:v>
                </c:pt>
                <c:pt idx="17">
                  <c:v>2.600025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312848"/>
        <c:axId val="537317744"/>
      </c:lineChart>
      <c:catAx>
        <c:axId val="53731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7744"/>
        <c:crosses val="autoZero"/>
        <c:auto val="1"/>
        <c:lblAlgn val="ctr"/>
        <c:lblOffset val="100"/>
        <c:noMultiLvlLbl val="0"/>
      </c:catAx>
      <c:valAx>
        <c:axId val="537317744"/>
        <c:scaling>
          <c:orientation val="minMax"/>
          <c:max val="9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28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fevereiro 25 /</c:v>
                </c:pt>
                <c:pt idx="1">
                  <c:v>fevereiro 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583-411C-BF06-DD5776CA04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Gráficos!$N$72:$N$78</c:f>
              <c:numCache>
                <c:formatCode>0.0</c:formatCode>
                <c:ptCount val="7"/>
                <c:pt idx="0">
                  <c:v>-11.6</c:v>
                </c:pt>
                <c:pt idx="1">
                  <c:v>-17.100000000000001</c:v>
                </c:pt>
                <c:pt idx="2">
                  <c:v>-0.6</c:v>
                </c:pt>
                <c:pt idx="3">
                  <c:v>2.6</c:v>
                </c:pt>
                <c:pt idx="4">
                  <c:v>-7.1</c:v>
                </c:pt>
                <c:pt idx="5">
                  <c:v>-3.6</c:v>
                </c:pt>
                <c:pt idx="6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fevereiro 25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-10.3</c:v>
                </c:pt>
                <c:pt idx="1">
                  <c:v>-14.9</c:v>
                </c:pt>
                <c:pt idx="2">
                  <c:v>-0.8</c:v>
                </c:pt>
                <c:pt idx="3">
                  <c:v>-0.2</c:v>
                </c:pt>
                <c:pt idx="4">
                  <c:v>3</c:v>
                </c:pt>
                <c:pt idx="5">
                  <c:v>-5.4</c:v>
                </c:pt>
                <c:pt idx="6">
                  <c:v>-0.1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-4.2</c:v>
                </c:pt>
                <c:pt idx="1">
                  <c:v>-6.8</c:v>
                </c:pt>
                <c:pt idx="2">
                  <c:v>0.9</c:v>
                </c:pt>
                <c:pt idx="3">
                  <c:v>-0.6</c:v>
                </c:pt>
                <c:pt idx="4">
                  <c:v>-5</c:v>
                </c:pt>
                <c:pt idx="5">
                  <c:v>-1.4</c:v>
                </c:pt>
                <c:pt idx="6">
                  <c:v>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7318832"/>
        <c:axId val="537322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53731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22096"/>
        <c:crosses val="autoZero"/>
        <c:auto val="1"/>
        <c:lblAlgn val="ctr"/>
        <c:lblOffset val="100"/>
        <c:noMultiLvlLbl val="0"/>
      </c:catAx>
      <c:valAx>
        <c:axId val="537322096"/>
        <c:scaling>
          <c:orientation val="minMax"/>
          <c:max val="1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188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323184"/>
        <c:axId val="537324272"/>
      </c:lineChart>
      <c:catAx>
        <c:axId val="53732318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24272"/>
        <c:crosses val="autoZero"/>
        <c:auto val="1"/>
        <c:lblAlgn val="ctr"/>
        <c:lblOffset val="100"/>
        <c:tickLblSkip val="1"/>
        <c:noMultiLvlLbl val="1"/>
      </c:catAx>
      <c:valAx>
        <c:axId val="537324272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2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A4-4E82-8810-D6BAFD7AC258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7323728"/>
        <c:axId val="537324816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A4-4E82-8810-D6BAFD7AC2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323728"/>
        <c:axId val="537324816"/>
      </c:lineChart>
      <c:catAx>
        <c:axId val="537323728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24816"/>
        <c:crosses val="autoZero"/>
        <c:auto val="1"/>
        <c:lblAlgn val="ctr"/>
        <c:lblOffset val="100"/>
        <c:noMultiLvlLbl val="1"/>
      </c:catAx>
      <c:valAx>
        <c:axId val="537324816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732372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-5.6790384459064374</c:v>
                </c:pt>
                <c:pt idx="1">
                  <c:v>-6.2445521111470175</c:v>
                </c:pt>
                <c:pt idx="2">
                  <c:v>-9.1685254548542048</c:v>
                </c:pt>
                <c:pt idx="3">
                  <c:v>-11.714496835499212</c:v>
                </c:pt>
                <c:pt idx="4">
                  <c:v>-11.417518312845875</c:v>
                </c:pt>
                <c:pt idx="5">
                  <c:v>-6.3658808168854497</c:v>
                </c:pt>
                <c:pt idx="6">
                  <c:v>-4.9076107407713394</c:v>
                </c:pt>
                <c:pt idx="7">
                  <c:v>-3.1000982722246717</c:v>
                </c:pt>
                <c:pt idx="8">
                  <c:v>1.4472250606689663</c:v>
                </c:pt>
                <c:pt idx="9">
                  <c:v>0.3762015494373383</c:v>
                </c:pt>
                <c:pt idx="10">
                  <c:v>3.103356377576505</c:v>
                </c:pt>
                <c:pt idx="11">
                  <c:v>5.0710040345095075</c:v>
                </c:pt>
                <c:pt idx="12">
                  <c:v>2.7502400300740248</c:v>
                </c:pt>
                <c:pt idx="13">
                  <c:v>1.5723077374611538</c:v>
                </c:pt>
                <c:pt idx="14">
                  <c:v>1.0588985739526935</c:v>
                </c:pt>
                <c:pt idx="15">
                  <c:v>-1.3235402264210938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673664"/>
        <c:axId val="546656256"/>
      </c:barChart>
      <c:catAx>
        <c:axId val="54667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56256"/>
        <c:crosses val="autoZero"/>
        <c:auto val="1"/>
        <c:lblAlgn val="ctr"/>
        <c:lblOffset val="100"/>
        <c:noMultiLvlLbl val="0"/>
      </c:catAx>
      <c:valAx>
        <c:axId val="546656256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7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684544"/>
        <c:axId val="546652992"/>
      </c:barChart>
      <c:catAx>
        <c:axId val="546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52992"/>
        <c:crosses val="autoZero"/>
        <c:auto val="1"/>
        <c:lblAlgn val="ctr"/>
        <c:lblOffset val="100"/>
        <c:noMultiLvlLbl val="0"/>
      </c:catAx>
      <c:valAx>
        <c:axId val="5466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68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xmlns="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name="Tabela_Br_UFs_SA" growShrinkType="overwriteClear" adjustColumnWidth="0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abela_222" growShrinkType="overwriteClear" adjustColumnWidth="0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bela_2_nova" growShrinkType="overwriteClear" adjustColumnWidth="0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abela_BR_UFs_CA" growShrinkType="overwriteClear" adjustColumnWidth="0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CG162"/>
  <sheetViews>
    <sheetView tabSelected="1" topLeftCell="A4" zoomScale="115" zoomScaleNormal="115" workbookViewId="0">
      <selection activeCell="H14" sqref="H14"/>
    </sheetView>
  </sheetViews>
  <sheetFormatPr defaultRowHeight="15" x14ac:dyDescent="0.25"/>
  <cols>
    <col min="1" max="1" width="2.5703125" style="203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2" t="s">
        <v>151</v>
      </c>
    </row>
    <row r="2" spans="1:6" s="8" customFormat="1" ht="12.75" customHeight="1" x14ac:dyDescent="0.25">
      <c r="A2" s="203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45689</v>
      </c>
      <c r="C4" s="62"/>
      <c r="D4" s="63"/>
      <c r="E4" s="67"/>
      <c r="F4" s="67"/>
    </row>
    <row r="5" spans="1:6" ht="15" customHeight="1" x14ac:dyDescent="0.25">
      <c r="B5" s="299" t="s">
        <v>28</v>
      </c>
      <c r="C5" s="303" t="s">
        <v>29</v>
      </c>
      <c r="D5" s="304"/>
      <c r="E5" s="304"/>
      <c r="F5" s="305"/>
    </row>
    <row r="6" spans="1:6" ht="25.5" customHeight="1" x14ac:dyDescent="0.25">
      <c r="B6" s="300"/>
      <c r="C6" s="132" t="s">
        <v>201</v>
      </c>
      <c r="D6" s="306" t="s">
        <v>30</v>
      </c>
      <c r="E6" s="307"/>
      <c r="F6" s="308"/>
    </row>
    <row r="7" spans="1:6" ht="12.95" customHeight="1" x14ac:dyDescent="0.25">
      <c r="B7" s="301"/>
      <c r="C7" s="73">
        <f>B4</f>
        <v>45689</v>
      </c>
      <c r="D7" s="73">
        <f>B4</f>
        <v>45689</v>
      </c>
      <c r="E7" s="74" t="s">
        <v>31</v>
      </c>
      <c r="F7" s="309" t="s">
        <v>190</v>
      </c>
    </row>
    <row r="8" spans="1:6" ht="12.95" customHeight="1" thickBot="1" x14ac:dyDescent="0.3">
      <c r="B8" s="302"/>
      <c r="C8" s="133">
        <f>B4 -1</f>
        <v>45688</v>
      </c>
      <c r="D8" s="133">
        <f>B4 - 365</f>
        <v>45324</v>
      </c>
      <c r="E8" s="134">
        <f>B4</f>
        <v>45689</v>
      </c>
      <c r="F8" s="310"/>
    </row>
    <row r="9" spans="1:6" ht="12.95" customHeight="1" thickBot="1" x14ac:dyDescent="0.3">
      <c r="B9" s="216" t="s">
        <v>3</v>
      </c>
      <c r="C9" s="213">
        <f>VLOOKUP($B$4,Tabela_3!$A$6:$AM$306,ROW(A21),FALSE)</f>
        <v>-0.1</v>
      </c>
      <c r="D9" s="213">
        <f>VLOOKUP($B$4,Tabela_1!$A$6:$BY$300,ROW(A21),FALSE)</f>
        <v>1.5</v>
      </c>
      <c r="E9" s="213">
        <f>VLOOKUP($B$4,Tabela_1!$A$6:$BY$300,ROW(A40),FALSE)</f>
        <v>1.4</v>
      </c>
      <c r="F9" s="217">
        <f>VLOOKUP($B$4,Tabela_1!$A$6:$BY$300,ROW(A59),FALSE)</f>
        <v>2.6</v>
      </c>
    </row>
    <row r="10" spans="1:6" ht="12.95" customHeight="1" x14ac:dyDescent="0.25">
      <c r="B10" s="223" t="s">
        <v>4</v>
      </c>
      <c r="C10" s="224">
        <f>VLOOKUP($B$4,Tabela_3!$A$6:$AM$306,ROW(A22),FALSE)</f>
        <v>0.5</v>
      </c>
      <c r="D10" s="214">
        <f>VLOOKUP($B$4,Tabela_1!$A$6:$BM$300,ROW(A22),FALSE)</f>
        <v>-4.7</v>
      </c>
      <c r="E10" s="225">
        <f>VLOOKUP($B$4,Tabela_1!$A$6:$BY$300,ROW(A41),FALSE)</f>
        <v>-3.8</v>
      </c>
      <c r="F10" s="226">
        <f>VLOOKUP($B$4,Tabela_1!$A$6:$BY$300,ROW(A60),FALSE)</f>
        <v>1.5</v>
      </c>
    </row>
    <row r="11" spans="1:6" ht="12.95" customHeight="1" x14ac:dyDescent="0.25">
      <c r="B11" s="227" t="s">
        <v>5</v>
      </c>
      <c r="C11" s="198">
        <f>VLOOKUP($B$4,Tabela_3!$A$6:$AM$306,ROW(A23),FALSE)</f>
        <v>0.9</v>
      </c>
      <c r="D11" s="218">
        <f>VLOOKUP($B$4,Tabela_1!$A$6:$BM$300,ROW(A23),FALSE)</f>
        <v>-2.9</v>
      </c>
      <c r="E11" s="198">
        <f>VLOOKUP($B$4,Tabela_1!$A$6:$BY$300,ROW(A42),FALSE)</f>
        <v>-2.2000000000000002</v>
      </c>
      <c r="F11" s="131">
        <f>VLOOKUP($B$4,Tabela_1!$A$6:$BY$300,ROW(A61),FALSE)</f>
        <v>0.9</v>
      </c>
    </row>
    <row r="12" spans="1:6" ht="12.95" customHeight="1" x14ac:dyDescent="0.25">
      <c r="B12" s="227" t="s">
        <v>6</v>
      </c>
      <c r="C12" s="198">
        <f>VLOOKUP($B$4,Tabela_3!$A$6:$AM$306,ROW(A24),FALSE)</f>
        <v>1.6</v>
      </c>
      <c r="D12" s="218">
        <f>VLOOKUP($B$4,Tabela_1!$A$6:$BM$300,ROW(A24),FALSE)</f>
        <v>5.0999999999999996</v>
      </c>
      <c r="E12" s="198">
        <f>VLOOKUP($B$4,Tabela_1!$A$6:$BY$300,ROW(A43),FALSE)</f>
        <v>3</v>
      </c>
      <c r="F12" s="131">
        <f>VLOOKUP($B$4,Tabela_1!$A$6:$BY$300,ROW(A62),FALSE)</f>
        <v>5.7</v>
      </c>
    </row>
    <row r="13" spans="1:6" ht="12.95" customHeight="1" x14ac:dyDescent="0.25">
      <c r="B13" s="227" t="s">
        <v>244</v>
      </c>
      <c r="C13" s="198" t="str">
        <f>VLOOKUP($B$4,Tabela_3!$A$6:$AM$306,ROW(A25),FALSE)</f>
        <v>-</v>
      </c>
      <c r="D13" s="218">
        <f>VLOOKUP($B$4,Tabela_1!$A$6:$BM$300,ROW(A25),FALSE)</f>
        <v>-4</v>
      </c>
      <c r="E13" s="198">
        <f>VLOOKUP($B$4,Tabela_1!$A$6:$BY$300,ROW(A44),FALSE)</f>
        <v>-7.9</v>
      </c>
      <c r="F13" s="131">
        <f>VLOOKUP($B$4,Tabela_1!$A$6:$BY$300,ROW(A63),FALSE)</f>
        <v>1</v>
      </c>
    </row>
    <row r="14" spans="1:6" ht="12.95" customHeight="1" x14ac:dyDescent="0.25">
      <c r="B14" s="227" t="s">
        <v>7</v>
      </c>
      <c r="C14" s="198">
        <f>VLOOKUP($B$4,Tabela_3!$A$6:$AM$306,ROW(A26),FALSE)</f>
        <v>-1</v>
      </c>
      <c r="D14" s="218">
        <f>VLOOKUP($B$4,Tabela_1!$A$6:$BM$300,ROW(A26),FALSE)</f>
        <v>-0.2</v>
      </c>
      <c r="E14" s="198">
        <f>VLOOKUP($B$4,Tabela_1!$A$6:$BY$300,ROW(A45),FALSE)</f>
        <v>-0.1</v>
      </c>
      <c r="F14" s="131">
        <f>VLOOKUP($B$4,Tabela_1!$A$6:$BY$300,ROW(A64),FALSE)</f>
        <v>5.4</v>
      </c>
    </row>
    <row r="15" spans="1:6" ht="12.95" customHeight="1" x14ac:dyDescent="0.25">
      <c r="B15" s="227" t="s">
        <v>245</v>
      </c>
      <c r="C15" s="198" t="str">
        <f>VLOOKUP($B$4,Tabela_3!$A$6:$AM$306,ROW(A27),FALSE)</f>
        <v>-</v>
      </c>
      <c r="D15" s="218">
        <f>VLOOKUP($B$4,Tabela_1!$A$6:$BM$300,ROW(A27),FALSE)</f>
        <v>-24.5</v>
      </c>
      <c r="E15" s="198">
        <f>VLOOKUP($B$4,Tabela_1!$A$6:$BY$300,ROW(A46),FALSE)</f>
        <v>-19.8</v>
      </c>
      <c r="F15" s="131">
        <f>VLOOKUP($B$4,Tabela_1!$A$6:$BY$300,ROW(A65),FALSE)</f>
        <v>-1.1000000000000001</v>
      </c>
    </row>
    <row r="16" spans="1:6" ht="12.95" customHeight="1" x14ac:dyDescent="0.25">
      <c r="B16" s="227" t="s">
        <v>8</v>
      </c>
      <c r="C16" s="198">
        <f>VLOOKUP($B$4,Tabela_3!$A$6:$AM$306,ROW(A28),FALSE)</f>
        <v>6.5</v>
      </c>
      <c r="D16" s="218">
        <f>VLOOKUP($B$4,Tabela_1!$A$6:$BM$300,ROW(A28),FALSE)</f>
        <v>-21.3</v>
      </c>
      <c r="E16" s="198">
        <f>VLOOKUP($B$4,Tabela_1!$A$6:$BY$300,ROW(A47),FALSE)</f>
        <v>-19.7</v>
      </c>
      <c r="F16" s="131">
        <f>VLOOKUP($B$4,Tabela_1!$A$6:$BY$300,ROW(A66),FALSE)</f>
        <v>0.8</v>
      </c>
    </row>
    <row r="17" spans="1:10" ht="12.95" customHeight="1" x14ac:dyDescent="0.25">
      <c r="B17" s="227" t="s">
        <v>9</v>
      </c>
      <c r="C17" s="198">
        <f>VLOOKUP($B$4,Tabela_3!$A$6:$AM$306,ROW(A29),FALSE)</f>
        <v>-2.6</v>
      </c>
      <c r="D17" s="228">
        <f>VLOOKUP($B$4,Tabela_1!$A$6:$BM$300,ROW(A29),FALSE)</f>
        <v>-1.5</v>
      </c>
      <c r="E17" s="198">
        <f>VLOOKUP($B$4,Tabela_1!$A$6:$BY$300,ROW(A48),FALSE)</f>
        <v>1.6</v>
      </c>
      <c r="F17" s="131">
        <f>VLOOKUP($B$4,Tabela_1!$A$6:$BY$300,ROW(A67),FALSE)</f>
        <v>1.8</v>
      </c>
    </row>
    <row r="18" spans="1:10" ht="12.95" customHeight="1" x14ac:dyDescent="0.25">
      <c r="B18" s="227" t="s">
        <v>10</v>
      </c>
      <c r="C18" s="198">
        <f>VLOOKUP($B$4,Tabela_3!$A$6:$AM$306,ROW(A30),FALSE)</f>
        <v>-0.2</v>
      </c>
      <c r="D18" s="218">
        <f>VLOOKUP($B$4,Tabela_1!$A$6:$BM$300,ROW(A30),FALSE)</f>
        <v>-0.7</v>
      </c>
      <c r="E18" s="198">
        <f>VLOOKUP($B$4,Tabela_1!$A$6:$BY$300,ROW(A49),FALSE)</f>
        <v>-0.5</v>
      </c>
      <c r="F18" s="131">
        <f>VLOOKUP($B$4,Tabela_1!$A$6:$BY$300,ROW(A68),FALSE)</f>
        <v>1.6</v>
      </c>
    </row>
    <row r="19" spans="1:10" ht="12.95" customHeight="1" x14ac:dyDescent="0.25">
      <c r="B19" s="146" t="s">
        <v>11</v>
      </c>
      <c r="C19" s="206">
        <f>VLOOKUP($B$4,Tabela_3!$A$6:$AM$306,ROW(A31),FALSE)</f>
        <v>1.1000000000000001</v>
      </c>
      <c r="D19" s="231">
        <f>VLOOKUP($B$4,Tabela_1!$A$6:$BM$300,ROW(A31),FALSE)</f>
        <v>-11.6</v>
      </c>
      <c r="E19" s="206">
        <f>VLOOKUP($B$4,Tabela_1!$A$6:$BY$300,ROW(A50),FALSE)</f>
        <v>-10.3</v>
      </c>
      <c r="F19" s="207">
        <f>VLOOKUP($B$4,Tabela_1!$A$6:$BY$300,ROW(A69),FALSE)</f>
        <v>-4.2</v>
      </c>
    </row>
    <row r="20" spans="1:10" ht="12.95" customHeight="1" x14ac:dyDescent="0.25">
      <c r="B20" s="227" t="s">
        <v>12</v>
      </c>
      <c r="C20" s="198">
        <f>VLOOKUP($B$4,Tabela_3!$A$6:$AM$306,ROW(A32),FALSE)</f>
        <v>-0.3</v>
      </c>
      <c r="D20" s="218">
        <f>VLOOKUP($B$4,Tabela_1!$A$6:$BM$300,ROW(A32),FALSE)</f>
        <v>-3.3</v>
      </c>
      <c r="E20" s="198">
        <f>VLOOKUP($B$4,Tabela_1!$A$6:$BY$300,ROW(A51),FALSE)</f>
        <v>-2.7</v>
      </c>
      <c r="F20" s="131">
        <f>VLOOKUP($B$4,Tabela_1!$A$6:$BY$300,ROW(A70),FALSE)</f>
        <v>-1.5</v>
      </c>
    </row>
    <row r="21" spans="1:10" ht="12.95" customHeight="1" x14ac:dyDescent="0.25">
      <c r="B21" s="227" t="s">
        <v>13</v>
      </c>
      <c r="C21" s="198">
        <f>VLOOKUP($B$4,Tabela_3!$A$6:$AM$306,ROW(A33),FALSE)</f>
        <v>-0.8</v>
      </c>
      <c r="D21" s="218">
        <f>VLOOKUP($B$4,Tabela_1!$A$6:$BM$300,ROW(A33),FALSE)</f>
        <v>1.2</v>
      </c>
      <c r="E21" s="198">
        <f>VLOOKUP($B$4,Tabela_1!$A$6:$BY$300,ROW(A52),FALSE)</f>
        <v>0.9</v>
      </c>
      <c r="F21" s="131">
        <f>VLOOKUP($B$4,Tabela_1!$A$6:$BY$300,ROW(A71),FALSE)</f>
        <v>2.6</v>
      </c>
    </row>
    <row r="22" spans="1:10" ht="12.95" customHeight="1" x14ac:dyDescent="0.25">
      <c r="B22" s="227" t="s">
        <v>14</v>
      </c>
      <c r="C22" s="198">
        <f>VLOOKUP($B$4,Tabela_3!$A$6:$AM$306,ROW(A34),FALSE)</f>
        <v>2</v>
      </c>
      <c r="D22" s="218">
        <f>VLOOKUP($B$4,Tabela_1!$A$6:$BM$300,ROW(A34),FALSE)</f>
        <v>5.5</v>
      </c>
      <c r="E22" s="198">
        <f>VLOOKUP($B$4,Tabela_1!$A$6:$BY$300,ROW(A53),FALSE)</f>
        <v>3.3</v>
      </c>
      <c r="F22" s="131">
        <f>VLOOKUP($B$4,Tabela_1!$A$6:$BY$300,ROW(A72),FALSE)</f>
        <v>4.0999999999999996</v>
      </c>
    </row>
    <row r="23" spans="1:10" ht="12.95" customHeight="1" x14ac:dyDescent="0.25">
      <c r="B23" s="227" t="s">
        <v>15</v>
      </c>
      <c r="C23" s="198">
        <f>VLOOKUP($B$4,Tabela_3!$A$6:$AM$306,ROW(A35),FALSE)</f>
        <v>-0.6</v>
      </c>
      <c r="D23" s="218">
        <f>VLOOKUP($B$4,Tabela_1!$A$6:$BM$300,ROW(A35),FALSE)</f>
        <v>6</v>
      </c>
      <c r="E23" s="198">
        <f>VLOOKUP($B$4,Tabela_1!$A$6:$BY$300,ROW(A54),FALSE)</f>
        <v>7.6</v>
      </c>
      <c r="F23" s="131">
        <f>VLOOKUP($B$4,Tabela_1!$A$6:$BY$300,ROW(A73),FALSE)</f>
        <v>7.7</v>
      </c>
    </row>
    <row r="24" spans="1:10" ht="12.95" customHeight="1" x14ac:dyDescent="0.25">
      <c r="B24" s="227" t="s">
        <v>16</v>
      </c>
      <c r="C24" s="198">
        <f>VLOOKUP($B$4,Tabela_3!$A$6:$AM$306,ROW(A36),FALSE)</f>
        <v>0.5</v>
      </c>
      <c r="D24" s="218">
        <f>VLOOKUP($B$4,Tabela_1!$A$6:$BM$300,ROW(A36),FALSE)</f>
        <v>-1.2</v>
      </c>
      <c r="E24" s="198">
        <f>VLOOKUP($B$4,Tabela_1!$A$6:$BY$300,ROW(A55),FALSE)</f>
        <v>3.5</v>
      </c>
      <c r="F24" s="131">
        <f>VLOOKUP($B$4,Tabela_1!$A$6:$BY$300,ROW(A74),FALSE)</f>
        <v>0.3</v>
      </c>
    </row>
    <row r="25" spans="1:10" ht="12.95" customHeight="1" x14ac:dyDescent="0.25">
      <c r="B25" s="227" t="s">
        <v>246</v>
      </c>
      <c r="C25" s="229" t="str">
        <f>VLOOKUP($B$4,Tabela_3!$A$6:$AM$306,ROW(A37),FALSE)</f>
        <v>-</v>
      </c>
      <c r="D25" s="215">
        <f>VLOOKUP($B$4,Tabela_1!$A$6:$BM$300,ROW(A37),FALSE)</f>
        <v>-2.9</v>
      </c>
      <c r="E25" s="198">
        <f>VLOOKUP($B$4,Tabela_1!$A$6:$BY$300,ROW(A56),FALSE)</f>
        <v>-6.4</v>
      </c>
      <c r="F25" s="131">
        <f>VLOOKUP($B$4,Tabela_1!$A$6:$BY$300,ROW(A75),FALSE)</f>
        <v>1.9</v>
      </c>
    </row>
    <row r="26" spans="1:10" ht="12.95" customHeight="1" x14ac:dyDescent="0.25">
      <c r="B26" s="227" t="s">
        <v>17</v>
      </c>
      <c r="C26" s="198">
        <f>VLOOKUP($B$4,Tabela_3!$A$6:$AM$306,ROW(A38),FALSE)</f>
        <v>-0.6</v>
      </c>
      <c r="D26" s="198">
        <f>VLOOKUP($B$4,Tabela_1!$A$6:$BM$300,ROW(A38),FALSE)</f>
        <v>1.2</v>
      </c>
      <c r="E26" s="198">
        <f>VLOOKUP($B$4,Tabela_1!$A$6:$BY$300,ROW(A57),FALSE)</f>
        <v>1.3</v>
      </c>
      <c r="F26" s="131">
        <f>VLOOKUP($B$4,Tabela_1!$A$6:$BY$300,ROW(A76),FALSE)</f>
        <v>4.3</v>
      </c>
    </row>
    <row r="27" spans="1:10" ht="12.95" customHeight="1" thickBot="1" x14ac:dyDescent="0.3">
      <c r="B27" s="230" t="s">
        <v>18</v>
      </c>
      <c r="C27" s="180">
        <f>VLOOKUP($B$4,Tabela_3!$A$6:$AM$306,ROW(A39),FALSE)</f>
        <v>0.2</v>
      </c>
      <c r="D27" s="180">
        <f>VLOOKUP($B$4,Tabela_1!$A$6:$BM$300,ROW(A39),FALSE)</f>
        <v>-0.1</v>
      </c>
      <c r="E27" s="180">
        <f>VLOOKUP($B$4,Tabela_1!$A$6:$BY$300,ROW(A58),FALSE)</f>
        <v>0.1</v>
      </c>
      <c r="F27" s="181">
        <f>VLOOKUP($B$4,Tabela_1!$A$6:$BY$300,ROW(A77),FALSE)</f>
        <v>1</v>
      </c>
    </row>
    <row r="28" spans="1:10" ht="20.25" customHeight="1" x14ac:dyDescent="0.25">
      <c r="B28" s="67" t="s">
        <v>32</v>
      </c>
      <c r="C28" s="67"/>
      <c r="D28" s="67"/>
      <c r="E28" s="205"/>
      <c r="F28" s="205"/>
    </row>
    <row r="29" spans="1:10" s="8" customFormat="1" x14ac:dyDescent="0.25">
      <c r="A29" s="203"/>
      <c r="B29" s="67" t="s">
        <v>33</v>
      </c>
      <c r="C29" s="67"/>
      <c r="D29" s="67"/>
      <c r="E29" s="67"/>
      <c r="F29" s="69"/>
    </row>
    <row r="30" spans="1:10" s="8" customFormat="1" x14ac:dyDescent="0.25">
      <c r="A30" s="203"/>
      <c r="B30" s="67" t="s">
        <v>191</v>
      </c>
      <c r="C30" s="67"/>
      <c r="D30" s="67"/>
      <c r="E30" s="67"/>
      <c r="F30" s="67"/>
    </row>
    <row r="31" spans="1:10" s="8" customFormat="1" x14ac:dyDescent="0.25">
      <c r="A31" s="203"/>
      <c r="B31" s="67" t="s">
        <v>192</v>
      </c>
    </row>
    <row r="32" spans="1:10" s="203" customFormat="1" ht="17.25" customHeight="1" x14ac:dyDescent="0.25">
      <c r="H32" s="8"/>
      <c r="I32" s="8"/>
      <c r="J32" s="8"/>
    </row>
    <row r="33" spans="2:10" s="203" customFormat="1" x14ac:dyDescent="0.25">
      <c r="H33" s="8"/>
      <c r="I33" s="8"/>
      <c r="J33" s="8"/>
    </row>
    <row r="34" spans="2:10" s="203" customFormat="1" x14ac:dyDescent="0.25">
      <c r="B34" s="204"/>
      <c r="H34" s="8"/>
      <c r="I34" s="8"/>
      <c r="J34" s="8"/>
    </row>
    <row r="35" spans="2:10" s="203" customFormat="1" x14ac:dyDescent="0.25">
      <c r="H35" s="8"/>
      <c r="I35" s="8"/>
      <c r="J35" s="8"/>
    </row>
    <row r="36" spans="2:10" s="203" customFormat="1" x14ac:dyDescent="0.25">
      <c r="H36" s="8"/>
      <c r="I36" s="8"/>
      <c r="J36" s="8"/>
    </row>
    <row r="37" spans="2:10" s="203" customFormat="1" x14ac:dyDescent="0.25">
      <c r="H37" s="8"/>
      <c r="I37" s="8"/>
      <c r="J37" s="8"/>
    </row>
    <row r="38" spans="2:10" s="203" customFormat="1" x14ac:dyDescent="0.25">
      <c r="H38" s="8"/>
      <c r="I38" s="8"/>
      <c r="J38" s="8"/>
    </row>
    <row r="39" spans="2:10" s="203" customFormat="1" x14ac:dyDescent="0.25">
      <c r="H39" s="8"/>
      <c r="I39" s="8"/>
      <c r="J39" s="8"/>
    </row>
    <row r="40" spans="2:10" s="203" customFormat="1" x14ac:dyDescent="0.25">
      <c r="H40" s="8"/>
      <c r="I40" s="8"/>
      <c r="J40" s="8"/>
    </row>
    <row r="41" spans="2:10" s="203" customFormat="1" x14ac:dyDescent="0.25">
      <c r="H41" s="8"/>
      <c r="I41" s="8"/>
      <c r="J41" s="8"/>
    </row>
    <row r="42" spans="2:10" s="203" customFormat="1" x14ac:dyDescent="0.25">
      <c r="H42" s="8"/>
      <c r="I42" s="8"/>
      <c r="J42" s="8"/>
    </row>
    <row r="43" spans="2:10" s="203" customFormat="1" x14ac:dyDescent="0.25">
      <c r="H43" s="8"/>
      <c r="I43" s="8"/>
      <c r="J43" s="8"/>
    </row>
    <row r="44" spans="2:10" s="203" customFormat="1" x14ac:dyDescent="0.25"/>
    <row r="45" spans="2:10" s="203" customFormat="1" x14ac:dyDescent="0.25"/>
    <row r="46" spans="2:10" s="203" customFormat="1" x14ac:dyDescent="0.25"/>
    <row r="47" spans="2:10" s="203" customFormat="1" x14ac:dyDescent="0.25"/>
    <row r="48" spans="2:10" s="203" customFormat="1" x14ac:dyDescent="0.25"/>
    <row r="49" s="203" customFormat="1" x14ac:dyDescent="0.25"/>
    <row r="50" s="203" customFormat="1" x14ac:dyDescent="0.25"/>
    <row r="51" s="203" customFormat="1" x14ac:dyDescent="0.25"/>
    <row r="52" s="203" customFormat="1" x14ac:dyDescent="0.25"/>
    <row r="53" s="203" customFormat="1" x14ac:dyDescent="0.25"/>
    <row r="54" s="203" customFormat="1" x14ac:dyDescent="0.25"/>
    <row r="55" s="203" customFormat="1" x14ac:dyDescent="0.25"/>
    <row r="56" s="203" customFormat="1" x14ac:dyDescent="0.25"/>
    <row r="57" s="203" customFormat="1" x14ac:dyDescent="0.25"/>
    <row r="58" s="203" customFormat="1" x14ac:dyDescent="0.25"/>
    <row r="59" s="203" customFormat="1" x14ac:dyDescent="0.25"/>
    <row r="60" s="203" customFormat="1" x14ac:dyDescent="0.25"/>
    <row r="61" s="203" customFormat="1" x14ac:dyDescent="0.25"/>
    <row r="62" s="203" customFormat="1" x14ac:dyDescent="0.25"/>
    <row r="63" s="203" customFormat="1" x14ac:dyDescent="0.25"/>
    <row r="64" s="203" customFormat="1" x14ac:dyDescent="0.25"/>
    <row r="65" s="203" customFormat="1" x14ac:dyDescent="0.25"/>
    <row r="66" s="203" customFormat="1" x14ac:dyDescent="0.25"/>
    <row r="67" s="203" customFormat="1" x14ac:dyDescent="0.25"/>
    <row r="68" s="203" customFormat="1" x14ac:dyDescent="0.25"/>
    <row r="69" s="203" customFormat="1" x14ac:dyDescent="0.25"/>
    <row r="70" s="203" customFormat="1" x14ac:dyDescent="0.25"/>
    <row r="71" s="203" customFormat="1" x14ac:dyDescent="0.25"/>
    <row r="72" s="203" customFormat="1" x14ac:dyDescent="0.25"/>
    <row r="73" s="203" customFormat="1" x14ac:dyDescent="0.25"/>
    <row r="74" s="203" customFormat="1" x14ac:dyDescent="0.25"/>
    <row r="75" s="203" customFormat="1" x14ac:dyDescent="0.25"/>
    <row r="76" s="203" customFormat="1" x14ac:dyDescent="0.25"/>
    <row r="77" s="203" customFormat="1" x14ac:dyDescent="0.25"/>
    <row r="78" s="203" customFormat="1" x14ac:dyDescent="0.25"/>
    <row r="79" s="203" customFormat="1" x14ac:dyDescent="0.25"/>
    <row r="80" s="203" customFormat="1" x14ac:dyDescent="0.25"/>
    <row r="81" s="203" customFormat="1" x14ac:dyDescent="0.25"/>
    <row r="82" s="203" customFormat="1" x14ac:dyDescent="0.25"/>
    <row r="83" s="203" customFormat="1" x14ac:dyDescent="0.25"/>
    <row r="84" s="203" customFormat="1" x14ac:dyDescent="0.25"/>
    <row r="85" s="203" customFormat="1" x14ac:dyDescent="0.25"/>
    <row r="86" s="203" customFormat="1" x14ac:dyDescent="0.25"/>
    <row r="87" s="203" customFormat="1" x14ac:dyDescent="0.25"/>
    <row r="88" s="203" customFormat="1" x14ac:dyDescent="0.25"/>
    <row r="89" s="203" customFormat="1" x14ac:dyDescent="0.25"/>
    <row r="90" s="203" customFormat="1" x14ac:dyDescent="0.25"/>
    <row r="91" s="203" customFormat="1" x14ac:dyDescent="0.25"/>
    <row r="92" s="203" customFormat="1" x14ac:dyDescent="0.25"/>
    <row r="93" s="203" customFormat="1" x14ac:dyDescent="0.25"/>
    <row r="94" s="203" customFormat="1" x14ac:dyDescent="0.25"/>
    <row r="95" s="203" customFormat="1" x14ac:dyDescent="0.25"/>
    <row r="96" s="203" customFormat="1" x14ac:dyDescent="0.25"/>
    <row r="97" s="203" customFormat="1" x14ac:dyDescent="0.25"/>
    <row r="98" s="203" customFormat="1" x14ac:dyDescent="0.25"/>
    <row r="99" s="203" customFormat="1" x14ac:dyDescent="0.25"/>
    <row r="100" s="203" customFormat="1" x14ac:dyDescent="0.25"/>
    <row r="101" s="203" customFormat="1" x14ac:dyDescent="0.25"/>
    <row r="102" s="203" customFormat="1" x14ac:dyDescent="0.25"/>
    <row r="103" s="203" customFormat="1" x14ac:dyDescent="0.25"/>
    <row r="104" s="203" customFormat="1" x14ac:dyDescent="0.25"/>
    <row r="105" s="203" customFormat="1" x14ac:dyDescent="0.25"/>
    <row r="106" s="203" customFormat="1" x14ac:dyDescent="0.25"/>
    <row r="107" s="203" customFormat="1" x14ac:dyDescent="0.25"/>
    <row r="108" s="203" customFormat="1" x14ac:dyDescent="0.25"/>
    <row r="109" s="203" customFormat="1" x14ac:dyDescent="0.25"/>
    <row r="110" s="203" customFormat="1" x14ac:dyDescent="0.25"/>
    <row r="111" s="203" customFormat="1" x14ac:dyDescent="0.25"/>
    <row r="112" s="203" customFormat="1" x14ac:dyDescent="0.25"/>
    <row r="113" s="203" customFormat="1" x14ac:dyDescent="0.25"/>
    <row r="114" s="203" customFormat="1" x14ac:dyDescent="0.25"/>
    <row r="115" s="203" customFormat="1" x14ac:dyDescent="0.25"/>
    <row r="116" s="203" customFormat="1" x14ac:dyDescent="0.25"/>
    <row r="117" s="203" customFormat="1" x14ac:dyDescent="0.25"/>
    <row r="118" s="203" customFormat="1" x14ac:dyDescent="0.25"/>
    <row r="119" s="203" customFormat="1" x14ac:dyDescent="0.25"/>
    <row r="120" s="203" customFormat="1" x14ac:dyDescent="0.25"/>
    <row r="121" s="203" customFormat="1" x14ac:dyDescent="0.25"/>
    <row r="122" s="203" customFormat="1" x14ac:dyDescent="0.25"/>
    <row r="123" s="203" customFormat="1" x14ac:dyDescent="0.25"/>
    <row r="124" s="203" customFormat="1" x14ac:dyDescent="0.25"/>
    <row r="125" s="203" customFormat="1" x14ac:dyDescent="0.25"/>
    <row r="126" s="203" customFormat="1" x14ac:dyDescent="0.25"/>
    <row r="127" s="203" customFormat="1" x14ac:dyDescent="0.25"/>
    <row r="128" s="203" customFormat="1" x14ac:dyDescent="0.25"/>
    <row r="129" s="203" customFormat="1" x14ac:dyDescent="0.25"/>
    <row r="130" s="203" customFormat="1" x14ac:dyDescent="0.25"/>
    <row r="131" s="203" customFormat="1" x14ac:dyDescent="0.25"/>
    <row r="132" s="203" customFormat="1" x14ac:dyDescent="0.25"/>
    <row r="133" s="203" customFormat="1" x14ac:dyDescent="0.25"/>
    <row r="134" s="203" customFormat="1" x14ac:dyDescent="0.25"/>
    <row r="135" s="203" customFormat="1" x14ac:dyDescent="0.25"/>
    <row r="136" s="203" customFormat="1" x14ac:dyDescent="0.25"/>
    <row r="137" s="203" customFormat="1" x14ac:dyDescent="0.25"/>
    <row r="138" s="203" customFormat="1" x14ac:dyDescent="0.25"/>
    <row r="139" s="203" customFormat="1" x14ac:dyDescent="0.25"/>
    <row r="140" s="203" customFormat="1" x14ac:dyDescent="0.25"/>
    <row r="141" s="203" customFormat="1" x14ac:dyDescent="0.25"/>
    <row r="142" s="203" customFormat="1" x14ac:dyDescent="0.25"/>
    <row r="143" s="203" customFormat="1" x14ac:dyDescent="0.25"/>
    <row r="144" s="203" customFormat="1" x14ac:dyDescent="0.25"/>
    <row r="145" spans="2:10" s="203" customFormat="1" x14ac:dyDescent="0.25"/>
    <row r="146" spans="2:10" s="203" customFormat="1" x14ac:dyDescent="0.25"/>
    <row r="147" spans="2:10" s="203" customFormat="1" x14ac:dyDescent="0.25"/>
    <row r="148" spans="2:10" s="203" customFormat="1" x14ac:dyDescent="0.25"/>
    <row r="149" spans="2:10" s="203" customFormat="1" x14ac:dyDescent="0.25"/>
    <row r="150" spans="2:10" s="203" customFormat="1" x14ac:dyDescent="0.25"/>
    <row r="151" spans="2:10" x14ac:dyDescent="0.25">
      <c r="B151" s="8"/>
      <c r="C151" s="8"/>
      <c r="D151" s="8"/>
      <c r="E151" s="8"/>
      <c r="F151" s="8"/>
      <c r="H151" s="203"/>
      <c r="I151" s="203"/>
      <c r="J151" s="203"/>
    </row>
    <row r="152" spans="2:10" x14ac:dyDescent="0.25">
      <c r="B152" s="8"/>
      <c r="C152" s="8"/>
      <c r="D152" s="8"/>
      <c r="E152" s="8"/>
      <c r="F152" s="8"/>
      <c r="H152" s="203"/>
      <c r="I152" s="203"/>
      <c r="J152" s="203"/>
    </row>
    <row r="153" spans="2:10" x14ac:dyDescent="0.25">
      <c r="B153" s="8"/>
      <c r="C153" s="8"/>
      <c r="D153" s="8"/>
      <c r="E153" s="8"/>
      <c r="F153" s="8"/>
      <c r="H153" s="203"/>
      <c r="I153" s="203"/>
      <c r="J153" s="203"/>
    </row>
    <row r="154" spans="2:10" x14ac:dyDescent="0.25">
      <c r="B154" s="8"/>
      <c r="C154" s="8"/>
      <c r="D154" s="8"/>
      <c r="E154" s="8"/>
      <c r="F154" s="8"/>
      <c r="H154" s="203"/>
      <c r="I154" s="203"/>
      <c r="J154" s="203"/>
    </row>
    <row r="155" spans="2:10" x14ac:dyDescent="0.25">
      <c r="B155" s="8"/>
      <c r="C155" s="8"/>
      <c r="D155" s="8"/>
      <c r="E155" s="8"/>
      <c r="F155" s="8"/>
      <c r="H155" s="203"/>
      <c r="I155" s="203"/>
      <c r="J155" s="203"/>
    </row>
    <row r="156" spans="2:10" x14ac:dyDescent="0.25">
      <c r="B156" s="8"/>
      <c r="C156" s="8"/>
      <c r="D156" s="8"/>
      <c r="E156" s="8"/>
      <c r="F156" s="8"/>
      <c r="H156" s="203"/>
      <c r="I156" s="203"/>
      <c r="J156" s="203"/>
    </row>
    <row r="157" spans="2:10" x14ac:dyDescent="0.25">
      <c r="B157" s="8"/>
      <c r="C157" s="8"/>
      <c r="D157" s="8"/>
      <c r="E157" s="8"/>
      <c r="F157" s="8"/>
      <c r="H157" s="203"/>
      <c r="I157" s="203"/>
      <c r="J157" s="203"/>
    </row>
    <row r="158" spans="2:10" x14ac:dyDescent="0.25">
      <c r="B158" s="8"/>
      <c r="C158" s="8"/>
      <c r="D158" s="8"/>
      <c r="E158" s="8"/>
      <c r="F158" s="8"/>
      <c r="H158" s="203"/>
      <c r="I158" s="203"/>
      <c r="J158" s="203"/>
    </row>
    <row r="159" spans="2:10" x14ac:dyDescent="0.25">
      <c r="B159" s="8"/>
      <c r="C159" s="8"/>
      <c r="D159" s="8"/>
      <c r="E159" s="8"/>
      <c r="F159" s="8"/>
      <c r="H159" s="203"/>
      <c r="I159" s="203"/>
      <c r="J159" s="203"/>
    </row>
    <row r="160" spans="2:10" x14ac:dyDescent="0.25">
      <c r="B160" s="8"/>
      <c r="C160" s="8"/>
      <c r="D160" s="8"/>
      <c r="E160" s="8"/>
      <c r="F160" s="8"/>
      <c r="H160" s="203"/>
      <c r="I160" s="203"/>
      <c r="J160" s="203"/>
    </row>
    <row r="161" spans="8:10" x14ac:dyDescent="0.25">
      <c r="H161" s="203"/>
      <c r="I161" s="203"/>
      <c r="J161" s="203"/>
    </row>
    <row r="162" spans="8:10" x14ac:dyDescent="0.25">
      <c r="H162" s="203"/>
      <c r="I162" s="203"/>
      <c r="J162" s="203"/>
    </row>
  </sheetData>
  <mergeCells count="4">
    <mergeCell ref="B5:B8"/>
    <mergeCell ref="C5:F5"/>
    <mergeCell ref="D6:F6"/>
    <mergeCell ref="F7:F8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U52"/>
  <sheetViews>
    <sheetView topLeftCell="B5" zoomScale="130" zoomScaleNormal="130" workbookViewId="0">
      <selection activeCell="D16" sqref="D16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4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45689</v>
      </c>
      <c r="C4" s="63"/>
      <c r="D4" s="64"/>
      <c r="E4" s="67"/>
      <c r="F4" s="6"/>
    </row>
    <row r="5" spans="1:6" x14ac:dyDescent="0.25">
      <c r="A5" s="6"/>
      <c r="B5" s="314" t="s">
        <v>53</v>
      </c>
      <c r="C5" s="311" t="s">
        <v>29</v>
      </c>
      <c r="D5" s="312"/>
      <c r="E5" s="313"/>
      <c r="F5" s="6"/>
    </row>
    <row r="6" spans="1:6" x14ac:dyDescent="0.25">
      <c r="A6" s="6"/>
      <c r="B6" s="315"/>
      <c r="C6" s="306" t="s">
        <v>30</v>
      </c>
      <c r="D6" s="307"/>
      <c r="E6" s="308"/>
      <c r="F6" s="6"/>
    </row>
    <row r="7" spans="1:6" ht="12.95" customHeight="1" x14ac:dyDescent="0.25">
      <c r="A7" s="6"/>
      <c r="B7" s="315"/>
      <c r="C7" s="73">
        <f>B4</f>
        <v>45689</v>
      </c>
      <c r="D7" s="74" t="s">
        <v>156</v>
      </c>
      <c r="E7" s="309" t="s">
        <v>190</v>
      </c>
      <c r="F7" s="6"/>
    </row>
    <row r="8" spans="1:6" ht="12.95" customHeight="1" thickBot="1" x14ac:dyDescent="0.3">
      <c r="A8" s="6"/>
      <c r="B8" s="316"/>
      <c r="C8" s="75">
        <f>B4-365</f>
        <v>45324</v>
      </c>
      <c r="D8" s="125">
        <f>B4</f>
        <v>45689</v>
      </c>
      <c r="E8" s="320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56">
        <f>VLOOKUP($B$4,Tabela_2!$A$6:$BM$300,ROW(A10),FALSE)</f>
        <v>1.5</v>
      </c>
      <c r="D10" s="256">
        <f>VLOOKUP($B$4,Tabela_2!$A$6:$BM$300,ROW(A17),FALSE)</f>
        <v>1.4</v>
      </c>
      <c r="E10" s="232">
        <f>VLOOKUP($B$4,Tabela_2!$A$6:$BM$300,ROW(A24),FALSE)</f>
        <v>2.6</v>
      </c>
      <c r="F10" s="6"/>
    </row>
    <row r="11" spans="1:6" ht="12.95" customHeight="1" x14ac:dyDescent="0.25">
      <c r="A11" s="6"/>
      <c r="B11" s="79" t="s">
        <v>55</v>
      </c>
      <c r="C11" s="238">
        <f>VLOOKUP($B$4,Tabela_2!$A$6:$BM$300,ROW(A11),FALSE)</f>
        <v>-3.2</v>
      </c>
      <c r="D11" s="238">
        <f>VLOOKUP($B$4,Tabela_2!$A$6:$BM$300,ROW(A18),FALSE)</f>
        <v>-4.3</v>
      </c>
      <c r="E11" s="199">
        <f>VLOOKUP($B$4,Tabela_2!$A$6:$BM$300,ROW(A25),FALSE)</f>
        <v>-1.6</v>
      </c>
      <c r="F11" s="6"/>
    </row>
    <row r="12" spans="1:6" ht="12.95" customHeight="1" x14ac:dyDescent="0.25">
      <c r="A12" s="6"/>
      <c r="B12" s="79" t="s">
        <v>56</v>
      </c>
      <c r="C12" s="238">
        <f>VLOOKUP($B$4,Tabela_2!$A$6:$BM$300,ROW(A12),FALSE)</f>
        <v>2.2999999999999998</v>
      </c>
      <c r="D12" s="238">
        <f>VLOOKUP($B$4,Tabela_2!$A$6:$BM$300,ROW(A19),FALSE)</f>
        <v>2.5</v>
      </c>
      <c r="E12" s="199">
        <f>VLOOKUP($B$4,Tabela_2!$A$6:$BM$300,ROW(A26),FALSE)</f>
        <v>3.4</v>
      </c>
      <c r="F12" s="6"/>
    </row>
    <row r="13" spans="1:6" ht="12.95" customHeight="1" x14ac:dyDescent="0.25">
      <c r="A13" s="6"/>
      <c r="B13" s="79" t="s">
        <v>122</v>
      </c>
      <c r="C13" s="238">
        <f>VLOOKUP($B$4,Tabela_2!$A$6:$BM$300,ROW(A13),FALSE)</f>
        <v>0.4</v>
      </c>
      <c r="D13" s="238">
        <f>VLOOKUP($B$4,Tabela_2!$A$6:$BM$300,ROW(A20),FALSE)</f>
        <v>0.2</v>
      </c>
      <c r="E13" s="199">
        <f>VLOOKUP($B$4,Tabela_2!$A$6:$BM$300,ROW(A27),FALSE)</f>
        <v>0.7</v>
      </c>
      <c r="F13" s="6"/>
    </row>
    <row r="14" spans="1:6" ht="12.95" customHeight="1" x14ac:dyDescent="0.25">
      <c r="A14" s="6"/>
      <c r="B14" s="79" t="s">
        <v>121</v>
      </c>
      <c r="C14" s="238">
        <f>VLOOKUP($B$4,Tabela_2!$A$6:$BM$300,ROW(A14),FALSE)</f>
        <v>-5.4</v>
      </c>
      <c r="D14" s="238">
        <f>VLOOKUP($B$4,Tabela_2!$A$6:$BM$300,ROW(A21),FALSE)</f>
        <v>-4.0999999999999996</v>
      </c>
      <c r="E14" s="199">
        <f>VLOOKUP($B$4,Tabela_2!$A$6:$BM$300,ROW(A28),FALSE)</f>
        <v>1.4</v>
      </c>
      <c r="F14" s="6"/>
    </row>
    <row r="15" spans="1:6" ht="12.95" customHeight="1" x14ac:dyDescent="0.25">
      <c r="A15" s="6"/>
      <c r="B15" s="79" t="s">
        <v>123</v>
      </c>
      <c r="C15" s="238">
        <f>VLOOKUP($B$4,Tabela_2!$A$6:$BM$300,ROW(A15),FALSE)</f>
        <v>2</v>
      </c>
      <c r="D15" s="238">
        <f>VLOOKUP($B$4,Tabela_2!$A$6:$BM$300,ROW(A22),FALSE)</f>
        <v>3.2</v>
      </c>
      <c r="E15" s="199">
        <f>VLOOKUP($B$4,Tabela_2!$A$6:$BM$300,ROW(A29),FALSE)</f>
        <v>4</v>
      </c>
      <c r="F15" s="6"/>
    </row>
    <row r="16" spans="1:6" ht="12.95" customHeight="1" x14ac:dyDescent="0.25">
      <c r="A16" s="6"/>
      <c r="B16" s="79" t="s">
        <v>120</v>
      </c>
      <c r="C16" s="238">
        <f>VLOOKUP($B$4,Tabela_2!$A$6:$BM$300,ROW(A16),FALSE)</f>
        <v>3.7</v>
      </c>
      <c r="D16" s="238">
        <f>VLOOKUP($B$4,Tabela_2!$A$6:$BM$300,ROW(A23),FALSE)</f>
        <v>4.3</v>
      </c>
      <c r="E16" s="199">
        <f>VLOOKUP($B$4,Tabela_2!$A$6:$BM$300,ROW(A30),FALSE)</f>
        <v>3</v>
      </c>
      <c r="F16" s="6"/>
    </row>
    <row r="17" spans="1:6" ht="12.95" customHeight="1" x14ac:dyDescent="0.25">
      <c r="A17" s="6"/>
      <c r="B17" s="84" t="s">
        <v>11</v>
      </c>
      <c r="C17" s="82"/>
      <c r="D17" s="238"/>
      <c r="E17" s="131"/>
      <c r="F17" s="6"/>
    </row>
    <row r="18" spans="1:6" s="269" customFormat="1" ht="12.95" customHeight="1" x14ac:dyDescent="0.25">
      <c r="A18" s="268"/>
      <c r="B18" s="79" t="s">
        <v>54</v>
      </c>
      <c r="C18" s="256">
        <f>VLOOKUP($B$4,Tabela_2!$A$6:$BM$300,ROW(A45),FALSE)</f>
        <v>-11.6</v>
      </c>
      <c r="D18" s="256">
        <f>VLOOKUP($B$4,Tabela_2!$A$6:$BM$300,ROW(A52),FALSE)</f>
        <v>-10.3</v>
      </c>
      <c r="E18" s="207">
        <f>VLOOKUP($B$4,Tabela_2!$A$6:$BM$300,ROW(A59),FALSE)</f>
        <v>-4.2</v>
      </c>
      <c r="F18" s="268"/>
    </row>
    <row r="19" spans="1:6" s="269" customFormat="1" ht="12.95" customHeight="1" x14ac:dyDescent="0.25">
      <c r="A19" s="268"/>
      <c r="B19" s="79" t="s">
        <v>55</v>
      </c>
      <c r="C19" s="238">
        <f>VLOOKUP($B$4,Tabela_2!$A$6:$BM$300,ROW(A46),FALSE)</f>
        <v>-17.100000000000001</v>
      </c>
      <c r="D19" s="257">
        <f>VLOOKUP($B$4,Tabela_2!$A$6:$BM$300,ROW(A53),FALSE)</f>
        <v>-14.9</v>
      </c>
      <c r="E19" s="200">
        <f>VLOOKUP($B$4,Tabela_2!$A$6:$BM$300,ROW(A60),FALSE)</f>
        <v>-6.8</v>
      </c>
      <c r="F19" s="268"/>
    </row>
    <row r="20" spans="1:6" s="269" customFormat="1" x14ac:dyDescent="0.25">
      <c r="A20" s="268"/>
      <c r="B20" s="79" t="s">
        <v>56</v>
      </c>
      <c r="C20" s="238">
        <f>VLOOKUP($B$4,Tabela_2!$A$6:$BM$300,ROW(A47),FALSE)</f>
        <v>-0.6</v>
      </c>
      <c r="D20" s="257">
        <f>VLOOKUP($B$4,Tabela_2!$A$6:$BM$300,ROW(A54),FALSE)</f>
        <v>-0.8</v>
      </c>
      <c r="E20" s="200">
        <f>VLOOKUP($B$4,Tabela_2!$A$6:$BM$300,ROW(A61),FALSE)</f>
        <v>0.9</v>
      </c>
      <c r="F20" s="268"/>
    </row>
    <row r="21" spans="1:6" s="269" customFormat="1" ht="12.95" customHeight="1" x14ac:dyDescent="0.25">
      <c r="A21" s="268"/>
      <c r="B21" s="79" t="s">
        <v>122</v>
      </c>
      <c r="C21" s="238">
        <f>VLOOKUP($B$4,Tabela_2!$A$6:$BM$300,ROW(A48),FALSE)</f>
        <v>2.6</v>
      </c>
      <c r="D21" s="257">
        <f>VLOOKUP($B$4,Tabela_2!$A$6:$BM$300,ROW(A55),FALSE)</f>
        <v>-0.2</v>
      </c>
      <c r="E21" s="200">
        <f>VLOOKUP($B$4,Tabela_2!$A$6:$BM$300,ROW(A62),FALSE)</f>
        <v>-0.6</v>
      </c>
      <c r="F21" s="268"/>
    </row>
    <row r="22" spans="1:6" s="269" customFormat="1" ht="12.95" customHeight="1" x14ac:dyDescent="0.25">
      <c r="A22" s="268"/>
      <c r="B22" s="79" t="s">
        <v>121</v>
      </c>
      <c r="C22" s="238">
        <f>VLOOKUP($B$4,Tabela_2!$A$6:$BM$300,ROW(A49),FALSE)</f>
        <v>-7.1</v>
      </c>
      <c r="D22" s="257">
        <f>VLOOKUP($B$4,Tabela_2!$A$6:$BM$300,ROW(A56),FALSE)</f>
        <v>3</v>
      </c>
      <c r="E22" s="200">
        <f>VLOOKUP($B$4,Tabela_2!$A$6:$BM$300,ROW(A63),FALSE)</f>
        <v>-5</v>
      </c>
      <c r="F22" s="268"/>
    </row>
    <row r="23" spans="1:6" s="269" customFormat="1" ht="12.95" customHeight="1" x14ac:dyDescent="0.25">
      <c r="A23" s="268"/>
      <c r="B23" s="79" t="s">
        <v>123</v>
      </c>
      <c r="C23" s="238">
        <f>VLOOKUP($B$4,Tabela_2!$A$6:$BM$300,ROW(A50),FALSE)</f>
        <v>-3.6</v>
      </c>
      <c r="D23" s="257">
        <f>VLOOKUP($B$4,Tabela_2!$A$6:$BM$300,ROW(A57),FALSE)</f>
        <v>-5.4</v>
      </c>
      <c r="E23" s="200">
        <f>VLOOKUP($B$4,Tabela_2!$A$6:$BM$300,ROW(A64),FALSE)</f>
        <v>-1.4</v>
      </c>
      <c r="F23" s="268"/>
    </row>
    <row r="24" spans="1:6" s="269" customFormat="1" ht="12.95" customHeight="1" thickBot="1" x14ac:dyDescent="0.3">
      <c r="A24" s="268"/>
      <c r="B24" s="258" t="s">
        <v>120</v>
      </c>
      <c r="C24" s="180">
        <f>VLOOKUP($B$4,Tabela_2!$A$6:$BM$300,ROW(A51),FALSE)</f>
        <v>2.7</v>
      </c>
      <c r="D24" s="259">
        <f>VLOOKUP($B$4,Tabela_2!$A$6:$BM$300,ROW(A58),FALSE)</f>
        <v>-0.1</v>
      </c>
      <c r="E24" s="260">
        <f>VLOOKUP($B$4,Tabela_2!$A$6:$BM$300,ROW(A65),FALSE)</f>
        <v>5.5</v>
      </c>
      <c r="F24" s="268"/>
    </row>
    <row r="25" spans="1:6" s="8" customFormat="1" x14ac:dyDescent="0.25">
      <c r="A25" s="6"/>
      <c r="B25" s="318" t="s">
        <v>32</v>
      </c>
      <c r="C25" s="318"/>
      <c r="D25" s="318"/>
      <c r="E25" s="318"/>
      <c r="F25" s="6"/>
    </row>
    <row r="26" spans="1:6" x14ac:dyDescent="0.25">
      <c r="A26" s="6"/>
      <c r="B26" s="319" t="s">
        <v>33</v>
      </c>
      <c r="C26" s="319"/>
      <c r="D26" s="319"/>
      <c r="E26" s="319"/>
      <c r="F26" s="6"/>
    </row>
    <row r="27" spans="1:6" x14ac:dyDescent="0.25">
      <c r="A27" s="6"/>
      <c r="B27" s="317" t="s">
        <v>191</v>
      </c>
      <c r="C27" s="317"/>
      <c r="D27" s="317"/>
      <c r="E27" s="317"/>
      <c r="F27" s="6"/>
    </row>
    <row r="28" spans="1:6" x14ac:dyDescent="0.25">
      <c r="A28" s="6"/>
      <c r="B28" s="317" t="s">
        <v>192</v>
      </c>
      <c r="C28" s="317"/>
      <c r="D28" s="317"/>
      <c r="E28" s="317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A7" zoomScale="130" zoomScaleNormal="130" workbookViewId="0">
      <selection activeCell="C13" sqref="C13:E18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321"/>
      <c r="D6" s="321"/>
      <c r="E6" s="321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45689</v>
      </c>
      <c r="C9" s="63"/>
      <c r="D9" s="64"/>
      <c r="E9" s="67"/>
    </row>
    <row r="10" spans="1:14" x14ac:dyDescent="0.25">
      <c r="B10" s="314" t="s">
        <v>53</v>
      </c>
      <c r="C10" s="303" t="s">
        <v>30</v>
      </c>
      <c r="D10" s="304"/>
      <c r="E10" s="305"/>
    </row>
    <row r="11" spans="1:14" x14ac:dyDescent="0.25">
      <c r="B11" s="315"/>
      <c r="C11" s="73">
        <f>B9</f>
        <v>45689</v>
      </c>
      <c r="D11" s="74" t="s">
        <v>156</v>
      </c>
      <c r="E11" s="309" t="s">
        <v>190</v>
      </c>
    </row>
    <row r="12" spans="1:14" x14ac:dyDescent="0.25">
      <c r="B12" s="323"/>
      <c r="C12" s="75">
        <f>B9-365</f>
        <v>45324</v>
      </c>
      <c r="D12" s="125">
        <f>B9</f>
        <v>45689</v>
      </c>
      <c r="E12" s="322"/>
      <c r="J12" s="80"/>
      <c r="K12" s="80"/>
      <c r="L12" s="80"/>
      <c r="M12" s="80"/>
      <c r="N12" s="80"/>
    </row>
    <row r="13" spans="1:14" x14ac:dyDescent="0.25">
      <c r="B13" s="179" t="s">
        <v>54</v>
      </c>
      <c r="C13" s="380">
        <f>SUM(C14:C18)</f>
        <v>-11.629999999999999</v>
      </c>
      <c r="D13" s="380">
        <f>SUM(D14:D18)</f>
        <v>-10.26</v>
      </c>
      <c r="E13" s="381">
        <f>SUM(E14:E18)</f>
        <v>-4.2200000000000006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238">
        <v>-11.42</v>
      </c>
      <c r="D14" s="238">
        <v>-9.98</v>
      </c>
      <c r="E14" s="131">
        <v>-4.5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238">
        <v>0.15</v>
      </c>
      <c r="D15" s="238">
        <v>-0.01</v>
      </c>
      <c r="E15" s="131">
        <v>-0.04</v>
      </c>
    </row>
    <row r="16" spans="1:14" x14ac:dyDescent="0.25">
      <c r="B16" s="135" t="s">
        <v>121</v>
      </c>
      <c r="C16" s="238">
        <v>-0.42</v>
      </c>
      <c r="D16" s="238">
        <v>0.16</v>
      </c>
      <c r="E16" s="131">
        <v>-0.28999999999999998</v>
      </c>
    </row>
    <row r="17" spans="2:5" x14ac:dyDescent="0.25">
      <c r="B17" s="135" t="s">
        <v>123</v>
      </c>
      <c r="C17" s="238">
        <v>-0.28999999999999998</v>
      </c>
      <c r="D17" s="238">
        <v>-0.41</v>
      </c>
      <c r="E17" s="131">
        <v>-0.12</v>
      </c>
    </row>
    <row r="18" spans="2:5" ht="15.75" thickBot="1" x14ac:dyDescent="0.3">
      <c r="B18" s="136" t="s">
        <v>120</v>
      </c>
      <c r="C18" s="180">
        <v>0.35</v>
      </c>
      <c r="D18" s="180">
        <v>-0.02</v>
      </c>
      <c r="E18" s="181">
        <v>0.73</v>
      </c>
    </row>
    <row r="19" spans="2:5" x14ac:dyDescent="0.25">
      <c r="B19" s="318" t="s">
        <v>32</v>
      </c>
      <c r="C19" s="318"/>
      <c r="D19" s="318"/>
      <c r="E19" s="318"/>
    </row>
    <row r="20" spans="2:5" ht="15.75" customHeight="1" x14ac:dyDescent="0.25">
      <c r="B20" s="319" t="s">
        <v>33</v>
      </c>
      <c r="C20" s="319"/>
      <c r="D20" s="319"/>
      <c r="E20" s="319"/>
    </row>
    <row r="21" spans="2:5" x14ac:dyDescent="0.25">
      <c r="B21" s="317" t="s">
        <v>191</v>
      </c>
      <c r="C21" s="317"/>
      <c r="D21" s="317"/>
      <c r="E21" s="317"/>
    </row>
    <row r="22" spans="2:5" x14ac:dyDescent="0.25">
      <c r="B22" s="317" t="s">
        <v>192</v>
      </c>
      <c r="C22" s="317"/>
      <c r="D22" s="317"/>
      <c r="E22" s="317"/>
    </row>
    <row r="23" spans="2:5" x14ac:dyDescent="0.25">
      <c r="B23" s="6"/>
      <c r="C23" s="6"/>
      <c r="D23" s="6"/>
      <c r="E23" s="6"/>
    </row>
    <row r="24" spans="2:5" x14ac:dyDescent="0.25">
      <c r="B24" s="6"/>
      <c r="C24" s="153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3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27" t="s">
        <v>119</v>
      </c>
      <c r="C3" s="327" t="s">
        <v>69</v>
      </c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9"/>
      <c r="S3"/>
    </row>
    <row r="4" spans="1:35" x14ac:dyDescent="0.25">
      <c r="A4" s="45"/>
      <c r="B4" s="332"/>
      <c r="C4" s="334">
        <v>2016</v>
      </c>
      <c r="D4" s="331"/>
      <c r="E4" s="331"/>
      <c r="F4" s="331"/>
      <c r="G4" s="330">
        <v>2017</v>
      </c>
      <c r="H4" s="331"/>
      <c r="I4" s="331"/>
      <c r="J4" s="331"/>
      <c r="K4" s="324">
        <v>2018</v>
      </c>
      <c r="L4" s="325"/>
      <c r="M4" s="325"/>
      <c r="N4" s="326"/>
      <c r="O4" s="324">
        <v>2019</v>
      </c>
      <c r="P4" s="325"/>
      <c r="Q4" s="325"/>
      <c r="R4" s="326"/>
      <c r="S4"/>
      <c r="AF4"/>
      <c r="AG4"/>
      <c r="AH4"/>
      <c r="AI4"/>
    </row>
    <row r="5" spans="1:35" x14ac:dyDescent="0.25">
      <c r="A5" s="45"/>
      <c r="B5" s="333"/>
      <c r="C5" s="186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8" t="s">
        <v>200</v>
      </c>
      <c r="L5" s="138" t="s">
        <v>211</v>
      </c>
      <c r="M5" s="138" t="s">
        <v>212</v>
      </c>
      <c r="N5" s="113" t="s">
        <v>213</v>
      </c>
      <c r="O5" s="138" t="s">
        <v>219</v>
      </c>
      <c r="P5" s="138" t="s">
        <v>221</v>
      </c>
      <c r="Q5" s="138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2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7"/>
      <c r="O6" s="104"/>
      <c r="P6" s="104"/>
      <c r="Q6" s="104"/>
      <c r="R6" s="147"/>
      <c r="S6"/>
      <c r="AF6"/>
      <c r="AG6"/>
      <c r="AH6"/>
      <c r="AI6"/>
    </row>
    <row r="7" spans="1:35" ht="17.100000000000001" customHeight="1" x14ac:dyDescent="0.25">
      <c r="A7" s="45"/>
      <c r="B7" s="148" t="s">
        <v>54</v>
      </c>
      <c r="C7" s="183">
        <f>VLOOKUP(C$5,Tabela_2!$B$6:$BM$200,ROW(P30),FALSE)</f>
        <v>-11.417518312845875</v>
      </c>
      <c r="D7" s="80">
        <f>VLOOKUP(D$5,Tabela_2!$B$6:$BM$200,ROW(P30),FALSE)</f>
        <v>-6.3658808168854497</v>
      </c>
      <c r="E7" s="80">
        <f>VLOOKUP(E$5,Tabela_2!$B$6:$BM$200,ROW(Q30),FALSE)</f>
        <v>-4.9076107407713394</v>
      </c>
      <c r="F7" s="80">
        <f>VLOOKUP(F$5,Tabela_2!$B$6:$BM$200,ROW(R30),FALSE)</f>
        <v>-3.1000982722246717</v>
      </c>
      <c r="G7" s="80">
        <f>VLOOKUP(G$5,Tabela_2!$B$6:$BM$200,ROW(R30),FALSE)</f>
        <v>1.4472250606689663</v>
      </c>
      <c r="H7" s="80">
        <f>VLOOKUP(H$5,Tabela_2!$B$6:$BM$200,ROW(S30),FALSE)</f>
        <v>0.3762015494373383</v>
      </c>
      <c r="I7" s="80">
        <f>VLOOKUP(I$5,Tabela_2!$B$6:$BM$200,ROW(T30),FALSE)</f>
        <v>3.103356377576505</v>
      </c>
      <c r="J7" s="80">
        <f>VLOOKUP(J$5,Tabela_2!$B$6:$BM$200,ROW(U30),FALSE)</f>
        <v>5.0710040345095075</v>
      </c>
      <c r="K7" s="80">
        <f>VLOOKUP(K$5,Tabela_2!$B$6:$BM$200,ROW(U30),FALSE)</f>
        <v>2.7502400300740248</v>
      </c>
      <c r="L7" s="80">
        <f>VLOOKUP(L$5,Tabela_2!$B$6:$BM$300,ROW(V30),FALSE)</f>
        <v>1.5723077374611538</v>
      </c>
      <c r="M7" s="80">
        <f>VLOOKUP(M$5,Tabela_2!$B$6:$BM$300,ROW(V30),FALSE)</f>
        <v>1.0588985739526935</v>
      </c>
      <c r="N7" s="83">
        <f>VLOOKUP(N$5,Tabela_2!$B$6:$BM$300,ROW(W30),FALSE)</f>
        <v>-1.3235402264210938</v>
      </c>
      <c r="O7" s="80">
        <f>VLOOKUP(O$5,Tabela_2!$B$6:$BM$300,ROW(Y30),FALSE)</f>
        <v>-2.0322418527586206</v>
      </c>
      <c r="P7" s="80">
        <f>VLOOKUP(P$5,Tabela_2!$B$6:$BM$300,ROW(Z30),FALSE)</f>
        <v>-0.68409741897399456</v>
      </c>
      <c r="Q7" s="80">
        <f>VLOOKUP(Q$5,Tabela_2!$B$6:$BM$300,ROW(Z30),FALSE)</f>
        <v>-1.1670836810294682</v>
      </c>
      <c r="R7" s="83">
        <f>VLOOKUP(R$5,Tabela_2!$B$6:$BM$300,ROW(AA30),FALSE)</f>
        <v>-0.49404965273339707</v>
      </c>
      <c r="S7"/>
      <c r="AF7"/>
      <c r="AG7"/>
      <c r="AH7"/>
      <c r="AI7"/>
    </row>
    <row r="8" spans="1:35" ht="17.100000000000001" customHeight="1" x14ac:dyDescent="0.25">
      <c r="A8" s="45"/>
      <c r="B8" s="148" t="s">
        <v>55</v>
      </c>
      <c r="C8" s="183">
        <f>VLOOKUP(C$5,Tabela_2!$B$6:$BM$200,ROW(P31),FALSE)</f>
        <v>-14.736647031745653</v>
      </c>
      <c r="D8" s="80">
        <f>VLOOKUP(D$5,Tabela_2!$B$6:$BM$200,ROW(P31),FALSE)</f>
        <v>-13.000820386330069</v>
      </c>
      <c r="E8" s="80">
        <f>VLOOKUP(E$5,Tabela_2!$B$6:$BM$200,ROW(Q31),FALSE)</f>
        <v>-10.034411729359894</v>
      </c>
      <c r="F8" s="80">
        <f>VLOOKUP(F$5,Tabela_2!$B$6:$BM$200,ROW(R31),FALSE)</f>
        <v>0.50858376943823114</v>
      </c>
      <c r="G8" s="80">
        <f>VLOOKUP(G$5,Tabela_2!$B$6:$BM$200,ROW(R31),FALSE)</f>
        <v>10.197020961601222</v>
      </c>
      <c r="H8" s="80">
        <f>VLOOKUP(H$5,Tabela_2!$B$6:$BM$200,ROW(S31),FALSE)</f>
        <v>6.2302672968363337</v>
      </c>
      <c r="I8" s="80">
        <f>VLOOKUP(I$5,Tabela_2!$B$6:$BM$200,ROW(T31),FALSE)</f>
        <v>2.5351585735764459</v>
      </c>
      <c r="J8" s="80">
        <f>VLOOKUP(J$5,Tabela_2!$B$6:$BM$200,ROW(U31),FALSE)</f>
        <v>-6.3430758616767058E-2</v>
      </c>
      <c r="K8" s="80">
        <f>VLOOKUP(K$5,Tabela_2!$B$6:$BM$200,ROW(U31),FALSE)</f>
        <v>-2.7415524708698569</v>
      </c>
      <c r="L8" s="80">
        <f>VLOOKUP(L$5,Tabela_2!$B$6:$BM$300,ROW(V31),FALSE)</f>
        <v>-0.20053108287410026</v>
      </c>
      <c r="M8" s="80">
        <f>VLOOKUP(M$5,Tabela_2!$B$6:$BM$300,ROW(V31),FALSE)</f>
        <v>-7.6850772810532764E-2</v>
      </c>
      <c r="N8" s="83">
        <f>VLOOKUP(N$5,Tabela_2!$B$6:$BM$300,ROW(W31),FALSE)</f>
        <v>2.9657538485661217</v>
      </c>
      <c r="O8" s="80">
        <f>VLOOKUP(O$5,Tabela_2!$B$6:$BM$300,ROW(Y31),FALSE)</f>
        <v>-6.81327415244054</v>
      </c>
      <c r="P8" s="80">
        <f>VLOOKUP(P$5,Tabela_2!$B$6:$BM$300,ROW(Z31),FALSE)</f>
        <v>-17.902785094986385</v>
      </c>
      <c r="Q8" s="80">
        <f>VLOOKUP(Q$5,Tabela_2!$B$6:$BM$300,ROW(Z31),FALSE)</f>
        <v>-4.4894155293724314</v>
      </c>
      <c r="R8" s="83">
        <f>VLOOKUP(R$5,Tabela_2!$B$6:$BM$300,ROW(AA31),FALSE)</f>
        <v>-9.6003441996754262</v>
      </c>
      <c r="S8"/>
      <c r="AF8"/>
      <c r="AG8"/>
      <c r="AH8"/>
      <c r="AI8"/>
    </row>
    <row r="9" spans="1:35" ht="17.100000000000001" customHeight="1" x14ac:dyDescent="0.25">
      <c r="A9" s="45"/>
      <c r="B9" s="148" t="s">
        <v>56</v>
      </c>
      <c r="C9" s="183">
        <f>VLOOKUP(C$5,Tabela_2!$B$6:$BM$200,ROW(P32),FALSE)</f>
        <v>-10.915756544986266</v>
      </c>
      <c r="D9" s="80">
        <f>VLOOKUP(D$5,Tabela_2!$B$6:$BM$200,ROW(P32),FALSE)</f>
        <v>-5.3470763535083847</v>
      </c>
      <c r="E9" s="80">
        <f>VLOOKUP(E$5,Tabela_2!$B$6:$BM$200,ROW(Q32),FALSE)</f>
        <v>-4.1357371486247407</v>
      </c>
      <c r="F9" s="80">
        <f>VLOOKUP(F$5,Tabela_2!$B$6:$BM$200,ROW(R32),FALSE)</f>
        <v>-3.6385897257066313</v>
      </c>
      <c r="G9" s="80">
        <f>VLOOKUP(G$5,Tabela_2!$B$6:$BM$200,ROW(R32),FALSE)</f>
        <v>0.1815188671471013</v>
      </c>
      <c r="H9" s="80">
        <f>VLOOKUP(H$5,Tabela_2!$B$6:$BM$200,ROW(S32),FALSE)</f>
        <v>-0.44992160777274082</v>
      </c>
      <c r="I9" s="80">
        <f>VLOOKUP(I$5,Tabela_2!$B$6:$BM$200,ROW(T32),FALSE)</f>
        <v>3.183624134211227</v>
      </c>
      <c r="J9" s="80">
        <f>VLOOKUP(J$5,Tabela_2!$B$6:$BM$200,ROW(U32),FALSE)</f>
        <v>5.8703572464644083</v>
      </c>
      <c r="K9" s="80">
        <f>VLOOKUP(K$5,Tabela_2!$B$6:$BM$200,ROW(U32),FALSE)</f>
        <v>3.6240800573475562</v>
      </c>
      <c r="L9" s="80">
        <f>VLOOKUP(L$5,Tabela_2!$B$6:$BM$300,ROW(V32),FALSE)</f>
        <v>1.8392793845734889</v>
      </c>
      <c r="M9" s="80">
        <f>VLOOKUP(M$5,Tabela_2!$B$6:$BM$300,ROW(V32),FALSE)</f>
        <v>1.2183397540354468</v>
      </c>
      <c r="N9" s="83">
        <f>VLOOKUP(N$5,Tabela_2!$B$6:$BM$210,ROW(W32),FALSE)</f>
        <v>-1.9538932094287143</v>
      </c>
      <c r="O9" s="80">
        <f>VLOOKUP(O$5,Tabela_2!$B$6:$BM$300,ROW(Y32),FALSE)</f>
        <v>-1.3182251884598983</v>
      </c>
      <c r="P9" s="80">
        <f>VLOOKUP(P$5,Tabela_2!$B$6:$BM$300,ROW(Z32),FALSE)</f>
        <v>1.8569384190846527</v>
      </c>
      <c r="Q9" s="80">
        <f>VLOOKUP(Q$5,Tabela_2!$B$6:$BM$300,ROW(Z32),FALSE)</f>
        <v>-0.7066617234140371</v>
      </c>
      <c r="R9" s="83">
        <f>VLOOKUP(R$5,Tabela_2!$B$6:$BM$300,ROW(AA32),FALSE)</f>
        <v>0.91136012162338353</v>
      </c>
      <c r="S9"/>
      <c r="AF9"/>
      <c r="AG9"/>
      <c r="AH9"/>
      <c r="AI9"/>
    </row>
    <row r="10" spans="1:35" ht="17.100000000000001" customHeight="1" x14ac:dyDescent="0.25">
      <c r="A10" s="45"/>
      <c r="B10" s="149" t="s">
        <v>122</v>
      </c>
      <c r="C10" s="183">
        <f>VLOOKUP(C$5,Tabela_2!$B$6:$BM$200,ROW(P33),FALSE)</f>
        <v>-1.4143547022175795</v>
      </c>
      <c r="D10" s="80">
        <f>VLOOKUP(D$5,Tabela_2!$B$6:$BM$200,ROW(P33),FALSE)</f>
        <v>4.2125029290672522</v>
      </c>
      <c r="E10" s="80">
        <f>VLOOKUP(E$5,Tabela_2!$B$6:$BM$200,ROW(Q33),FALSE)</f>
        <v>2.2625075272938888</v>
      </c>
      <c r="F10" s="80">
        <f>VLOOKUP(F$5,Tabela_2!$B$6:$BM$200,ROW(R33),FALSE)</f>
        <v>-3.4478353349502777</v>
      </c>
      <c r="G10" s="80">
        <f>VLOOKUP(G$5,Tabela_2!$B$6:$BM$200,ROW(R33),FALSE)</f>
        <v>-1.4331238939085167</v>
      </c>
      <c r="H10" s="80">
        <f>VLOOKUP(H$5,Tabela_2!$B$6:$BM$200,ROW(S33),FALSE)</f>
        <v>-2.4841433804228208</v>
      </c>
      <c r="I10" s="80">
        <f>VLOOKUP(I$5,Tabela_2!$B$6:$BM$200,ROW(T33),FALSE)</f>
        <v>5.1261232856385952</v>
      </c>
      <c r="J10" s="80">
        <f>VLOOKUP(J$5,Tabela_2!$B$6:$BM$200,ROW(U33),FALSE)</f>
        <v>2.5178777983708267</v>
      </c>
      <c r="K10" s="80">
        <f>VLOOKUP(K$5,Tabela_2!$B$6:$BM$200,ROW(U33),FALSE)</f>
        <v>0.73862668885256166</v>
      </c>
      <c r="L10" s="80">
        <f>VLOOKUP(L$5,Tabela_2!$B$6:$BM$300,ROW(V33),FALSE)</f>
        <v>-3.3946410368198565</v>
      </c>
      <c r="M10" s="80">
        <f>VLOOKUP(M$5,Tabela_2!$B$6:$BM$300,ROW(V33),FALSE)</f>
        <v>-8.5755418601861084</v>
      </c>
      <c r="N10" s="83">
        <f>VLOOKUP(N$5,Tabela_2!$B$6:$BM$210,ROW(W33),FALSE)</f>
        <v>-7.9803218024656282</v>
      </c>
      <c r="O10" s="80">
        <f>VLOOKUP(O$5,Tabela_2!$B$6:$BM$300,ROW(Y33),FALSE)</f>
        <v>-0.91968050142260394</v>
      </c>
      <c r="P10" s="80">
        <f>VLOOKUP(P$5,Tabela_2!$B$6:$BM$300,ROW(Z33),FALSE)</f>
        <v>1.6707280979674222</v>
      </c>
      <c r="Q10" s="80">
        <f>VLOOKUP(Q$5,Tabela_2!$B$6:$BM$300,ROW(Z33),FALSE)</f>
        <v>0.85476821716592433</v>
      </c>
      <c r="R10" s="83">
        <f>VLOOKUP(R$5,Tabela_2!$B$6:$BM$300,ROW(AA33),FALSE)</f>
        <v>4.8889543958085424</v>
      </c>
      <c r="S10"/>
      <c r="AF10"/>
      <c r="AG10"/>
      <c r="AH10"/>
      <c r="AI10"/>
    </row>
    <row r="11" spans="1:35" ht="17.100000000000001" customHeight="1" x14ac:dyDescent="0.25">
      <c r="A11" s="45"/>
      <c r="B11" s="149" t="s">
        <v>121</v>
      </c>
      <c r="C11" s="183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9.3431767792144562</v>
      </c>
      <c r="N11" s="83">
        <f>VLOOKUP(N$5,Tabela_2!$B$6:$BM$210,ROW(W34),FALSE)</f>
        <v>2.6407673528704212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-8.0281962255056349</v>
      </c>
      <c r="R11" s="83">
        <f>VLOOKUP(R$5,Tabela_2!$B$6:$BM$300,ROW(AA34),FALSE)</f>
        <v>-4.2409114141453426</v>
      </c>
      <c r="S11"/>
      <c r="AF11"/>
      <c r="AG11"/>
      <c r="AH11"/>
      <c r="AI11"/>
    </row>
    <row r="12" spans="1:35" ht="17.100000000000001" customHeight="1" x14ac:dyDescent="0.25">
      <c r="A12" s="45"/>
      <c r="B12" s="149" t="s">
        <v>123</v>
      </c>
      <c r="C12" s="183">
        <f>VLOOKUP(C$5,Tabela_2!$B$6:$BM$200,ROW(P35),FALSE)</f>
        <v>-12.913156647448776</v>
      </c>
      <c r="D12" s="80">
        <f>VLOOKUP(D$5,Tabela_2!$B$6:$BM$200,ROW(P35),FALSE)</f>
        <v>-9.7278709314740919</v>
      </c>
      <c r="E12" s="80">
        <f>VLOOKUP(E$5,Tabela_2!$B$6:$BM$200,ROW(Q35),FALSE)</f>
        <v>-10.802684520325833</v>
      </c>
      <c r="F12" s="80">
        <f>VLOOKUP(F$5,Tabela_2!$B$6:$BM$200,ROW(R35),FALSE)</f>
        <v>-8.8658436385069201</v>
      </c>
      <c r="G12" s="80">
        <f>VLOOKUP(G$5,Tabela_2!$B$6:$BM$200,ROW(R35),FALSE)</f>
        <v>-3.7427843058896904</v>
      </c>
      <c r="H12" s="80">
        <f>VLOOKUP(H$5,Tabela_2!$B$6:$BM$200,ROW(S35),FALSE)</f>
        <v>-6.4757921013747559</v>
      </c>
      <c r="I12" s="80">
        <f>VLOOKUP(I$5,Tabela_2!$B$6:$BM$200,ROW(T35),FALSE)</f>
        <v>-0.67236063170587057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1.4352438906876319</v>
      </c>
      <c r="N12" s="83">
        <f>VLOOKUP(N$5,Tabela_2!$B$6:$BM$210,ROW(W35),FALSE)</f>
        <v>2.0447565446481075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-0.51008063173609841</v>
      </c>
      <c r="R12" s="83">
        <f>VLOOKUP(R$5,Tabela_2!$B$6:$BM$300,ROW(AA35),FALSE)</f>
        <v>-0.76113333019965923</v>
      </c>
      <c r="S12"/>
      <c r="AF12"/>
      <c r="AG12"/>
      <c r="AH12"/>
      <c r="AI12"/>
    </row>
    <row r="13" spans="1:35" ht="17.100000000000001" customHeight="1" x14ac:dyDescent="0.25">
      <c r="A13" s="45"/>
      <c r="B13" s="149" t="s">
        <v>120</v>
      </c>
      <c r="C13" s="183">
        <f>VLOOKUP(C$5,Tabela_2!$B$6:$BM$200,ROW(P36),FALSE)</f>
        <v>-13.732407370381194</v>
      </c>
      <c r="D13" s="80">
        <f>VLOOKUP(D$5,Tabela_2!$B$6:$BM$200,ROW(P36),FALSE)</f>
        <v>-8.9671291976238123</v>
      </c>
      <c r="E13" s="80">
        <f>VLOOKUP(E$5,Tabela_2!$B$6:$BM$200,ROW(Q36),FALSE)</f>
        <v>0.41030730521980363</v>
      </c>
      <c r="F13" s="80">
        <f>VLOOKUP(F$5,Tabela_2!$B$6:$BM$200,ROW(R36),FALSE)</f>
        <v>-0.81480886399282193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6.2196268426206736E-2</v>
      </c>
      <c r="J13" s="80">
        <f>VLOOKUP(J$5,Tabela_2!$B$6:$BM$200,ROW(U36),FALSE)</f>
        <v>11.200275092073198</v>
      </c>
      <c r="K13" s="80">
        <f>VLOOKUP(K$5,Tabela_2!$B$6:$BM$200,ROW(U36),FALSE)</f>
        <v>8.2638659935235772</v>
      </c>
      <c r="L13" s="80">
        <f>VLOOKUP(L$5,Tabela_2!$B$6:$BM$300,ROW(V36),FALSE)</f>
        <v>4.0294115047767143</v>
      </c>
      <c r="M13" s="80">
        <f>VLOOKUP(M$5,Tabela_2!$B$6:$BM$210,ROW(V36),FALSE)</f>
        <v>4.5523160996631562</v>
      </c>
      <c r="N13" s="83">
        <f>VLOOKUP(N$5,Tabela_2!$B$6:$BM$210,ROW(W36),FALSE)</f>
        <v>-0.2491920527248892</v>
      </c>
      <c r="O13" s="80">
        <f>VLOOKUP(O$5,Tabela_2!$B$6:$BM$300,ROW(Y36),FALSE)</f>
        <v>-1.950799631216682</v>
      </c>
      <c r="P13" s="80">
        <f>VLOOKUP(P$5,Tabela_2!$B$6:$BM$300,ROW(Z36),FALSE)</f>
        <v>2.1840636377222555</v>
      </c>
      <c r="Q13" s="80">
        <f>VLOOKUP(Q$5,Tabela_2!$B$6:$BM$300,ROW(Z36),FALSE)</f>
        <v>-2.8352179960674406</v>
      </c>
      <c r="R13" s="83">
        <f>VLOOKUP(R$5,Tabela_2!$B$6:$BM$300,ROW(AA36),FALSE)</f>
        <v>-9.1435199744616114</v>
      </c>
      <c r="S13"/>
      <c r="AF13"/>
      <c r="AG13"/>
      <c r="AH13"/>
      <c r="AI13"/>
    </row>
    <row r="14" spans="1:35" ht="17.100000000000001" customHeight="1" x14ac:dyDescent="0.25">
      <c r="A14" s="45"/>
      <c r="B14" s="150"/>
      <c r="C14" s="183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1" t="s">
        <v>11</v>
      </c>
      <c r="C15" s="183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8" t="s">
        <v>54</v>
      </c>
      <c r="C16" s="184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39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39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8" t="s">
        <v>55</v>
      </c>
      <c r="C17" s="184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39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39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8" t="s">
        <v>56</v>
      </c>
      <c r="C18" s="184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39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39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49" t="s">
        <v>122</v>
      </c>
      <c r="C19" s="184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39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39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49" t="s">
        <v>121</v>
      </c>
      <c r="C20" s="184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39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39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49" t="s">
        <v>123</v>
      </c>
      <c r="C21" s="184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39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39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2" t="s">
        <v>120</v>
      </c>
      <c r="C22" s="185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R44"/>
  <sheetViews>
    <sheetView topLeftCell="A13" zoomScale="90" zoomScaleNormal="90" workbookViewId="0">
      <selection activeCell="O26" sqref="O26:Q43"/>
    </sheetView>
  </sheetViews>
  <sheetFormatPr defaultRowHeight="15" x14ac:dyDescent="0.25"/>
  <cols>
    <col min="4" max="4" width="17.5703125" customWidth="1"/>
    <col min="8" max="8" width="14.140625" customWidth="1"/>
    <col min="15" max="15" width="23" customWidth="1"/>
  </cols>
  <sheetData>
    <row r="3" spans="4:18" x14ac:dyDescent="0.25">
      <c r="D3" s="195" t="s">
        <v>63</v>
      </c>
      <c r="E3" s="195"/>
      <c r="F3" s="195"/>
      <c r="G3" s="195"/>
      <c r="H3" s="195" t="s">
        <v>261</v>
      </c>
      <c r="I3" s="195"/>
      <c r="J3" s="175" t="s">
        <v>220</v>
      </c>
      <c r="K3" s="335" t="s">
        <v>61</v>
      </c>
      <c r="L3" s="335"/>
      <c r="M3" s="335"/>
      <c r="N3" s="335"/>
      <c r="O3" s="335"/>
      <c r="P3" s="335"/>
      <c r="Q3" s="175" t="s">
        <v>220</v>
      </c>
      <c r="R3" s="194" t="s">
        <v>229</v>
      </c>
    </row>
    <row r="4" spans="4:18" x14ac:dyDescent="0.25">
      <c r="D4" s="173" t="s">
        <v>3</v>
      </c>
      <c r="E4" s="172">
        <f>'1.4'!C9+ROW()/1000000</f>
        <v>-9.9996000000000002E-2</v>
      </c>
      <c r="F4" s="173"/>
      <c r="G4" s="17"/>
      <c r="H4" s="165"/>
      <c r="I4" s="174"/>
      <c r="J4" s="145"/>
      <c r="K4" s="16" t="s">
        <v>3</v>
      </c>
      <c r="L4" s="46">
        <f>'1.4'!E9+ROW()/100000</f>
        <v>1.40004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0.50000500000000003</v>
      </c>
      <c r="F5" s="17">
        <f>_xlfn.RANK.EQ(E5,$E$5:$E$22,0)</f>
        <v>7</v>
      </c>
      <c r="G5" s="17">
        <v>1</v>
      </c>
      <c r="H5" s="165" t="str">
        <f>INDEX($D$5:$D$22,MATCH(G5,$F$5:$F$22,0))</f>
        <v>Pernambuco</v>
      </c>
      <c r="I5" s="166">
        <f>INDEX($E$5:$E$22,MATCH(G5,$F$5:$F$22,0))</f>
        <v>6.5000109999999998</v>
      </c>
      <c r="J5" s="167">
        <f>$E$4</f>
        <v>-9.9996000000000002E-2</v>
      </c>
      <c r="K5" s="16" t="s">
        <v>4</v>
      </c>
      <c r="L5" s="46">
        <f>'1.4'!E10+ROW()/100000</f>
        <v>-3.7999499999999999</v>
      </c>
      <c r="M5" s="17">
        <f>_xlfn.RANK.EQ(L5,$L$5:$L$22,0)</f>
        <v>13</v>
      </c>
      <c r="N5" s="17">
        <v>1</v>
      </c>
      <c r="O5" s="165" t="str">
        <f>INDEX($K$5:$K$22,MATCH(N5,$M$5:$M$22,0))</f>
        <v>Santa Catarina</v>
      </c>
      <c r="P5" s="166">
        <f>INDEX($L$5:$L$22,MATCH(N5,$M$5:$M22,0))</f>
        <v>7.6001799999999999</v>
      </c>
      <c r="Q5" s="167">
        <f>$L$4</f>
        <v>1.40004</v>
      </c>
    </row>
    <row r="6" spans="4:18" x14ac:dyDescent="0.25">
      <c r="D6" s="17" t="s">
        <v>5</v>
      </c>
      <c r="E6" s="172">
        <f>'1.4'!C11+ROW()/1000000</f>
        <v>0.90000599999999997</v>
      </c>
      <c r="F6" s="17">
        <f t="shared" ref="F6:F22" si="0">_xlfn.RANK.EQ(E6,$E$5:$E$22,0)</f>
        <v>5</v>
      </c>
      <c r="G6" s="17">
        <v>2</v>
      </c>
      <c r="H6" s="165" t="str">
        <f t="shared" ref="H6:H22" si="1">INDEX($D$5:$D$22,MATCH(G6,$F$5:$F$22,0))</f>
        <v>Paraná</v>
      </c>
      <c r="I6" s="166">
        <f t="shared" ref="I6:I22" si="2">INDEX($E$5:$E$22,MATCH(G6,$F$5:$F$22,0))</f>
        <v>2.0000170000000002</v>
      </c>
      <c r="J6" s="167">
        <f t="shared" ref="J6:J22" si="3">$E$4</f>
        <v>-9.9996000000000002E-2</v>
      </c>
      <c r="K6" s="16" t="s">
        <v>5</v>
      </c>
      <c r="L6" s="46">
        <f>'1.4'!E11+ROW()/100000</f>
        <v>-2.1999400000000002</v>
      </c>
      <c r="M6" s="17">
        <f t="shared" ref="M6:M22" si="4">_xlfn.RANK.EQ(L6,$L$5:$L$22,0)</f>
        <v>11</v>
      </c>
      <c r="N6" s="17">
        <v>2</v>
      </c>
      <c r="O6" s="165" t="str">
        <f t="shared" ref="O6:O22" si="5">INDEX($K$5:$K$22,MATCH(N6,$M$5:$M$22,0))</f>
        <v>Rio Grande do Sul</v>
      </c>
      <c r="P6" s="166">
        <f>INDEX($L$5:$L$22,MATCH(N6,$M$5:$M23,0))</f>
        <v>3.5001899999999999</v>
      </c>
      <c r="Q6" s="167">
        <f t="shared" ref="Q6:Q22" si="6">$L$4</f>
        <v>1.40004</v>
      </c>
    </row>
    <row r="7" spans="4:18" x14ac:dyDescent="0.25">
      <c r="D7" s="17" t="s">
        <v>6</v>
      </c>
      <c r="E7" s="46">
        <f>'1.4'!C12+ROW()/1000000</f>
        <v>1.6000070000000002</v>
      </c>
      <c r="F7" s="17">
        <f t="shared" si="0"/>
        <v>3</v>
      </c>
      <c r="G7" s="17">
        <v>3</v>
      </c>
      <c r="H7" s="165" t="str">
        <f t="shared" si="1"/>
        <v>Pará</v>
      </c>
      <c r="I7" s="166">
        <f t="shared" si="2"/>
        <v>1.6000070000000002</v>
      </c>
      <c r="J7" s="167">
        <f t="shared" si="3"/>
        <v>-9.9996000000000002E-2</v>
      </c>
      <c r="K7" s="16" t="s">
        <v>6</v>
      </c>
      <c r="L7" s="46">
        <f>'1.4'!E12+ROW()/100000</f>
        <v>3.00007</v>
      </c>
      <c r="M7" s="17">
        <f t="shared" si="4"/>
        <v>4</v>
      </c>
      <c r="N7" s="17">
        <v>3</v>
      </c>
      <c r="O7" s="165" t="str">
        <f t="shared" si="5"/>
        <v>Paraná</v>
      </c>
      <c r="P7" s="166">
        <f>INDEX($L$5:$L$22,MATCH(N7,$M$5:$M24,0))</f>
        <v>3.3001699999999996</v>
      </c>
      <c r="Q7" s="167">
        <f t="shared" si="6"/>
        <v>1.40004</v>
      </c>
    </row>
    <row r="8" spans="4:18" x14ac:dyDescent="0.25">
      <c r="D8" s="17" t="s">
        <v>244</v>
      </c>
      <c r="E8" s="172">
        <v>-20</v>
      </c>
      <c r="F8" s="17">
        <f t="shared" si="0"/>
        <v>16</v>
      </c>
      <c r="G8" s="17">
        <v>4</v>
      </c>
      <c r="H8" s="165" t="str">
        <f t="shared" si="1"/>
        <v>Espírito Santo</v>
      </c>
      <c r="I8" s="166">
        <f t="shared" si="2"/>
        <v>1.100014</v>
      </c>
      <c r="J8" s="167">
        <f t="shared" si="3"/>
        <v>-9.9996000000000002E-2</v>
      </c>
      <c r="K8" s="16" t="s">
        <v>244</v>
      </c>
      <c r="L8" s="46">
        <f>'1.4'!E13+ROW()/100000</f>
        <v>-7.8999200000000007</v>
      </c>
      <c r="M8" s="17">
        <f t="shared" si="4"/>
        <v>15</v>
      </c>
      <c r="N8" s="17">
        <v>4</v>
      </c>
      <c r="O8" s="165" t="str">
        <f t="shared" si="5"/>
        <v>Pará</v>
      </c>
      <c r="P8" s="166">
        <f>INDEX($L$5:$L$22,MATCH(N8,$M$5:$M25,0))</f>
        <v>3.00007</v>
      </c>
      <c r="Q8" s="167">
        <f t="shared" si="6"/>
        <v>1.40004</v>
      </c>
    </row>
    <row r="9" spans="4:18" x14ac:dyDescent="0.25">
      <c r="D9" s="17" t="s">
        <v>7</v>
      </c>
      <c r="E9" s="46">
        <f>'1.4'!C14+ROW()/1000000</f>
        <v>-0.99999099999999996</v>
      </c>
      <c r="F9" s="17">
        <f t="shared" si="0"/>
        <v>14</v>
      </c>
      <c r="G9" s="17">
        <v>5</v>
      </c>
      <c r="H9" s="165" t="str">
        <f t="shared" si="1"/>
        <v>Amazonas</v>
      </c>
      <c r="I9" s="166">
        <f t="shared" si="2"/>
        <v>0.90000599999999997</v>
      </c>
      <c r="J9" s="167">
        <f t="shared" si="3"/>
        <v>-9.9996000000000002E-2</v>
      </c>
      <c r="K9" s="16" t="s">
        <v>7</v>
      </c>
      <c r="L9" s="46">
        <f>'1.4'!E14+ROW()/100000</f>
        <v>-9.9909999999999999E-2</v>
      </c>
      <c r="M9" s="17">
        <f t="shared" si="4"/>
        <v>9</v>
      </c>
      <c r="N9" s="17">
        <v>5</v>
      </c>
      <c r="O9" s="165" t="str">
        <f t="shared" si="5"/>
        <v>Bahia</v>
      </c>
      <c r="P9" s="166">
        <f>INDEX($L$5:$L$22,MATCH(N9,$M$5:$M26,0))</f>
        <v>1.60012</v>
      </c>
      <c r="Q9" s="167">
        <f t="shared" si="6"/>
        <v>1.40004</v>
      </c>
    </row>
    <row r="10" spans="4:18" x14ac:dyDescent="0.25">
      <c r="D10" s="17" t="s">
        <v>245</v>
      </c>
      <c r="E10" s="172">
        <v>-22</v>
      </c>
      <c r="F10" s="17">
        <f t="shared" si="0"/>
        <v>18</v>
      </c>
      <c r="G10" s="17">
        <v>6</v>
      </c>
      <c r="H10" s="165" t="str">
        <f t="shared" si="1"/>
        <v>Rio Grande do Sul</v>
      </c>
      <c r="I10" s="166">
        <f t="shared" si="2"/>
        <v>0.50001899999999999</v>
      </c>
      <c r="J10" s="167">
        <f t="shared" si="3"/>
        <v>-9.9996000000000002E-2</v>
      </c>
      <c r="K10" s="16" t="s">
        <v>245</v>
      </c>
      <c r="L10" s="46">
        <f>'1.4'!E15+ROW()/100000</f>
        <v>-19.799900000000001</v>
      </c>
      <c r="M10" s="17">
        <f t="shared" si="4"/>
        <v>18</v>
      </c>
      <c r="N10" s="17">
        <v>6</v>
      </c>
      <c r="O10" s="165" t="str">
        <f t="shared" si="5"/>
        <v>Mato Grosso</v>
      </c>
      <c r="P10" s="166">
        <f>INDEX($L$5:$L$22,MATCH(N10,$M$5:$M27,0))</f>
        <v>1.3002100000000001</v>
      </c>
      <c r="Q10" s="167">
        <f t="shared" si="6"/>
        <v>1.40004</v>
      </c>
    </row>
    <row r="11" spans="4:18" x14ac:dyDescent="0.25">
      <c r="D11" s="17" t="s">
        <v>8</v>
      </c>
      <c r="E11" s="46">
        <f>'1.4'!C16+ROW()/1000000</f>
        <v>6.5000109999999998</v>
      </c>
      <c r="F11" s="17">
        <f t="shared" si="0"/>
        <v>1</v>
      </c>
      <c r="G11" s="17">
        <v>7</v>
      </c>
      <c r="H11" s="165" t="str">
        <f t="shared" si="1"/>
        <v>Nordeste</v>
      </c>
      <c r="I11" s="166">
        <f t="shared" si="2"/>
        <v>0.50000500000000003</v>
      </c>
      <c r="J11" s="167">
        <f t="shared" si="3"/>
        <v>-9.9996000000000002E-2</v>
      </c>
      <c r="K11" s="18" t="s">
        <v>8</v>
      </c>
      <c r="L11" s="46">
        <f>'1.4'!E16+ROW()/100000</f>
        <v>-19.69989</v>
      </c>
      <c r="M11" s="17">
        <f t="shared" si="4"/>
        <v>17</v>
      </c>
      <c r="N11" s="17">
        <v>7</v>
      </c>
      <c r="O11" s="165" t="str">
        <f t="shared" si="5"/>
        <v>São Paulo</v>
      </c>
      <c r="P11" s="166">
        <f>INDEX($L$5:$L$22,MATCH(N11,$M$5:$M28,0))</f>
        <v>0.90016000000000007</v>
      </c>
      <c r="Q11" s="167">
        <f t="shared" si="6"/>
        <v>1.40004</v>
      </c>
    </row>
    <row r="12" spans="4:18" x14ac:dyDescent="0.25">
      <c r="D12" s="17" t="s">
        <v>9</v>
      </c>
      <c r="E12" s="172">
        <f>'1.4'!C17+ROW()/1000000</f>
        <v>-2.5999880000000002</v>
      </c>
      <c r="F12" s="17">
        <f t="shared" si="0"/>
        <v>15</v>
      </c>
      <c r="G12" s="17">
        <v>8</v>
      </c>
      <c r="H12" s="165" t="str">
        <f t="shared" si="1"/>
        <v>Goiás</v>
      </c>
      <c r="I12" s="166">
        <f t="shared" si="2"/>
        <v>0.20002200000000001</v>
      </c>
      <c r="J12" s="167">
        <f t="shared" si="3"/>
        <v>-9.9996000000000002E-2</v>
      </c>
      <c r="K12" s="16" t="s">
        <v>9</v>
      </c>
      <c r="L12" s="46">
        <f>'1.4'!E17+ROW()/100000</f>
        <v>1.60012</v>
      </c>
      <c r="M12" s="17">
        <f t="shared" si="4"/>
        <v>5</v>
      </c>
      <c r="N12" s="17">
        <v>8</v>
      </c>
      <c r="O12" s="165" t="str">
        <f t="shared" si="5"/>
        <v>Goiás</v>
      </c>
      <c r="P12" s="166">
        <f>INDEX($L$5:$L$22,MATCH(N12,$M$5:$M29,0))</f>
        <v>0.10022</v>
      </c>
      <c r="Q12" s="167">
        <f t="shared" si="6"/>
        <v>1.40004</v>
      </c>
    </row>
    <row r="13" spans="4:18" x14ac:dyDescent="0.25">
      <c r="D13" s="17" t="s">
        <v>10</v>
      </c>
      <c r="E13" s="46">
        <f>'1.4'!C18+ROW()/1000000</f>
        <v>-0.199987</v>
      </c>
      <c r="F13" s="17">
        <f t="shared" si="0"/>
        <v>9</v>
      </c>
      <c r="G13" s="17">
        <v>9</v>
      </c>
      <c r="H13" s="165" t="str">
        <f>INDEX($D$5:$D$22,MATCH(G13,$F$5:$F$22,0))</f>
        <v>Minas Gerais</v>
      </c>
      <c r="I13" s="166">
        <f t="shared" si="2"/>
        <v>-0.199987</v>
      </c>
      <c r="J13" s="167">
        <f t="shared" si="3"/>
        <v>-9.9996000000000002E-2</v>
      </c>
      <c r="K13" s="16" t="s">
        <v>10</v>
      </c>
      <c r="L13" s="46">
        <f>'1.4'!E18+ROW()/100000</f>
        <v>-0.49986999999999998</v>
      </c>
      <c r="M13" s="17">
        <f t="shared" si="4"/>
        <v>10</v>
      </c>
      <c r="N13" s="17">
        <v>9</v>
      </c>
      <c r="O13" s="165" t="str">
        <f t="shared" si="5"/>
        <v>Ceará</v>
      </c>
      <c r="P13" s="166">
        <f>INDEX($L$5:$L$22,MATCH(N13,$M$5:$M30,0))</f>
        <v>-9.9909999999999999E-2</v>
      </c>
      <c r="Q13" s="167">
        <f t="shared" si="6"/>
        <v>1.40004</v>
      </c>
    </row>
    <row r="14" spans="4:18" x14ac:dyDescent="0.25">
      <c r="D14" s="17" t="s">
        <v>11</v>
      </c>
      <c r="E14" s="172">
        <f>'1.4'!C19+ROW()/1000000</f>
        <v>1.100014</v>
      </c>
      <c r="F14" s="17">
        <f t="shared" si="0"/>
        <v>4</v>
      </c>
      <c r="G14" s="17">
        <v>10</v>
      </c>
      <c r="H14" s="165" t="str">
        <f t="shared" si="1"/>
        <v>Rio de Janeiro</v>
      </c>
      <c r="I14" s="166">
        <f t="shared" si="2"/>
        <v>-0.299985</v>
      </c>
      <c r="J14" s="167">
        <f t="shared" si="3"/>
        <v>-9.9996000000000002E-2</v>
      </c>
      <c r="K14" s="16" t="s">
        <v>11</v>
      </c>
      <c r="L14" s="46">
        <f>'1.4'!E19+ROW()/100000</f>
        <v>-10.299860000000001</v>
      </c>
      <c r="M14" s="17">
        <f t="shared" si="4"/>
        <v>16</v>
      </c>
      <c r="N14" s="17">
        <v>10</v>
      </c>
      <c r="O14" s="165" t="str">
        <f t="shared" si="5"/>
        <v>Minas Gerais</v>
      </c>
      <c r="P14" s="166">
        <f>INDEX($L$5:$L$22,MATCH(N14,$M$5:$M31,0))</f>
        <v>-0.49986999999999998</v>
      </c>
      <c r="Q14" s="167">
        <f t="shared" si="6"/>
        <v>1.40004</v>
      </c>
    </row>
    <row r="15" spans="4:18" x14ac:dyDescent="0.25">
      <c r="D15" s="222" t="s">
        <v>12</v>
      </c>
      <c r="E15" s="46">
        <f>'1.4'!C20+ROW()/1000000</f>
        <v>-0.299985</v>
      </c>
      <c r="F15" s="17">
        <f t="shared" si="0"/>
        <v>10</v>
      </c>
      <c r="G15" s="17">
        <v>11</v>
      </c>
      <c r="H15" s="165" t="str">
        <f t="shared" si="1"/>
        <v>Mato Grosso</v>
      </c>
      <c r="I15" s="166">
        <f t="shared" si="2"/>
        <v>-0.59997899999999993</v>
      </c>
      <c r="J15" s="167">
        <f t="shared" si="3"/>
        <v>-9.9996000000000002E-2</v>
      </c>
      <c r="K15" s="16" t="s">
        <v>12</v>
      </c>
      <c r="L15" s="46">
        <f>'1.4'!E20+ROW()/100000</f>
        <v>-2.6998500000000001</v>
      </c>
      <c r="M15" s="17">
        <f t="shared" si="4"/>
        <v>12</v>
      </c>
      <c r="N15" s="17">
        <v>11</v>
      </c>
      <c r="O15" s="165" t="str">
        <f t="shared" si="5"/>
        <v>Amazonas</v>
      </c>
      <c r="P15" s="166">
        <f>INDEX($L$5:$L$22,MATCH(N15,$M$5:$M32,0))</f>
        <v>-2.1999400000000002</v>
      </c>
      <c r="Q15" s="167">
        <f t="shared" si="6"/>
        <v>1.40004</v>
      </c>
    </row>
    <row r="16" spans="4:18" x14ac:dyDescent="0.25">
      <c r="D16" s="17" t="s">
        <v>13</v>
      </c>
      <c r="E16" s="172">
        <f>'1.4'!C21+ROW()/1000000</f>
        <v>-0.79998400000000003</v>
      </c>
      <c r="F16" s="17">
        <f t="shared" si="0"/>
        <v>13</v>
      </c>
      <c r="G16" s="17">
        <v>12</v>
      </c>
      <c r="H16" s="165" t="str">
        <f t="shared" si="1"/>
        <v>Santa Catarina</v>
      </c>
      <c r="I16" s="166">
        <f t="shared" si="2"/>
        <v>-0.59998200000000002</v>
      </c>
      <c r="J16" s="167">
        <f t="shared" si="3"/>
        <v>-9.9996000000000002E-2</v>
      </c>
      <c r="K16" s="16" t="s">
        <v>13</v>
      </c>
      <c r="L16" s="46">
        <f>'1.4'!E21+ROW()/100000</f>
        <v>0.90016000000000007</v>
      </c>
      <c r="M16" s="17">
        <f t="shared" si="4"/>
        <v>7</v>
      </c>
      <c r="N16" s="17">
        <v>12</v>
      </c>
      <c r="O16" s="165" t="str">
        <f t="shared" si="5"/>
        <v>Rio de Janeiro</v>
      </c>
      <c r="P16" s="166">
        <f>INDEX($L$5:$L$22,MATCH(N16,$M$5:$M33,0))</f>
        <v>-2.6998500000000001</v>
      </c>
      <c r="Q16" s="167">
        <f t="shared" si="6"/>
        <v>1.40004</v>
      </c>
    </row>
    <row r="17" spans="4:18" x14ac:dyDescent="0.25">
      <c r="D17" s="17" t="s">
        <v>14</v>
      </c>
      <c r="E17" s="46">
        <f>'1.4'!C22+ROW()/1000000</f>
        <v>2.0000170000000002</v>
      </c>
      <c r="F17" s="17">
        <f t="shared" si="0"/>
        <v>2</v>
      </c>
      <c r="G17" s="17">
        <v>13</v>
      </c>
      <c r="H17" s="165" t="str">
        <f t="shared" si="1"/>
        <v>São Paulo</v>
      </c>
      <c r="I17" s="166">
        <f t="shared" si="2"/>
        <v>-0.79998400000000003</v>
      </c>
      <c r="J17" s="167">
        <f t="shared" si="3"/>
        <v>-9.9996000000000002E-2</v>
      </c>
      <c r="K17" s="16" t="s">
        <v>14</v>
      </c>
      <c r="L17" s="46">
        <f>'1.4'!E22+ROW()/100000</f>
        <v>3.3001699999999996</v>
      </c>
      <c r="M17" s="17">
        <f t="shared" si="4"/>
        <v>3</v>
      </c>
      <c r="N17" s="17">
        <v>13</v>
      </c>
      <c r="O17" s="165" t="str">
        <f t="shared" si="5"/>
        <v>Nordeste</v>
      </c>
      <c r="P17" s="166">
        <f>INDEX($L$5:$L$22,MATCH(N17,$M$5:$M34,0))</f>
        <v>-3.7999499999999999</v>
      </c>
      <c r="Q17" s="167">
        <f t="shared" si="6"/>
        <v>1.40004</v>
      </c>
    </row>
    <row r="18" spans="4:18" x14ac:dyDescent="0.25">
      <c r="D18" s="17" t="s">
        <v>15</v>
      </c>
      <c r="E18" s="172">
        <f>'1.4'!C23+ROW()/1000000</f>
        <v>-0.59998200000000002</v>
      </c>
      <c r="F18" s="17">
        <f t="shared" si="0"/>
        <v>12</v>
      </c>
      <c r="G18" s="17">
        <v>14</v>
      </c>
      <c r="H18" s="165" t="str">
        <f t="shared" si="1"/>
        <v>Ceará</v>
      </c>
      <c r="I18" s="166">
        <f t="shared" si="2"/>
        <v>-0.99999099999999996</v>
      </c>
      <c r="J18" s="167">
        <f t="shared" si="3"/>
        <v>-9.9996000000000002E-2</v>
      </c>
      <c r="K18" s="16" t="s">
        <v>15</v>
      </c>
      <c r="L18" s="46">
        <f>'1.4'!E23+ROW()/100000</f>
        <v>7.6001799999999999</v>
      </c>
      <c r="M18" s="17">
        <f t="shared" si="4"/>
        <v>1</v>
      </c>
      <c r="N18" s="17">
        <v>14</v>
      </c>
      <c r="O18" s="165" t="str">
        <f t="shared" si="5"/>
        <v>Mato Grosso do Sul</v>
      </c>
      <c r="P18" s="166">
        <f>INDEX($L$5:$L$22,MATCH(N18,$M$5:$M35,0))</f>
        <v>-6.3997999999999999</v>
      </c>
      <c r="Q18" s="167">
        <f>$L$4</f>
        <v>1.40004</v>
      </c>
    </row>
    <row r="19" spans="4:18" x14ac:dyDescent="0.25">
      <c r="D19" s="17" t="s">
        <v>16</v>
      </c>
      <c r="E19" s="46">
        <f>'1.4'!C24+ROW()/1000000</f>
        <v>0.50001899999999999</v>
      </c>
      <c r="F19" s="17">
        <f t="shared" si="0"/>
        <v>6</v>
      </c>
      <c r="G19" s="17">
        <v>15</v>
      </c>
      <c r="H19" s="165" t="str">
        <f t="shared" si="1"/>
        <v>Bahia</v>
      </c>
      <c r="I19" s="166">
        <f t="shared" si="2"/>
        <v>-2.5999880000000002</v>
      </c>
      <c r="J19" s="167">
        <f t="shared" si="3"/>
        <v>-9.9996000000000002E-2</v>
      </c>
      <c r="K19" s="16" t="s">
        <v>16</v>
      </c>
      <c r="L19" s="46">
        <f>'1.4'!E24+ROW()/100000</f>
        <v>3.5001899999999999</v>
      </c>
      <c r="M19" s="17">
        <f t="shared" si="4"/>
        <v>2</v>
      </c>
      <c r="N19" s="17">
        <v>15</v>
      </c>
      <c r="O19" s="165" t="str">
        <f t="shared" si="5"/>
        <v>Maranhão</v>
      </c>
      <c r="P19" s="166">
        <f>INDEX($L$5:$L$22,MATCH(N19,$M$5:$M36,0))</f>
        <v>-7.8999200000000007</v>
      </c>
      <c r="Q19" s="167">
        <f t="shared" si="6"/>
        <v>1.40004</v>
      </c>
    </row>
    <row r="20" spans="4:18" x14ac:dyDescent="0.25">
      <c r="D20" s="17" t="s">
        <v>246</v>
      </c>
      <c r="E20" s="172">
        <v>-21</v>
      </c>
      <c r="F20" s="17">
        <f t="shared" si="0"/>
        <v>17</v>
      </c>
      <c r="G20" s="17">
        <v>16</v>
      </c>
      <c r="H20" s="165" t="str">
        <f t="shared" si="1"/>
        <v>Maranhão</v>
      </c>
      <c r="I20" s="166">
        <f t="shared" si="2"/>
        <v>-20</v>
      </c>
      <c r="J20" s="167">
        <f t="shared" si="3"/>
        <v>-9.9996000000000002E-2</v>
      </c>
      <c r="K20" s="16" t="s">
        <v>246</v>
      </c>
      <c r="L20" s="46">
        <f>'1.4'!E25+ROW()/100000</f>
        <v>-6.3997999999999999</v>
      </c>
      <c r="M20" s="17">
        <f t="shared" si="4"/>
        <v>14</v>
      </c>
      <c r="N20" s="17">
        <v>16</v>
      </c>
      <c r="O20" s="165" t="str">
        <f t="shared" si="5"/>
        <v>Espírito Santo</v>
      </c>
      <c r="P20" s="166">
        <f>INDEX($L$5:$L$22,MATCH(N20,$M$5:$M37,0))</f>
        <v>-10.299860000000001</v>
      </c>
      <c r="Q20" s="167">
        <f t="shared" si="6"/>
        <v>1.40004</v>
      </c>
    </row>
    <row r="21" spans="4:18" x14ac:dyDescent="0.25">
      <c r="D21" s="17" t="s">
        <v>17</v>
      </c>
      <c r="E21" s="46">
        <f>'1.4'!C26+ROW()/1000000</f>
        <v>-0.59997899999999993</v>
      </c>
      <c r="F21" s="17">
        <f t="shared" si="0"/>
        <v>11</v>
      </c>
      <c r="G21" s="17">
        <v>17</v>
      </c>
      <c r="H21" s="165" t="str">
        <f t="shared" si="1"/>
        <v>Mato Grosso do Sul</v>
      </c>
      <c r="I21" s="166">
        <f t="shared" si="2"/>
        <v>-21</v>
      </c>
      <c r="J21" s="167">
        <f t="shared" si="3"/>
        <v>-9.9996000000000002E-2</v>
      </c>
      <c r="K21" s="16" t="s">
        <v>17</v>
      </c>
      <c r="L21" s="46">
        <f>'1.4'!E26+ROW()/100000</f>
        <v>1.3002100000000001</v>
      </c>
      <c r="M21" s="17">
        <f t="shared" si="4"/>
        <v>6</v>
      </c>
      <c r="N21" s="17">
        <v>17</v>
      </c>
      <c r="O21" s="165" t="str">
        <f t="shared" si="5"/>
        <v>Pernambuco</v>
      </c>
      <c r="P21" s="166">
        <f>INDEX($L$5:$L$22,MATCH(N21,$M$5:$M38,0))</f>
        <v>-19.69989</v>
      </c>
      <c r="Q21" s="167">
        <f t="shared" si="6"/>
        <v>1.40004</v>
      </c>
    </row>
    <row r="22" spans="4:18" x14ac:dyDescent="0.25">
      <c r="D22" s="17" t="s">
        <v>18</v>
      </c>
      <c r="E22" s="172">
        <f>'1.4'!C27+ROW()/1000000</f>
        <v>0.20002200000000001</v>
      </c>
      <c r="F22" s="17">
        <f t="shared" si="0"/>
        <v>8</v>
      </c>
      <c r="G22" s="17">
        <v>18</v>
      </c>
      <c r="H22" s="165" t="str">
        <f t="shared" si="1"/>
        <v>Rio Grande do Norte</v>
      </c>
      <c r="I22" s="166">
        <f t="shared" si="2"/>
        <v>-22</v>
      </c>
      <c r="J22" s="167">
        <f t="shared" si="3"/>
        <v>-9.9996000000000002E-2</v>
      </c>
      <c r="K22" s="16" t="s">
        <v>18</v>
      </c>
      <c r="L22" s="46">
        <f>'1.4'!E27+ROW()/100000</f>
        <v>0.10022</v>
      </c>
      <c r="M22" s="17">
        <f t="shared" si="4"/>
        <v>8</v>
      </c>
      <c r="N22" s="17">
        <v>18</v>
      </c>
      <c r="O22" s="165" t="str">
        <f t="shared" si="5"/>
        <v>Rio Grande do Norte</v>
      </c>
      <c r="P22" s="166">
        <f>INDEX($L$5:$L$22,MATCH(N22,$M$5:$M39,0))</f>
        <v>-19.799900000000001</v>
      </c>
      <c r="Q22" s="167">
        <f t="shared" si="6"/>
        <v>1.40004</v>
      </c>
    </row>
    <row r="23" spans="4:18" x14ac:dyDescent="0.25">
      <c r="D23" s="336" t="s">
        <v>262</v>
      </c>
      <c r="E23" s="336"/>
      <c r="F23" s="336"/>
      <c r="G23" s="336"/>
      <c r="H23" s="336"/>
      <c r="I23" s="337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3" t="s">
        <v>3</v>
      </c>
      <c r="E24" s="47">
        <f>'1.4'!D9+ROW()/100000</f>
        <v>1.50024</v>
      </c>
      <c r="F24" s="17"/>
      <c r="G24" s="17"/>
      <c r="H24" s="17"/>
      <c r="I24" s="46"/>
      <c r="J24" s="15"/>
      <c r="K24" s="335" t="s">
        <v>61</v>
      </c>
      <c r="L24" s="335"/>
      <c r="M24" s="335"/>
      <c r="N24" s="335"/>
      <c r="O24" s="335"/>
      <c r="P24" s="335"/>
      <c r="Q24" s="175" t="s">
        <v>220</v>
      </c>
      <c r="R24" s="194" t="s">
        <v>230</v>
      </c>
    </row>
    <row r="25" spans="4:18" x14ac:dyDescent="0.25">
      <c r="D25" s="17" t="s">
        <v>4</v>
      </c>
      <c r="E25" s="47">
        <f>'1.4'!D10+ROW()/100000</f>
        <v>-4.6997499999999999</v>
      </c>
      <c r="F25" s="17">
        <f>IF($R$68=" ",_xlfn.RANK.EQ(E25,$E$25:$E$42,0),_xlfn.RANK.EQ(E25,$E$25:$E$42,0))</f>
        <v>15</v>
      </c>
      <c r="G25" s="17">
        <v>1</v>
      </c>
      <c r="H25" s="165" t="str">
        <f>INDEX($D$25:$D$42,MATCH(G25,$F$25:$F$42,0))</f>
        <v>Santa Catarina</v>
      </c>
      <c r="I25" s="166">
        <f>INDEX($E$25:$E$42,MATCH(G25,$F$25:$F$42,0))</f>
        <v>6.0003799999999998</v>
      </c>
      <c r="J25" s="167">
        <f>$E$24</f>
        <v>1.50024</v>
      </c>
      <c r="K25" s="173" t="s">
        <v>3</v>
      </c>
      <c r="L25" s="46">
        <f>'1.4'!F9+ROW()/1000000</f>
        <v>2.600025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-2.89974</v>
      </c>
      <c r="F26" s="17">
        <f t="shared" ref="F26:F42" si="7">IF($R$68=" ",_xlfn.RANK.EQ(E26,$E$25:$E$42,0),_xlfn.RANK.EQ(E26,$E$25:$E$42,0))</f>
        <v>12</v>
      </c>
      <c r="G26" s="17">
        <v>2</v>
      </c>
      <c r="H26" s="165" t="str">
        <f t="shared" ref="H26:H42" si="8">INDEX($D$25:$D$42,MATCH(G26,$F$25:$F$42,0))</f>
        <v>Paraná</v>
      </c>
      <c r="I26" s="166">
        <f t="shared" ref="I26:I42" si="9">INDEX($E$25:$E$42,MATCH(G26,$F$25:$F$42,0))</f>
        <v>5.5003700000000002</v>
      </c>
      <c r="J26" s="167">
        <f t="shared" ref="J26:J42" si="10">$E$24</f>
        <v>1.50024</v>
      </c>
      <c r="K26" s="17" t="s">
        <v>4</v>
      </c>
      <c r="L26" s="46">
        <f>'1.4'!F10+ROW()/1000000</f>
        <v>1.5000260000000001</v>
      </c>
      <c r="M26" s="17">
        <f>_xlfn.RANK.EQ(L26,$L$26:$L$43,0)</f>
        <v>10</v>
      </c>
      <c r="N26" s="17">
        <v>1</v>
      </c>
      <c r="O26" s="165" t="str">
        <f>INDEX($K$26:$K$43,MATCH(N26,$M$26:$M$43,0))</f>
        <v>Santa Catarina</v>
      </c>
      <c r="P26" s="166">
        <f>INDEX($L$26:$L$43,MATCH(N26,$M$26:$M$43,0))</f>
        <v>7.7000390000000003</v>
      </c>
      <c r="Q26" s="167">
        <f>$L$25</f>
        <v>2.600025</v>
      </c>
    </row>
    <row r="27" spans="4:18" x14ac:dyDescent="0.25">
      <c r="D27" s="17" t="s">
        <v>6</v>
      </c>
      <c r="E27" s="47">
        <f>'1.4'!D12+ROW()/100000</f>
        <v>5.1002700000000001</v>
      </c>
      <c r="F27" s="17">
        <f t="shared" si="7"/>
        <v>3</v>
      </c>
      <c r="G27" s="17">
        <v>3</v>
      </c>
      <c r="H27" s="165" t="str">
        <f t="shared" si="8"/>
        <v>Pará</v>
      </c>
      <c r="I27" s="166">
        <f t="shared" si="9"/>
        <v>5.1002700000000001</v>
      </c>
      <c r="J27" s="167">
        <f t="shared" si="10"/>
        <v>1.50024</v>
      </c>
      <c r="K27" s="17" t="s">
        <v>5</v>
      </c>
      <c r="L27" s="46">
        <f>'1.4'!F11+ROW()/1000000</f>
        <v>0.90002700000000002</v>
      </c>
      <c r="M27" s="17">
        <f t="shared" ref="M27:M43" si="11">_xlfn.RANK.EQ(L27,$L$26:$L$43,0)</f>
        <v>13</v>
      </c>
      <c r="N27" s="17">
        <v>2</v>
      </c>
      <c r="O27" s="165" t="str">
        <f t="shared" ref="O27:O40" si="12">INDEX($K$26:$K$43,MATCH(N27,$M$26:$M$43,0))</f>
        <v>Pará</v>
      </c>
      <c r="P27" s="166">
        <f t="shared" ref="P27:P40" si="13">INDEX($L$26:$L$43,MATCH(N27,$M$26:$M$43,0))</f>
        <v>5.7000280000000005</v>
      </c>
      <c r="Q27" s="167">
        <f t="shared" ref="Q27:Q43" si="14">$L$25</f>
        <v>2.600025</v>
      </c>
    </row>
    <row r="28" spans="4:18" x14ac:dyDescent="0.25">
      <c r="D28" s="17" t="s">
        <v>244</v>
      </c>
      <c r="E28" s="47">
        <f>'1.4'!D13+ROW()/100000</f>
        <v>-3.9997199999999999</v>
      </c>
      <c r="F28" s="17">
        <f t="shared" si="7"/>
        <v>14</v>
      </c>
      <c r="G28" s="17">
        <v>4</v>
      </c>
      <c r="H28" s="165" t="str">
        <f t="shared" si="8"/>
        <v>Mato Grosso</v>
      </c>
      <c r="I28" s="166">
        <f t="shared" si="9"/>
        <v>1.20041</v>
      </c>
      <c r="J28" s="167">
        <f t="shared" si="10"/>
        <v>1.50024</v>
      </c>
      <c r="K28" s="17" t="s">
        <v>6</v>
      </c>
      <c r="L28" s="46">
        <f>'1.4'!F12+ROW()/1000000</f>
        <v>5.7000280000000005</v>
      </c>
      <c r="M28" s="17">
        <f t="shared" si="11"/>
        <v>2</v>
      </c>
      <c r="N28" s="17">
        <v>3</v>
      </c>
      <c r="O28" s="165" t="str">
        <f t="shared" si="12"/>
        <v>Ceará</v>
      </c>
      <c r="P28" s="166">
        <f t="shared" si="13"/>
        <v>5.4000300000000001</v>
      </c>
      <c r="Q28" s="167">
        <f t="shared" si="14"/>
        <v>2.600025</v>
      </c>
    </row>
    <row r="29" spans="4:18" x14ac:dyDescent="0.25">
      <c r="D29" s="17" t="s">
        <v>7</v>
      </c>
      <c r="E29" s="47">
        <f>'1.4'!D14+ROW()/100000</f>
        <v>-0.19971</v>
      </c>
      <c r="F29" s="17">
        <f t="shared" si="7"/>
        <v>7</v>
      </c>
      <c r="G29" s="17">
        <v>5</v>
      </c>
      <c r="H29" s="165" t="str">
        <f t="shared" si="8"/>
        <v>São Paulo</v>
      </c>
      <c r="I29" s="166">
        <f t="shared" si="9"/>
        <v>1.2003599999999999</v>
      </c>
      <c r="J29" s="167">
        <f t="shared" si="10"/>
        <v>1.50024</v>
      </c>
      <c r="K29" s="17" t="s">
        <v>244</v>
      </c>
      <c r="L29" s="46">
        <f>'1.4'!F13+ROW()/1000000</f>
        <v>1.0000290000000001</v>
      </c>
      <c r="M29" s="17">
        <f t="shared" si="11"/>
        <v>12</v>
      </c>
      <c r="N29" s="17">
        <v>4</v>
      </c>
      <c r="O29" s="165" t="str">
        <f t="shared" si="12"/>
        <v>Mato Grosso</v>
      </c>
      <c r="P29" s="166">
        <f>INDEX($L$26:$L$43,MATCH(N29,$M$26:$M$43,0))</f>
        <v>4.3000419999999995</v>
      </c>
      <c r="Q29" s="167">
        <f t="shared" si="14"/>
        <v>2.600025</v>
      </c>
    </row>
    <row r="30" spans="4:18" x14ac:dyDescent="0.25">
      <c r="D30" s="17" t="s">
        <v>245</v>
      </c>
      <c r="E30" s="47">
        <f>'1.4'!D15+ROW()/100000</f>
        <v>-24.499700000000001</v>
      </c>
      <c r="F30" s="17">
        <f t="shared" si="7"/>
        <v>18</v>
      </c>
      <c r="G30" s="17">
        <v>6</v>
      </c>
      <c r="H30" s="165" t="str">
        <f t="shared" si="8"/>
        <v>Goiás</v>
      </c>
      <c r="I30" s="166">
        <f t="shared" si="9"/>
        <v>-9.9580000000000002E-2</v>
      </c>
      <c r="J30" s="167">
        <f t="shared" si="10"/>
        <v>1.50024</v>
      </c>
      <c r="K30" s="17" t="s">
        <v>7</v>
      </c>
      <c r="L30" s="46">
        <f>'1.4'!F14+ROW()/1000000</f>
        <v>5.4000300000000001</v>
      </c>
      <c r="M30" s="17">
        <f t="shared" si="11"/>
        <v>3</v>
      </c>
      <c r="N30" s="17">
        <v>5</v>
      </c>
      <c r="O30" s="165" t="str">
        <f t="shared" si="12"/>
        <v>Paraná</v>
      </c>
      <c r="P30" s="166">
        <f t="shared" ref="P30" si="15">INDEX($L$26:$L$43,MATCH(N30,$M$26:$M$43,0))</f>
        <v>4.1000379999999996</v>
      </c>
      <c r="Q30" s="167">
        <f t="shared" si="14"/>
        <v>2.600025</v>
      </c>
    </row>
    <row r="31" spans="4:18" x14ac:dyDescent="0.25">
      <c r="D31" s="17" t="s">
        <v>8</v>
      </c>
      <c r="E31" s="47">
        <f>'1.4'!D16+ROW()/100000</f>
        <v>-21.299690000000002</v>
      </c>
      <c r="F31" s="17">
        <f t="shared" si="7"/>
        <v>17</v>
      </c>
      <c r="G31" s="17">
        <v>7</v>
      </c>
      <c r="H31" s="165" t="str">
        <f t="shared" si="8"/>
        <v>Ceará</v>
      </c>
      <c r="I31" s="166">
        <f t="shared" si="9"/>
        <v>-0.19971</v>
      </c>
      <c r="J31" s="167">
        <f t="shared" si="10"/>
        <v>1.50024</v>
      </c>
      <c r="K31" s="17" t="s">
        <v>245</v>
      </c>
      <c r="L31" s="46">
        <f>'1.4'!F15+ROW()/1000000</f>
        <v>-1.0999690000000002</v>
      </c>
      <c r="M31" s="17">
        <f t="shared" si="11"/>
        <v>16</v>
      </c>
      <c r="N31" s="17">
        <v>6</v>
      </c>
      <c r="O31" s="165" t="str">
        <f t="shared" si="12"/>
        <v>São Paulo</v>
      </c>
      <c r="P31" s="166">
        <f t="shared" si="13"/>
        <v>2.6000369999999999</v>
      </c>
      <c r="Q31" s="167">
        <f t="shared" si="14"/>
        <v>2.600025</v>
      </c>
    </row>
    <row r="32" spans="4:18" x14ac:dyDescent="0.25">
      <c r="D32" s="17" t="s">
        <v>9</v>
      </c>
      <c r="E32" s="47">
        <f>'1.4'!D17+ROW()/100000</f>
        <v>-1.4996799999999999</v>
      </c>
      <c r="F32" s="17">
        <f t="shared" si="7"/>
        <v>10</v>
      </c>
      <c r="G32" s="17">
        <v>8</v>
      </c>
      <c r="H32" s="165" t="str">
        <f t="shared" si="8"/>
        <v>Minas Gerais</v>
      </c>
      <c r="I32" s="166">
        <f t="shared" si="9"/>
        <v>-0.6996699999999999</v>
      </c>
      <c r="J32" s="167">
        <f t="shared" si="10"/>
        <v>1.50024</v>
      </c>
      <c r="K32" s="17" t="s">
        <v>8</v>
      </c>
      <c r="L32" s="46">
        <f>'1.4'!F16+ROW()/1000000</f>
        <v>0.80003200000000008</v>
      </c>
      <c r="M32" s="17">
        <f t="shared" si="11"/>
        <v>14</v>
      </c>
      <c r="N32" s="17">
        <v>7</v>
      </c>
      <c r="O32" s="165" t="str">
        <f t="shared" si="12"/>
        <v>Mato Grosso do Sul</v>
      </c>
      <c r="P32" s="166">
        <f t="shared" si="13"/>
        <v>1.9000409999999999</v>
      </c>
      <c r="Q32" s="167">
        <f t="shared" si="14"/>
        <v>2.600025</v>
      </c>
    </row>
    <row r="33" spans="4:17" x14ac:dyDescent="0.25">
      <c r="D33" s="17" t="s">
        <v>10</v>
      </c>
      <c r="E33" s="47">
        <f>'1.4'!D18+ROW()/100000</f>
        <v>-0.6996699999999999</v>
      </c>
      <c r="F33" s="17">
        <f t="shared" si="7"/>
        <v>8</v>
      </c>
      <c r="G33" s="17">
        <v>9</v>
      </c>
      <c r="H33" s="165" t="str">
        <f t="shared" si="8"/>
        <v>Rio Grande do Sul</v>
      </c>
      <c r="I33" s="166">
        <f t="shared" si="9"/>
        <v>-1.1996100000000001</v>
      </c>
      <c r="J33" s="167">
        <f t="shared" si="10"/>
        <v>1.50024</v>
      </c>
      <c r="K33" s="17" t="s">
        <v>9</v>
      </c>
      <c r="L33" s="46">
        <f>'1.4'!F17+ROW()/1000000</f>
        <v>1.800033</v>
      </c>
      <c r="M33" s="17">
        <f t="shared" si="11"/>
        <v>8</v>
      </c>
      <c r="N33" s="17">
        <v>8</v>
      </c>
      <c r="O33" s="165" t="str">
        <f t="shared" si="12"/>
        <v>Bahia</v>
      </c>
      <c r="P33" s="166">
        <f t="shared" si="13"/>
        <v>1.800033</v>
      </c>
      <c r="Q33" s="167">
        <f t="shared" si="14"/>
        <v>2.600025</v>
      </c>
    </row>
    <row r="34" spans="4:17" x14ac:dyDescent="0.25">
      <c r="D34" s="17" t="s">
        <v>11</v>
      </c>
      <c r="E34" s="47">
        <f>'1.4'!D19+ROW()/100000</f>
        <v>-11.59966</v>
      </c>
      <c r="F34" s="17">
        <f t="shared" si="7"/>
        <v>16</v>
      </c>
      <c r="G34" s="17">
        <v>10</v>
      </c>
      <c r="H34" s="165" t="str">
        <f t="shared" si="8"/>
        <v>Bahia</v>
      </c>
      <c r="I34" s="166">
        <f t="shared" si="9"/>
        <v>-1.4996799999999999</v>
      </c>
      <c r="J34" s="167">
        <f t="shared" si="10"/>
        <v>1.50024</v>
      </c>
      <c r="K34" s="17" t="s">
        <v>10</v>
      </c>
      <c r="L34" s="46">
        <f>'1.4'!F18+ROW()/1000000</f>
        <v>1.6000340000000002</v>
      </c>
      <c r="M34" s="17">
        <f t="shared" si="11"/>
        <v>9</v>
      </c>
      <c r="N34" s="17">
        <v>9</v>
      </c>
      <c r="O34" s="165" t="str">
        <f t="shared" si="12"/>
        <v>Minas Gerais</v>
      </c>
      <c r="P34" s="166">
        <f t="shared" si="13"/>
        <v>1.6000340000000002</v>
      </c>
      <c r="Q34" s="167">
        <f t="shared" si="14"/>
        <v>2.600025</v>
      </c>
    </row>
    <row r="35" spans="4:17" x14ac:dyDescent="0.25">
      <c r="D35" s="222" t="s">
        <v>12</v>
      </c>
      <c r="E35" s="47">
        <f>'1.4'!D20+ROW()/100000</f>
        <v>-3.2996499999999997</v>
      </c>
      <c r="F35" s="17">
        <f t="shared" si="7"/>
        <v>13</v>
      </c>
      <c r="G35" s="17">
        <v>11</v>
      </c>
      <c r="H35" s="165" t="str">
        <f t="shared" si="8"/>
        <v>Mato Grosso do Sul</v>
      </c>
      <c r="I35" s="166">
        <f t="shared" si="9"/>
        <v>-2.8996</v>
      </c>
      <c r="J35" s="167">
        <f t="shared" si="10"/>
        <v>1.50024</v>
      </c>
      <c r="K35" s="17" t="s">
        <v>11</v>
      </c>
      <c r="L35" s="46">
        <f>'1.4'!F19+ROW()/1000000</f>
        <v>-4.1999650000000006</v>
      </c>
      <c r="M35" s="17">
        <f t="shared" si="11"/>
        <v>18</v>
      </c>
      <c r="N35" s="17">
        <v>10</v>
      </c>
      <c r="O35" s="165" t="str">
        <f t="shared" si="12"/>
        <v>Nordeste</v>
      </c>
      <c r="P35" s="166">
        <f t="shared" si="13"/>
        <v>1.5000260000000001</v>
      </c>
      <c r="Q35" s="167">
        <f t="shared" si="14"/>
        <v>2.600025</v>
      </c>
    </row>
    <row r="36" spans="4:17" x14ac:dyDescent="0.25">
      <c r="D36" s="17" t="s">
        <v>13</v>
      </c>
      <c r="E36" s="47">
        <f>'1.4'!D21+ROW()/100000</f>
        <v>1.2003599999999999</v>
      </c>
      <c r="F36" s="17">
        <f t="shared" si="7"/>
        <v>5</v>
      </c>
      <c r="G36" s="17">
        <v>12</v>
      </c>
      <c r="H36" s="165" t="str">
        <f t="shared" si="8"/>
        <v>Amazonas</v>
      </c>
      <c r="I36" s="166">
        <f t="shared" si="9"/>
        <v>-2.89974</v>
      </c>
      <c r="J36" s="167">
        <f t="shared" si="10"/>
        <v>1.50024</v>
      </c>
      <c r="K36" s="222" t="s">
        <v>12</v>
      </c>
      <c r="L36" s="46">
        <f>'1.4'!F20+ROW()/1000000</f>
        <v>-1.4999640000000001</v>
      </c>
      <c r="M36" s="17">
        <f t="shared" si="11"/>
        <v>17</v>
      </c>
      <c r="N36" s="17">
        <v>11</v>
      </c>
      <c r="O36" s="165" t="str">
        <f t="shared" si="12"/>
        <v>Goiás</v>
      </c>
      <c r="P36" s="166">
        <f t="shared" si="13"/>
        <v>1.000043</v>
      </c>
      <c r="Q36" s="167">
        <f t="shared" si="14"/>
        <v>2.600025</v>
      </c>
    </row>
    <row r="37" spans="4:17" x14ac:dyDescent="0.25">
      <c r="D37" s="17" t="s">
        <v>14</v>
      </c>
      <c r="E37" s="47">
        <f>'1.4'!D22+ROW()/100000</f>
        <v>5.5003700000000002</v>
      </c>
      <c r="F37" s="17">
        <f t="shared" si="7"/>
        <v>2</v>
      </c>
      <c r="G37" s="17">
        <v>13</v>
      </c>
      <c r="H37" s="165" t="str">
        <f t="shared" si="8"/>
        <v>Rio de Janeiro</v>
      </c>
      <c r="I37" s="166">
        <f t="shared" si="9"/>
        <v>-3.2996499999999997</v>
      </c>
      <c r="J37" s="167">
        <f t="shared" si="10"/>
        <v>1.50024</v>
      </c>
      <c r="K37" s="17" t="s">
        <v>13</v>
      </c>
      <c r="L37" s="46">
        <f>'1.4'!F21+ROW()/1000000</f>
        <v>2.6000369999999999</v>
      </c>
      <c r="M37" s="17">
        <f t="shared" si="11"/>
        <v>6</v>
      </c>
      <c r="N37" s="17">
        <v>12</v>
      </c>
      <c r="O37" s="165" t="str">
        <f t="shared" si="12"/>
        <v>Maranhão</v>
      </c>
      <c r="P37" s="166">
        <f t="shared" si="13"/>
        <v>1.0000290000000001</v>
      </c>
      <c r="Q37" s="167">
        <f t="shared" si="14"/>
        <v>2.600025</v>
      </c>
    </row>
    <row r="38" spans="4:17" x14ac:dyDescent="0.25">
      <c r="D38" s="17" t="s">
        <v>15</v>
      </c>
      <c r="E38" s="47">
        <f>'1.4'!D23+ROW()/100000</f>
        <v>6.0003799999999998</v>
      </c>
      <c r="F38" s="17">
        <f t="shared" si="7"/>
        <v>1</v>
      </c>
      <c r="G38" s="17">
        <v>14</v>
      </c>
      <c r="H38" s="165" t="str">
        <f t="shared" si="8"/>
        <v>Maranhão</v>
      </c>
      <c r="I38" s="166">
        <f t="shared" si="9"/>
        <v>-3.9997199999999999</v>
      </c>
      <c r="J38" s="167">
        <f t="shared" si="10"/>
        <v>1.50024</v>
      </c>
      <c r="K38" s="17" t="s">
        <v>14</v>
      </c>
      <c r="L38" s="46">
        <f>'1.4'!F22+ROW()/1000000</f>
        <v>4.1000379999999996</v>
      </c>
      <c r="M38" s="17">
        <f t="shared" si="11"/>
        <v>5</v>
      </c>
      <c r="N38" s="17">
        <v>13</v>
      </c>
      <c r="O38" s="165" t="str">
        <f t="shared" si="12"/>
        <v>Amazonas</v>
      </c>
      <c r="P38" s="166">
        <f t="shared" si="13"/>
        <v>0.90002700000000002</v>
      </c>
      <c r="Q38" s="167">
        <f t="shared" si="14"/>
        <v>2.600025</v>
      </c>
    </row>
    <row r="39" spans="4:17" x14ac:dyDescent="0.25">
      <c r="D39" s="17" t="s">
        <v>16</v>
      </c>
      <c r="E39" s="47">
        <f>'1.4'!D24+ROW()/100000</f>
        <v>-1.1996100000000001</v>
      </c>
      <c r="F39" s="17">
        <f t="shared" si="7"/>
        <v>9</v>
      </c>
      <c r="G39" s="17">
        <v>15</v>
      </c>
      <c r="H39" s="165" t="str">
        <f t="shared" si="8"/>
        <v>Nordeste</v>
      </c>
      <c r="I39" s="166">
        <f t="shared" si="9"/>
        <v>-4.6997499999999999</v>
      </c>
      <c r="J39" s="167">
        <f t="shared" si="10"/>
        <v>1.50024</v>
      </c>
      <c r="K39" s="17" t="s">
        <v>15</v>
      </c>
      <c r="L39" s="46">
        <f>'1.4'!F23+ROW()/1000000</f>
        <v>7.7000390000000003</v>
      </c>
      <c r="M39" s="17">
        <f t="shared" si="11"/>
        <v>1</v>
      </c>
      <c r="N39" s="17">
        <v>14</v>
      </c>
      <c r="O39" s="165" t="str">
        <f t="shared" si="12"/>
        <v>Pernambuco</v>
      </c>
      <c r="P39" s="166">
        <f t="shared" si="13"/>
        <v>0.80003200000000008</v>
      </c>
      <c r="Q39" s="167">
        <f t="shared" si="14"/>
        <v>2.600025</v>
      </c>
    </row>
    <row r="40" spans="4:17" x14ac:dyDescent="0.25">
      <c r="D40" s="17" t="s">
        <v>246</v>
      </c>
      <c r="E40" s="47">
        <f>'1.4'!D25+ROW()/100000</f>
        <v>-2.8996</v>
      </c>
      <c r="F40" s="17">
        <f t="shared" si="7"/>
        <v>11</v>
      </c>
      <c r="G40" s="17">
        <v>16</v>
      </c>
      <c r="H40" s="165" t="str">
        <f t="shared" si="8"/>
        <v>Espírito Santo</v>
      </c>
      <c r="I40" s="166">
        <f t="shared" si="9"/>
        <v>-11.59966</v>
      </c>
      <c r="J40" s="167">
        <f t="shared" si="10"/>
        <v>1.50024</v>
      </c>
      <c r="K40" s="17" t="s">
        <v>16</v>
      </c>
      <c r="L40" s="46">
        <f>'1.4'!F24+ROW()/1000000</f>
        <v>0.30003999999999997</v>
      </c>
      <c r="M40" s="17">
        <f t="shared" si="11"/>
        <v>15</v>
      </c>
      <c r="N40" s="17">
        <v>15</v>
      </c>
      <c r="O40" s="165" t="str">
        <f t="shared" si="12"/>
        <v>Rio Grande do Sul</v>
      </c>
      <c r="P40" s="166">
        <f t="shared" si="13"/>
        <v>0.30003999999999997</v>
      </c>
      <c r="Q40" s="167">
        <f t="shared" si="14"/>
        <v>2.600025</v>
      </c>
    </row>
    <row r="41" spans="4:17" x14ac:dyDescent="0.25">
      <c r="D41" s="17" t="s">
        <v>17</v>
      </c>
      <c r="E41" s="47">
        <f>'1.4'!D26+ROW()/100000</f>
        <v>1.20041</v>
      </c>
      <c r="F41" s="17">
        <f t="shared" si="7"/>
        <v>4</v>
      </c>
      <c r="G41" s="17">
        <v>17</v>
      </c>
      <c r="H41" s="165" t="str">
        <f t="shared" si="8"/>
        <v>Pernambuco</v>
      </c>
      <c r="I41" s="166">
        <f t="shared" si="9"/>
        <v>-21.299690000000002</v>
      </c>
      <c r="J41" s="167">
        <f t="shared" si="10"/>
        <v>1.50024</v>
      </c>
      <c r="K41" s="17" t="s">
        <v>246</v>
      </c>
      <c r="L41" s="46">
        <f>'1.4'!F25+ROW()/1000000</f>
        <v>1.9000409999999999</v>
      </c>
      <c r="M41" s="17">
        <f t="shared" si="11"/>
        <v>7</v>
      </c>
      <c r="N41" s="17">
        <v>16</v>
      </c>
      <c r="O41" s="165" t="str">
        <f>INDEX($K$26:$K$43,MATCH(N41,$M$26:$M$43,0))</f>
        <v>Rio Grande do Norte</v>
      </c>
      <c r="P41" s="166">
        <f>INDEX($L$26:$L$43,MATCH(N41,$M$26:$M$43,0))</f>
        <v>-1.0999690000000002</v>
      </c>
      <c r="Q41" s="167">
        <f>$L$25</f>
        <v>2.600025</v>
      </c>
    </row>
    <row r="42" spans="4:17" x14ac:dyDescent="0.25">
      <c r="D42" s="17" t="s">
        <v>18</v>
      </c>
      <c r="E42" s="47">
        <f>'1.4'!D27+ROW()/100000</f>
        <v>-9.9580000000000002E-2</v>
      </c>
      <c r="F42" s="17">
        <f t="shared" si="7"/>
        <v>6</v>
      </c>
      <c r="G42" s="17">
        <v>18</v>
      </c>
      <c r="H42" s="165" t="str">
        <f t="shared" si="8"/>
        <v>Rio Grande do Norte</v>
      </c>
      <c r="I42" s="166">
        <f t="shared" si="9"/>
        <v>-24.499700000000001</v>
      </c>
      <c r="J42" s="167">
        <f t="shared" si="10"/>
        <v>1.50024</v>
      </c>
      <c r="K42" s="17" t="s">
        <v>17</v>
      </c>
      <c r="L42" s="46">
        <f>'1.4'!F26+ROW()/1000000</f>
        <v>4.3000419999999995</v>
      </c>
      <c r="M42" s="17">
        <f t="shared" si="11"/>
        <v>4</v>
      </c>
      <c r="N42" s="17">
        <v>17</v>
      </c>
      <c r="O42" s="165" t="str">
        <f t="shared" ref="O42:O43" si="16">INDEX($K$26:$K$43,MATCH(N42,$M$26:$M$43,0))</f>
        <v>Rio de Janeiro</v>
      </c>
      <c r="P42" s="166">
        <f t="shared" ref="P42:P43" si="17">INDEX($L$26:$L$43,MATCH(N42,$M$26:$M$43,0))</f>
        <v>-1.4999640000000001</v>
      </c>
      <c r="Q42" s="167">
        <f t="shared" si="14"/>
        <v>2.600025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1.000043</v>
      </c>
      <c r="M43" s="17">
        <f t="shared" si="11"/>
        <v>11</v>
      </c>
      <c r="N43" s="17">
        <v>18</v>
      </c>
      <c r="O43" s="165" t="str">
        <f t="shared" si="16"/>
        <v>Espírito Santo</v>
      </c>
      <c r="P43" s="166">
        <f t="shared" si="17"/>
        <v>-4.1999650000000006</v>
      </c>
      <c r="Q43" s="167">
        <f t="shared" si="14"/>
        <v>2.600025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1"/>
  </sheetPr>
  <dimension ref="B1:AP87"/>
  <sheetViews>
    <sheetView topLeftCell="AC43" workbookViewId="0">
      <selection activeCell="O26" sqref="O26:Q43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-9.9979000000000012E-2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4" t="s">
        <v>229</v>
      </c>
      <c r="AE28" s="194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5" t="s">
        <v>63</v>
      </c>
      <c r="S29" s="195"/>
      <c r="T29" s="195"/>
      <c r="U29" s="195"/>
      <c r="V29" s="195"/>
      <c r="W29" s="195"/>
      <c r="X29" s="175" t="s">
        <v>220</v>
      </c>
      <c r="Y29" s="341" t="s">
        <v>61</v>
      </c>
      <c r="Z29" s="342"/>
      <c r="AA29" s="342"/>
      <c r="AB29" s="342"/>
      <c r="AC29" s="342"/>
      <c r="AD29" s="343"/>
      <c r="AE29" s="175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3">
        <f>'1.4'!C10+ROW()/1000000</f>
        <v>0.50002999999999997</v>
      </c>
      <c r="T30" s="173"/>
      <c r="U30" s="17"/>
      <c r="V30" s="165"/>
      <c r="W30" s="174"/>
      <c r="X30" s="145"/>
      <c r="Y30" s="16" t="s">
        <v>3</v>
      </c>
      <c r="Z30" s="46">
        <f>'1.4'!E9+ROW()/100000</f>
        <v>1.4002999999999999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0.500031</v>
      </c>
      <c r="T31" s="17" t="e">
        <f>_xlfn.RANK.EQ(S31,$S$31:$S$48,0)</f>
        <v>#VALUE!</v>
      </c>
      <c r="U31" s="17">
        <v>1</v>
      </c>
      <c r="V31" s="165" t="e">
        <f>INDEX($R$31:$R$45,MATCH(U31,$T$31:$T$45,0))</f>
        <v>#N/A</v>
      </c>
      <c r="W31" s="166" t="e">
        <f>INDEX($S$31:$S$45,MATCH(U31,$T$31:$T$45,0))</f>
        <v>#N/A</v>
      </c>
      <c r="X31" s="167">
        <f>$S$30</f>
        <v>0.50002999999999997</v>
      </c>
      <c r="Y31" s="16" t="s">
        <v>4</v>
      </c>
      <c r="Z31" s="46">
        <f>'1.4'!E10+ROW()/100000</f>
        <v>-3.79969</v>
      </c>
      <c r="AA31" s="17">
        <f>_xlfn.RANK.EQ(Z31,$Z$31:$Z$45,0)</f>
        <v>11</v>
      </c>
      <c r="AB31" s="17">
        <v>1</v>
      </c>
      <c r="AC31" s="165" t="str">
        <f>INDEX($Y$31:$Y$45,MATCH(AB31,$AA$31:$AA$45,0))</f>
        <v>Mato Grosso</v>
      </c>
      <c r="AD31" s="166">
        <f>INDEX($Z$31:$Z$45,MATCH(AB31,$AA$31:$AA$45,0))</f>
        <v>7.6004399999999999</v>
      </c>
      <c r="AE31" s="167">
        <f t="shared" ref="AE31:AE50" si="0">$Z$30</f>
        <v>1.4002999999999999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2">
        <f>'1.4'!C11+ROW()/1000000</f>
        <v>0.90003200000000005</v>
      </c>
      <c r="T32" s="17" t="e">
        <f t="shared" ref="T32:T45" si="1">_xlfn.RANK.EQ(S32,$S$31:$S$45,0)</f>
        <v>#VALUE!</v>
      </c>
      <c r="U32" s="17">
        <v>2</v>
      </c>
      <c r="V32" s="165" t="e">
        <f t="shared" ref="V32:V45" si="2">INDEX($R$31:$R$45,MATCH(U32,$T$31:$T$45,0))</f>
        <v>#N/A</v>
      </c>
      <c r="W32" s="166" t="e">
        <f t="shared" ref="W32:W45" si="3">INDEX($S$31:$S$45,MATCH(U32,$T$31:$T$45,0))</f>
        <v>#N/A</v>
      </c>
      <c r="X32" s="167">
        <f t="shared" ref="X32:X50" si="4">$S$30</f>
        <v>0.50002999999999997</v>
      </c>
      <c r="Y32" s="16" t="s">
        <v>5</v>
      </c>
      <c r="Z32" s="46">
        <f>'1.4'!E11+ROW()/100000</f>
        <v>-2.1996800000000003</v>
      </c>
      <c r="AA32" s="17">
        <f t="shared" ref="AA32:AA45" si="5">_xlfn.RANK.EQ(Z32,$Z$31:$Z$45,0)</f>
        <v>9</v>
      </c>
      <c r="AB32" s="17">
        <v>2</v>
      </c>
      <c r="AC32" s="165" t="str">
        <f t="shared" ref="AC32:AC45" si="6">INDEX($Y$31:$Y$45,MATCH(AB32,$AA$31:$AA$45,0))</f>
        <v>Rio Grande do Sul</v>
      </c>
      <c r="AD32" s="166">
        <f t="shared" ref="AD32:AD45" si="7">INDEX($Z$31:$Z$45,MATCH(AB32,$AA$31:$AA$45,0))</f>
        <v>3.30043</v>
      </c>
      <c r="AE32" s="167">
        <f t="shared" si="0"/>
        <v>1.4002999999999999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1.600033</v>
      </c>
      <c r="T33" s="17" t="e">
        <f t="shared" si="1"/>
        <v>#VALUE!</v>
      </c>
      <c r="U33" s="17">
        <v>3</v>
      </c>
      <c r="V33" s="165" t="e">
        <f t="shared" si="2"/>
        <v>#N/A</v>
      </c>
      <c r="W33" s="166" t="e">
        <f>INDEX($S$31:$S$45,MATCH(U33,$T$31:$T$45,0))</f>
        <v>#N/A</v>
      </c>
      <c r="X33" s="167">
        <f t="shared" si="4"/>
        <v>0.50002999999999997</v>
      </c>
      <c r="Y33" s="16" t="s">
        <v>6</v>
      </c>
      <c r="Z33" s="46">
        <f>'1.4'!E12+ROW()/100000</f>
        <v>3.0003299999999999</v>
      </c>
      <c r="AA33" s="17">
        <f t="shared" si="5"/>
        <v>3</v>
      </c>
      <c r="AB33" s="17">
        <v>3</v>
      </c>
      <c r="AC33" s="165" t="str">
        <f t="shared" si="6"/>
        <v>Pará</v>
      </c>
      <c r="AD33" s="166">
        <f t="shared" si="7"/>
        <v>3.0003299999999999</v>
      </c>
      <c r="AE33" s="167">
        <f t="shared" si="0"/>
        <v>1.4002999999999999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2" t="e">
        <f>'1.4'!C13+ROW()/1000000</f>
        <v>#VALUE!</v>
      </c>
      <c r="T34" s="17" t="e">
        <f t="shared" si="1"/>
        <v>#VALUE!</v>
      </c>
      <c r="U34" s="17">
        <v>4</v>
      </c>
      <c r="V34" s="165" t="e">
        <f t="shared" si="2"/>
        <v>#N/A</v>
      </c>
      <c r="W34" s="166" t="e">
        <f t="shared" si="3"/>
        <v>#N/A</v>
      </c>
      <c r="X34" s="167">
        <f t="shared" si="4"/>
        <v>0.50002999999999997</v>
      </c>
      <c r="Y34" s="16" t="s">
        <v>7</v>
      </c>
      <c r="Z34" s="46">
        <f>'1.4'!E13+ROW()/100000</f>
        <v>-7.8996600000000008</v>
      </c>
      <c r="AA34" s="17">
        <f t="shared" si="5"/>
        <v>12</v>
      </c>
      <c r="AB34" s="17">
        <v>4</v>
      </c>
      <c r="AC34" s="165" t="str">
        <f t="shared" si="6"/>
        <v>Espírito Santo</v>
      </c>
      <c r="AD34" s="166">
        <f t="shared" si="7"/>
        <v>1.6003800000000001</v>
      </c>
      <c r="AE34" s="167">
        <f t="shared" si="0"/>
        <v>1.4002999999999999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-0.99996499999999999</v>
      </c>
      <c r="T35" s="17" t="e">
        <f t="shared" si="1"/>
        <v>#VALUE!</v>
      </c>
      <c r="U35" s="17">
        <v>5</v>
      </c>
      <c r="V35" s="165" t="e">
        <f t="shared" si="2"/>
        <v>#N/A</v>
      </c>
      <c r="W35" s="166" t="e">
        <f t="shared" si="3"/>
        <v>#N/A</v>
      </c>
      <c r="X35" s="167">
        <f t="shared" si="4"/>
        <v>0.50002999999999997</v>
      </c>
      <c r="Y35" s="16" t="s">
        <v>8</v>
      </c>
      <c r="Z35" s="46">
        <f>'1.4'!E14+ROW()/100000</f>
        <v>-9.9650000000000002E-2</v>
      </c>
      <c r="AA35" s="17">
        <f t="shared" si="5"/>
        <v>7</v>
      </c>
      <c r="AB35" s="17">
        <v>5</v>
      </c>
      <c r="AC35" s="165" t="str">
        <f t="shared" si="6"/>
        <v>Santa Catarina</v>
      </c>
      <c r="AD35" s="166">
        <f t="shared" si="7"/>
        <v>0.90042</v>
      </c>
      <c r="AE35" s="167">
        <f t="shared" si="0"/>
        <v>1.4002999999999999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2" t="e">
        <f>'1.4'!C15+ROW()/1000000</f>
        <v>#VALUE!</v>
      </c>
      <c r="T36" s="17" t="e">
        <f t="shared" si="1"/>
        <v>#VALUE!</v>
      </c>
      <c r="U36" s="17">
        <v>6</v>
      </c>
      <c r="V36" s="165" t="e">
        <f t="shared" si="2"/>
        <v>#N/A</v>
      </c>
      <c r="W36" s="166" t="e">
        <f t="shared" si="3"/>
        <v>#N/A</v>
      </c>
      <c r="X36" s="167">
        <f t="shared" si="4"/>
        <v>0.50002999999999997</v>
      </c>
      <c r="Y36" s="16" t="s">
        <v>9</v>
      </c>
      <c r="Z36" s="46">
        <f>'1.4'!E15+ROW()/100000</f>
        <v>-19.79964</v>
      </c>
      <c r="AA36" s="17">
        <f t="shared" si="5"/>
        <v>15</v>
      </c>
      <c r="AB36" s="17">
        <v>6</v>
      </c>
      <c r="AC36" s="165" t="str">
        <f t="shared" si="6"/>
        <v>Goiás</v>
      </c>
      <c r="AD36" s="166">
        <f t="shared" si="7"/>
        <v>0.10045000000000001</v>
      </c>
      <c r="AE36" s="167">
        <f t="shared" si="0"/>
        <v>1.4002999999999999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6.5000369999999998</v>
      </c>
      <c r="T37" s="17" t="e">
        <f t="shared" si="1"/>
        <v>#VALUE!</v>
      </c>
      <c r="U37" s="17">
        <v>7</v>
      </c>
      <c r="V37" s="165" t="e">
        <f t="shared" si="2"/>
        <v>#N/A</v>
      </c>
      <c r="W37" s="166" t="e">
        <f t="shared" si="3"/>
        <v>#N/A</v>
      </c>
      <c r="X37" s="167">
        <f t="shared" si="4"/>
        <v>0.50002999999999997</v>
      </c>
      <c r="Y37" s="18" t="s">
        <v>10</v>
      </c>
      <c r="Z37" s="46">
        <f>'1.4'!E16+ROW()/100000</f>
        <v>-19.699629999999999</v>
      </c>
      <c r="AA37" s="17">
        <f t="shared" si="5"/>
        <v>14</v>
      </c>
      <c r="AB37" s="17">
        <v>7</v>
      </c>
      <c r="AC37" s="165" t="str">
        <f t="shared" si="6"/>
        <v>Pernambuco</v>
      </c>
      <c r="AD37" s="166">
        <f t="shared" si="7"/>
        <v>-9.9650000000000002E-2</v>
      </c>
      <c r="AE37" s="167">
        <f t="shared" si="0"/>
        <v>1.4002999999999999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2">
        <f>'1.4'!C17+ROW()/1000000</f>
        <v>-2.5999620000000001</v>
      </c>
      <c r="T38" s="17" t="e">
        <f t="shared" si="1"/>
        <v>#VALUE!</v>
      </c>
      <c r="U38" s="17">
        <v>8</v>
      </c>
      <c r="V38" s="165" t="e">
        <f t="shared" si="2"/>
        <v>#N/A</v>
      </c>
      <c r="W38" s="166" t="e">
        <f t="shared" si="3"/>
        <v>#N/A</v>
      </c>
      <c r="X38" s="167">
        <f t="shared" si="4"/>
        <v>0.50002999999999997</v>
      </c>
      <c r="Y38" s="16" t="s">
        <v>11</v>
      </c>
      <c r="Z38" s="46">
        <f>'1.4'!E17+ROW()/100000</f>
        <v>1.6003800000000001</v>
      </c>
      <c r="AA38" s="17">
        <f t="shared" si="5"/>
        <v>4</v>
      </c>
      <c r="AB38" s="17">
        <v>8</v>
      </c>
      <c r="AC38" s="165" t="str">
        <f t="shared" si="6"/>
        <v>Rio de Janeiro</v>
      </c>
      <c r="AD38" s="166">
        <f t="shared" si="7"/>
        <v>-0.49961</v>
      </c>
      <c r="AE38" s="167">
        <f t="shared" si="0"/>
        <v>1.4002999999999999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-0.199961</v>
      </c>
      <c r="T39" s="17" t="e">
        <f t="shared" si="1"/>
        <v>#VALUE!</v>
      </c>
      <c r="U39" s="17">
        <v>9</v>
      </c>
      <c r="V39" s="165" t="e">
        <f t="shared" si="2"/>
        <v>#N/A</v>
      </c>
      <c r="W39" s="166" t="e">
        <f t="shared" si="3"/>
        <v>#N/A</v>
      </c>
      <c r="X39" s="167">
        <f t="shared" si="4"/>
        <v>0.50002999999999997</v>
      </c>
      <c r="Y39" s="16" t="s">
        <v>12</v>
      </c>
      <c r="Z39" s="46">
        <f>'1.4'!E18+ROW()/100000</f>
        <v>-0.49961</v>
      </c>
      <c r="AA39" s="17">
        <f t="shared" si="5"/>
        <v>8</v>
      </c>
      <c r="AB39" s="17">
        <v>9</v>
      </c>
      <c r="AC39" s="165" t="str">
        <f t="shared" si="6"/>
        <v>Amazonas</v>
      </c>
      <c r="AD39" s="166">
        <f t="shared" si="7"/>
        <v>-2.1996800000000003</v>
      </c>
      <c r="AE39" s="167">
        <f t="shared" si="0"/>
        <v>1.4002999999999999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2">
        <f>'1.4'!C19+ROW()/1000000</f>
        <v>1.1000400000000001</v>
      </c>
      <c r="T40" s="17" t="e">
        <f t="shared" si="1"/>
        <v>#VALUE!</v>
      </c>
      <c r="U40" s="17">
        <v>10</v>
      </c>
      <c r="V40" s="165" t="e">
        <f t="shared" si="2"/>
        <v>#N/A</v>
      </c>
      <c r="W40" s="166" t="e">
        <f t="shared" si="3"/>
        <v>#N/A</v>
      </c>
      <c r="X40" s="167">
        <f t="shared" si="4"/>
        <v>0.50002999999999997</v>
      </c>
      <c r="Y40" s="16" t="s">
        <v>13</v>
      </c>
      <c r="Z40" s="46">
        <f>'1.4'!E19+ROW()/100000</f>
        <v>-10.2996</v>
      </c>
      <c r="AA40" s="17">
        <f t="shared" si="5"/>
        <v>13</v>
      </c>
      <c r="AB40" s="17">
        <v>10</v>
      </c>
      <c r="AC40" s="165" t="str">
        <f t="shared" si="6"/>
        <v>Paraná</v>
      </c>
      <c r="AD40" s="166">
        <f t="shared" si="7"/>
        <v>-2.6995900000000002</v>
      </c>
      <c r="AE40" s="167">
        <f t="shared" si="0"/>
        <v>1.4002999999999999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-0.29995899999999998</v>
      </c>
      <c r="T41" s="17" t="e">
        <f t="shared" si="1"/>
        <v>#VALUE!</v>
      </c>
      <c r="U41" s="17">
        <v>11</v>
      </c>
      <c r="V41" s="165" t="e">
        <f t="shared" si="2"/>
        <v>#N/A</v>
      </c>
      <c r="W41" s="166" t="e">
        <f t="shared" si="3"/>
        <v>#N/A</v>
      </c>
      <c r="X41" s="167">
        <f t="shared" si="4"/>
        <v>0.50002999999999997</v>
      </c>
      <c r="Y41" s="16" t="s">
        <v>14</v>
      </c>
      <c r="Z41" s="46">
        <f>'1.4'!E20+ROW()/100000</f>
        <v>-2.6995900000000002</v>
      </c>
      <c r="AA41" s="17">
        <f t="shared" si="5"/>
        <v>10</v>
      </c>
      <c r="AB41" s="17">
        <v>11</v>
      </c>
      <c r="AC41" s="165" t="str">
        <f t="shared" si="6"/>
        <v>Nordeste</v>
      </c>
      <c r="AD41" s="166">
        <f t="shared" si="7"/>
        <v>-3.79969</v>
      </c>
      <c r="AE41" s="167">
        <f t="shared" si="0"/>
        <v>1.4002999999999999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2">
        <f>'1.4'!C21+ROW()/1000000</f>
        <v>-0.79995800000000006</v>
      </c>
      <c r="T42" s="17" t="e">
        <f t="shared" si="1"/>
        <v>#VALUE!</v>
      </c>
      <c r="U42" s="17">
        <v>12</v>
      </c>
      <c r="V42" s="165" t="e">
        <f t="shared" si="2"/>
        <v>#N/A</v>
      </c>
      <c r="W42" s="166" t="e">
        <f t="shared" si="3"/>
        <v>#N/A</v>
      </c>
      <c r="X42" s="167">
        <f t="shared" si="4"/>
        <v>0.50002999999999997</v>
      </c>
      <c r="Y42" s="16" t="s">
        <v>15</v>
      </c>
      <c r="Z42" s="46">
        <f>'1.4'!E21+ROW()/100000</f>
        <v>0.90042</v>
      </c>
      <c r="AA42" s="17">
        <f t="shared" si="5"/>
        <v>5</v>
      </c>
      <c r="AB42" s="17">
        <v>12</v>
      </c>
      <c r="AC42" s="165" t="str">
        <f t="shared" si="6"/>
        <v>Ceará</v>
      </c>
      <c r="AD42" s="166">
        <f t="shared" si="7"/>
        <v>-7.8996600000000008</v>
      </c>
      <c r="AE42" s="167">
        <f t="shared" si="0"/>
        <v>1.4002999999999999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2.0000429999999998</v>
      </c>
      <c r="T43" s="17" t="e">
        <f t="shared" si="1"/>
        <v>#VALUE!</v>
      </c>
      <c r="U43" s="17">
        <v>13</v>
      </c>
      <c r="V43" s="165" t="e">
        <f t="shared" si="2"/>
        <v>#N/A</v>
      </c>
      <c r="W43" s="166" t="e">
        <f t="shared" si="3"/>
        <v>#N/A</v>
      </c>
      <c r="X43" s="167">
        <f t="shared" si="4"/>
        <v>0.50002999999999997</v>
      </c>
      <c r="Y43" s="16" t="s">
        <v>16</v>
      </c>
      <c r="Z43" s="46">
        <f>'1.4'!E22+ROW()/100000</f>
        <v>3.30043</v>
      </c>
      <c r="AA43" s="17">
        <f t="shared" si="5"/>
        <v>2</v>
      </c>
      <c r="AB43" s="17">
        <v>13</v>
      </c>
      <c r="AC43" s="165" t="str">
        <f t="shared" si="6"/>
        <v>São Paulo</v>
      </c>
      <c r="AD43" s="166">
        <f t="shared" si="7"/>
        <v>-10.2996</v>
      </c>
      <c r="AE43" s="167">
        <f t="shared" si="0"/>
        <v>1.4002999999999999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2">
        <f>'1.4'!C23+ROW()/1000000</f>
        <v>-0.59995599999999993</v>
      </c>
      <c r="T44" s="17" t="e">
        <f t="shared" si="1"/>
        <v>#VALUE!</v>
      </c>
      <c r="U44" s="17">
        <v>14</v>
      </c>
      <c r="V44" s="165" t="e">
        <f t="shared" si="2"/>
        <v>#N/A</v>
      </c>
      <c r="W44" s="166" t="e">
        <f t="shared" si="3"/>
        <v>#N/A</v>
      </c>
      <c r="X44" s="167">
        <f t="shared" si="4"/>
        <v>0.50002999999999997</v>
      </c>
      <c r="Y44" s="16" t="s">
        <v>17</v>
      </c>
      <c r="Z44" s="46">
        <f>'1.4'!E23+ROW()/100000</f>
        <v>7.6004399999999999</v>
      </c>
      <c r="AA44" s="17">
        <f t="shared" si="5"/>
        <v>1</v>
      </c>
      <c r="AB44" s="17">
        <v>14</v>
      </c>
      <c r="AC44" s="165" t="str">
        <f t="shared" si="6"/>
        <v>Minas Gerais</v>
      </c>
      <c r="AD44" s="166">
        <f t="shared" si="7"/>
        <v>-19.699629999999999</v>
      </c>
      <c r="AE44" s="167">
        <f t="shared" si="0"/>
        <v>1.4002999999999999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0.50004499999999996</v>
      </c>
      <c r="T45" s="17" t="e">
        <f t="shared" si="1"/>
        <v>#VALUE!</v>
      </c>
      <c r="U45" s="176">
        <v>15</v>
      </c>
      <c r="V45" s="177" t="e">
        <f t="shared" si="2"/>
        <v>#N/A</v>
      </c>
      <c r="W45" s="166" t="e">
        <f t="shared" si="3"/>
        <v>#N/A</v>
      </c>
      <c r="X45" s="167">
        <f t="shared" si="4"/>
        <v>0.50002999999999997</v>
      </c>
      <c r="Y45" s="16" t="s">
        <v>18</v>
      </c>
      <c r="Z45" s="46">
        <f>IF('1.4'!E27="-"," ",'1.4'!E27+ROW()/100000)</f>
        <v>0.10045000000000001</v>
      </c>
      <c r="AA45" s="17">
        <f t="shared" si="5"/>
        <v>6</v>
      </c>
      <c r="AB45" s="17">
        <v>15</v>
      </c>
      <c r="AC45" s="165" t="str">
        <f t="shared" si="6"/>
        <v>Bahia</v>
      </c>
      <c r="AD45" s="166">
        <f t="shared" si="7"/>
        <v>-19.79964</v>
      </c>
      <c r="AE45" s="167">
        <f t="shared" si="0"/>
        <v>1.4002999999999999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2" t="e">
        <f>'1.4'!C25+ROW()/1000000</f>
        <v>#VALUE!</v>
      </c>
      <c r="T46" s="209"/>
      <c r="U46" s="209"/>
      <c r="V46" s="210"/>
      <c r="W46" s="211"/>
      <c r="X46" s="167"/>
      <c r="Y46" s="19"/>
      <c r="Z46" s="57"/>
      <c r="AA46" s="15"/>
      <c r="AB46" s="15"/>
      <c r="AC46" s="212"/>
      <c r="AD46" s="167"/>
      <c r="AE46" s="167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-0.59995299999999996</v>
      </c>
      <c r="T47" s="209"/>
      <c r="U47" s="209"/>
      <c r="V47" s="210"/>
      <c r="W47" s="211"/>
      <c r="X47" s="167"/>
      <c r="Y47" s="19"/>
      <c r="Z47" s="57"/>
      <c r="AA47" s="15"/>
      <c r="AB47" s="15"/>
      <c r="AC47" s="212"/>
      <c r="AD47" s="167"/>
      <c r="AE47" s="167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2">
        <f>'1.4'!C27+ROW()/1000000</f>
        <v>0.200048</v>
      </c>
      <c r="T48" s="209"/>
      <c r="U48" s="209"/>
      <c r="V48" s="210"/>
      <c r="W48" s="211"/>
      <c r="X48" s="167"/>
      <c r="Y48" s="19"/>
      <c r="Z48" s="57"/>
      <c r="AA48" s="15"/>
      <c r="AB48" s="15"/>
      <c r="AC48" s="212"/>
      <c r="AD48" s="167"/>
      <c r="AE48" s="167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08"/>
      <c r="T49" s="209"/>
      <c r="U49" s="209"/>
      <c r="V49" s="210"/>
      <c r="W49" s="211"/>
      <c r="X49" s="167"/>
      <c r="Y49" s="19"/>
      <c r="Z49" s="57"/>
      <c r="AA49" s="15"/>
      <c r="AB49" s="15"/>
      <c r="AC49" s="212"/>
      <c r="AD49" s="167"/>
      <c r="AE49" s="167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36" t="s">
        <v>64</v>
      </c>
      <c r="S50" s="336"/>
      <c r="T50" s="336"/>
      <c r="U50" s="336"/>
      <c r="V50" s="336"/>
      <c r="W50" s="337"/>
      <c r="X50" s="57">
        <f t="shared" si="4"/>
        <v>0.50002999999999997</v>
      </c>
      <c r="Y50" s="19"/>
      <c r="Z50" s="20"/>
      <c r="AA50" s="15"/>
      <c r="AB50" s="15"/>
      <c r="AC50" s="15"/>
      <c r="AD50" s="20"/>
      <c r="AE50" s="167">
        <f t="shared" si="0"/>
        <v>1.4002999999999999</v>
      </c>
      <c r="AF50" s="15"/>
      <c r="AG50" s="15"/>
      <c r="AH50" s="338" t="s">
        <v>62</v>
      </c>
      <c r="AI50" s="339"/>
      <c r="AJ50" s="339"/>
      <c r="AK50" s="339"/>
      <c r="AL50" s="340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1.50051</v>
      </c>
      <c r="T51" s="17"/>
      <c r="U51" s="17"/>
      <c r="V51" s="17"/>
      <c r="W51" s="46"/>
      <c r="X51" s="15"/>
      <c r="Y51" s="341" t="s">
        <v>61</v>
      </c>
      <c r="Z51" s="342"/>
      <c r="AA51" s="342"/>
      <c r="AB51" s="342"/>
      <c r="AC51" s="342"/>
      <c r="AD51" s="343"/>
      <c r="AE51" s="194" t="s">
        <v>230</v>
      </c>
      <c r="AF51" s="15"/>
      <c r="AG51" s="15"/>
      <c r="AH51" s="21" t="s">
        <v>54</v>
      </c>
      <c r="AI51" s="22"/>
      <c r="AJ51" s="22">
        <f>'1.5'!C18</f>
        <v>-11.6</v>
      </c>
      <c r="AK51" s="22">
        <f>'1.5'!D18</f>
        <v>-10.3</v>
      </c>
      <c r="AL51" s="22">
        <f>'1.5'!E18</f>
        <v>-4.2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-4.6994800000000003</v>
      </c>
      <c r="T52" s="17">
        <f>IF($S$66=" ",_xlfn.RANK.EQ(S52,$S$52:$S$65,0),_xlfn.RANK.EQ(S52,$S$52:$S$66,0))</f>
        <v>12</v>
      </c>
      <c r="U52" s="17">
        <v>1</v>
      </c>
      <c r="V52" s="165" t="str">
        <f>INDEX($R$52:$R$66,MATCH(U52,$T$52:$T$66,0))</f>
        <v>Mato Grosso</v>
      </c>
      <c r="W52" s="166">
        <f>INDEX($S$52:$S$66,MATCH(U52,$T$52:$T$66,0))</f>
        <v>6.0006500000000003</v>
      </c>
      <c r="X52" s="167">
        <f>$S$51</f>
        <v>1.50051</v>
      </c>
      <c r="Y52" s="16" t="s">
        <v>3</v>
      </c>
      <c r="Z52" s="46">
        <f>'1.4'!F9+ROW()/1000000</f>
        <v>2.6000520000000003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-17.100000000000001</v>
      </c>
      <c r="AK52" s="22">
        <f>'1.5'!D19</f>
        <v>-14.9</v>
      </c>
      <c r="AL52" s="22">
        <f>'1.5'!E19</f>
        <v>-6.8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-2.89947</v>
      </c>
      <c r="T53" s="17">
        <f t="shared" ref="T53:T66" si="8">IF($S$66=" ",_xlfn.RANK.EQ(S53,$S$52:$S$65,0),_xlfn.RANK.EQ(S53,$S$52:$S$66,0))</f>
        <v>9</v>
      </c>
      <c r="U53" s="17">
        <v>2</v>
      </c>
      <c r="V53" s="165" t="str">
        <f t="shared" ref="V53:V66" si="9">INDEX($R$52:$R$66,MATCH(U53,$T$52:$T$66,0))</f>
        <v>Rio Grande do Sul</v>
      </c>
      <c r="W53" s="166">
        <f t="shared" ref="W53:W66" si="10">INDEX($S$52:$S$66,MATCH(U53,$T$52:$T$66,0))</f>
        <v>5.5006399999999998</v>
      </c>
      <c r="X53" s="167">
        <f t="shared" ref="X53:X67" si="11">$S$51</f>
        <v>1.50051</v>
      </c>
      <c r="Y53" s="16" t="s">
        <v>4</v>
      </c>
      <c r="Z53" s="46">
        <f>'1.4'!F10+ROW()/1000000</f>
        <v>1.5000530000000001</v>
      </c>
      <c r="AA53" s="17">
        <f>_xlfn.RANK.EQ(Z53,$Z$53:$Z$67,0)</f>
        <v>8</v>
      </c>
      <c r="AB53" s="17">
        <v>1</v>
      </c>
      <c r="AC53" s="165" t="str">
        <f>INDEX($Y$53:$Y$67,MATCH(AB53,$AA$53:$AA$67,0))</f>
        <v>Mato Grosso</v>
      </c>
      <c r="AD53" s="166">
        <f>INDEX($Z$53:$Z$67,MATCH(AB53,$AA$53:$AA$67,0))</f>
        <v>7.7000660000000005</v>
      </c>
      <c r="AE53" s="167">
        <f>$Z$52</f>
        <v>2.6000520000000003</v>
      </c>
      <c r="AF53" s="15"/>
      <c r="AG53" s="15"/>
      <c r="AH53" s="21" t="s">
        <v>56</v>
      </c>
      <c r="AI53" s="22"/>
      <c r="AJ53" s="22">
        <f>'1.5'!C20</f>
        <v>-0.6</v>
      </c>
      <c r="AK53" s="22">
        <f>'1.5'!D20</f>
        <v>-0.8</v>
      </c>
      <c r="AL53" s="22">
        <f>'1.5'!E20</f>
        <v>0.9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5.1005399999999996</v>
      </c>
      <c r="T54" s="17">
        <f t="shared" si="8"/>
        <v>3</v>
      </c>
      <c r="U54" s="17">
        <v>3</v>
      </c>
      <c r="V54" s="165" t="str">
        <f t="shared" si="9"/>
        <v>Pará</v>
      </c>
      <c r="W54" s="166">
        <f t="shared" si="10"/>
        <v>5.1005399999999996</v>
      </c>
      <c r="X54" s="167">
        <f t="shared" si="11"/>
        <v>1.50051</v>
      </c>
      <c r="Y54" s="16" t="s">
        <v>5</v>
      </c>
      <c r="Z54" s="46">
        <f>'1.4'!F11+ROW()/1000000</f>
        <v>0.90005400000000002</v>
      </c>
      <c r="AA54" s="17">
        <f t="shared" ref="AA54:AA67" si="12">_xlfn.RANK.EQ(Z54,$Z$53:$Z$67,0)</f>
        <v>11</v>
      </c>
      <c r="AB54" s="17">
        <v>2</v>
      </c>
      <c r="AC54" s="165" t="str">
        <f t="shared" ref="AC54:AC67" si="13">INDEX($Y$53:$Y$67,MATCH(AB54,$AA$53:$AA$67,0))</f>
        <v>Pará</v>
      </c>
      <c r="AD54" s="166">
        <f t="shared" ref="AD54:AD67" si="14">INDEX($Z$53:$Z$67,MATCH(AB54,$AA$53:$AA$67,0))</f>
        <v>5.7000549999999999</v>
      </c>
      <c r="AE54" s="167">
        <f t="shared" ref="AE54:AE68" si="15">$Z$52</f>
        <v>2.6000520000000003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2.6</v>
      </c>
      <c r="AK54" s="22">
        <f>'1.5'!D21</f>
        <v>-0.2</v>
      </c>
      <c r="AL54" s="22">
        <f>'1.5'!E21</f>
        <v>-0.6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-3.9994499999999999</v>
      </c>
      <c r="T55" s="17">
        <f t="shared" si="8"/>
        <v>11</v>
      </c>
      <c r="U55" s="17">
        <v>4</v>
      </c>
      <c r="V55" s="165" t="str">
        <f t="shared" si="9"/>
        <v>Santa Catarina</v>
      </c>
      <c r="W55" s="166">
        <f t="shared" si="10"/>
        <v>1.2006299999999999</v>
      </c>
      <c r="X55" s="167">
        <f t="shared" si="11"/>
        <v>1.50051</v>
      </c>
      <c r="Y55" s="16" t="s">
        <v>6</v>
      </c>
      <c r="Z55" s="46">
        <f>'1.4'!F12+ROW()/1000000</f>
        <v>5.7000549999999999</v>
      </c>
      <c r="AA55" s="17">
        <f t="shared" si="12"/>
        <v>2</v>
      </c>
      <c r="AB55" s="17">
        <v>3</v>
      </c>
      <c r="AC55" s="165" t="str">
        <f t="shared" si="13"/>
        <v>Pernambuco</v>
      </c>
      <c r="AD55" s="166">
        <f t="shared" si="14"/>
        <v>5.4000570000000003</v>
      </c>
      <c r="AE55" s="167">
        <f t="shared" si="15"/>
        <v>2.6000520000000003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-7.1</v>
      </c>
      <c r="AK55" s="22">
        <f>'1.5'!D22</f>
        <v>3</v>
      </c>
      <c r="AL55" s="22">
        <f>'1.5'!E22</f>
        <v>-5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-0.19944000000000001</v>
      </c>
      <c r="T56" s="17">
        <f t="shared" si="8"/>
        <v>6</v>
      </c>
      <c r="U56" s="17">
        <v>5</v>
      </c>
      <c r="V56" s="165" t="str">
        <f t="shared" si="9"/>
        <v>Goiás</v>
      </c>
      <c r="W56" s="166">
        <f t="shared" si="10"/>
        <v>-9.9340000000000012E-2</v>
      </c>
      <c r="X56" s="167">
        <f t="shared" si="11"/>
        <v>1.50051</v>
      </c>
      <c r="Y56" s="16" t="s">
        <v>7</v>
      </c>
      <c r="Z56" s="46">
        <f>'1.4'!F13+ROW()/1000000</f>
        <v>1.0000560000000001</v>
      </c>
      <c r="AA56" s="17">
        <f t="shared" si="12"/>
        <v>10</v>
      </c>
      <c r="AB56" s="17">
        <v>4</v>
      </c>
      <c r="AC56" s="165" t="str">
        <f t="shared" si="13"/>
        <v>Rio Grande do Sul</v>
      </c>
      <c r="AD56" s="166">
        <f t="shared" si="14"/>
        <v>4.1000649999999998</v>
      </c>
      <c r="AE56" s="167">
        <f t="shared" si="15"/>
        <v>2.6000520000000003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-3.6</v>
      </c>
      <c r="AK56" s="22">
        <f>'1.5'!D23</f>
        <v>-5.4</v>
      </c>
      <c r="AL56" s="22">
        <f>'1.5'!E23</f>
        <v>-1.4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-24.49943</v>
      </c>
      <c r="T57" s="17">
        <f t="shared" si="8"/>
        <v>15</v>
      </c>
      <c r="U57" s="17">
        <v>6</v>
      </c>
      <c r="V57" s="165" t="str">
        <f t="shared" si="9"/>
        <v>Pernambuco</v>
      </c>
      <c r="W57" s="166">
        <f t="shared" si="10"/>
        <v>-0.19944000000000001</v>
      </c>
      <c r="X57" s="167">
        <f t="shared" si="11"/>
        <v>1.50051</v>
      </c>
      <c r="Y57" s="16" t="s">
        <v>8</v>
      </c>
      <c r="Z57" s="46">
        <f>'1.4'!F14+ROW()/1000000</f>
        <v>5.4000570000000003</v>
      </c>
      <c r="AA57" s="17">
        <f t="shared" si="12"/>
        <v>3</v>
      </c>
      <c r="AB57" s="17">
        <v>5</v>
      </c>
      <c r="AC57" s="165" t="str">
        <f t="shared" si="13"/>
        <v>Santa Catarina</v>
      </c>
      <c r="AD57" s="166">
        <f t="shared" si="14"/>
        <v>2.6000640000000002</v>
      </c>
      <c r="AE57" s="167">
        <f t="shared" si="15"/>
        <v>2.6000520000000003</v>
      </c>
      <c r="AF57" s="15"/>
      <c r="AG57" s="15"/>
      <c r="AH57" s="23" t="str">
        <f>'1.5'!B24</f>
        <v>Metalurgia</v>
      </c>
      <c r="AI57" s="22"/>
      <c r="AJ57" s="22">
        <f>IF('1.5'!C24="-"," ",'1.5'!C24)</f>
        <v>2.7</v>
      </c>
      <c r="AK57" s="22">
        <f>IF('1.5'!D24="-"," ",'1.5'!D24)</f>
        <v>-0.1</v>
      </c>
      <c r="AL57" s="22">
        <f>IF('1.5'!E24="-"," ",'1.5'!E24)</f>
        <v>5.5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-21.299420000000001</v>
      </c>
      <c r="T58" s="17">
        <f t="shared" si="8"/>
        <v>14</v>
      </c>
      <c r="U58" s="17">
        <v>7</v>
      </c>
      <c r="V58" s="165" t="str">
        <f t="shared" si="9"/>
        <v>Rio de Janeiro</v>
      </c>
      <c r="W58" s="166">
        <f t="shared" si="10"/>
        <v>-0.69939999999999991</v>
      </c>
      <c r="X58" s="167">
        <f t="shared" si="11"/>
        <v>1.50051</v>
      </c>
      <c r="Y58" s="16" t="s">
        <v>9</v>
      </c>
      <c r="Z58" s="46">
        <f>'1.4'!F15+ROW()/1000000</f>
        <v>-1.0999420000000002</v>
      </c>
      <c r="AA58" s="17">
        <f t="shared" si="12"/>
        <v>13</v>
      </c>
      <c r="AB58" s="17">
        <v>6</v>
      </c>
      <c r="AC58" s="165" t="str">
        <f t="shared" si="13"/>
        <v>Espírito Santo</v>
      </c>
      <c r="AD58" s="166">
        <f t="shared" si="14"/>
        <v>1.80006</v>
      </c>
      <c r="AE58" s="167">
        <f t="shared" si="15"/>
        <v>2.6000520000000003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-1.4994099999999999</v>
      </c>
      <c r="T59" s="17">
        <f t="shared" si="8"/>
        <v>8</v>
      </c>
      <c r="U59" s="17">
        <v>8</v>
      </c>
      <c r="V59" s="165" t="str">
        <f t="shared" si="9"/>
        <v>Espírito Santo</v>
      </c>
      <c r="W59" s="166">
        <f t="shared" si="10"/>
        <v>-1.4994099999999999</v>
      </c>
      <c r="X59" s="167">
        <f t="shared" si="11"/>
        <v>1.50051</v>
      </c>
      <c r="Y59" s="18" t="s">
        <v>10</v>
      </c>
      <c r="Z59" s="46">
        <f>'1.4'!F16+ROW()/1000000</f>
        <v>0.80005900000000008</v>
      </c>
      <c r="AA59" s="17">
        <f t="shared" si="12"/>
        <v>12</v>
      </c>
      <c r="AB59" s="17">
        <v>7</v>
      </c>
      <c r="AC59" s="165" t="str">
        <f t="shared" si="13"/>
        <v>Rio de Janeiro</v>
      </c>
      <c r="AD59" s="166">
        <f t="shared" si="14"/>
        <v>1.6000610000000002</v>
      </c>
      <c r="AE59" s="167">
        <f t="shared" si="15"/>
        <v>2.6000520000000003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-0.69939999999999991</v>
      </c>
      <c r="T60" s="17">
        <f t="shared" si="8"/>
        <v>7</v>
      </c>
      <c r="U60" s="17">
        <v>9</v>
      </c>
      <c r="V60" s="165" t="str">
        <f t="shared" si="9"/>
        <v>Amazonas</v>
      </c>
      <c r="W60" s="166">
        <f t="shared" si="10"/>
        <v>-2.89947</v>
      </c>
      <c r="X60" s="167">
        <f t="shared" si="11"/>
        <v>1.50051</v>
      </c>
      <c r="Y60" s="16" t="s">
        <v>11</v>
      </c>
      <c r="Z60" s="46">
        <f>'1.4'!F17+ROW()/1000000</f>
        <v>1.80006</v>
      </c>
      <c r="AA60" s="17">
        <f t="shared" si="12"/>
        <v>6</v>
      </c>
      <c r="AB60" s="17">
        <v>8</v>
      </c>
      <c r="AC60" s="165" t="str">
        <f t="shared" si="13"/>
        <v>Nordeste</v>
      </c>
      <c r="AD60" s="166">
        <f t="shared" si="14"/>
        <v>1.5000530000000001</v>
      </c>
      <c r="AE60" s="167">
        <f t="shared" si="15"/>
        <v>2.6000520000000003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-11.59939</v>
      </c>
      <c r="T61" s="17">
        <f t="shared" si="8"/>
        <v>13</v>
      </c>
      <c r="U61" s="17">
        <v>10</v>
      </c>
      <c r="V61" s="165" t="str">
        <f t="shared" si="9"/>
        <v>Paraná</v>
      </c>
      <c r="W61" s="166">
        <f t="shared" si="10"/>
        <v>-3.2993799999999998</v>
      </c>
      <c r="X61" s="167">
        <f t="shared" si="11"/>
        <v>1.50051</v>
      </c>
      <c r="Y61" s="16" t="s">
        <v>12</v>
      </c>
      <c r="Z61" s="46">
        <f>'1.4'!F18+ROW()/1000000</f>
        <v>1.6000610000000002</v>
      </c>
      <c r="AA61" s="17">
        <f t="shared" si="12"/>
        <v>7</v>
      </c>
      <c r="AB61" s="17">
        <v>9</v>
      </c>
      <c r="AC61" s="165" t="str">
        <f t="shared" si="13"/>
        <v>Goiás</v>
      </c>
      <c r="AD61" s="166">
        <f t="shared" si="14"/>
        <v>1.000067</v>
      </c>
      <c r="AE61" s="167">
        <f t="shared" si="15"/>
        <v>2.6000520000000003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-3.2993799999999998</v>
      </c>
      <c r="T62" s="17">
        <f t="shared" si="8"/>
        <v>10</v>
      </c>
      <c r="U62" s="17">
        <v>11</v>
      </c>
      <c r="V62" s="165" t="str">
        <f t="shared" si="9"/>
        <v>Ceará</v>
      </c>
      <c r="W62" s="166">
        <f t="shared" si="10"/>
        <v>-3.9994499999999999</v>
      </c>
      <c r="X62" s="167">
        <f t="shared" si="11"/>
        <v>1.50051</v>
      </c>
      <c r="Y62" s="16" t="s">
        <v>13</v>
      </c>
      <c r="Z62" s="46">
        <f>'1.4'!F19+ROW()/1000000</f>
        <v>-4.1999380000000004</v>
      </c>
      <c r="AA62" s="17">
        <f t="shared" si="12"/>
        <v>15</v>
      </c>
      <c r="AB62" s="17">
        <v>10</v>
      </c>
      <c r="AC62" s="165" t="str">
        <f t="shared" si="13"/>
        <v>Ceará</v>
      </c>
      <c r="AD62" s="166">
        <f t="shared" si="14"/>
        <v>1.0000560000000001</v>
      </c>
      <c r="AE62" s="167">
        <f t="shared" si="15"/>
        <v>2.6000520000000003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1.2006299999999999</v>
      </c>
      <c r="T63" s="17">
        <f t="shared" si="8"/>
        <v>4</v>
      </c>
      <c r="U63" s="17">
        <v>12</v>
      </c>
      <c r="V63" s="165" t="str">
        <f t="shared" si="9"/>
        <v>Nordeste</v>
      </c>
      <c r="W63" s="166">
        <f t="shared" si="10"/>
        <v>-4.6994800000000003</v>
      </c>
      <c r="X63" s="167">
        <f t="shared" si="11"/>
        <v>1.50051</v>
      </c>
      <c r="Y63" s="16" t="s">
        <v>14</v>
      </c>
      <c r="Z63" s="46">
        <f>'1.4'!F20+ROW()/1000000</f>
        <v>-1.4999370000000001</v>
      </c>
      <c r="AA63" s="17">
        <f t="shared" si="12"/>
        <v>14</v>
      </c>
      <c r="AB63" s="17">
        <v>11</v>
      </c>
      <c r="AC63" s="165" t="str">
        <f t="shared" si="13"/>
        <v>Amazonas</v>
      </c>
      <c r="AD63" s="166">
        <f t="shared" si="14"/>
        <v>0.90005400000000002</v>
      </c>
      <c r="AE63" s="167">
        <f t="shared" si="15"/>
        <v>2.6000520000000003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5.5006399999999998</v>
      </c>
      <c r="T64" s="17">
        <f t="shared" si="8"/>
        <v>2</v>
      </c>
      <c r="U64" s="17">
        <v>13</v>
      </c>
      <c r="V64" s="165" t="str">
        <f t="shared" si="9"/>
        <v>São Paulo</v>
      </c>
      <c r="W64" s="166">
        <f t="shared" si="10"/>
        <v>-11.59939</v>
      </c>
      <c r="X64" s="167">
        <f t="shared" si="11"/>
        <v>1.50051</v>
      </c>
      <c r="Y64" s="16" t="s">
        <v>15</v>
      </c>
      <c r="Z64" s="46">
        <f>'1.4'!F21+ROW()/1000000</f>
        <v>2.6000640000000002</v>
      </c>
      <c r="AA64" s="17">
        <f t="shared" si="12"/>
        <v>5</v>
      </c>
      <c r="AB64" s="17">
        <v>12</v>
      </c>
      <c r="AC64" s="165" t="str">
        <f t="shared" si="13"/>
        <v>Minas Gerais</v>
      </c>
      <c r="AD64" s="166">
        <f t="shared" si="14"/>
        <v>0.80005900000000008</v>
      </c>
      <c r="AE64" s="167">
        <f t="shared" si="15"/>
        <v>2.6000520000000003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6.0006500000000003</v>
      </c>
      <c r="T65" s="17">
        <f t="shared" si="8"/>
        <v>1</v>
      </c>
      <c r="U65" s="17">
        <v>14</v>
      </c>
      <c r="V65" s="165" t="str">
        <f t="shared" si="9"/>
        <v>Minas Gerais</v>
      </c>
      <c r="W65" s="166">
        <f t="shared" si="10"/>
        <v>-21.299420000000001</v>
      </c>
      <c r="X65" s="167">
        <f t="shared" si="11"/>
        <v>1.50051</v>
      </c>
      <c r="Y65" s="16" t="s">
        <v>16</v>
      </c>
      <c r="Z65" s="46">
        <f>'1.4'!F22+ROW()/1000000</f>
        <v>4.1000649999999998</v>
      </c>
      <c r="AA65" s="17">
        <f t="shared" si="12"/>
        <v>4</v>
      </c>
      <c r="AB65" s="17">
        <v>13</v>
      </c>
      <c r="AC65" s="165" t="str">
        <f t="shared" si="13"/>
        <v>Bahia</v>
      </c>
      <c r="AD65" s="166">
        <f t="shared" si="14"/>
        <v>-1.0999420000000002</v>
      </c>
      <c r="AE65" s="167">
        <f t="shared" si="15"/>
        <v>2.6000520000000003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-9.9340000000000012E-2</v>
      </c>
      <c r="T66" s="17">
        <f t="shared" si="8"/>
        <v>5</v>
      </c>
      <c r="U66" s="17">
        <v>15</v>
      </c>
      <c r="V66" s="165" t="str">
        <f t="shared" si="9"/>
        <v>Bahia</v>
      </c>
      <c r="W66" s="166">
        <f t="shared" si="10"/>
        <v>-24.49943</v>
      </c>
      <c r="X66" s="167">
        <f t="shared" si="11"/>
        <v>1.50051</v>
      </c>
      <c r="Y66" s="16" t="s">
        <v>17</v>
      </c>
      <c r="Z66" s="46">
        <f>'1.4'!F23+ROW()/1000000</f>
        <v>7.7000660000000005</v>
      </c>
      <c r="AA66" s="17">
        <f t="shared" si="12"/>
        <v>1</v>
      </c>
      <c r="AB66" s="17">
        <v>14</v>
      </c>
      <c r="AC66" s="165" t="str">
        <f t="shared" si="13"/>
        <v>Paraná</v>
      </c>
      <c r="AD66" s="166">
        <f t="shared" si="14"/>
        <v>-1.4999370000000001</v>
      </c>
      <c r="AE66" s="167">
        <f t="shared" si="15"/>
        <v>2.6000520000000003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1.50051</v>
      </c>
      <c r="Y67" s="16" t="s">
        <v>18</v>
      </c>
      <c r="Z67" s="46">
        <f>IF('1.4'!F27="-"," ",'1.4'!F27+ROW()/1000000)</f>
        <v>1.000067</v>
      </c>
      <c r="AA67" s="17">
        <f t="shared" si="12"/>
        <v>9</v>
      </c>
      <c r="AB67" s="17">
        <v>15</v>
      </c>
      <c r="AC67" s="165" t="str">
        <f t="shared" si="13"/>
        <v>São Paulo</v>
      </c>
      <c r="AD67" s="166">
        <f t="shared" si="14"/>
        <v>-4.1999380000000004</v>
      </c>
      <c r="AE67" s="167">
        <f t="shared" si="15"/>
        <v>2.6000520000000003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2.6000520000000003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8"/>
      <c r="N70" s="171" t="s">
        <v>62</v>
      </c>
      <c r="O70" s="171"/>
      <c r="P70" s="17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68" t="s">
        <v>64</v>
      </c>
      <c r="C71" s="169"/>
      <c r="D71" s="170" t="s">
        <v>220</v>
      </c>
      <c r="E71" s="15"/>
      <c r="F71" s="171" t="s">
        <v>61</v>
      </c>
      <c r="G71" s="193" t="s">
        <v>228</v>
      </c>
      <c r="H71" s="170" t="s">
        <v>220</v>
      </c>
      <c r="I71" s="15"/>
      <c r="J71" s="171" t="s">
        <v>61</v>
      </c>
      <c r="K71" s="193" t="s">
        <v>227</v>
      </c>
      <c r="L71" s="170" t="s">
        <v>220</v>
      </c>
      <c r="M71" s="155"/>
      <c r="N71" s="242" t="s">
        <v>152</v>
      </c>
      <c r="O71" s="242" t="s">
        <v>153</v>
      </c>
      <c r="P71" s="243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5" t="str">
        <f t="shared" ref="B72:B86" si="16">V52</f>
        <v>Mato Grosso</v>
      </c>
      <c r="C72" s="57">
        <f t="shared" ref="C72:C86" si="17">W52</f>
        <v>6.0006500000000003</v>
      </c>
      <c r="D72" s="160">
        <f t="shared" ref="D72:D87" si="18">X52</f>
        <v>1.50051</v>
      </c>
      <c r="E72" s="2"/>
      <c r="F72" s="155" t="str">
        <f t="shared" ref="F72:F86" si="19">AC31</f>
        <v>Mato Grosso</v>
      </c>
      <c r="G72" s="57">
        <f t="shared" ref="G72:G86" si="20">AD31</f>
        <v>7.6004399999999999</v>
      </c>
      <c r="H72" s="156">
        <f t="shared" ref="H72:H86" si="21">AE31</f>
        <v>1.4002999999999999</v>
      </c>
      <c r="I72" s="57"/>
      <c r="J72" s="154" t="str">
        <f t="shared" ref="J72:J86" si="22">AC53</f>
        <v>Mato Grosso</v>
      </c>
      <c r="K72" s="163">
        <f t="shared" ref="K72:K86" si="23">AD53</f>
        <v>7.7000660000000005</v>
      </c>
      <c r="L72" s="164">
        <f t="shared" ref="L72:L87" si="24">AE53</f>
        <v>2.6000520000000003</v>
      </c>
      <c r="M72" s="194" t="str">
        <f t="shared" ref="M72:M78" si="25">AH51</f>
        <v>Indústria Geral</v>
      </c>
      <c r="N72" s="196">
        <f>AJ51</f>
        <v>-11.6</v>
      </c>
      <c r="O72" s="196">
        <f t="shared" ref="N72:P78" si="26">AK51</f>
        <v>-10.3</v>
      </c>
      <c r="P72" s="197">
        <f t="shared" si="26"/>
        <v>-4.2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5" t="str">
        <f t="shared" si="16"/>
        <v>Rio Grande do Sul</v>
      </c>
      <c r="C73" s="57">
        <f t="shared" si="17"/>
        <v>5.5006399999999998</v>
      </c>
      <c r="D73" s="160">
        <f t="shared" si="18"/>
        <v>1.50051</v>
      </c>
      <c r="E73" s="2"/>
      <c r="F73" s="155" t="str">
        <f t="shared" si="19"/>
        <v>Rio Grande do Sul</v>
      </c>
      <c r="G73" s="57">
        <f t="shared" si="20"/>
        <v>3.30043</v>
      </c>
      <c r="H73" s="156">
        <f t="shared" si="21"/>
        <v>1.4002999999999999</v>
      </c>
      <c r="I73" s="57"/>
      <c r="J73" s="155" t="str">
        <f t="shared" si="22"/>
        <v>Pará</v>
      </c>
      <c r="K73" s="57">
        <f t="shared" si="23"/>
        <v>5.7000549999999999</v>
      </c>
      <c r="L73" s="156">
        <f t="shared" si="24"/>
        <v>2.6000520000000003</v>
      </c>
      <c r="M73" s="15" t="str">
        <f t="shared" si="25"/>
        <v>Indústria Extrativa</v>
      </c>
      <c r="N73" s="57">
        <f t="shared" si="26"/>
        <v>-17.100000000000001</v>
      </c>
      <c r="O73" s="57">
        <f t="shared" si="26"/>
        <v>-14.9</v>
      </c>
      <c r="P73" s="156">
        <f t="shared" si="26"/>
        <v>-6.8</v>
      </c>
    </row>
    <row r="74" spans="2:42" x14ac:dyDescent="0.25">
      <c r="B74" s="155" t="str">
        <f t="shared" si="16"/>
        <v>Pará</v>
      </c>
      <c r="C74" s="57">
        <f t="shared" si="17"/>
        <v>5.1005399999999996</v>
      </c>
      <c r="D74" s="160">
        <f t="shared" si="18"/>
        <v>1.50051</v>
      </c>
      <c r="E74" s="2"/>
      <c r="F74" s="155" t="str">
        <f t="shared" si="19"/>
        <v>Pará</v>
      </c>
      <c r="G74" s="57">
        <f t="shared" si="20"/>
        <v>3.0003299999999999</v>
      </c>
      <c r="H74" s="156">
        <f t="shared" si="21"/>
        <v>1.4002999999999999</v>
      </c>
      <c r="I74" s="57"/>
      <c r="J74" s="155" t="str">
        <f t="shared" si="22"/>
        <v>Pernambuco</v>
      </c>
      <c r="K74" s="57">
        <f t="shared" si="23"/>
        <v>5.4000570000000003</v>
      </c>
      <c r="L74" s="156">
        <f t="shared" si="24"/>
        <v>2.6000520000000003</v>
      </c>
      <c r="M74" s="194" t="str">
        <f t="shared" si="25"/>
        <v>Indústria de Transformação</v>
      </c>
      <c r="N74" s="196">
        <f t="shared" si="26"/>
        <v>-0.6</v>
      </c>
      <c r="O74" s="196">
        <f t="shared" si="26"/>
        <v>-0.8</v>
      </c>
      <c r="P74" s="197">
        <f t="shared" si="26"/>
        <v>0.9</v>
      </c>
    </row>
    <row r="75" spans="2:42" x14ac:dyDescent="0.25">
      <c r="B75" s="155" t="str">
        <f t="shared" si="16"/>
        <v>Santa Catarina</v>
      </c>
      <c r="C75" s="57">
        <f t="shared" si="17"/>
        <v>1.2006299999999999</v>
      </c>
      <c r="D75" s="160">
        <f t="shared" si="18"/>
        <v>1.50051</v>
      </c>
      <c r="E75" s="2"/>
      <c r="F75" s="155" t="str">
        <f t="shared" si="19"/>
        <v>Espírito Santo</v>
      </c>
      <c r="G75" s="57">
        <f t="shared" si="20"/>
        <v>1.6003800000000001</v>
      </c>
      <c r="H75" s="156">
        <f t="shared" si="21"/>
        <v>1.4002999999999999</v>
      </c>
      <c r="I75" s="57"/>
      <c r="J75" s="155" t="str">
        <f t="shared" si="22"/>
        <v>Rio Grande do Sul</v>
      </c>
      <c r="K75" s="57">
        <f t="shared" si="23"/>
        <v>4.1000649999999998</v>
      </c>
      <c r="L75" s="156">
        <f t="shared" si="24"/>
        <v>2.6000520000000003</v>
      </c>
      <c r="M75" s="15" t="str">
        <f t="shared" si="25"/>
        <v>Fabricação de produtos alimentícios</v>
      </c>
      <c r="N75" s="57">
        <f t="shared" si="26"/>
        <v>2.6</v>
      </c>
      <c r="O75" s="57">
        <f t="shared" si="26"/>
        <v>-0.2</v>
      </c>
      <c r="P75" s="156">
        <f t="shared" si="26"/>
        <v>-0.6</v>
      </c>
    </row>
    <row r="76" spans="2:42" x14ac:dyDescent="0.25">
      <c r="B76" s="155" t="str">
        <f t="shared" si="16"/>
        <v>Goiás</v>
      </c>
      <c r="C76" s="57">
        <f t="shared" si="17"/>
        <v>-9.9340000000000012E-2</v>
      </c>
      <c r="D76" s="160">
        <f t="shared" si="18"/>
        <v>1.50051</v>
      </c>
      <c r="E76" s="2"/>
      <c r="F76" s="155" t="str">
        <f t="shared" si="19"/>
        <v>Santa Catarina</v>
      </c>
      <c r="G76" s="57">
        <f t="shared" si="20"/>
        <v>0.90042</v>
      </c>
      <c r="H76" s="156">
        <f t="shared" si="21"/>
        <v>1.4002999999999999</v>
      </c>
      <c r="I76" s="57"/>
      <c r="J76" s="155" t="str">
        <f t="shared" si="22"/>
        <v>Santa Catarina</v>
      </c>
      <c r="K76" s="57">
        <f t="shared" si="23"/>
        <v>2.6000640000000002</v>
      </c>
      <c r="L76" s="156">
        <f t="shared" si="24"/>
        <v>2.6000520000000003</v>
      </c>
      <c r="M76" s="15" t="str">
        <f t="shared" si="25"/>
        <v>Fabricação de celulose, papel e produtos de papel</v>
      </c>
      <c r="N76" s="57">
        <f t="shared" si="26"/>
        <v>-7.1</v>
      </c>
      <c r="O76" s="57">
        <f t="shared" si="26"/>
        <v>3</v>
      </c>
      <c r="P76" s="156">
        <f t="shared" si="26"/>
        <v>-5</v>
      </c>
    </row>
    <row r="77" spans="2:42" x14ac:dyDescent="0.25">
      <c r="B77" s="155" t="str">
        <f t="shared" si="16"/>
        <v>Pernambuco</v>
      </c>
      <c r="C77" s="57">
        <f t="shared" si="17"/>
        <v>-0.19944000000000001</v>
      </c>
      <c r="D77" s="160">
        <f t="shared" si="18"/>
        <v>1.50051</v>
      </c>
      <c r="E77" s="2"/>
      <c r="F77" s="155" t="str">
        <f t="shared" si="19"/>
        <v>Goiás</v>
      </c>
      <c r="G77" s="57">
        <f t="shared" si="20"/>
        <v>0.10045000000000001</v>
      </c>
      <c r="H77" s="156">
        <f t="shared" si="21"/>
        <v>1.4002999999999999</v>
      </c>
      <c r="I77" s="57"/>
      <c r="J77" s="155" t="str">
        <f t="shared" si="22"/>
        <v>Espírito Santo</v>
      </c>
      <c r="K77" s="57">
        <f t="shared" si="23"/>
        <v>1.80006</v>
      </c>
      <c r="L77" s="156">
        <f t="shared" si="24"/>
        <v>2.6000520000000003</v>
      </c>
      <c r="M77" s="15" t="str">
        <f t="shared" si="25"/>
        <v>Fabricação de produtos de minerais não metálicos</v>
      </c>
      <c r="N77" s="57">
        <f t="shared" si="26"/>
        <v>-3.6</v>
      </c>
      <c r="O77" s="57">
        <f t="shared" si="26"/>
        <v>-5.4</v>
      </c>
      <c r="P77" s="156">
        <f t="shared" si="26"/>
        <v>-1.4</v>
      </c>
    </row>
    <row r="78" spans="2:42" ht="15.75" thickBot="1" x14ac:dyDescent="0.3">
      <c r="B78" s="155" t="str">
        <f t="shared" si="16"/>
        <v>Rio de Janeiro</v>
      </c>
      <c r="C78" s="57">
        <f t="shared" si="17"/>
        <v>-0.69939999999999991</v>
      </c>
      <c r="D78" s="160">
        <f t="shared" si="18"/>
        <v>1.50051</v>
      </c>
      <c r="E78" s="2"/>
      <c r="F78" s="155" t="str">
        <f t="shared" si="19"/>
        <v>Pernambuco</v>
      </c>
      <c r="G78" s="57">
        <f t="shared" si="20"/>
        <v>-9.9650000000000002E-2</v>
      </c>
      <c r="H78" s="156">
        <f t="shared" si="21"/>
        <v>1.4002999999999999</v>
      </c>
      <c r="I78" s="57"/>
      <c r="J78" s="155" t="str">
        <f t="shared" si="22"/>
        <v>Rio de Janeiro</v>
      </c>
      <c r="K78" s="57">
        <f t="shared" si="23"/>
        <v>1.6000610000000002</v>
      </c>
      <c r="L78" s="156">
        <f t="shared" si="24"/>
        <v>2.6000520000000003</v>
      </c>
      <c r="M78" s="162" t="str">
        <f t="shared" si="25"/>
        <v>Metalurgia</v>
      </c>
      <c r="N78" s="158">
        <f t="shared" si="26"/>
        <v>2.7</v>
      </c>
      <c r="O78" s="158">
        <f t="shared" si="26"/>
        <v>-0.1</v>
      </c>
      <c r="P78" s="159">
        <f t="shared" si="26"/>
        <v>5.5</v>
      </c>
    </row>
    <row r="79" spans="2:42" x14ac:dyDescent="0.25">
      <c r="B79" s="155" t="str">
        <f t="shared" si="16"/>
        <v>Espírito Santo</v>
      </c>
      <c r="C79" s="57">
        <f t="shared" si="17"/>
        <v>-1.4994099999999999</v>
      </c>
      <c r="D79" s="160">
        <f t="shared" si="18"/>
        <v>1.50051</v>
      </c>
      <c r="E79" s="2"/>
      <c r="F79" s="155" t="str">
        <f t="shared" si="19"/>
        <v>Rio de Janeiro</v>
      </c>
      <c r="G79" s="57">
        <f t="shared" si="20"/>
        <v>-0.49961</v>
      </c>
      <c r="H79" s="156">
        <f t="shared" si="21"/>
        <v>1.4002999999999999</v>
      </c>
      <c r="I79" s="57"/>
      <c r="J79" s="155" t="str">
        <f t="shared" si="22"/>
        <v>Nordeste</v>
      </c>
      <c r="K79" s="57">
        <f t="shared" si="23"/>
        <v>1.5000530000000001</v>
      </c>
      <c r="L79" s="156">
        <f t="shared" si="24"/>
        <v>2.6000520000000003</v>
      </c>
    </row>
    <row r="80" spans="2:42" x14ac:dyDescent="0.25">
      <c r="B80" s="155" t="str">
        <f t="shared" si="16"/>
        <v>Amazonas</v>
      </c>
      <c r="C80" s="57">
        <f t="shared" si="17"/>
        <v>-2.89947</v>
      </c>
      <c r="D80" s="160">
        <f t="shared" si="18"/>
        <v>1.50051</v>
      </c>
      <c r="E80" s="2"/>
      <c r="F80" s="155" t="str">
        <f t="shared" si="19"/>
        <v>Amazonas</v>
      </c>
      <c r="G80" s="57">
        <f t="shared" si="20"/>
        <v>-2.1996800000000003</v>
      </c>
      <c r="H80" s="156">
        <f t="shared" si="21"/>
        <v>1.4002999999999999</v>
      </c>
      <c r="I80" s="57"/>
      <c r="J80" s="155" t="str">
        <f t="shared" si="22"/>
        <v>Goiás</v>
      </c>
      <c r="K80" s="57">
        <f t="shared" si="23"/>
        <v>1.000067</v>
      </c>
      <c r="L80" s="156">
        <f t="shared" si="24"/>
        <v>2.6000520000000003</v>
      </c>
    </row>
    <row r="81" spans="2:15" x14ac:dyDescent="0.25">
      <c r="B81" s="155" t="str">
        <f t="shared" si="16"/>
        <v>Paraná</v>
      </c>
      <c r="C81" s="57">
        <f t="shared" si="17"/>
        <v>-3.2993799999999998</v>
      </c>
      <c r="D81" s="160">
        <f t="shared" si="18"/>
        <v>1.50051</v>
      </c>
      <c r="E81" s="2"/>
      <c r="F81" s="155" t="str">
        <f t="shared" si="19"/>
        <v>Paraná</v>
      </c>
      <c r="G81" s="57">
        <f t="shared" si="20"/>
        <v>-2.6995900000000002</v>
      </c>
      <c r="H81" s="156">
        <f t="shared" si="21"/>
        <v>1.4002999999999999</v>
      </c>
      <c r="I81" s="57"/>
      <c r="J81" s="155" t="str">
        <f t="shared" si="22"/>
        <v>Ceará</v>
      </c>
      <c r="K81" s="57">
        <f t="shared" si="23"/>
        <v>1.0000560000000001</v>
      </c>
      <c r="L81" s="156">
        <f t="shared" si="24"/>
        <v>2.6000520000000003</v>
      </c>
      <c r="N81" s="7" t="s">
        <v>156</v>
      </c>
      <c r="O81" s="344" t="s">
        <v>157</v>
      </c>
    </row>
    <row r="82" spans="2:15" ht="15.75" thickBot="1" x14ac:dyDescent="0.3">
      <c r="B82" s="155" t="str">
        <f t="shared" si="16"/>
        <v>Ceará</v>
      </c>
      <c r="C82" s="57">
        <f t="shared" si="17"/>
        <v>-3.9994499999999999</v>
      </c>
      <c r="D82" s="160">
        <f t="shared" si="18"/>
        <v>1.50051</v>
      </c>
      <c r="E82" s="2"/>
      <c r="F82" s="155" t="str">
        <f t="shared" si="19"/>
        <v>Nordeste</v>
      </c>
      <c r="G82" s="57">
        <f t="shared" si="20"/>
        <v>-3.79969</v>
      </c>
      <c r="H82" s="156">
        <f t="shared" si="21"/>
        <v>1.4002999999999999</v>
      </c>
      <c r="I82" s="57"/>
      <c r="J82" s="155" t="str">
        <f t="shared" si="22"/>
        <v>Amazonas</v>
      </c>
      <c r="K82" s="57">
        <f t="shared" si="23"/>
        <v>0.90005400000000002</v>
      </c>
      <c r="L82" s="156">
        <f t="shared" si="24"/>
        <v>2.6000520000000003</v>
      </c>
      <c r="N82" s="59">
        <f>'1.5'!D8</f>
        <v>45689</v>
      </c>
      <c r="O82" s="345"/>
    </row>
    <row r="83" spans="2:15" x14ac:dyDescent="0.25">
      <c r="B83" s="155" t="str">
        <f t="shared" si="16"/>
        <v>Nordeste</v>
      </c>
      <c r="C83" s="57">
        <f t="shared" si="17"/>
        <v>-4.6994800000000003</v>
      </c>
      <c r="D83" s="160">
        <f t="shared" si="18"/>
        <v>1.50051</v>
      </c>
      <c r="E83" s="2"/>
      <c r="F83" s="155" t="str">
        <f t="shared" si="19"/>
        <v>Ceará</v>
      </c>
      <c r="G83" s="57">
        <f t="shared" si="20"/>
        <v>-7.8996600000000008</v>
      </c>
      <c r="H83" s="156">
        <f t="shared" si="21"/>
        <v>1.4002999999999999</v>
      </c>
      <c r="I83" s="57"/>
      <c r="J83" s="155" t="str">
        <f t="shared" si="22"/>
        <v>Minas Gerais</v>
      </c>
      <c r="K83" s="57">
        <f t="shared" si="23"/>
        <v>0.80005900000000008</v>
      </c>
      <c r="L83" s="156">
        <f t="shared" si="24"/>
        <v>2.6000520000000003</v>
      </c>
    </row>
    <row r="84" spans="2:15" x14ac:dyDescent="0.25">
      <c r="B84" s="155" t="str">
        <f t="shared" si="16"/>
        <v>São Paulo</v>
      </c>
      <c r="C84" s="57">
        <f t="shared" si="17"/>
        <v>-11.59939</v>
      </c>
      <c r="D84" s="160">
        <f t="shared" si="18"/>
        <v>1.50051</v>
      </c>
      <c r="E84" s="2"/>
      <c r="F84" s="155" t="str">
        <f t="shared" si="19"/>
        <v>São Paulo</v>
      </c>
      <c r="G84" s="57">
        <f t="shared" si="20"/>
        <v>-10.2996</v>
      </c>
      <c r="H84" s="156">
        <f t="shared" si="21"/>
        <v>1.4002999999999999</v>
      </c>
      <c r="I84" s="57"/>
      <c r="J84" s="155" t="str">
        <f t="shared" si="22"/>
        <v>Bahia</v>
      </c>
      <c r="K84" s="57">
        <f t="shared" si="23"/>
        <v>-1.0999420000000002</v>
      </c>
      <c r="L84" s="156">
        <f t="shared" si="24"/>
        <v>2.6000520000000003</v>
      </c>
    </row>
    <row r="85" spans="2:15" x14ac:dyDescent="0.25">
      <c r="B85" s="155" t="str">
        <f t="shared" si="16"/>
        <v>Minas Gerais</v>
      </c>
      <c r="C85" s="57">
        <f t="shared" si="17"/>
        <v>-21.299420000000001</v>
      </c>
      <c r="D85" s="160">
        <f t="shared" si="18"/>
        <v>1.50051</v>
      </c>
      <c r="E85" s="2"/>
      <c r="F85" s="155" t="str">
        <f t="shared" si="19"/>
        <v>Minas Gerais</v>
      </c>
      <c r="G85" s="57">
        <f t="shared" si="20"/>
        <v>-19.699629999999999</v>
      </c>
      <c r="H85" s="156">
        <f t="shared" si="21"/>
        <v>1.4002999999999999</v>
      </c>
      <c r="I85" s="57"/>
      <c r="J85" s="155" t="str">
        <f t="shared" si="22"/>
        <v>Paraná</v>
      </c>
      <c r="K85" s="57">
        <f t="shared" si="23"/>
        <v>-1.4999370000000001</v>
      </c>
      <c r="L85" s="156">
        <f t="shared" si="24"/>
        <v>2.6000520000000003</v>
      </c>
    </row>
    <row r="86" spans="2:15" ht="15.75" thickBot="1" x14ac:dyDescent="0.3">
      <c r="B86" s="157" t="str">
        <f t="shared" si="16"/>
        <v>Bahia</v>
      </c>
      <c r="C86" s="158">
        <f t="shared" si="17"/>
        <v>-24.49943</v>
      </c>
      <c r="D86" s="161">
        <f t="shared" si="18"/>
        <v>1.50051</v>
      </c>
      <c r="E86" s="2"/>
      <c r="F86" s="157" t="str">
        <f t="shared" si="19"/>
        <v>Bahia</v>
      </c>
      <c r="G86" s="158">
        <f t="shared" si="20"/>
        <v>-19.79964</v>
      </c>
      <c r="H86" s="159">
        <f t="shared" si="21"/>
        <v>1.4002999999999999</v>
      </c>
      <c r="I86" s="57"/>
      <c r="J86" s="157" t="str">
        <f t="shared" si="22"/>
        <v>São Paulo</v>
      </c>
      <c r="K86" s="158">
        <f t="shared" si="23"/>
        <v>-4.1999380000000004</v>
      </c>
      <c r="L86" s="159">
        <f t="shared" si="24"/>
        <v>2.6000520000000003</v>
      </c>
    </row>
    <row r="87" spans="2:15" ht="15.75" thickBot="1" x14ac:dyDescent="0.3">
      <c r="B87" t="s">
        <v>3</v>
      </c>
      <c r="D87" s="2">
        <f t="shared" si="18"/>
        <v>1.50051</v>
      </c>
      <c r="E87" s="2"/>
      <c r="F87" t="s">
        <v>3</v>
      </c>
      <c r="H87" s="159">
        <f>AE50</f>
        <v>1.4002999999999999</v>
      </c>
      <c r="I87" s="57"/>
      <c r="J87" s="15" t="s">
        <v>3</v>
      </c>
      <c r="K87" s="57"/>
      <c r="L87" s="57">
        <f t="shared" si="24"/>
        <v>2.6000520000000003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45689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299" t="s">
        <v>28</v>
      </c>
      <c r="C5" s="356" t="s">
        <v>69</v>
      </c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9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300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9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46"/>
      <c r="C7" s="352">
        <f t="shared" ref="C7:J7" si="0">D7-31</f>
        <v>45348</v>
      </c>
      <c r="D7" s="352">
        <f t="shared" si="0"/>
        <v>45379</v>
      </c>
      <c r="E7" s="352">
        <f t="shared" si="0"/>
        <v>45410</v>
      </c>
      <c r="F7" s="352">
        <f t="shared" si="0"/>
        <v>45441</v>
      </c>
      <c r="G7" s="352">
        <f t="shared" si="0"/>
        <v>45472</v>
      </c>
      <c r="H7" s="352">
        <f t="shared" si="0"/>
        <v>45503</v>
      </c>
      <c r="I7" s="352">
        <f t="shared" si="0"/>
        <v>45534</v>
      </c>
      <c r="J7" s="354">
        <f t="shared" si="0"/>
        <v>45565</v>
      </c>
      <c r="K7" s="352">
        <f>L7-30</f>
        <v>45596</v>
      </c>
      <c r="L7" s="352">
        <f>M7-31</f>
        <v>45626</v>
      </c>
      <c r="M7" s="352">
        <f>N7-31</f>
        <v>45657</v>
      </c>
      <c r="N7" s="350">
        <f>O7-1</f>
        <v>45688</v>
      </c>
      <c r="O7" s="348">
        <f>B4</f>
        <v>45689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47"/>
      <c r="C8" s="353"/>
      <c r="D8" s="353"/>
      <c r="E8" s="353"/>
      <c r="F8" s="353"/>
      <c r="G8" s="353"/>
      <c r="H8" s="353"/>
      <c r="I8" s="353"/>
      <c r="J8" s="355"/>
      <c r="K8" s="353"/>
      <c r="L8" s="353"/>
      <c r="M8" s="353"/>
      <c r="N8" s="351"/>
      <c r="O8" s="349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-10.3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-2.7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0.9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3.3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7.6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3.5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-6.4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1.3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0.1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2.6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1.5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0.9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5.7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1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-1.1000000000000001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5.4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>
      <formula1>Lista</formula1>
    </dataValidation>
  </dataValidations>
  <hyperlinks>
    <hyperlink ref="B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AR131"/>
  <sheetViews>
    <sheetView zoomScaleNormal="100" workbookViewId="0">
      <selection activeCell="J19" sqref="J19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60" t="s">
        <v>57</v>
      </c>
      <c r="C2" s="317"/>
      <c r="D2" s="317"/>
      <c r="E2" s="317"/>
      <c r="F2" s="317"/>
      <c r="G2" s="317"/>
      <c r="H2" s="317"/>
      <c r="I2" s="317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45689</v>
      </c>
      <c r="D3" s="14">
        <f>C3-1</f>
        <v>45688</v>
      </c>
      <c r="E3" s="361"/>
      <c r="F3" s="362"/>
      <c r="G3" s="362"/>
      <c r="H3" s="362"/>
      <c r="I3" s="362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63" t="s">
        <v>59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</row>
    <row r="24" spans="1:13" ht="15" customHeight="1" x14ac:dyDescent="0.25">
      <c r="A24" s="6"/>
      <c r="B24" s="363" t="s">
        <v>60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Q28"/>
  <sheetViews>
    <sheetView zoomScale="115" zoomScaleNormal="115" workbookViewId="0">
      <selection activeCell="I18" sqref="I18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60" t="s">
        <v>65</v>
      </c>
      <c r="C2" s="360"/>
      <c r="D2" s="360"/>
      <c r="E2" s="360"/>
      <c r="F2" s="360"/>
      <c r="G2" s="360"/>
      <c r="H2" s="360"/>
      <c r="I2" s="360"/>
      <c r="J2" s="360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45689</v>
      </c>
      <c r="D3" s="31">
        <f>C3-365</f>
        <v>45324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63" t="s">
        <v>59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8"/>
      <c r="P22" s="8"/>
      <c r="Q22" s="8"/>
    </row>
    <row r="23" spans="1:17" x14ac:dyDescent="0.25">
      <c r="A23" s="6"/>
      <c r="B23" s="363" t="s">
        <v>60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C54"/>
  <sheetViews>
    <sheetView zoomScale="130" zoomScaleNormal="130" workbookViewId="0">
      <selection activeCell="M15" sqref="M15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60" t="s">
        <v>67</v>
      </c>
      <c r="C2" s="317"/>
      <c r="D2" s="317"/>
      <c r="E2" s="317"/>
      <c r="F2" s="317"/>
      <c r="G2" s="317"/>
      <c r="H2" s="317"/>
      <c r="I2" s="317"/>
      <c r="J2" s="31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60" t="s">
        <v>257</v>
      </c>
      <c r="C3" s="360"/>
      <c r="D3" s="360"/>
      <c r="E3" s="360"/>
      <c r="F3" s="360"/>
      <c r="G3" s="126">
        <f>'1.4'!B4</f>
        <v>45689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64" t="s">
        <v>59</v>
      </c>
      <c r="C23" s="364"/>
      <c r="D23" s="364"/>
      <c r="E23" s="364"/>
      <c r="F23" s="364"/>
      <c r="G23" s="364"/>
      <c r="H23" s="364"/>
      <c r="I23" s="364"/>
      <c r="J23" s="364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64" t="s">
        <v>60</v>
      </c>
      <c r="C24" s="364"/>
      <c r="D24" s="364"/>
      <c r="E24" s="364"/>
      <c r="F24" s="364"/>
      <c r="G24" s="364"/>
      <c r="H24" s="364"/>
      <c r="I24" s="364"/>
      <c r="J24" s="364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64" t="s">
        <v>191</v>
      </c>
      <c r="C25" s="364"/>
      <c r="D25" s="364"/>
      <c r="E25" s="364"/>
      <c r="F25" s="364"/>
      <c r="G25" s="364"/>
      <c r="H25" s="364"/>
      <c r="I25" s="364"/>
      <c r="J25" s="364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1"/>
  </sheetPr>
  <dimension ref="A1"/>
  <sheetViews>
    <sheetView workbookViewId="0">
      <selection activeCell="C8" sqref="C8:E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T56"/>
  <sheetViews>
    <sheetView zoomScale="115" zoomScaleNormal="115" workbookViewId="0">
      <selection activeCell="M21" sqref="M21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60" t="s">
        <v>67</v>
      </c>
      <c r="C2" s="317"/>
      <c r="D2" s="317"/>
      <c r="E2" s="317"/>
      <c r="F2" s="317"/>
      <c r="G2" s="317"/>
      <c r="H2" s="317"/>
      <c r="I2" s="317"/>
      <c r="J2" s="317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60" t="s">
        <v>197</v>
      </c>
      <c r="C3" s="317"/>
      <c r="D3" s="317"/>
      <c r="E3" s="317"/>
      <c r="F3" s="317"/>
      <c r="G3" s="317"/>
      <c r="H3" s="317"/>
      <c r="I3" s="317"/>
      <c r="J3" s="317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63" t="s">
        <v>59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6"/>
      <c r="P24" s="6"/>
      <c r="Q24" s="6"/>
      <c r="R24" s="6"/>
      <c r="S24" s="6"/>
      <c r="T24" s="6"/>
    </row>
    <row r="25" spans="1:20" x14ac:dyDescent="0.25">
      <c r="A25" s="6"/>
      <c r="B25" s="363" t="s">
        <v>60</v>
      </c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6"/>
      <c r="P25" s="6"/>
      <c r="Q25" s="6"/>
      <c r="R25" s="6"/>
      <c r="S25" s="6"/>
      <c r="T25" s="6"/>
    </row>
    <row r="26" spans="1:20" x14ac:dyDescent="0.25">
      <c r="A26" s="6"/>
      <c r="B26" s="363" t="s">
        <v>196</v>
      </c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T48"/>
  <sheetViews>
    <sheetView zoomScale="120" zoomScaleNormal="120" workbookViewId="0">
      <selection activeCell="N11" sqref="N11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84" t="s">
        <v>199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84" t="s">
        <v>68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66" t="s">
        <v>59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8"/>
      <c r="P23" s="8"/>
      <c r="Q23" s="8"/>
      <c r="R23" s="8"/>
      <c r="S23" s="8"/>
      <c r="T23" s="8"/>
    </row>
    <row r="24" spans="1:20" x14ac:dyDescent="0.25">
      <c r="A24" s="8"/>
      <c r="B24" s="366" t="s">
        <v>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8"/>
      <c r="P24" s="8"/>
      <c r="Q24" s="8"/>
      <c r="R24" s="8"/>
      <c r="S24" s="8"/>
      <c r="T24" s="8"/>
    </row>
    <row r="25" spans="1:20" x14ac:dyDescent="0.25">
      <c r="A25" s="8"/>
      <c r="B25" s="317" t="s">
        <v>191</v>
      </c>
      <c r="C25" s="317"/>
      <c r="D25" s="317"/>
      <c r="E25" s="31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317" t="s">
        <v>192</v>
      </c>
      <c r="C26" s="317"/>
      <c r="D26" s="317"/>
      <c r="E26" s="31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84" t="s">
        <v>129</v>
      </c>
      <c r="C2" s="365"/>
      <c r="D2" s="365"/>
      <c r="E2" s="365"/>
      <c r="F2" s="365"/>
      <c r="G2" s="365"/>
      <c r="H2" s="365"/>
      <c r="I2" s="365"/>
      <c r="J2" s="365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84" t="s">
        <v>163</v>
      </c>
      <c r="C3" s="365"/>
      <c r="D3" s="365"/>
      <c r="E3" s="365"/>
      <c r="F3" s="365"/>
      <c r="G3" s="365"/>
      <c r="H3" s="365"/>
      <c r="I3" s="365"/>
      <c r="J3" s="36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66" t="s">
        <v>59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66" t="s">
        <v>60</v>
      </c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84" t="s">
        <v>198</v>
      </c>
      <c r="C5" s="365"/>
      <c r="D5" s="365"/>
      <c r="E5" s="365"/>
      <c r="F5" s="365"/>
      <c r="G5" s="365"/>
      <c r="H5" s="365"/>
      <c r="I5" s="365"/>
      <c r="J5" s="365"/>
    </row>
    <row r="6" spans="2:10" x14ac:dyDescent="0.25">
      <c r="B6" s="284" t="s">
        <v>163</v>
      </c>
      <c r="C6" s="365"/>
      <c r="D6" s="365"/>
      <c r="E6" s="365"/>
      <c r="F6" s="365"/>
      <c r="G6" s="365"/>
      <c r="H6" s="365"/>
      <c r="I6" s="365"/>
      <c r="J6" s="365"/>
    </row>
    <row r="25" spans="2:14" x14ac:dyDescent="0.25">
      <c r="B25" s="366" t="s">
        <v>59</v>
      </c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</row>
    <row r="26" spans="2:14" x14ac:dyDescent="0.25">
      <c r="B26" s="366" t="s">
        <v>60</v>
      </c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ref="F2:R13">
    <sortCondition descending="1" ref="F13"/>
  </sortState>
  <dataValidations count="1">
    <dataValidation type="list" allowBlank="1" showInputMessage="1" showErrorMessage="1" sqref="F3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314" t="s">
        <v>119</v>
      </c>
      <c r="C3" s="370" t="s">
        <v>69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2"/>
      <c r="S3" s="61"/>
      <c r="T3" s="60"/>
      <c r="U3" s="60"/>
      <c r="V3" s="60"/>
    </row>
    <row r="4" spans="1:22" x14ac:dyDescent="0.25">
      <c r="A4" s="45"/>
      <c r="B4" s="315"/>
      <c r="C4" s="368">
        <v>2015</v>
      </c>
      <c r="D4" s="369"/>
      <c r="E4" s="369"/>
      <c r="F4" s="369"/>
      <c r="G4" s="368">
        <v>2016</v>
      </c>
      <c r="H4" s="369"/>
      <c r="I4" s="369"/>
      <c r="J4" s="369"/>
      <c r="K4" s="368">
        <v>2017</v>
      </c>
      <c r="L4" s="369"/>
      <c r="M4" s="369"/>
      <c r="N4" s="369"/>
      <c r="O4" s="368">
        <v>2018</v>
      </c>
      <c r="P4" s="369"/>
      <c r="Q4" s="369"/>
      <c r="R4" s="373"/>
      <c r="S4" s="10"/>
    </row>
    <row r="5" spans="1:22" x14ac:dyDescent="0.25">
      <c r="A5" s="45"/>
      <c r="B5" s="367"/>
      <c r="C5" s="138" t="s">
        <v>214</v>
      </c>
      <c r="D5" s="138" t="s">
        <v>216</v>
      </c>
      <c r="E5" s="138" t="s">
        <v>215</v>
      </c>
      <c r="F5" s="101" t="s">
        <v>217</v>
      </c>
      <c r="G5" s="138" t="s">
        <v>214</v>
      </c>
      <c r="H5" s="138" t="s">
        <v>216</v>
      </c>
      <c r="I5" s="138" t="s">
        <v>215</v>
      </c>
      <c r="J5" s="101" t="s">
        <v>217</v>
      </c>
      <c r="K5" s="138" t="s">
        <v>214</v>
      </c>
      <c r="L5" s="138" t="s">
        <v>216</v>
      </c>
      <c r="M5" s="138" t="s">
        <v>215</v>
      </c>
      <c r="N5" s="101" t="s">
        <v>217</v>
      </c>
      <c r="O5" s="138" t="s">
        <v>214</v>
      </c>
      <c r="P5" s="138" t="s">
        <v>216</v>
      </c>
      <c r="Q5" s="138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-5.6790384459064374</v>
      </c>
      <c r="D7" s="80">
        <f>VLOOKUP(D$40,Tabela_2!$A$6:$BM$200,ROW(I31),TRUE)</f>
        <v>-6.2445521111470175</v>
      </c>
      <c r="E7" s="80">
        <f>VLOOKUP(E$40,Tabela_2!$A$6:$BM$200,ROW(J31),TRUE)</f>
        <v>-9.1685254548542048</v>
      </c>
      <c r="F7" s="80">
        <f>VLOOKUP(F$40,Tabela_2!$A$6:$BM$200,ROW(K31),TRUE)</f>
        <v>-11.714496835499212</v>
      </c>
      <c r="G7" s="80">
        <f>VLOOKUP(G$40,Tabela_2!$A$6:$BM$200,ROW(L31),TRUE)</f>
        <v>-11.417518312845875</v>
      </c>
      <c r="H7" s="80">
        <f>VLOOKUP(H$40,Tabela_2!$A$6:$BM$200,ROW(M31),TRUE)</f>
        <v>-6.3658808168854497</v>
      </c>
      <c r="I7" s="80">
        <f>VLOOKUP(I$40,Tabela_2!$A$6:$BM$200,ROW(N31),TRUE)</f>
        <v>-4.9076107407713394</v>
      </c>
      <c r="J7" s="80">
        <f>VLOOKUP(J$40,Tabela_2!$A$6:$BM$200,ROW(R31),TRUE)</f>
        <v>-3.1000982722246717</v>
      </c>
      <c r="K7" s="80">
        <f>VLOOKUP(K$40,Tabela_2!$A$6:$BM$200,ROW(S31),TRUE)</f>
        <v>1.4472250606689663</v>
      </c>
      <c r="L7" s="80">
        <f>VLOOKUP(L$40,Tabela_2!$A$6:$BM$200,ROW(T31),TRUE)</f>
        <v>0.3762015494373383</v>
      </c>
      <c r="M7" s="80">
        <f>VLOOKUP(M$40,Tabela_2!$A$6:$BM$200,ROW(U31),TRUE)</f>
        <v>3.103356377576505</v>
      </c>
      <c r="N7" s="80">
        <f>VLOOKUP(N$40,Tabela_2!$A$6:$BM$200,ROW(V31),TRUE)</f>
        <v>5.0710040345095075</v>
      </c>
      <c r="O7" s="80">
        <f>VLOOKUP(O$40,Tabela_2!$A$6:$BM$220,ROW(W31),TRUE)</f>
        <v>2.7502400300740248</v>
      </c>
      <c r="P7" s="80">
        <f>VLOOKUP(P$40,Tabela_2!$A$6:$BM$220,ROW(X31),TRUE)</f>
        <v>1.5723077374611538</v>
      </c>
      <c r="Q7" s="80">
        <f>VLOOKUP(Q$40,Tabela_2!$A$6:$BM$220,ROW(Y31),TRUE)</f>
        <v>1.0588985739526935</v>
      </c>
      <c r="R7" s="80">
        <f>VLOOKUP(R$40,Tabela_2!$A$6:$BM$220,ROW(Z31),TRUE)</f>
        <v>-1.3235402264210938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11.635059194803032</v>
      </c>
      <c r="D8" s="80">
        <f>VLOOKUP(D$40,Tabela_2!$A$6:$BM$200,ROW(I32),TRUE)</f>
        <v>9.2021921690939479</v>
      </c>
      <c r="E8" s="80">
        <f>VLOOKUP(E$40,Tabela_2!$A$6:$BM$200,ROW(J32),TRUE)</f>
        <v>3.4014644953105355</v>
      </c>
      <c r="F8" s="80">
        <f>VLOOKUP(F$40,Tabela_2!$A$6:$BM$200,ROW(K32),TRUE)</f>
        <v>-7.1501038925990468</v>
      </c>
      <c r="G8" s="80">
        <f>VLOOKUP(G$40,Tabela_2!$A$6:$BM$200,ROW(L32),TRUE)</f>
        <v>-14.736647031745653</v>
      </c>
      <c r="H8" s="80">
        <f>VLOOKUP(H$40,Tabela_2!$A$6:$BM$200,ROW(M32),TRUE)</f>
        <v>-13.000820386330069</v>
      </c>
      <c r="I8" s="80">
        <f>VLOOKUP(I$40,Tabela_2!$A$6:$BM$200,ROW(N32),TRUE)</f>
        <v>-10.034411729359894</v>
      </c>
      <c r="J8" s="80">
        <f>VLOOKUP(J$40,Tabela_2!$A$6:$BM$200,ROW(R32),TRUE)</f>
        <v>0.50858376943823114</v>
      </c>
      <c r="K8" s="80">
        <f>VLOOKUP(K$40,Tabela_2!$A$6:$BM$200,ROW(S32),TRUE)</f>
        <v>10.197020961601222</v>
      </c>
      <c r="L8" s="80">
        <f>VLOOKUP(L$40,Tabela_2!$A$6:$BM$200,ROW(T32),TRUE)</f>
        <v>6.2302672968363337</v>
      </c>
      <c r="M8" s="80">
        <f>VLOOKUP(M$40,Tabela_2!$A$6:$BM$200,ROW(U32),TRUE)</f>
        <v>2.5351585735764459</v>
      </c>
      <c r="N8" s="80">
        <f>VLOOKUP(N$40,Tabela_2!$A$6:$BM$200,ROW(V32),TRUE)</f>
        <v>-6.3430758616767058E-2</v>
      </c>
      <c r="O8" s="80">
        <f>VLOOKUP(O$40,Tabela_2!$A$6:$BM$220,ROW(W32),TRUE)</f>
        <v>-2.7415524708698569</v>
      </c>
      <c r="P8" s="80">
        <f>VLOOKUP(P$40,Tabela_2!$A$6:$BM$220,ROW(X32),TRUE)</f>
        <v>-0.20053108287410026</v>
      </c>
      <c r="Q8" s="80">
        <f>VLOOKUP(Q$40,Tabela_2!$A$6:$BM$220,ROW(Y32),TRUE)</f>
        <v>-7.6850772810532764E-2</v>
      </c>
      <c r="R8" s="80">
        <f>VLOOKUP(R$40,Tabela_2!$A$6:$BM$220,ROW(Z32),TRUE)</f>
        <v>2.9657538485661217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-7.8391322216750154</v>
      </c>
      <c r="D9" s="80">
        <f>VLOOKUP(D$40,Tabela_2!$A$6:$BM$200,ROW(I33),TRUE)</f>
        <v>-8.2372277287901525</v>
      </c>
      <c r="E9" s="80">
        <f>VLOOKUP(E$40,Tabela_2!$A$6:$BM$200,ROW(J33),TRUE)</f>
        <v>-10.80063647870978</v>
      </c>
      <c r="F9" s="80">
        <f>VLOOKUP(F$40,Tabela_2!$A$6:$BM$200,ROW(K33),TRUE)</f>
        <v>-12.357506078869784</v>
      </c>
      <c r="G9" s="80">
        <f>VLOOKUP(G$40,Tabela_2!$A$6:$BM$200,ROW(L33),TRUE)</f>
        <v>-10.915756544986266</v>
      </c>
      <c r="H9" s="80">
        <f>VLOOKUP(H$40,Tabela_2!$A$6:$BM$200,ROW(M33),TRUE)</f>
        <v>-5.3470763535083847</v>
      </c>
      <c r="I9" s="80">
        <f>VLOOKUP(I$40,Tabela_2!$A$6:$BM$200,ROW(N33),TRUE)</f>
        <v>-4.1357371486247407</v>
      </c>
      <c r="J9" s="80">
        <f>VLOOKUP(J$40,Tabela_2!$A$6:$BM$200,ROW(R33),TRUE)</f>
        <v>-3.6385897257066313</v>
      </c>
      <c r="K9" s="80">
        <f>VLOOKUP(K$40,Tabela_2!$A$6:$BM$200,ROW(S33),TRUE)</f>
        <v>0.1815188671471013</v>
      </c>
      <c r="L9" s="80">
        <f>VLOOKUP(L$40,Tabela_2!$A$6:$BM$200,ROW(T33),TRUE)</f>
        <v>-0.44992160777274082</v>
      </c>
      <c r="M9" s="80">
        <f>VLOOKUP(M$40,Tabela_2!$A$6:$BM$200,ROW(U33),TRUE)</f>
        <v>3.183624134211227</v>
      </c>
      <c r="N9" s="80">
        <f>VLOOKUP(N$40,Tabela_2!$A$6:$BM$200,ROW(V33),TRUE)</f>
        <v>5.8703572464644083</v>
      </c>
      <c r="O9" s="80">
        <f>VLOOKUP(O$40,Tabela_2!$A$6:$BM$220,ROW(W33),TRUE)</f>
        <v>3.6240800573475562</v>
      </c>
      <c r="P9" s="80">
        <f>VLOOKUP(P$40,Tabela_2!$A$6:$BM$220,ROW(X33),TRUE)</f>
        <v>1.8392793845734889</v>
      </c>
      <c r="Q9" s="80">
        <f>VLOOKUP(Q$40,Tabela_2!$A$6:$BM$220,ROW(Y33),TRUE)</f>
        <v>1.2183397540354468</v>
      </c>
      <c r="R9" s="80">
        <f>VLOOKUP(R$40,Tabela_2!$A$6:$BM$220,ROW(Z33),TRUE)</f>
        <v>-1.9538932094287143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-3.536369702762443</v>
      </c>
      <c r="E10" s="80">
        <f>VLOOKUP(E$40,Tabela_2!$A$6:$BM$200,ROW(J34),TRUE)</f>
        <v>-3.0011122352967545</v>
      </c>
      <c r="F10" s="80">
        <f>VLOOKUP(F$40,Tabela_2!$A$6:$BM$200,ROW(K34),TRUE)</f>
        <v>0.92068845112047715</v>
      </c>
      <c r="G10" s="80">
        <f>VLOOKUP(G$40,Tabela_2!$A$6:$BM$200,ROW(L34),TRUE)</f>
        <v>-1.4143547022175795</v>
      </c>
      <c r="H10" s="80">
        <f>VLOOKUP(H$40,Tabela_2!$A$6:$BM$200,ROW(M34),TRUE)</f>
        <v>4.2125029290672522</v>
      </c>
      <c r="I10" s="80">
        <f>VLOOKUP(I$40,Tabela_2!$A$6:$BM$200,ROW(N34),TRUE)</f>
        <v>2.2625075272938888</v>
      </c>
      <c r="J10" s="80">
        <f>VLOOKUP(J$40,Tabela_2!$A$6:$BM$200,ROW(R34),TRUE)</f>
        <v>-3.4478353349502777</v>
      </c>
      <c r="K10" s="80">
        <f>VLOOKUP(K$40,Tabela_2!$A$6:$BM$200,ROW(S34),TRUE)</f>
        <v>-1.4331238939085167</v>
      </c>
      <c r="L10" s="80">
        <f>VLOOKUP(L$40,Tabela_2!$A$6:$BM$200,ROW(T34),TRUE)</f>
        <v>-2.4841433804228208</v>
      </c>
      <c r="M10" s="80">
        <f>VLOOKUP(M$40,Tabela_2!$A$6:$BM$200,ROW(U34),TRUE)</f>
        <v>5.1261232856385952</v>
      </c>
      <c r="N10" s="80">
        <f>VLOOKUP(N$40,Tabela_2!$A$6:$BM$200,ROW(V34),TRUE)</f>
        <v>2.5178777983708267</v>
      </c>
      <c r="O10" s="80">
        <f>VLOOKUP(O$40,Tabela_2!$A$6:$BM$220,ROW(W34),TRUE)</f>
        <v>0.73862668885256166</v>
      </c>
      <c r="P10" s="80">
        <f>VLOOKUP(P$40,Tabela_2!$A$6:$BM$220,ROW(X34),TRUE)</f>
        <v>-3.3946410368198565</v>
      </c>
      <c r="Q10" s="80">
        <f>VLOOKUP(Q$40,Tabela_2!$A$6:$BM$220,ROW(Y34),TRUE)</f>
        <v>-8.5755418601861084</v>
      </c>
      <c r="R10" s="80">
        <f>VLOOKUP(R$40,Tabela_2!$A$6:$BM$220,ROW(Z34),TRUE)</f>
        <v>-7.9803218024656282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9.3431767792144562</v>
      </c>
      <c r="R11" s="80">
        <f>VLOOKUP(R$40,Tabela_2!$A$6:$BM$220,ROW(Z35),TRUE)</f>
        <v>2.6407673528704212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-5.5409740602365805</v>
      </c>
      <c r="D12" s="80">
        <f>VLOOKUP(D$40,Tabela_2!$A$6:$BM$200,ROW(I36),TRUE)</f>
        <v>-4.159643419266235</v>
      </c>
      <c r="E12" s="80">
        <f>VLOOKUP(E$40,Tabela_2!$A$6:$BM$200,ROW(J36),TRUE)</f>
        <v>-8.5286918807891627</v>
      </c>
      <c r="F12" s="80">
        <f>VLOOKUP(F$40,Tabela_2!$A$6:$BM$200,ROW(K36),TRUE)</f>
        <v>-12.539103469493352</v>
      </c>
      <c r="G12" s="80">
        <f>VLOOKUP(G$40,Tabela_2!$A$6:$BM$200,ROW(L36),TRUE)</f>
        <v>-12.913156647448776</v>
      </c>
      <c r="H12" s="80">
        <f>VLOOKUP(H$40,Tabela_2!$A$6:$BM$200,ROW(M36),TRUE)</f>
        <v>-9.7278709314740919</v>
      </c>
      <c r="I12" s="80">
        <f>VLOOKUP(I$40,Tabela_2!$A$6:$BM$200,ROW(N36),TRUE)</f>
        <v>-10.802684520325833</v>
      </c>
      <c r="J12" s="80">
        <f>VLOOKUP(J$40,Tabela_2!$A$6:$BM$200,ROW(R36),TRUE)</f>
        <v>-8.8658436385069201</v>
      </c>
      <c r="K12" s="80">
        <f>VLOOKUP(K$40,Tabela_2!$A$6:$BM$200,ROW(S36),TRUE)</f>
        <v>-3.7427843058896904</v>
      </c>
      <c r="L12" s="80">
        <f>VLOOKUP(L$40,Tabela_2!$A$6:$BM$200,ROW(T36),TRUE)</f>
        <v>-6.4757921013747559</v>
      </c>
      <c r="M12" s="80">
        <f>VLOOKUP(M$40,Tabela_2!$A$6:$BM$200,ROW(U36),TRUE)</f>
        <v>-0.67236063170587057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1.4352438906876319</v>
      </c>
      <c r="R12" s="80">
        <f>VLOOKUP(R$40,Tabela_2!$A$6:$BM$220,ROW(Z36),TRUE)</f>
        <v>2.0447565446481075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-6.2050832325556415</v>
      </c>
      <c r="D13" s="80">
        <f>VLOOKUP(D$40,Tabela_2!$A$6:$BM$200,ROW(I37),TRUE)</f>
        <v>-7.9186707668398864</v>
      </c>
      <c r="E13" s="80">
        <f>VLOOKUP(E$40,Tabela_2!$A$6:$BM$200,ROW(J37),TRUE)</f>
        <v>-9.1413952454159837</v>
      </c>
      <c r="F13" s="80">
        <f>VLOOKUP(F$40,Tabela_2!$A$6:$BM$200,ROW(K37),TRUE)</f>
        <v>-10.440240736810791</v>
      </c>
      <c r="G13" s="80">
        <f>VLOOKUP(G$40,Tabela_2!$A$6:$BM$200,ROW(L37),TRUE)</f>
        <v>-13.732407370381194</v>
      </c>
      <c r="H13" s="80">
        <f>VLOOKUP(H$40,Tabela_2!$A$6:$BM$200,ROW(M37),TRUE)</f>
        <v>-8.9671291976238123</v>
      </c>
      <c r="I13" s="80">
        <f>VLOOKUP(I$40,Tabela_2!$A$6:$BM$200,ROW(N37),TRUE)</f>
        <v>0.41030730521980363</v>
      </c>
      <c r="J13" s="80">
        <f>VLOOKUP(J$40,Tabela_2!$A$6:$BM$200,ROW(R37),TRUE)</f>
        <v>-0.81480886399282193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6.2196268426206736E-2</v>
      </c>
      <c r="N13" s="80">
        <f>VLOOKUP(N$40,Tabela_2!$A$6:$BM$200,ROW(V37),TRUE)</f>
        <v>11.200275092073198</v>
      </c>
      <c r="O13" s="80">
        <f>VLOOKUP(O$40,Tabela_2!$A$6:$BM$220,ROW(W37),TRUE)</f>
        <v>8.2638659935235772</v>
      </c>
      <c r="P13" s="80">
        <f>VLOOKUP(P$40,Tabela_2!$A$6:$BM$220,ROW(X37),TRUE)</f>
        <v>4.0294115047767143</v>
      </c>
      <c r="Q13" s="80">
        <f>VLOOKUP(Q$40,Tabela_2!$A$6:$BM$220,ROW(Y37),TRUE)</f>
        <v>4.5523160996631562</v>
      </c>
      <c r="R13" s="80">
        <f>VLOOKUP(R$40,Tabela_2!$A$6:$BM$220,ROW(Z37),TRUE)</f>
        <v>-0.2491920527248892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318" t="s">
        <v>32</v>
      </c>
      <c r="C23" s="318"/>
      <c r="D23" s="318"/>
      <c r="E23" s="318"/>
      <c r="F23" s="318"/>
      <c r="G23" s="318"/>
      <c r="H23" s="318"/>
      <c r="I23" s="318"/>
      <c r="J23" s="318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319" t="s">
        <v>33</v>
      </c>
      <c r="C24" s="319"/>
      <c r="D24" s="319"/>
      <c r="E24" s="319"/>
      <c r="F24" s="319"/>
      <c r="G24" s="319"/>
      <c r="H24" s="319"/>
      <c r="I24" s="319"/>
      <c r="J24" s="319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314" t="s">
        <v>119</v>
      </c>
      <c r="C3" s="370" t="s">
        <v>69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2"/>
      <c r="S3" s="61"/>
      <c r="T3" s="60"/>
      <c r="U3" s="60"/>
      <c r="V3" s="60"/>
    </row>
    <row r="4" spans="1:22" x14ac:dyDescent="0.25">
      <c r="A4" s="45"/>
      <c r="B4" s="315"/>
      <c r="C4" s="368">
        <v>2015</v>
      </c>
      <c r="D4" s="369"/>
      <c r="E4" s="369"/>
      <c r="F4" s="369"/>
      <c r="G4" s="368">
        <v>2016</v>
      </c>
      <c r="H4" s="369"/>
      <c r="I4" s="369"/>
      <c r="J4" s="369"/>
      <c r="K4" s="368">
        <v>2017</v>
      </c>
      <c r="L4" s="369"/>
      <c r="M4" s="369"/>
      <c r="N4" s="369"/>
      <c r="O4" s="368">
        <v>2018</v>
      </c>
      <c r="P4" s="369"/>
      <c r="Q4" s="369"/>
      <c r="R4" s="373"/>
      <c r="S4" s="10"/>
    </row>
    <row r="5" spans="1:22" x14ac:dyDescent="0.25">
      <c r="A5" s="45"/>
      <c r="B5" s="367"/>
      <c r="C5" s="138" t="s">
        <v>167</v>
      </c>
      <c r="D5" s="138" t="s">
        <v>168</v>
      </c>
      <c r="E5" s="138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8" t="s">
        <v>177</v>
      </c>
      <c r="K5" s="101" t="s">
        <v>186</v>
      </c>
      <c r="L5" s="101" t="s">
        <v>187</v>
      </c>
      <c r="M5" s="101" t="s">
        <v>188</v>
      </c>
      <c r="N5" s="138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39">
        <f>VLOOKUP(R$40,Tabela_2!$A$6:$BT$220,ROW(Z65),TRUE)</f>
        <v>1.8</v>
      </c>
      <c r="S22" s="10"/>
    </row>
    <row r="23" spans="1:31" ht="18" customHeight="1" x14ac:dyDescent="0.25">
      <c r="B23" s="318" t="s">
        <v>32</v>
      </c>
      <c r="C23" s="318"/>
      <c r="D23" s="318"/>
      <c r="E23" s="318"/>
      <c r="F23" s="318"/>
      <c r="G23" s="318"/>
      <c r="H23" s="318"/>
      <c r="I23" s="318"/>
      <c r="J23" s="318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319" t="s">
        <v>33</v>
      </c>
      <c r="C24" s="319"/>
      <c r="D24" s="319"/>
      <c r="E24" s="319"/>
      <c r="F24" s="319"/>
      <c r="G24" s="319"/>
      <c r="H24" s="319"/>
      <c r="I24" s="319"/>
      <c r="J24" s="319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319" t="s">
        <v>209</v>
      </c>
      <c r="C25" s="319"/>
      <c r="D25" s="319"/>
      <c r="E25" s="319"/>
      <c r="F25" s="319"/>
      <c r="G25" s="319"/>
      <c r="H25" s="319"/>
      <c r="I25" s="319"/>
      <c r="J25" s="319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74" t="s">
        <v>172</v>
      </c>
      <c r="C26" s="374"/>
      <c r="D26" s="374"/>
      <c r="E26" s="374"/>
      <c r="F26" s="374"/>
      <c r="G26" s="374"/>
      <c r="H26" s="374"/>
      <c r="I26" s="374"/>
      <c r="J26" s="374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299" t="s">
        <v>53</v>
      </c>
      <c r="D5" s="375" t="s">
        <v>29</v>
      </c>
      <c r="E5" s="375"/>
      <c r="F5" s="376"/>
    </row>
    <row r="6" spans="3:6" x14ac:dyDescent="0.25">
      <c r="C6" s="300"/>
      <c r="D6" s="306" t="s">
        <v>30</v>
      </c>
      <c r="E6" s="307"/>
      <c r="F6" s="308"/>
    </row>
    <row r="7" spans="3:6" x14ac:dyDescent="0.25">
      <c r="C7" s="301"/>
      <c r="D7" s="73" t="str">
        <f>C4</f>
        <v>2018.IV</v>
      </c>
      <c r="E7" s="377" t="s">
        <v>207</v>
      </c>
      <c r="F7" s="309" t="s">
        <v>206</v>
      </c>
    </row>
    <row r="8" spans="3:6" ht="15.75" thickBot="1" x14ac:dyDescent="0.3">
      <c r="C8" s="301"/>
      <c r="D8" s="75" t="s">
        <v>218</v>
      </c>
      <c r="E8" s="378"/>
      <c r="F8" s="320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-1.3235402264210938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2.9657538485661217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-1.9538932094287143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-7.9803218024656282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2.6407673528704212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2.0447565446481075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-0.2491920527248892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318" t="s">
        <v>32</v>
      </c>
      <c r="D25" s="318"/>
      <c r="E25" s="318"/>
      <c r="F25" s="318"/>
    </row>
    <row r="26" spans="3:6" x14ac:dyDescent="0.25">
      <c r="C26" s="319" t="s">
        <v>33</v>
      </c>
      <c r="D26" s="319"/>
      <c r="E26" s="319"/>
      <c r="F26" s="319"/>
    </row>
    <row r="27" spans="3:6" x14ac:dyDescent="0.25">
      <c r="C27" s="317" t="s">
        <v>191</v>
      </c>
      <c r="D27" s="317"/>
      <c r="E27" s="317"/>
      <c r="F27" s="317"/>
    </row>
    <row r="28" spans="3:6" x14ac:dyDescent="0.25">
      <c r="C28" s="317" t="s">
        <v>192</v>
      </c>
      <c r="D28" s="317"/>
      <c r="E28" s="317"/>
      <c r="F28" s="317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92D050"/>
  </sheetPr>
  <dimension ref="A1:CA283"/>
  <sheetViews>
    <sheetView workbookViewId="0">
      <pane xSplit="1" ySplit="5" topLeftCell="B276" activePane="bottomRight" state="frozen"/>
      <selection activeCell="B222" sqref="B222:BZ283"/>
      <selection pane="topRight" activeCell="B222" sqref="B222:BZ283"/>
      <selection pane="bottomLeft" activeCell="B222" sqref="B222:BZ283"/>
      <selection pane="bottomRight" activeCell="B222" sqref="B222:BZ283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5" max="75" width="9.140625" customWidth="1"/>
    <col min="76" max="77" width="10.5703125" bestFit="1" customWidth="1"/>
  </cols>
  <sheetData>
    <row r="1" spans="1:77" s="201" customFormat="1" x14ac:dyDescent="0.25">
      <c r="A1" s="272" t="s">
        <v>238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  <c r="AW1" s="272"/>
      <c r="AX1" s="272"/>
      <c r="AY1" s="272"/>
      <c r="AZ1" s="272"/>
      <c r="BA1" s="272"/>
      <c r="BB1" s="272"/>
      <c r="BC1" s="272"/>
      <c r="BD1" s="272"/>
      <c r="BE1" s="272"/>
      <c r="BF1" s="272"/>
      <c r="BG1" s="272"/>
      <c r="BH1" s="272"/>
      <c r="BI1" s="272"/>
      <c r="BJ1" s="272"/>
      <c r="BK1" s="272"/>
      <c r="BL1" s="272"/>
      <c r="BM1" s="272"/>
      <c r="BN1" s="272"/>
      <c r="BO1" s="272"/>
      <c r="BP1" s="272"/>
      <c r="BQ1" s="272"/>
      <c r="BR1" s="272"/>
      <c r="BS1" s="272"/>
      <c r="BT1" s="272"/>
      <c r="BU1" s="272"/>
      <c r="BV1" s="272"/>
      <c r="BW1" s="272"/>
      <c r="BX1" s="272"/>
      <c r="BY1" s="272"/>
    </row>
    <row r="2" spans="1:77" s="201" customFormat="1" x14ac:dyDescent="0.25">
      <c r="A2" s="272" t="s">
        <v>20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2"/>
      <c r="AS2" s="272"/>
      <c r="AT2" s="272"/>
      <c r="AU2" s="272"/>
      <c r="AV2" s="272"/>
      <c r="AW2" s="272"/>
      <c r="AX2" s="272"/>
      <c r="AY2" s="272"/>
      <c r="AZ2" s="272"/>
      <c r="BA2" s="272"/>
      <c r="BB2" s="272"/>
      <c r="BC2" s="272"/>
      <c r="BD2" s="272"/>
      <c r="BE2" s="272"/>
      <c r="BF2" s="272"/>
      <c r="BG2" s="272"/>
      <c r="BH2" s="272"/>
      <c r="BI2" s="272"/>
      <c r="BJ2" s="272"/>
      <c r="BK2" s="272"/>
      <c r="BL2" s="272"/>
      <c r="BM2" s="272"/>
      <c r="BN2" s="272"/>
      <c r="BO2" s="272"/>
      <c r="BP2" s="272"/>
      <c r="BQ2" s="272"/>
      <c r="BR2" s="272"/>
      <c r="BS2" s="272"/>
      <c r="BT2" s="272"/>
      <c r="BU2" s="272"/>
      <c r="BV2" s="272"/>
      <c r="BW2" s="272"/>
      <c r="BX2" s="272"/>
      <c r="BY2" s="272"/>
    </row>
    <row r="3" spans="1:77" s="201" customFormat="1" x14ac:dyDescent="0.25">
      <c r="A3" s="272" t="s">
        <v>1</v>
      </c>
      <c r="B3" s="272" t="s">
        <v>239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272"/>
      <c r="BL3" s="272"/>
      <c r="BM3" s="272"/>
      <c r="BN3" s="272"/>
      <c r="BO3" s="272"/>
      <c r="BP3" s="272"/>
      <c r="BQ3" s="272"/>
      <c r="BR3" s="272"/>
      <c r="BS3" s="272"/>
      <c r="BT3" s="272"/>
      <c r="BU3" s="272"/>
      <c r="BV3" s="272"/>
      <c r="BW3" s="272"/>
      <c r="BX3" s="272"/>
      <c r="BY3" s="272"/>
    </row>
    <row r="4" spans="1:77" s="201" customFormat="1" x14ac:dyDescent="0.25">
      <c r="A4" s="272"/>
      <c r="B4" s="272" t="s">
        <v>240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 t="s">
        <v>241</v>
      </c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 t="s">
        <v>242</v>
      </c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 t="s">
        <v>243</v>
      </c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</row>
    <row r="5" spans="1:77" x14ac:dyDescent="0.25">
      <c r="A5" s="272"/>
      <c r="B5" s="201" t="s">
        <v>3</v>
      </c>
      <c r="C5" s="201" t="s">
        <v>4</v>
      </c>
      <c r="D5" s="201" t="s">
        <v>5</v>
      </c>
      <c r="E5" s="201" t="s">
        <v>6</v>
      </c>
      <c r="F5" s="201" t="s">
        <v>244</v>
      </c>
      <c r="G5" s="201" t="s">
        <v>7</v>
      </c>
      <c r="H5" s="201" t="s">
        <v>245</v>
      </c>
      <c r="I5" s="201" t="s">
        <v>8</v>
      </c>
      <c r="J5" s="201" t="s">
        <v>9</v>
      </c>
      <c r="K5" s="201" t="s">
        <v>10</v>
      </c>
      <c r="L5" s="201" t="s">
        <v>11</v>
      </c>
      <c r="M5" s="201" t="s">
        <v>12</v>
      </c>
      <c r="N5" s="201" t="s">
        <v>13</v>
      </c>
      <c r="O5" s="201" t="s">
        <v>14</v>
      </c>
      <c r="P5" s="201" t="s">
        <v>15</v>
      </c>
      <c r="Q5" s="201" t="s">
        <v>16</v>
      </c>
      <c r="R5" s="201" t="s">
        <v>246</v>
      </c>
      <c r="S5" s="201" t="s">
        <v>17</v>
      </c>
      <c r="T5" s="201" t="s">
        <v>18</v>
      </c>
      <c r="U5" s="201" t="s">
        <v>3</v>
      </c>
      <c r="V5" s="201" t="s">
        <v>4</v>
      </c>
      <c r="W5" s="201" t="s">
        <v>5</v>
      </c>
      <c r="X5" s="201" t="s">
        <v>6</v>
      </c>
      <c r="Y5" s="201" t="s">
        <v>244</v>
      </c>
      <c r="Z5" s="201" t="s">
        <v>7</v>
      </c>
      <c r="AA5" s="201" t="s">
        <v>245</v>
      </c>
      <c r="AB5" s="201" t="s">
        <v>8</v>
      </c>
      <c r="AC5" s="201" t="s">
        <v>9</v>
      </c>
      <c r="AD5" s="201" t="s">
        <v>10</v>
      </c>
      <c r="AE5" s="201" t="s">
        <v>11</v>
      </c>
      <c r="AF5" s="201" t="s">
        <v>12</v>
      </c>
      <c r="AG5" s="201" t="s">
        <v>13</v>
      </c>
      <c r="AH5" s="201" t="s">
        <v>14</v>
      </c>
      <c r="AI5" s="201" t="s">
        <v>15</v>
      </c>
      <c r="AJ5" s="201" t="s">
        <v>16</v>
      </c>
      <c r="AK5" s="201" t="s">
        <v>246</v>
      </c>
      <c r="AL5" s="201" t="s">
        <v>17</v>
      </c>
      <c r="AM5" s="201" t="s">
        <v>18</v>
      </c>
      <c r="AN5" s="201" t="s">
        <v>3</v>
      </c>
      <c r="AO5" s="201" t="s">
        <v>4</v>
      </c>
      <c r="AP5" s="201" t="s">
        <v>5</v>
      </c>
      <c r="AQ5" s="201" t="s">
        <v>6</v>
      </c>
      <c r="AR5" s="201" t="s">
        <v>244</v>
      </c>
      <c r="AS5" s="201" t="s">
        <v>7</v>
      </c>
      <c r="AT5" s="201" t="s">
        <v>245</v>
      </c>
      <c r="AU5" s="201" t="s">
        <v>8</v>
      </c>
      <c r="AV5" s="201" t="s">
        <v>9</v>
      </c>
      <c r="AW5" s="201" t="s">
        <v>10</v>
      </c>
      <c r="AX5" s="201" t="s">
        <v>11</v>
      </c>
      <c r="AY5" s="201" t="s">
        <v>12</v>
      </c>
      <c r="AZ5" s="201" t="s">
        <v>13</v>
      </c>
      <c r="BA5" s="201" t="s">
        <v>14</v>
      </c>
      <c r="BB5" s="201" t="s">
        <v>15</v>
      </c>
      <c r="BC5" s="201" t="s">
        <v>16</v>
      </c>
      <c r="BD5" s="201" t="s">
        <v>246</v>
      </c>
      <c r="BE5" s="201" t="s">
        <v>17</v>
      </c>
      <c r="BF5" s="201" t="s">
        <v>18</v>
      </c>
      <c r="BG5" s="201" t="s">
        <v>3</v>
      </c>
      <c r="BH5" s="201" t="s">
        <v>4</v>
      </c>
      <c r="BI5" s="201" t="s">
        <v>5</v>
      </c>
      <c r="BJ5" s="201" t="s">
        <v>6</v>
      </c>
      <c r="BK5" s="201" t="s">
        <v>244</v>
      </c>
      <c r="BL5" s="201" t="s">
        <v>7</v>
      </c>
      <c r="BM5" s="201" t="s">
        <v>245</v>
      </c>
      <c r="BN5" s="201" t="s">
        <v>8</v>
      </c>
      <c r="BO5" s="201" t="s">
        <v>9</v>
      </c>
      <c r="BP5" s="201" t="s">
        <v>10</v>
      </c>
      <c r="BQ5" s="201" t="s">
        <v>11</v>
      </c>
      <c r="BR5" s="201" t="s">
        <v>12</v>
      </c>
      <c r="BS5" s="201" t="s">
        <v>13</v>
      </c>
      <c r="BT5" s="201" t="s">
        <v>14</v>
      </c>
      <c r="BU5" s="201" t="s">
        <v>15</v>
      </c>
      <c r="BV5" s="201" t="s">
        <v>16</v>
      </c>
      <c r="BW5" s="201" t="s">
        <v>246</v>
      </c>
      <c r="BX5" s="201" t="s">
        <v>17</v>
      </c>
      <c r="BY5" s="201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90.395700000000005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87.426689999999994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-2.6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-1.2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99.385149999999996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92.036529999999999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104.73802000000001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2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101.88764999999999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0.1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105.5124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-1.5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-0.5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 s="254">
        <v>111.26734999999999</v>
      </c>
      <c r="C265" s="254">
        <v>98.951350000000005</v>
      </c>
      <c r="D265" s="254">
        <v>116.8539</v>
      </c>
      <c r="E265" s="254">
        <v>107.91688000000001</v>
      </c>
      <c r="F265" s="254">
        <v>107.49782</v>
      </c>
      <c r="G265" s="254">
        <v>98.338740000000001</v>
      </c>
      <c r="H265" s="254">
        <v>133.39239000000001</v>
      </c>
      <c r="I265" s="254">
        <v>107.11036</v>
      </c>
      <c r="J265" s="254">
        <v>98.665090000000006</v>
      </c>
      <c r="K265" s="254">
        <v>112.67555</v>
      </c>
      <c r="L265" s="254">
        <v>123.15321</v>
      </c>
      <c r="M265" s="254">
        <v>111.49657000000001</v>
      </c>
      <c r="N265" s="254">
        <v>113.56818</v>
      </c>
      <c r="O265" s="254">
        <v>111.82064</v>
      </c>
      <c r="P265" s="254">
        <v>109.82599</v>
      </c>
      <c r="Q265" s="254">
        <v>110.04119</v>
      </c>
      <c r="R265" s="254">
        <v>115.58532</v>
      </c>
      <c r="S265" s="254">
        <v>131.71495999999999</v>
      </c>
      <c r="T265" s="254">
        <v>136.56528</v>
      </c>
      <c r="U265" s="254">
        <v>0.5</v>
      </c>
      <c r="V265" s="254">
        <v>-5.6</v>
      </c>
      <c r="W265" s="254">
        <v>2.6</v>
      </c>
      <c r="X265" s="254">
        <v>-8.6999999999999993</v>
      </c>
      <c r="Y265" s="254">
        <v>0.9</v>
      </c>
      <c r="Z265" s="254">
        <v>-13</v>
      </c>
      <c r="AA265" s="254">
        <v>49.8</v>
      </c>
      <c r="AB265" s="254">
        <v>2.9</v>
      </c>
      <c r="AC265" s="254">
        <v>-6.7</v>
      </c>
      <c r="AD265" s="254">
        <v>1.2</v>
      </c>
      <c r="AE265" s="254">
        <v>26.3</v>
      </c>
      <c r="AF265" s="254">
        <v>5.9</v>
      </c>
      <c r="AG265" s="254">
        <v>-0.1</v>
      </c>
      <c r="AH265" s="254">
        <v>0.6</v>
      </c>
      <c r="AI265" s="254">
        <v>0.4</v>
      </c>
      <c r="AJ265" s="254">
        <v>1.3</v>
      </c>
      <c r="AK265" s="254">
        <v>-2.2000000000000002</v>
      </c>
      <c r="AL265" s="254">
        <v>13.3</v>
      </c>
      <c r="AM265" s="254">
        <v>6.5</v>
      </c>
      <c r="AN265" s="254">
        <v>-0.3</v>
      </c>
      <c r="AO265" s="254">
        <v>-4.3</v>
      </c>
      <c r="AP265" s="254">
        <v>6</v>
      </c>
      <c r="AQ265" s="254">
        <v>2.1</v>
      </c>
      <c r="AR265" s="254">
        <v>-3.3</v>
      </c>
      <c r="AS265" s="254">
        <v>-7</v>
      </c>
      <c r="AT265" s="254">
        <v>14.3</v>
      </c>
      <c r="AU265" s="254">
        <v>0.7</v>
      </c>
      <c r="AV265" s="254">
        <v>-4</v>
      </c>
      <c r="AW265" s="254">
        <v>4.5</v>
      </c>
      <c r="AX265" s="254">
        <v>6.8</v>
      </c>
      <c r="AY265" s="254">
        <v>5.6</v>
      </c>
      <c r="AZ265" s="254">
        <v>-2.5</v>
      </c>
      <c r="BA265" s="254">
        <v>-1</v>
      </c>
      <c r="BB265" s="254">
        <v>-3</v>
      </c>
      <c r="BC265" s="254">
        <v>-5</v>
      </c>
      <c r="BD265" s="254">
        <v>-1.8</v>
      </c>
      <c r="BE265" s="254">
        <v>4.9000000000000004</v>
      </c>
      <c r="BF265" s="254">
        <v>2.1</v>
      </c>
      <c r="BG265" s="254">
        <v>-0.2</v>
      </c>
      <c r="BH265" s="254">
        <v>-6</v>
      </c>
      <c r="BI265" s="254">
        <v>4.9000000000000004</v>
      </c>
      <c r="BJ265" s="254">
        <v>-2.5</v>
      </c>
      <c r="BK265" s="254" t="s">
        <v>19</v>
      </c>
      <c r="BL265" s="254">
        <v>-7.4</v>
      </c>
      <c r="BM265" s="254" t="s">
        <v>19</v>
      </c>
      <c r="BN265" s="254">
        <v>-5.5</v>
      </c>
      <c r="BO265" s="254">
        <v>-5.3</v>
      </c>
      <c r="BP265" s="254">
        <v>4</v>
      </c>
      <c r="BQ265" s="254">
        <v>-1</v>
      </c>
      <c r="BR265" s="254">
        <v>6</v>
      </c>
      <c r="BS265" s="254">
        <v>-0.5</v>
      </c>
      <c r="BT265" s="254">
        <v>-4</v>
      </c>
      <c r="BU265" s="254">
        <v>-3.7</v>
      </c>
      <c r="BV265" s="254">
        <v>-3.5</v>
      </c>
      <c r="BW265" s="254" t="s">
        <v>19</v>
      </c>
      <c r="BX265" s="254">
        <v>5.9</v>
      </c>
      <c r="BY265" s="254">
        <v>1.8</v>
      </c>
    </row>
    <row r="266" spans="1:77" ht="16.5" customHeight="1" x14ac:dyDescent="0.25">
      <c r="A266" s="1">
        <v>45170</v>
      </c>
      <c r="B266" s="254">
        <v>106.2818</v>
      </c>
      <c r="C266" s="254">
        <v>93.650599999999997</v>
      </c>
      <c r="D266" s="254">
        <v>105.1384</v>
      </c>
      <c r="E266" s="254">
        <v>121.25917</v>
      </c>
      <c r="F266" s="254">
        <v>98.364699999999999</v>
      </c>
      <c r="G266" s="254">
        <v>99.435230000000004</v>
      </c>
      <c r="H266" s="254">
        <v>130.59134</v>
      </c>
      <c r="I266" s="254">
        <v>95.229100000000003</v>
      </c>
      <c r="J266" s="254">
        <v>94.353899999999996</v>
      </c>
      <c r="K266" s="254">
        <v>108.45479</v>
      </c>
      <c r="L266" s="254">
        <v>114.58485</v>
      </c>
      <c r="M266" s="254">
        <v>113.60693999999999</v>
      </c>
      <c r="N266" s="254">
        <v>108.29267</v>
      </c>
      <c r="O266" s="254">
        <v>107.34072</v>
      </c>
      <c r="P266" s="254">
        <v>102.50601</v>
      </c>
      <c r="Q266" s="254">
        <v>95.005809999999997</v>
      </c>
      <c r="R266" s="254">
        <v>106.38043999999999</v>
      </c>
      <c r="S266" s="254">
        <v>114.00282</v>
      </c>
      <c r="T266" s="254">
        <v>131.55513999999999</v>
      </c>
      <c r="U266" s="254">
        <v>0.7</v>
      </c>
      <c r="V266" s="254">
        <v>-10.4</v>
      </c>
      <c r="W266" s="254">
        <v>-2</v>
      </c>
      <c r="X266" s="254">
        <v>14.5</v>
      </c>
      <c r="Y266" s="254">
        <v>-5.4</v>
      </c>
      <c r="Z266" s="254">
        <v>-11.7</v>
      </c>
      <c r="AA266" s="254">
        <v>39.200000000000003</v>
      </c>
      <c r="AB266" s="254">
        <v>-5.4</v>
      </c>
      <c r="AC266" s="254">
        <v>-9.3000000000000007</v>
      </c>
      <c r="AD266" s="254">
        <v>-0.1</v>
      </c>
      <c r="AE266" s="254">
        <v>14.2</v>
      </c>
      <c r="AF266" s="254">
        <v>10.3</v>
      </c>
      <c r="AG266" s="254">
        <v>0.6</v>
      </c>
      <c r="AH266" s="254">
        <v>7.2</v>
      </c>
      <c r="AI266" s="254">
        <v>0.9</v>
      </c>
      <c r="AJ266" s="254">
        <v>-6</v>
      </c>
      <c r="AK266" s="254">
        <v>-0.3</v>
      </c>
      <c r="AL266" s="254">
        <v>5.7</v>
      </c>
      <c r="AM266" s="254">
        <v>7.2</v>
      </c>
      <c r="AN266" s="254">
        <v>-0.2</v>
      </c>
      <c r="AO266" s="254">
        <v>-5</v>
      </c>
      <c r="AP266" s="254">
        <v>5</v>
      </c>
      <c r="AQ266" s="254">
        <v>3.6</v>
      </c>
      <c r="AR266" s="254">
        <v>-3.6</v>
      </c>
      <c r="AS266" s="254">
        <v>-7.6</v>
      </c>
      <c r="AT266" s="254">
        <v>17</v>
      </c>
      <c r="AU266" s="254">
        <v>0</v>
      </c>
      <c r="AV266" s="254">
        <v>-4.5999999999999996</v>
      </c>
      <c r="AW266" s="254">
        <v>3.9</v>
      </c>
      <c r="AX266" s="254">
        <v>7.6</v>
      </c>
      <c r="AY266" s="254">
        <v>6.1</v>
      </c>
      <c r="AZ266" s="254">
        <v>-2.2000000000000002</v>
      </c>
      <c r="BA266" s="254">
        <v>-0.1</v>
      </c>
      <c r="BB266" s="254">
        <v>-2.6</v>
      </c>
      <c r="BC266" s="254">
        <v>-5.0999999999999996</v>
      </c>
      <c r="BD266" s="254">
        <v>-1.6</v>
      </c>
      <c r="BE266" s="254">
        <v>5</v>
      </c>
      <c r="BF266" s="254">
        <v>2.7</v>
      </c>
      <c r="BG266" s="254">
        <v>0</v>
      </c>
      <c r="BH266" s="254">
        <v>-7</v>
      </c>
      <c r="BI266" s="254">
        <v>3.9</v>
      </c>
      <c r="BJ266" s="254">
        <v>0.1</v>
      </c>
      <c r="BK266" s="254" t="s">
        <v>19</v>
      </c>
      <c r="BL266" s="254">
        <v>-8.5</v>
      </c>
      <c r="BM266" s="254" t="s">
        <v>19</v>
      </c>
      <c r="BN266" s="254">
        <v>-5.3</v>
      </c>
      <c r="BO266" s="254">
        <v>-6</v>
      </c>
      <c r="BP266" s="254">
        <v>4.0999999999999996</v>
      </c>
      <c r="BQ266" s="254">
        <v>1.2</v>
      </c>
      <c r="BR266" s="254">
        <v>6.6</v>
      </c>
      <c r="BS266" s="254">
        <v>-0.3</v>
      </c>
      <c r="BT266" s="254">
        <v>-2.8</v>
      </c>
      <c r="BU266" s="254">
        <v>-3.1</v>
      </c>
      <c r="BV266" s="254">
        <v>-4.3</v>
      </c>
      <c r="BW266" s="254" t="s">
        <v>19</v>
      </c>
      <c r="BX266" s="254">
        <v>4.0999999999999996</v>
      </c>
      <c r="BY266" s="254">
        <v>2.5</v>
      </c>
    </row>
    <row r="267" spans="1:77" ht="15.75" customHeight="1" x14ac:dyDescent="0.25">
      <c r="A267" s="1">
        <v>45200</v>
      </c>
      <c r="B267" s="254">
        <v>107.01406</v>
      </c>
      <c r="C267" s="254">
        <v>103.98048</v>
      </c>
      <c r="D267" s="254">
        <v>102.46939999999999</v>
      </c>
      <c r="E267" s="254">
        <v>116.8359</v>
      </c>
      <c r="F267" s="254">
        <v>94.241010000000003</v>
      </c>
      <c r="G267" s="254">
        <v>105.831</v>
      </c>
      <c r="H267" s="254">
        <v>91.696070000000006</v>
      </c>
      <c r="I267" s="254">
        <v>117.3439</v>
      </c>
      <c r="J267" s="254">
        <v>105.38273</v>
      </c>
      <c r="K267" s="254">
        <v>108.15815000000001</v>
      </c>
      <c r="L267" s="254">
        <v>108.80936</v>
      </c>
      <c r="M267" s="254">
        <v>115.65985999999999</v>
      </c>
      <c r="N267" s="254">
        <v>106.74227</v>
      </c>
      <c r="O267" s="254">
        <v>107.28203999999999</v>
      </c>
      <c r="P267" s="254">
        <v>105.80383999999999</v>
      </c>
      <c r="Q267" s="254">
        <v>102.4032</v>
      </c>
      <c r="R267" s="254">
        <v>107.27982</v>
      </c>
      <c r="S267" s="254">
        <v>108.96451999999999</v>
      </c>
      <c r="T267" s="254">
        <v>118.49218</v>
      </c>
      <c r="U267" s="254">
        <v>1.1000000000000001</v>
      </c>
      <c r="V267" s="254">
        <v>1.1000000000000001</v>
      </c>
      <c r="W267" s="254">
        <v>-7.9</v>
      </c>
      <c r="X267" s="254">
        <v>4.3</v>
      </c>
      <c r="Y267" s="254">
        <v>-9.5</v>
      </c>
      <c r="Z267" s="254">
        <v>3.1</v>
      </c>
      <c r="AA267" s="254">
        <v>-14.1</v>
      </c>
      <c r="AB267" s="254">
        <v>11.5</v>
      </c>
      <c r="AC267" s="254">
        <v>7.2</v>
      </c>
      <c r="AD267" s="254">
        <v>-0.6</v>
      </c>
      <c r="AE267" s="254">
        <v>18.2</v>
      </c>
      <c r="AF267" s="254">
        <v>0.7</v>
      </c>
      <c r="AG267" s="254">
        <v>-0.3</v>
      </c>
      <c r="AH267" s="254">
        <v>20</v>
      </c>
      <c r="AI267" s="254">
        <v>4.5</v>
      </c>
      <c r="AJ267" s="254">
        <v>0.6</v>
      </c>
      <c r="AK267" s="254">
        <v>9.5</v>
      </c>
      <c r="AL267" s="254">
        <v>9.5</v>
      </c>
      <c r="AM267" s="254">
        <v>13.8</v>
      </c>
      <c r="AN267" s="254">
        <v>-0.1</v>
      </c>
      <c r="AO267" s="254">
        <v>-4.4000000000000004</v>
      </c>
      <c r="AP267" s="254">
        <v>3.6</v>
      </c>
      <c r="AQ267" s="254">
        <v>3.6</v>
      </c>
      <c r="AR267" s="254">
        <v>-4.2</v>
      </c>
      <c r="AS267" s="254">
        <v>-6.5</v>
      </c>
      <c r="AT267" s="254">
        <v>13.6</v>
      </c>
      <c r="AU267" s="254">
        <v>1.2</v>
      </c>
      <c r="AV267" s="254">
        <v>-3.5</v>
      </c>
      <c r="AW267" s="254">
        <v>3.4</v>
      </c>
      <c r="AX267" s="254">
        <v>8.5</v>
      </c>
      <c r="AY267" s="254">
        <v>5.5</v>
      </c>
      <c r="AZ267" s="254">
        <v>-2</v>
      </c>
      <c r="BA267" s="254">
        <v>1.7</v>
      </c>
      <c r="BB267" s="254">
        <v>-1.9</v>
      </c>
      <c r="BC267" s="254">
        <v>-4.5</v>
      </c>
      <c r="BD267" s="254">
        <v>-0.5</v>
      </c>
      <c r="BE267" s="254">
        <v>5.5</v>
      </c>
      <c r="BF267" s="254">
        <v>3.9</v>
      </c>
      <c r="BG267" s="254">
        <v>0</v>
      </c>
      <c r="BH267" s="254">
        <v>-5.9</v>
      </c>
      <c r="BI267" s="254">
        <v>2.4</v>
      </c>
      <c r="BJ267" s="254">
        <v>0.6</v>
      </c>
      <c r="BK267" s="254" t="s">
        <v>19</v>
      </c>
      <c r="BL267" s="254">
        <v>-7</v>
      </c>
      <c r="BM267" s="254" t="s">
        <v>19</v>
      </c>
      <c r="BN267" s="254">
        <v>-2.8</v>
      </c>
      <c r="BO267" s="254">
        <v>-4.5</v>
      </c>
      <c r="BP267" s="254">
        <v>3.4</v>
      </c>
      <c r="BQ267" s="254">
        <v>4.4000000000000004</v>
      </c>
      <c r="BR267" s="254">
        <v>5.5</v>
      </c>
      <c r="BS267" s="254">
        <v>-0.8</v>
      </c>
      <c r="BT267" s="254">
        <v>0.2</v>
      </c>
      <c r="BU267" s="254">
        <v>-2.4</v>
      </c>
      <c r="BV267" s="254">
        <v>-4.0999999999999996</v>
      </c>
      <c r="BW267" s="254" t="s">
        <v>19</v>
      </c>
      <c r="BX267" s="254">
        <v>3.9</v>
      </c>
      <c r="BY267" s="254">
        <v>3.9</v>
      </c>
    </row>
    <row r="268" spans="1:77" ht="15.75" customHeight="1" x14ac:dyDescent="0.25">
      <c r="A268" s="1">
        <v>45231</v>
      </c>
      <c r="B268" s="254">
        <v>102.82135</v>
      </c>
      <c r="C268" s="254">
        <v>98.168639999999996</v>
      </c>
      <c r="D268" s="254">
        <v>90.73657</v>
      </c>
      <c r="E268" s="254">
        <v>109.88254999999999</v>
      </c>
      <c r="F268" s="254">
        <v>104.6416</v>
      </c>
      <c r="G268" s="254">
        <v>104.69945</v>
      </c>
      <c r="H268" s="254">
        <v>102.13001</v>
      </c>
      <c r="I268" s="254">
        <v>98.334159999999997</v>
      </c>
      <c r="J268" s="254">
        <v>100.54942</v>
      </c>
      <c r="K268" s="254">
        <v>103.16562</v>
      </c>
      <c r="L268" s="254">
        <v>110.24111000000001</v>
      </c>
      <c r="M268" s="254">
        <v>115.31064000000001</v>
      </c>
      <c r="N268" s="254">
        <v>101.96365</v>
      </c>
      <c r="O268" s="254">
        <v>107.64933000000001</v>
      </c>
      <c r="P268" s="254">
        <v>103.28325</v>
      </c>
      <c r="Q268" s="254">
        <v>95.429329999999993</v>
      </c>
      <c r="R268" s="254">
        <v>102.73379</v>
      </c>
      <c r="S268" s="254">
        <v>98.354650000000007</v>
      </c>
      <c r="T268" s="254">
        <v>106.22496</v>
      </c>
      <c r="U268" s="254">
        <v>1.4</v>
      </c>
      <c r="V268" s="254">
        <v>0</v>
      </c>
      <c r="W268" s="254">
        <v>-10.1</v>
      </c>
      <c r="X268" s="254">
        <v>12.7</v>
      </c>
      <c r="Y268" s="254">
        <v>7.6</v>
      </c>
      <c r="Z268" s="254">
        <v>0.8</v>
      </c>
      <c r="AA268" s="254">
        <v>-3.5</v>
      </c>
      <c r="AB268" s="254">
        <v>-1.6</v>
      </c>
      <c r="AC268" s="254">
        <v>8.3000000000000007</v>
      </c>
      <c r="AD268" s="254">
        <v>0.4</v>
      </c>
      <c r="AE268" s="254">
        <v>18.3</v>
      </c>
      <c r="AF268" s="254">
        <v>12.5</v>
      </c>
      <c r="AG268" s="254">
        <v>-0.5</v>
      </c>
      <c r="AH268" s="254">
        <v>14.2</v>
      </c>
      <c r="AI268" s="254">
        <v>2.7</v>
      </c>
      <c r="AJ268" s="254">
        <v>-4.7</v>
      </c>
      <c r="AK268" s="254">
        <v>0.7</v>
      </c>
      <c r="AL268" s="254">
        <v>11.1</v>
      </c>
      <c r="AM268" s="254">
        <v>17.899999999999999</v>
      </c>
      <c r="AN268" s="254">
        <v>0.1</v>
      </c>
      <c r="AO268" s="254">
        <v>-4</v>
      </c>
      <c r="AP268" s="254">
        <v>2.4</v>
      </c>
      <c r="AQ268" s="254">
        <v>4.4000000000000004</v>
      </c>
      <c r="AR268" s="254">
        <v>-3.1</v>
      </c>
      <c r="AS268" s="254">
        <v>-5.8</v>
      </c>
      <c r="AT268" s="254">
        <v>11.9</v>
      </c>
      <c r="AU268" s="254">
        <v>0.9</v>
      </c>
      <c r="AV268" s="254">
        <v>-2.5</v>
      </c>
      <c r="AW268" s="254">
        <v>3.2</v>
      </c>
      <c r="AX268" s="254">
        <v>9.4</v>
      </c>
      <c r="AY268" s="254">
        <v>6.1</v>
      </c>
      <c r="AZ268" s="254">
        <v>-1.8</v>
      </c>
      <c r="BA268" s="254">
        <v>2.8</v>
      </c>
      <c r="BB268" s="254">
        <v>-1.4</v>
      </c>
      <c r="BC268" s="254">
        <v>-4.5</v>
      </c>
      <c r="BD268" s="254">
        <v>-0.4</v>
      </c>
      <c r="BE268" s="254">
        <v>5.9</v>
      </c>
      <c r="BF268" s="254">
        <v>5</v>
      </c>
      <c r="BG268" s="254">
        <v>0</v>
      </c>
      <c r="BH268" s="254">
        <v>-4.8</v>
      </c>
      <c r="BI268" s="254">
        <v>1.5</v>
      </c>
      <c r="BJ268" s="254">
        <v>3.1</v>
      </c>
      <c r="BK268" s="254" t="s">
        <v>19</v>
      </c>
      <c r="BL268" s="254">
        <v>-6</v>
      </c>
      <c r="BM268" s="254" t="s">
        <v>19</v>
      </c>
      <c r="BN268" s="254">
        <v>-1.1000000000000001</v>
      </c>
      <c r="BO268" s="254">
        <v>-3.1</v>
      </c>
      <c r="BP268" s="254">
        <v>2.7</v>
      </c>
      <c r="BQ268" s="254">
        <v>6.7</v>
      </c>
      <c r="BR268" s="254">
        <v>6</v>
      </c>
      <c r="BS268" s="254">
        <v>-1.4</v>
      </c>
      <c r="BT268" s="254">
        <v>2.2000000000000002</v>
      </c>
      <c r="BU268" s="254">
        <v>-1.4</v>
      </c>
      <c r="BV268" s="254">
        <v>-4.2</v>
      </c>
      <c r="BW268" s="254" t="s">
        <v>19</v>
      </c>
      <c r="BX268" s="254">
        <v>5.3</v>
      </c>
      <c r="BY268" s="254">
        <v>4.7</v>
      </c>
    </row>
    <row r="269" spans="1:77" ht="15.75" customHeight="1" x14ac:dyDescent="0.25">
      <c r="A269" s="1">
        <v>45261</v>
      </c>
      <c r="B269" s="254">
        <v>92.733260000000001</v>
      </c>
      <c r="C269" s="254">
        <v>94.816839999999999</v>
      </c>
      <c r="D269" s="254">
        <v>81.431970000000007</v>
      </c>
      <c r="E269" s="254">
        <v>121.25127999999999</v>
      </c>
      <c r="F269" s="254">
        <v>109.34443</v>
      </c>
      <c r="G269" s="254">
        <v>94.895679999999999</v>
      </c>
      <c r="H269" s="254">
        <v>137.31576999999999</v>
      </c>
      <c r="I269" s="254">
        <v>100.86036</v>
      </c>
      <c r="J269" s="254">
        <v>95.385040000000004</v>
      </c>
      <c r="K269" s="254">
        <v>97.706680000000006</v>
      </c>
      <c r="L269" s="254">
        <v>118.75664999999999</v>
      </c>
      <c r="M269" s="254">
        <v>107.60691</v>
      </c>
      <c r="N269" s="254">
        <v>85.253960000000006</v>
      </c>
      <c r="O269" s="254">
        <v>96.666809999999998</v>
      </c>
      <c r="P269" s="254">
        <v>88.193110000000004</v>
      </c>
      <c r="Q269" s="254">
        <v>81.221620000000001</v>
      </c>
      <c r="R269" s="254">
        <v>89.828850000000003</v>
      </c>
      <c r="S269" s="254">
        <v>95.363550000000004</v>
      </c>
      <c r="T269" s="254">
        <v>95.300039999999996</v>
      </c>
      <c r="U269" s="254">
        <v>0.9</v>
      </c>
      <c r="V269" s="254">
        <v>2.4</v>
      </c>
      <c r="W269" s="254">
        <v>-1.5</v>
      </c>
      <c r="X269" s="254">
        <v>14.9</v>
      </c>
      <c r="Y269" s="254">
        <v>-2</v>
      </c>
      <c r="Z269" s="254">
        <v>6.1</v>
      </c>
      <c r="AA269" s="254">
        <v>25.7</v>
      </c>
      <c r="AB269" s="254">
        <v>15.6</v>
      </c>
      <c r="AC269" s="254">
        <v>4.9000000000000004</v>
      </c>
      <c r="AD269" s="254">
        <v>7.4</v>
      </c>
      <c r="AE269" s="254">
        <v>31.3</v>
      </c>
      <c r="AF269" s="254">
        <v>6.2</v>
      </c>
      <c r="AG269" s="254">
        <v>-1.8</v>
      </c>
      <c r="AH269" s="254">
        <v>-1</v>
      </c>
      <c r="AI269" s="254">
        <v>3.8</v>
      </c>
      <c r="AJ269" s="254">
        <v>-8.5</v>
      </c>
      <c r="AK269" s="254">
        <v>-5.2</v>
      </c>
      <c r="AL269" s="254">
        <v>3.5</v>
      </c>
      <c r="AM269" s="254">
        <v>19.7</v>
      </c>
      <c r="AN269" s="254">
        <v>0.1</v>
      </c>
      <c r="AO269" s="254">
        <v>-3.5</v>
      </c>
      <c r="AP269" s="254">
        <v>2.1</v>
      </c>
      <c r="AQ269" s="254">
        <v>5.4</v>
      </c>
      <c r="AR269" s="254">
        <v>-3</v>
      </c>
      <c r="AS269" s="254">
        <v>-4.9000000000000004</v>
      </c>
      <c r="AT269" s="254">
        <v>13.2</v>
      </c>
      <c r="AU269" s="254">
        <v>2</v>
      </c>
      <c r="AV269" s="254">
        <v>-1.9</v>
      </c>
      <c r="AW269" s="254">
        <v>3.5</v>
      </c>
      <c r="AX269" s="254">
        <v>11</v>
      </c>
      <c r="AY269" s="254">
        <v>6.1</v>
      </c>
      <c r="AZ269" s="254">
        <v>-1.8</v>
      </c>
      <c r="BA269" s="254">
        <v>2.5</v>
      </c>
      <c r="BB269" s="254">
        <v>-1.1000000000000001</v>
      </c>
      <c r="BC269" s="254">
        <v>-4.8</v>
      </c>
      <c r="BD269" s="254">
        <v>-0.8</v>
      </c>
      <c r="BE269" s="254">
        <v>5.7</v>
      </c>
      <c r="BF269" s="254">
        <v>6</v>
      </c>
      <c r="BG269" s="254">
        <v>0.1</v>
      </c>
      <c r="BH269" s="254">
        <v>-3.5</v>
      </c>
      <c r="BI269" s="254">
        <v>2.1</v>
      </c>
      <c r="BJ269" s="254">
        <v>5.4</v>
      </c>
      <c r="BK269" s="254">
        <v>-3</v>
      </c>
      <c r="BL269" s="254">
        <v>-4.9000000000000004</v>
      </c>
      <c r="BM269" s="254">
        <v>13.2</v>
      </c>
      <c r="BN269" s="254">
        <v>2</v>
      </c>
      <c r="BO269" s="254">
        <v>-1.9</v>
      </c>
      <c r="BP269" s="254">
        <v>3.5</v>
      </c>
      <c r="BQ269" s="254">
        <v>11</v>
      </c>
      <c r="BR269" s="254">
        <v>6.1</v>
      </c>
      <c r="BS269" s="254">
        <v>-1.8</v>
      </c>
      <c r="BT269" s="254">
        <v>2.5</v>
      </c>
      <c r="BU269" s="254">
        <v>-1.1000000000000001</v>
      </c>
      <c r="BV269" s="254">
        <v>-4.8</v>
      </c>
      <c r="BW269" s="254">
        <v>-0.8</v>
      </c>
      <c r="BX269" s="254">
        <v>5.7</v>
      </c>
      <c r="BY269" s="254">
        <v>6</v>
      </c>
    </row>
    <row r="270" spans="1:77" ht="15.75" customHeight="1" x14ac:dyDescent="0.25">
      <c r="A270" s="1">
        <v>45292</v>
      </c>
      <c r="B270" s="254">
        <v>93.751900000000006</v>
      </c>
      <c r="C270" s="254">
        <v>97.247389999999996</v>
      </c>
      <c r="D270" s="254">
        <v>108.48008</v>
      </c>
      <c r="E270" s="254">
        <v>94.495419999999996</v>
      </c>
      <c r="F270" s="254">
        <v>104.05595</v>
      </c>
      <c r="G270" s="254">
        <v>97.062780000000004</v>
      </c>
      <c r="H270" s="254">
        <v>139.15334999999999</v>
      </c>
      <c r="I270" s="254">
        <v>102.0658</v>
      </c>
      <c r="J270" s="254">
        <v>98.004189999999994</v>
      </c>
      <c r="K270" s="254">
        <v>95.205219999999997</v>
      </c>
      <c r="L270" s="254">
        <v>112.65433</v>
      </c>
      <c r="M270" s="254">
        <v>108.86751</v>
      </c>
      <c r="N270" s="254">
        <v>87.013289999999998</v>
      </c>
      <c r="O270" s="254">
        <v>99.036969999999997</v>
      </c>
      <c r="P270" s="254">
        <v>95.584879999999998</v>
      </c>
      <c r="Q270" s="254">
        <v>81.937629999999999</v>
      </c>
      <c r="R270" s="254">
        <v>79.708920000000006</v>
      </c>
      <c r="S270" s="254">
        <v>97.180210000000002</v>
      </c>
      <c r="T270" s="254">
        <v>88.182599999999994</v>
      </c>
      <c r="U270" s="254">
        <v>3.7</v>
      </c>
      <c r="V270" s="254">
        <v>2</v>
      </c>
      <c r="W270" s="254">
        <v>10.7</v>
      </c>
      <c r="X270" s="254">
        <v>5</v>
      </c>
      <c r="Y270" s="254">
        <v>2.5</v>
      </c>
      <c r="Z270" s="254">
        <v>4.3</v>
      </c>
      <c r="AA270" s="254">
        <v>30.6</v>
      </c>
      <c r="AB270" s="254">
        <v>1.4</v>
      </c>
      <c r="AC270" s="254">
        <v>8.3000000000000007</v>
      </c>
      <c r="AD270" s="254">
        <v>6.5</v>
      </c>
      <c r="AE270" s="254">
        <v>2.4</v>
      </c>
      <c r="AF270" s="254">
        <v>6.4</v>
      </c>
      <c r="AG270" s="254">
        <v>4.3</v>
      </c>
      <c r="AH270" s="254">
        <v>3.9</v>
      </c>
      <c r="AI270" s="254">
        <v>7.8</v>
      </c>
      <c r="AJ270" s="254">
        <v>-5.0999999999999996</v>
      </c>
      <c r="AK270" s="254">
        <v>3</v>
      </c>
      <c r="AL270" s="254">
        <v>8</v>
      </c>
      <c r="AM270" s="254">
        <v>12.8</v>
      </c>
      <c r="AN270" s="254">
        <v>3.7</v>
      </c>
      <c r="AO270" s="254">
        <v>2</v>
      </c>
      <c r="AP270" s="254">
        <v>10.7</v>
      </c>
      <c r="AQ270" s="254">
        <v>5</v>
      </c>
      <c r="AR270" s="254">
        <v>2.5</v>
      </c>
      <c r="AS270" s="254">
        <v>4.3</v>
      </c>
      <c r="AT270" s="254">
        <v>30.6</v>
      </c>
      <c r="AU270" s="254">
        <v>1.4</v>
      </c>
      <c r="AV270" s="254">
        <v>8.3000000000000007</v>
      </c>
      <c r="AW270" s="254">
        <v>6.5</v>
      </c>
      <c r="AX270" s="254">
        <v>2.4</v>
      </c>
      <c r="AY270" s="254">
        <v>6.4</v>
      </c>
      <c r="AZ270" s="254">
        <v>4.3</v>
      </c>
      <c r="BA270" s="254">
        <v>3.9</v>
      </c>
      <c r="BB270" s="254">
        <v>7.8</v>
      </c>
      <c r="BC270" s="254">
        <v>-5.0999999999999996</v>
      </c>
      <c r="BD270" s="254">
        <v>3</v>
      </c>
      <c r="BE270" s="254">
        <v>8</v>
      </c>
      <c r="BF270" s="254">
        <v>12.8</v>
      </c>
      <c r="BG270" s="254">
        <v>0.4</v>
      </c>
      <c r="BH270" s="254">
        <v>-2.9</v>
      </c>
      <c r="BI270" s="254">
        <v>2</v>
      </c>
      <c r="BJ270" s="254">
        <v>6.1</v>
      </c>
      <c r="BK270" s="254">
        <v>-3.7</v>
      </c>
      <c r="BL270" s="254">
        <v>-4.7</v>
      </c>
      <c r="BM270" s="254">
        <v>17.100000000000001</v>
      </c>
      <c r="BN270" s="254">
        <v>2.4</v>
      </c>
      <c r="BO270" s="254">
        <v>-0.5</v>
      </c>
      <c r="BP270" s="254">
        <v>3.2</v>
      </c>
      <c r="BQ270" s="254">
        <v>11.9</v>
      </c>
      <c r="BR270" s="254">
        <v>6.3</v>
      </c>
      <c r="BS270" s="254">
        <v>-1.3</v>
      </c>
      <c r="BT270" s="254">
        <v>2.8</v>
      </c>
      <c r="BU270" s="254">
        <v>-0.1</v>
      </c>
      <c r="BV270" s="254">
        <v>-4.5999999999999996</v>
      </c>
      <c r="BW270" s="254">
        <v>-0.9</v>
      </c>
      <c r="BX270" s="254">
        <v>7.3</v>
      </c>
      <c r="BY270" s="254">
        <v>6.6</v>
      </c>
    </row>
    <row r="271" spans="1:77" s="240" customFormat="1" ht="15.75" customHeight="1" x14ac:dyDescent="0.25">
      <c r="A271" s="1">
        <v>45323</v>
      </c>
      <c r="B271" s="2">
        <v>92.360979999999998</v>
      </c>
      <c r="C271" s="2">
        <v>92.082459999999998</v>
      </c>
      <c r="D271" s="2">
        <v>116.42179</v>
      </c>
      <c r="E271" s="2">
        <v>84.330359999999999</v>
      </c>
      <c r="F271" s="2">
        <v>92.160030000000006</v>
      </c>
      <c r="G271" s="2">
        <v>95.192359999999994</v>
      </c>
      <c r="H271" s="2">
        <v>138.86843999999999</v>
      </c>
      <c r="I271" s="2">
        <v>100.07210000000001</v>
      </c>
      <c r="J271" s="2">
        <v>93.474220000000003</v>
      </c>
      <c r="K271" s="2">
        <v>93.967619999999997</v>
      </c>
      <c r="L271" s="2">
        <v>110.02221</v>
      </c>
      <c r="M271" s="2">
        <v>103.09656</v>
      </c>
      <c r="N271" s="2">
        <v>87.289879999999997</v>
      </c>
      <c r="O271" s="2">
        <v>97.671130000000005</v>
      </c>
      <c r="P271" s="2">
        <v>99.046239999999997</v>
      </c>
      <c r="Q271" s="2">
        <v>91.654489999999996</v>
      </c>
      <c r="R271" s="2">
        <v>74.32105</v>
      </c>
      <c r="S271" s="2">
        <v>89.311440000000005</v>
      </c>
      <c r="T271" s="2">
        <v>86.058549999999997</v>
      </c>
      <c r="U271" s="2">
        <v>5.6</v>
      </c>
      <c r="V271" s="2">
        <v>2.7</v>
      </c>
      <c r="W271" s="2">
        <v>16.899999999999999</v>
      </c>
      <c r="X271" s="2">
        <v>-0.2</v>
      </c>
      <c r="Y271" s="2">
        <v>-0.6</v>
      </c>
      <c r="Z271" s="2">
        <v>14.5</v>
      </c>
      <c r="AA271" s="2">
        <v>25.6</v>
      </c>
      <c r="AB271" s="2">
        <v>5.5</v>
      </c>
      <c r="AC271" s="2">
        <v>5.9</v>
      </c>
      <c r="AD271" s="2">
        <v>5.3</v>
      </c>
      <c r="AE271" s="2">
        <v>10.5</v>
      </c>
      <c r="AF271" s="2">
        <v>9.1</v>
      </c>
      <c r="AG271" s="2">
        <v>4.5</v>
      </c>
      <c r="AH271" s="2">
        <v>3.4</v>
      </c>
      <c r="AI271" s="2">
        <v>6.6</v>
      </c>
      <c r="AJ271" s="2">
        <v>17.399999999999999</v>
      </c>
      <c r="AK271" s="2">
        <v>9.4</v>
      </c>
      <c r="AL271" s="2">
        <v>9.8000000000000007</v>
      </c>
      <c r="AM271" s="2">
        <v>13.1</v>
      </c>
      <c r="AN271" s="2">
        <v>4.7</v>
      </c>
      <c r="AO271" s="2">
        <v>2.4</v>
      </c>
      <c r="AP271" s="2">
        <v>13.8</v>
      </c>
      <c r="AQ271" s="2">
        <v>2.5</v>
      </c>
      <c r="AR271" s="2">
        <v>1</v>
      </c>
      <c r="AS271" s="2">
        <v>9.1</v>
      </c>
      <c r="AT271" s="2">
        <v>28.1</v>
      </c>
      <c r="AU271" s="2">
        <v>3.4</v>
      </c>
      <c r="AV271" s="2">
        <v>7.1</v>
      </c>
      <c r="AW271" s="2">
        <v>5.9</v>
      </c>
      <c r="AX271" s="2">
        <v>6.2</v>
      </c>
      <c r="AY271" s="2">
        <v>7.7</v>
      </c>
      <c r="AZ271" s="2">
        <v>4.4000000000000004</v>
      </c>
      <c r="BA271" s="2">
        <v>3.6</v>
      </c>
      <c r="BB271" s="2">
        <v>7.2</v>
      </c>
      <c r="BC271" s="2">
        <v>5.6</v>
      </c>
      <c r="BD271" s="2">
        <v>6</v>
      </c>
      <c r="BE271" s="2">
        <v>8.8000000000000007</v>
      </c>
      <c r="BF271" s="2">
        <v>13</v>
      </c>
      <c r="BG271" s="2">
        <v>1</v>
      </c>
      <c r="BH271" s="2">
        <v>-2.2999999999999998</v>
      </c>
      <c r="BI271" s="2">
        <v>2.8</v>
      </c>
      <c r="BJ271" s="2">
        <v>6.5</v>
      </c>
      <c r="BK271" s="2">
        <v>-4.2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3.2</v>
      </c>
      <c r="BQ271" s="2">
        <v>12.9</v>
      </c>
      <c r="BR271" s="2">
        <v>6.4</v>
      </c>
      <c r="BS271" s="2">
        <v>-0.7</v>
      </c>
      <c r="BT271" s="2">
        <v>3</v>
      </c>
      <c r="BU271" s="2">
        <v>0.8</v>
      </c>
      <c r="BV271" s="2">
        <v>-2.5</v>
      </c>
      <c r="BW271" s="2">
        <v>-0.1</v>
      </c>
      <c r="BX271" s="2">
        <v>9</v>
      </c>
      <c r="BY271" s="2">
        <v>7.6</v>
      </c>
    </row>
    <row r="272" spans="1:77" s="244" customFormat="1" ht="15.75" customHeight="1" x14ac:dyDescent="0.25">
      <c r="A272" s="1">
        <v>45352</v>
      </c>
      <c r="B272" s="254">
        <v>96.500209999999996</v>
      </c>
      <c r="C272" s="254">
        <v>95.34948</v>
      </c>
      <c r="D272" s="254">
        <v>110.44288</v>
      </c>
      <c r="E272" s="254">
        <v>93.346620000000001</v>
      </c>
      <c r="F272" s="254">
        <v>95.118309999999994</v>
      </c>
      <c r="G272" s="254">
        <v>97.511499999999998</v>
      </c>
      <c r="H272" s="254">
        <v>127.38473</v>
      </c>
      <c r="I272" s="254">
        <v>98.371949999999998</v>
      </c>
      <c r="J272" s="254">
        <v>100.68107999999999</v>
      </c>
      <c r="K272" s="254">
        <v>100.09878</v>
      </c>
      <c r="L272" s="254">
        <v>109.8322</v>
      </c>
      <c r="M272" s="254">
        <v>107.08881</v>
      </c>
      <c r="N272" s="254">
        <v>91.652730000000005</v>
      </c>
      <c r="O272" s="254">
        <v>92.070070000000001</v>
      </c>
      <c r="P272" s="254">
        <v>101.18537999999999</v>
      </c>
      <c r="Q272" s="254">
        <v>97.464820000000003</v>
      </c>
      <c r="R272" s="254">
        <v>78.71942</v>
      </c>
      <c r="S272" s="254">
        <v>90.400289999999998</v>
      </c>
      <c r="T272" s="254">
        <v>88.846540000000005</v>
      </c>
      <c r="U272" s="254">
        <v>-2.9</v>
      </c>
      <c r="V272" s="254">
        <v>-7.1</v>
      </c>
      <c r="W272" s="254">
        <v>-11.1</v>
      </c>
      <c r="X272" s="254">
        <v>2</v>
      </c>
      <c r="Y272" s="254">
        <v>-3</v>
      </c>
      <c r="Z272" s="254">
        <v>0.8</v>
      </c>
      <c r="AA272" s="254">
        <v>16.3</v>
      </c>
      <c r="AB272" s="254">
        <v>-6.5</v>
      </c>
      <c r="AC272" s="254">
        <v>-3.6</v>
      </c>
      <c r="AD272" s="254">
        <v>-3.4</v>
      </c>
      <c r="AE272" s="254">
        <v>3.9</v>
      </c>
      <c r="AF272" s="254">
        <v>3.1</v>
      </c>
      <c r="AG272" s="254">
        <v>-1.8</v>
      </c>
      <c r="AH272" s="254">
        <v>-13.5</v>
      </c>
      <c r="AI272" s="254">
        <v>-2.2000000000000002</v>
      </c>
      <c r="AJ272" s="254">
        <v>-2.7</v>
      </c>
      <c r="AK272" s="254">
        <v>-4.3</v>
      </c>
      <c r="AL272" s="254">
        <v>1.8</v>
      </c>
      <c r="AM272" s="254">
        <v>6.5</v>
      </c>
      <c r="AN272" s="254">
        <v>2</v>
      </c>
      <c r="AO272" s="254">
        <v>-1</v>
      </c>
      <c r="AP272" s="254">
        <v>4.2</v>
      </c>
      <c r="AQ272" s="254">
        <v>2.2999999999999998</v>
      </c>
      <c r="AR272" s="254">
        <v>-0.3</v>
      </c>
      <c r="AS272" s="254">
        <v>6.2</v>
      </c>
      <c r="AT272" s="254">
        <v>24.1</v>
      </c>
      <c r="AU272" s="254">
        <v>-0.1</v>
      </c>
      <c r="AV272" s="254">
        <v>3.2</v>
      </c>
      <c r="AW272" s="254">
        <v>2.5</v>
      </c>
      <c r="AX272" s="254">
        <v>5.5</v>
      </c>
      <c r="AY272" s="254">
        <v>6.1</v>
      </c>
      <c r="AZ272" s="254">
        <v>2.2000000000000002</v>
      </c>
      <c r="BA272" s="254">
        <v>-2.5</v>
      </c>
      <c r="BB272" s="254">
        <v>3.8</v>
      </c>
      <c r="BC272" s="254">
        <v>2.5</v>
      </c>
      <c r="BD272" s="254">
        <v>2.2999999999999998</v>
      </c>
      <c r="BE272" s="254">
        <v>6.4</v>
      </c>
      <c r="BF272" s="254">
        <v>10.7</v>
      </c>
      <c r="BG272" s="254">
        <v>0.7</v>
      </c>
      <c r="BH272" s="254">
        <v>-2.8</v>
      </c>
      <c r="BI272" s="254">
        <v>-0.2</v>
      </c>
      <c r="BJ272" s="254">
        <v>6.4</v>
      </c>
      <c r="BK272" s="254">
        <v>-5</v>
      </c>
      <c r="BL272" s="254">
        <v>-3.1</v>
      </c>
      <c r="BM272" s="254">
        <v>20.7</v>
      </c>
      <c r="BN272" s="254">
        <v>2.9</v>
      </c>
      <c r="BO272" s="254">
        <v>0.1</v>
      </c>
      <c r="BP272" s="254">
        <v>2.2999999999999998</v>
      </c>
      <c r="BQ272" s="254">
        <v>13.3</v>
      </c>
      <c r="BR272" s="254">
        <v>6.1</v>
      </c>
      <c r="BS272" s="254">
        <v>-0.6</v>
      </c>
      <c r="BT272" s="254">
        <v>1.9</v>
      </c>
      <c r="BU272" s="254">
        <v>0.8</v>
      </c>
      <c r="BV272" s="254">
        <v>-2.1</v>
      </c>
      <c r="BW272" s="254">
        <v>-0.9</v>
      </c>
      <c r="BX272" s="254">
        <v>8.8000000000000007</v>
      </c>
      <c r="BY272" s="254">
        <v>8.5</v>
      </c>
    </row>
    <row r="273" spans="1:77" s="246" customFormat="1" ht="15.75" customHeight="1" x14ac:dyDescent="0.25">
      <c r="A273" s="1">
        <v>45383</v>
      </c>
      <c r="B273" s="254">
        <v>99.72287</v>
      </c>
      <c r="C273" s="254">
        <v>92.838949999999997</v>
      </c>
      <c r="D273" s="254">
        <v>105.65336000000001</v>
      </c>
      <c r="E273" s="254">
        <v>76.951629999999994</v>
      </c>
      <c r="F273" s="254">
        <v>89.601240000000004</v>
      </c>
      <c r="G273" s="254">
        <v>95.345780000000005</v>
      </c>
      <c r="H273" s="254">
        <v>116.0086</v>
      </c>
      <c r="I273" s="254">
        <v>105.21619</v>
      </c>
      <c r="J273" s="254">
        <v>93.621420000000001</v>
      </c>
      <c r="K273" s="254">
        <v>102.19022</v>
      </c>
      <c r="L273" s="254">
        <v>113.81634</v>
      </c>
      <c r="M273" s="254">
        <v>103.31014</v>
      </c>
      <c r="N273" s="254">
        <v>99.154920000000004</v>
      </c>
      <c r="O273" s="254">
        <v>103.94723</v>
      </c>
      <c r="P273" s="254">
        <v>106.69906</v>
      </c>
      <c r="Q273" s="254">
        <v>103.70707</v>
      </c>
      <c r="R273" s="254">
        <v>94.688400000000001</v>
      </c>
      <c r="S273" s="254">
        <v>96.530010000000004</v>
      </c>
      <c r="T273" s="254">
        <v>94.008260000000007</v>
      </c>
      <c r="U273" s="254">
        <v>8.4</v>
      </c>
      <c r="V273" s="254">
        <v>1.5</v>
      </c>
      <c r="W273" s="254">
        <v>11.2</v>
      </c>
      <c r="X273" s="254">
        <v>-13.8</v>
      </c>
      <c r="Y273" s="254">
        <v>8.4</v>
      </c>
      <c r="Z273" s="254">
        <v>12.2</v>
      </c>
      <c r="AA273" s="254">
        <v>26</v>
      </c>
      <c r="AB273" s="254">
        <v>12.8</v>
      </c>
      <c r="AC273" s="254">
        <v>-3.5</v>
      </c>
      <c r="AD273" s="254">
        <v>4</v>
      </c>
      <c r="AE273" s="254">
        <v>8</v>
      </c>
      <c r="AF273" s="254">
        <v>4.9000000000000004</v>
      </c>
      <c r="AG273" s="254">
        <v>10.7</v>
      </c>
      <c r="AH273" s="254">
        <v>10.9</v>
      </c>
      <c r="AI273" s="254">
        <v>17.399999999999999</v>
      </c>
      <c r="AJ273" s="254">
        <v>11.6</v>
      </c>
      <c r="AK273" s="254">
        <v>4.9000000000000004</v>
      </c>
      <c r="AL273" s="254">
        <v>8.3000000000000007</v>
      </c>
      <c r="AM273" s="254">
        <v>10.7</v>
      </c>
      <c r="AN273" s="254">
        <v>3.5</v>
      </c>
      <c r="AO273" s="254">
        <v>-0.4</v>
      </c>
      <c r="AP273" s="254">
        <v>5.8</v>
      </c>
      <c r="AQ273" s="254">
        <v>-1.7</v>
      </c>
      <c r="AR273" s="254">
        <v>1.6</v>
      </c>
      <c r="AS273" s="254">
        <v>7.6</v>
      </c>
      <c r="AT273" s="254">
        <v>24.5</v>
      </c>
      <c r="AU273" s="254">
        <v>3</v>
      </c>
      <c r="AV273" s="254">
        <v>1.4</v>
      </c>
      <c r="AW273" s="254">
        <v>2.9</v>
      </c>
      <c r="AX273" s="254">
        <v>6.1</v>
      </c>
      <c r="AY273" s="254">
        <v>5.8</v>
      </c>
      <c r="AZ273" s="254">
        <v>4.3</v>
      </c>
      <c r="BA273" s="254">
        <v>0.7</v>
      </c>
      <c r="BB273" s="254">
        <v>7.1</v>
      </c>
      <c r="BC273" s="254">
        <v>4.9000000000000004</v>
      </c>
      <c r="BD273" s="254">
        <v>3</v>
      </c>
      <c r="BE273" s="254">
        <v>6.9</v>
      </c>
      <c r="BF273" s="254">
        <v>10.7</v>
      </c>
      <c r="BG273" s="254">
        <v>1.5</v>
      </c>
      <c r="BH273" s="254">
        <v>-2.2999999999999998</v>
      </c>
      <c r="BI273" s="254">
        <v>0.6</v>
      </c>
      <c r="BJ273" s="254">
        <v>5</v>
      </c>
      <c r="BK273" s="254">
        <v>-3.1</v>
      </c>
      <c r="BL273" s="254">
        <v>-1.6</v>
      </c>
      <c r="BM273" s="254">
        <v>21.5</v>
      </c>
      <c r="BN273" s="254">
        <v>4.4000000000000004</v>
      </c>
      <c r="BO273" s="254">
        <v>-0.2</v>
      </c>
      <c r="BP273" s="254">
        <v>2.4</v>
      </c>
      <c r="BQ273" s="254">
        <v>14.2</v>
      </c>
      <c r="BR273" s="254">
        <v>6.7</v>
      </c>
      <c r="BS273" s="254">
        <v>0.5</v>
      </c>
      <c r="BT273" s="254">
        <v>3</v>
      </c>
      <c r="BU273" s="254">
        <v>2.6</v>
      </c>
      <c r="BV273" s="254">
        <v>-0.8</v>
      </c>
      <c r="BW273" s="254">
        <v>-0.1</v>
      </c>
      <c r="BX273" s="254">
        <v>8.6999999999999993</v>
      </c>
      <c r="BY273" s="254">
        <v>9.4</v>
      </c>
    </row>
    <row r="274" spans="1:77" s="250" customFormat="1" ht="15.75" customHeight="1" x14ac:dyDescent="0.25">
      <c r="A274" s="1">
        <v>45413</v>
      </c>
      <c r="B274" s="254">
        <v>103.50713</v>
      </c>
      <c r="C274" s="254">
        <v>100.51793000000001</v>
      </c>
      <c r="D274" s="254">
        <v>108.5616</v>
      </c>
      <c r="E274" s="254">
        <v>106.21857</v>
      </c>
      <c r="F274" s="254">
        <v>97.366810000000001</v>
      </c>
      <c r="G274" s="254">
        <v>96.768180000000001</v>
      </c>
      <c r="H274" s="254">
        <v>118.51924</v>
      </c>
      <c r="I274" s="254">
        <v>107.70206</v>
      </c>
      <c r="J274" s="254">
        <v>107.67233</v>
      </c>
      <c r="K274" s="254">
        <v>106.70274999999999</v>
      </c>
      <c r="L274" s="254">
        <v>103.83468000000001</v>
      </c>
      <c r="M274" s="254">
        <v>104.67022</v>
      </c>
      <c r="N274" s="254">
        <v>105.79403000000001</v>
      </c>
      <c r="O274" s="254">
        <v>105.03588000000001</v>
      </c>
      <c r="P274" s="254">
        <v>107.27699</v>
      </c>
      <c r="Q274" s="254">
        <v>79.576300000000003</v>
      </c>
      <c r="R274" s="254">
        <v>115.7693</v>
      </c>
      <c r="S274" s="254">
        <v>119.57297</v>
      </c>
      <c r="T274" s="254">
        <v>120.00371</v>
      </c>
      <c r="U274" s="254">
        <v>-1.2</v>
      </c>
      <c r="V274" s="254">
        <v>2.8</v>
      </c>
      <c r="W274" s="254">
        <v>-5</v>
      </c>
      <c r="X274" s="254">
        <v>-0.8</v>
      </c>
      <c r="Y274" s="254">
        <v>6.8</v>
      </c>
      <c r="Z274" s="254">
        <v>2.7</v>
      </c>
      <c r="AA274" s="254">
        <v>26.4</v>
      </c>
      <c r="AB274" s="254">
        <v>3.5</v>
      </c>
      <c r="AC274" s="254">
        <v>6.5</v>
      </c>
      <c r="AD274" s="254">
        <v>-4.5</v>
      </c>
      <c r="AE274" s="254">
        <v>-6.1</v>
      </c>
      <c r="AF274" s="254">
        <v>4.9000000000000004</v>
      </c>
      <c r="AG274" s="254">
        <v>0.2</v>
      </c>
      <c r="AH274" s="254">
        <v>-2.4</v>
      </c>
      <c r="AI274" s="254">
        <v>7.1</v>
      </c>
      <c r="AJ274" s="254">
        <v>-22.9</v>
      </c>
      <c r="AK274" s="254">
        <v>-5.8</v>
      </c>
      <c r="AL274" s="254">
        <v>3.9</v>
      </c>
      <c r="AM274" s="254">
        <v>8.1</v>
      </c>
      <c r="AN274" s="254">
        <v>2.5</v>
      </c>
      <c r="AO274" s="254">
        <v>0.3</v>
      </c>
      <c r="AP274" s="254">
        <v>3.5</v>
      </c>
      <c r="AQ274" s="254">
        <v>-1.5</v>
      </c>
      <c r="AR274" s="254">
        <v>2.6</v>
      </c>
      <c r="AS274" s="254">
        <v>6.6</v>
      </c>
      <c r="AT274" s="254">
        <v>24.9</v>
      </c>
      <c r="AU274" s="254">
        <v>3.1</v>
      </c>
      <c r="AV274" s="254">
        <v>2.5</v>
      </c>
      <c r="AW274" s="254">
        <v>1.2</v>
      </c>
      <c r="AX274" s="254">
        <v>3.6</v>
      </c>
      <c r="AY274" s="254">
        <v>5.6</v>
      </c>
      <c r="AZ274" s="254">
        <v>3.4</v>
      </c>
      <c r="BA274" s="254">
        <v>0.1</v>
      </c>
      <c r="BB274" s="254">
        <v>7.1</v>
      </c>
      <c r="BC274" s="254">
        <v>-1.4</v>
      </c>
      <c r="BD274" s="254">
        <v>0.6</v>
      </c>
      <c r="BE274" s="254">
        <v>6.2</v>
      </c>
      <c r="BF274" s="254">
        <v>10</v>
      </c>
      <c r="BG274" s="254">
        <v>1.2</v>
      </c>
      <c r="BH274" s="254">
        <v>-1.8</v>
      </c>
      <c r="BI274" s="254">
        <v>-0.5</v>
      </c>
      <c r="BJ274" s="254">
        <v>2.8</v>
      </c>
      <c r="BK274" s="254">
        <v>-1.8</v>
      </c>
      <c r="BL274" s="254">
        <v>-0.8</v>
      </c>
      <c r="BM274" s="254">
        <v>23.2</v>
      </c>
      <c r="BN274" s="254">
        <v>4.2</v>
      </c>
      <c r="BO274" s="254">
        <v>0.6</v>
      </c>
      <c r="BP274" s="254">
        <v>1.5</v>
      </c>
      <c r="BQ274" s="254">
        <v>13.4</v>
      </c>
      <c r="BR274" s="254">
        <v>6.7</v>
      </c>
      <c r="BS274" s="254">
        <v>0.4</v>
      </c>
      <c r="BT274" s="254">
        <v>2.6</v>
      </c>
      <c r="BU274" s="254">
        <v>3.5</v>
      </c>
      <c r="BV274" s="254">
        <v>-2.8</v>
      </c>
      <c r="BW274" s="254">
        <v>-1.2</v>
      </c>
      <c r="BX274" s="254">
        <v>8.1999999999999993</v>
      </c>
      <c r="BY274" s="254">
        <v>10.1</v>
      </c>
    </row>
    <row r="275" spans="1:77" x14ac:dyDescent="0.25">
      <c r="A275" s="1">
        <v>45444</v>
      </c>
      <c r="B275" s="2">
        <v>105.19257</v>
      </c>
      <c r="C275" s="2">
        <v>92.862979999999993</v>
      </c>
      <c r="D275" s="2">
        <v>95.420730000000006</v>
      </c>
      <c r="E275" s="2">
        <v>122.79877</v>
      </c>
      <c r="F275" s="2">
        <v>97.768820000000005</v>
      </c>
      <c r="G275" s="2">
        <v>99.482810000000001</v>
      </c>
      <c r="H275" s="2">
        <v>135.15075999999999</v>
      </c>
      <c r="I275" s="2">
        <v>97.414569999999998</v>
      </c>
      <c r="J275" s="2">
        <v>99.041370000000001</v>
      </c>
      <c r="K275" s="2">
        <v>109.07454</v>
      </c>
      <c r="L275" s="2">
        <v>100.56681</v>
      </c>
      <c r="M275" s="2">
        <v>105.20968000000001</v>
      </c>
      <c r="N275" s="2">
        <v>109.24702000000001</v>
      </c>
      <c r="O275" s="2">
        <v>107.09721</v>
      </c>
      <c r="P275" s="2">
        <v>103.30313</v>
      </c>
      <c r="Q275" s="2">
        <v>98.143709999999999</v>
      </c>
      <c r="R275" s="2">
        <v>127.22138</v>
      </c>
      <c r="S275" s="2">
        <v>121.11671</v>
      </c>
      <c r="T275" s="2">
        <v>118.76778</v>
      </c>
      <c r="U275" s="2">
        <v>3.2</v>
      </c>
      <c r="V275" s="2">
        <v>-0.8</v>
      </c>
      <c r="W275" s="2">
        <v>-5.7</v>
      </c>
      <c r="X275" s="2">
        <v>10.5</v>
      </c>
      <c r="Y275" s="2">
        <v>17.899999999999999</v>
      </c>
      <c r="Z275" s="2">
        <v>9.9</v>
      </c>
      <c r="AA275" s="2">
        <v>15.5</v>
      </c>
      <c r="AB275" s="2">
        <v>-3</v>
      </c>
      <c r="AC275" s="2">
        <v>0.1</v>
      </c>
      <c r="AD275" s="2">
        <v>1.8</v>
      </c>
      <c r="AE275" s="2">
        <v>-9.5</v>
      </c>
      <c r="AF275" s="2">
        <v>2.1</v>
      </c>
      <c r="AG275" s="2">
        <v>8.3000000000000007</v>
      </c>
      <c r="AH275" s="2">
        <v>7.9</v>
      </c>
      <c r="AI275" s="2">
        <v>3</v>
      </c>
      <c r="AJ275" s="2">
        <v>-0.4</v>
      </c>
      <c r="AK275" s="2">
        <v>14.1</v>
      </c>
      <c r="AL275" s="2">
        <v>-3.3</v>
      </c>
      <c r="AM275" s="2">
        <v>-1.5</v>
      </c>
      <c r="AN275" s="2">
        <v>2.6</v>
      </c>
      <c r="AO275" s="2">
        <v>0.1</v>
      </c>
      <c r="AP275" s="2">
        <v>2</v>
      </c>
      <c r="AQ275" s="2">
        <v>0.8</v>
      </c>
      <c r="AR275" s="2">
        <v>4.9000000000000004</v>
      </c>
      <c r="AS275" s="2">
        <v>7.1</v>
      </c>
      <c r="AT275" s="2">
        <v>23.1</v>
      </c>
      <c r="AU275" s="2">
        <v>2.1</v>
      </c>
      <c r="AV275" s="2">
        <v>2.1</v>
      </c>
      <c r="AW275" s="2">
        <v>1.3</v>
      </c>
      <c r="AX275" s="2">
        <v>1.3</v>
      </c>
      <c r="AY275" s="2">
        <v>5</v>
      </c>
      <c r="AZ275" s="2">
        <v>4.3</v>
      </c>
      <c r="BA275" s="2">
        <v>1.4</v>
      </c>
      <c r="BB275" s="2">
        <v>6.4</v>
      </c>
      <c r="BC275" s="2">
        <v>-1.2</v>
      </c>
      <c r="BD275" s="2">
        <v>3.3</v>
      </c>
      <c r="BE275" s="2">
        <v>4.2</v>
      </c>
      <c r="BF275" s="2">
        <v>7.5</v>
      </c>
      <c r="BG275" s="2">
        <v>1.5</v>
      </c>
      <c r="BH275" s="2">
        <v>-1.3</v>
      </c>
      <c r="BI275" s="2">
        <v>-1.5</v>
      </c>
      <c r="BJ275" s="2">
        <v>3.2</v>
      </c>
      <c r="BK275" s="2">
        <v>0.9</v>
      </c>
      <c r="BL275" s="2">
        <v>1.3</v>
      </c>
      <c r="BM275" s="2">
        <v>23</v>
      </c>
      <c r="BN275" s="2">
        <v>3.6</v>
      </c>
      <c r="BO275" s="2">
        <v>1</v>
      </c>
      <c r="BP275" s="2">
        <v>1.3</v>
      </c>
      <c r="BQ275" s="2">
        <v>11.5</v>
      </c>
      <c r="BR275" s="2">
        <v>5.9</v>
      </c>
      <c r="BS275" s="2">
        <v>1.4</v>
      </c>
      <c r="BT275" s="2">
        <v>3.6</v>
      </c>
      <c r="BU275" s="2">
        <v>3.8</v>
      </c>
      <c r="BV275" s="2">
        <v>-2.4</v>
      </c>
      <c r="BW275" s="2">
        <v>0.4</v>
      </c>
      <c r="BX275" s="2">
        <v>6.5</v>
      </c>
      <c r="BY275" s="2">
        <v>9.3000000000000007</v>
      </c>
    </row>
    <row r="276" spans="1:77" x14ac:dyDescent="0.25">
      <c r="A276" s="1">
        <v>45474</v>
      </c>
      <c r="B276" s="254">
        <v>111.97463999999999</v>
      </c>
      <c r="C276" s="254">
        <v>101.66199</v>
      </c>
      <c r="D276" s="254">
        <v>106.84573</v>
      </c>
      <c r="E276" s="254">
        <v>126.89663</v>
      </c>
      <c r="F276" s="254">
        <v>98.640429999999995</v>
      </c>
      <c r="G276" s="254">
        <v>104.70522</v>
      </c>
      <c r="H276" s="254">
        <v>140.90944999999999</v>
      </c>
      <c r="I276" s="254">
        <v>110.23256000000001</v>
      </c>
      <c r="J276" s="254">
        <v>104.21491</v>
      </c>
      <c r="K276" s="254">
        <v>117.64344</v>
      </c>
      <c r="L276" s="254">
        <v>113.83359</v>
      </c>
      <c r="M276" s="254">
        <v>107.44972</v>
      </c>
      <c r="N276" s="254">
        <v>112.12170999999999</v>
      </c>
      <c r="O276" s="254">
        <v>116.42272</v>
      </c>
      <c r="P276" s="254">
        <v>114.93116999999999</v>
      </c>
      <c r="Q276" s="254">
        <v>107.17592999999999</v>
      </c>
      <c r="R276" s="254">
        <v>116.70249</v>
      </c>
      <c r="S276" s="254">
        <v>133.58461</v>
      </c>
      <c r="T276" s="254">
        <v>128.33887999999999</v>
      </c>
      <c r="U276" s="254">
        <v>6.1</v>
      </c>
      <c r="V276" s="254">
        <v>4.0999999999999996</v>
      </c>
      <c r="W276" s="254">
        <v>11</v>
      </c>
      <c r="X276" s="254">
        <v>11.5</v>
      </c>
      <c r="Y276" s="254">
        <v>-1.9</v>
      </c>
      <c r="Z276" s="254">
        <v>10.3</v>
      </c>
      <c r="AA276" s="254">
        <v>5.3</v>
      </c>
      <c r="AB276" s="254">
        <v>3.2</v>
      </c>
      <c r="AC276" s="254">
        <v>2.1</v>
      </c>
      <c r="AD276" s="254">
        <v>4.9000000000000004</v>
      </c>
      <c r="AE276" s="254">
        <v>-0.3</v>
      </c>
      <c r="AF276" s="254">
        <v>-0.6</v>
      </c>
      <c r="AG276" s="254">
        <v>5.8</v>
      </c>
      <c r="AH276" s="254">
        <v>14.1</v>
      </c>
      <c r="AI276" s="254">
        <v>13.7</v>
      </c>
      <c r="AJ276" s="254">
        <v>8.5</v>
      </c>
      <c r="AK276" s="254">
        <v>0.1</v>
      </c>
      <c r="AL276" s="254">
        <v>2.1</v>
      </c>
      <c r="AM276" s="254">
        <v>-0.8</v>
      </c>
      <c r="AN276" s="254">
        <v>3.2</v>
      </c>
      <c r="AO276" s="254">
        <v>0.7</v>
      </c>
      <c r="AP276" s="254">
        <v>3.2</v>
      </c>
      <c r="AQ276" s="254">
        <v>2.6</v>
      </c>
      <c r="AR276" s="254">
        <v>3.9</v>
      </c>
      <c r="AS276" s="254">
        <v>7.6</v>
      </c>
      <c r="AT276" s="254">
        <v>20</v>
      </c>
      <c r="AU276" s="254">
        <v>2.2000000000000002</v>
      </c>
      <c r="AV276" s="254">
        <v>2.1</v>
      </c>
      <c r="AW276" s="254">
        <v>1.9</v>
      </c>
      <c r="AX276" s="254">
        <v>1</v>
      </c>
      <c r="AY276" s="254">
        <v>4.2</v>
      </c>
      <c r="AZ276" s="254">
        <v>4.5</v>
      </c>
      <c r="BA276" s="254">
        <v>3.2</v>
      </c>
      <c r="BB276" s="254">
        <v>7.4</v>
      </c>
      <c r="BC276" s="254">
        <v>0.3</v>
      </c>
      <c r="BD276" s="254">
        <v>2.7</v>
      </c>
      <c r="BE276" s="254">
        <v>3.8</v>
      </c>
      <c r="BF276" s="254">
        <v>6</v>
      </c>
      <c r="BG276" s="254">
        <v>2.2000000000000002</v>
      </c>
      <c r="BH276" s="254">
        <v>-0.8</v>
      </c>
      <c r="BI276" s="254">
        <v>0.3</v>
      </c>
      <c r="BJ276" s="254">
        <v>4.5</v>
      </c>
      <c r="BK276" s="254">
        <v>1.3</v>
      </c>
      <c r="BL276" s="254">
        <v>2.6</v>
      </c>
      <c r="BM276" s="254">
        <v>19.2</v>
      </c>
      <c r="BN276" s="254">
        <v>3.1</v>
      </c>
      <c r="BO276" s="254">
        <v>1.4</v>
      </c>
      <c r="BP276" s="254">
        <v>1.7</v>
      </c>
      <c r="BQ276" s="254">
        <v>8.9</v>
      </c>
      <c r="BR276" s="254">
        <v>5.4</v>
      </c>
      <c r="BS276" s="254">
        <v>2.4</v>
      </c>
      <c r="BT276" s="254">
        <v>5.0999999999999996</v>
      </c>
      <c r="BU276" s="254">
        <v>5.3</v>
      </c>
      <c r="BV276" s="254">
        <v>-1.3</v>
      </c>
      <c r="BW276" s="254">
        <v>1.7</v>
      </c>
      <c r="BX276" s="254">
        <v>5.8</v>
      </c>
      <c r="BY276" s="254">
        <v>8.6</v>
      </c>
    </row>
    <row r="277" spans="1:77" x14ac:dyDescent="0.25">
      <c r="A277" s="1">
        <v>45505</v>
      </c>
      <c r="B277">
        <v>113.82277000000001</v>
      </c>
      <c r="C277">
        <v>103.40994999999999</v>
      </c>
      <c r="D277">
        <v>115.65354000000001</v>
      </c>
      <c r="E277">
        <v>126.11542</v>
      </c>
      <c r="F277">
        <v>109.72545</v>
      </c>
      <c r="G277">
        <v>115.41603000000001</v>
      </c>
      <c r="H277">
        <v>103.27831</v>
      </c>
      <c r="I277">
        <v>111.26598</v>
      </c>
      <c r="J277">
        <v>104.12508</v>
      </c>
      <c r="K277">
        <v>120.70140000000001</v>
      </c>
      <c r="L277">
        <v>115.79258</v>
      </c>
      <c r="M277">
        <v>110.91633</v>
      </c>
      <c r="N277">
        <v>114.90176</v>
      </c>
      <c r="O277">
        <v>115.97092000000001</v>
      </c>
      <c r="P277">
        <v>114.75568</v>
      </c>
      <c r="Q277">
        <v>104.83799999999999</v>
      </c>
      <c r="R277">
        <v>129.85516000000001</v>
      </c>
      <c r="S277">
        <v>130.49306000000001</v>
      </c>
      <c r="T277">
        <v>132.44449</v>
      </c>
      <c r="U277">
        <v>2.2999999999999998</v>
      </c>
      <c r="V277">
        <v>4.5</v>
      </c>
      <c r="W277">
        <v>-1</v>
      </c>
      <c r="X277">
        <v>16.899999999999999</v>
      </c>
      <c r="Y277">
        <v>2.1</v>
      </c>
      <c r="Z277">
        <v>17.399999999999999</v>
      </c>
      <c r="AA277">
        <v>-22.6</v>
      </c>
      <c r="AB277">
        <v>3.9</v>
      </c>
      <c r="AC277">
        <v>5.5</v>
      </c>
      <c r="AD277">
        <v>7.1</v>
      </c>
      <c r="AE277">
        <v>-6</v>
      </c>
      <c r="AF277">
        <v>-0.5</v>
      </c>
      <c r="AG277">
        <v>1.2</v>
      </c>
      <c r="AH277">
        <v>3.7</v>
      </c>
      <c r="AI277">
        <v>4.5</v>
      </c>
      <c r="AJ277">
        <v>-4.7</v>
      </c>
      <c r="AK277">
        <v>12.3</v>
      </c>
      <c r="AL277">
        <v>-0.9</v>
      </c>
      <c r="AM277">
        <v>-3</v>
      </c>
      <c r="AN277">
        <v>3.1</v>
      </c>
      <c r="AO277">
        <v>1.2</v>
      </c>
      <c r="AP277">
        <v>2.6</v>
      </c>
      <c r="AQ277">
        <v>4.5</v>
      </c>
      <c r="AR277">
        <v>3.6</v>
      </c>
      <c r="AS277">
        <v>8.9</v>
      </c>
      <c r="AT277">
        <v>13.7</v>
      </c>
      <c r="AU277">
        <v>2.5</v>
      </c>
      <c r="AV277">
        <v>2.5</v>
      </c>
      <c r="AW277">
        <v>2.6</v>
      </c>
      <c r="AX277">
        <v>0.1</v>
      </c>
      <c r="AY277">
        <v>3.5</v>
      </c>
      <c r="AZ277">
        <v>4</v>
      </c>
      <c r="BA277">
        <v>3.3</v>
      </c>
      <c r="BB277">
        <v>7</v>
      </c>
      <c r="BC277">
        <v>-0.4</v>
      </c>
      <c r="BD277">
        <v>4.2</v>
      </c>
      <c r="BE277">
        <v>3.1</v>
      </c>
      <c r="BF277">
        <v>4.5</v>
      </c>
      <c r="BG277">
        <v>2.4</v>
      </c>
      <c r="BH277">
        <v>0.1</v>
      </c>
      <c r="BI277">
        <v>0</v>
      </c>
      <c r="BJ277">
        <v>6.9</v>
      </c>
      <c r="BK277">
        <v>1.5</v>
      </c>
      <c r="BL277">
        <v>5.4</v>
      </c>
      <c r="BM277">
        <v>12.9</v>
      </c>
      <c r="BN277">
        <v>3.2</v>
      </c>
      <c r="BO277">
        <v>2.5</v>
      </c>
      <c r="BP277">
        <v>2.2000000000000002</v>
      </c>
      <c r="BQ277">
        <v>6.1</v>
      </c>
      <c r="BR277">
        <v>4.8</v>
      </c>
      <c r="BS277">
        <v>2.5</v>
      </c>
      <c r="BT277">
        <v>5.4</v>
      </c>
      <c r="BU277">
        <v>5.7</v>
      </c>
      <c r="BV277">
        <v>-1.8</v>
      </c>
      <c r="BW277">
        <v>3.2</v>
      </c>
      <c r="BX277">
        <v>4.4000000000000004</v>
      </c>
      <c r="BY277">
        <v>7.5</v>
      </c>
    </row>
    <row r="278" spans="1:77" x14ac:dyDescent="0.25">
      <c r="A278" s="1">
        <v>45536</v>
      </c>
      <c r="B278">
        <v>109.84273</v>
      </c>
      <c r="C278">
        <v>101.02394</v>
      </c>
      <c r="D278">
        <v>103.7077</v>
      </c>
      <c r="E278">
        <v>119.27537</v>
      </c>
      <c r="F278">
        <v>104.26616</v>
      </c>
      <c r="G278">
        <v>105.76473</v>
      </c>
      <c r="H278">
        <v>104.14998</v>
      </c>
      <c r="I278">
        <v>108.17686</v>
      </c>
      <c r="J278">
        <v>101.5685</v>
      </c>
      <c r="K278">
        <v>113.91811</v>
      </c>
      <c r="L278">
        <v>115.55459</v>
      </c>
      <c r="M278">
        <v>107.66915</v>
      </c>
      <c r="N278">
        <v>111.42368</v>
      </c>
      <c r="O278">
        <v>111.41959</v>
      </c>
      <c r="P278">
        <v>110.42756</v>
      </c>
      <c r="Q278">
        <v>97.725250000000003</v>
      </c>
      <c r="R278">
        <v>121.01568</v>
      </c>
      <c r="S278">
        <v>119.37717000000001</v>
      </c>
      <c r="T278">
        <v>132.16079999999999</v>
      </c>
      <c r="U278">
        <v>3.4</v>
      </c>
      <c r="V278">
        <v>7.9</v>
      </c>
      <c r="W278">
        <v>-1.4</v>
      </c>
      <c r="X278">
        <v>-1.6</v>
      </c>
      <c r="Y278">
        <v>6</v>
      </c>
      <c r="Z278">
        <v>6.4</v>
      </c>
      <c r="AA278">
        <v>-20.2</v>
      </c>
      <c r="AB278">
        <v>13.6</v>
      </c>
      <c r="AC278">
        <v>7.6</v>
      </c>
      <c r="AD278">
        <v>5</v>
      </c>
      <c r="AE278">
        <v>0.8</v>
      </c>
      <c r="AF278">
        <v>-5.2</v>
      </c>
      <c r="AG278">
        <v>2.9</v>
      </c>
      <c r="AH278">
        <v>3.8</v>
      </c>
      <c r="AI278">
        <v>7.7</v>
      </c>
      <c r="AJ278">
        <v>2.9</v>
      </c>
      <c r="AK278">
        <v>13.8</v>
      </c>
      <c r="AL278">
        <v>4.7</v>
      </c>
      <c r="AM278">
        <v>0.5</v>
      </c>
      <c r="AN278">
        <v>3.1</v>
      </c>
      <c r="AO278">
        <v>1.9</v>
      </c>
      <c r="AP278">
        <v>2.2000000000000002</v>
      </c>
      <c r="AQ278">
        <v>3.7</v>
      </c>
      <c r="AR278">
        <v>3.9</v>
      </c>
      <c r="AS278">
        <v>8.6</v>
      </c>
      <c r="AT278">
        <v>9.4</v>
      </c>
      <c r="AU278">
        <v>3.6</v>
      </c>
      <c r="AV278">
        <v>3.1</v>
      </c>
      <c r="AW278">
        <v>2.9</v>
      </c>
      <c r="AX278">
        <v>0.2</v>
      </c>
      <c r="AY278">
        <v>2.5</v>
      </c>
      <c r="AZ278">
        <v>3.9</v>
      </c>
      <c r="BA278">
        <v>3.3</v>
      </c>
      <c r="BB278">
        <v>7.1</v>
      </c>
      <c r="BC278">
        <v>-0.1</v>
      </c>
      <c r="BD278">
        <v>5.3</v>
      </c>
      <c r="BE278">
        <v>3.3</v>
      </c>
      <c r="BF278">
        <v>3.9</v>
      </c>
      <c r="BG278">
        <v>2.6</v>
      </c>
      <c r="BH278">
        <v>1.7</v>
      </c>
      <c r="BI278">
        <v>0</v>
      </c>
      <c r="BJ278">
        <v>5.4</v>
      </c>
      <c r="BK278">
        <v>2.4</v>
      </c>
      <c r="BL278">
        <v>7.2</v>
      </c>
      <c r="BM278">
        <v>7.8</v>
      </c>
      <c r="BN278">
        <v>4.8</v>
      </c>
      <c r="BO278">
        <v>4</v>
      </c>
      <c r="BP278">
        <v>2.7</v>
      </c>
      <c r="BQ278">
        <v>5</v>
      </c>
      <c r="BR278">
        <v>3.4</v>
      </c>
      <c r="BS278">
        <v>2.7</v>
      </c>
      <c r="BT278">
        <v>5.0999999999999996</v>
      </c>
      <c r="BU278">
        <v>6.3</v>
      </c>
      <c r="BV278">
        <v>-1.1000000000000001</v>
      </c>
      <c r="BW278">
        <v>4.4000000000000004</v>
      </c>
      <c r="BX278">
        <v>4.3</v>
      </c>
      <c r="BY278">
        <v>6.8</v>
      </c>
    </row>
    <row r="279" spans="1:77" x14ac:dyDescent="0.25">
      <c r="A279" s="1">
        <v>45566</v>
      </c>
      <c r="B279">
        <v>113.42148</v>
      </c>
      <c r="C279">
        <v>108.0817</v>
      </c>
      <c r="D279">
        <v>104.24402000000001</v>
      </c>
      <c r="E279">
        <v>131.47583</v>
      </c>
      <c r="F279">
        <v>99.265270000000001</v>
      </c>
      <c r="G279">
        <v>114.84141</v>
      </c>
      <c r="H279">
        <v>114.58257999999999</v>
      </c>
      <c r="I279">
        <v>116.90331999999999</v>
      </c>
      <c r="J279">
        <v>107.03059</v>
      </c>
      <c r="K279">
        <v>114.31518</v>
      </c>
      <c r="L279">
        <v>110.66893</v>
      </c>
      <c r="M279">
        <v>108.62042</v>
      </c>
      <c r="N279">
        <v>113.19794</v>
      </c>
      <c r="O279">
        <v>119.17598</v>
      </c>
      <c r="P279">
        <v>119.00245</v>
      </c>
      <c r="Q279">
        <v>105.60356</v>
      </c>
      <c r="R279">
        <v>114.99684999999999</v>
      </c>
      <c r="S279">
        <v>123.49845999999999</v>
      </c>
      <c r="T279">
        <v>119.75145999999999</v>
      </c>
      <c r="U279">
        <v>6</v>
      </c>
      <c r="V279">
        <v>3.9</v>
      </c>
      <c r="W279">
        <v>1.7</v>
      </c>
      <c r="X279">
        <v>12.5</v>
      </c>
      <c r="Y279">
        <v>5.3</v>
      </c>
      <c r="Z279">
        <v>8.5</v>
      </c>
      <c r="AA279">
        <v>25</v>
      </c>
      <c r="AB279">
        <v>-0.4</v>
      </c>
      <c r="AC279">
        <v>1.6</v>
      </c>
      <c r="AD279">
        <v>5.7</v>
      </c>
      <c r="AE279">
        <v>1.7</v>
      </c>
      <c r="AF279">
        <v>-6.1</v>
      </c>
      <c r="AG279">
        <v>6</v>
      </c>
      <c r="AH279">
        <v>11.1</v>
      </c>
      <c r="AI279">
        <v>12.5</v>
      </c>
      <c r="AJ279">
        <v>3.1</v>
      </c>
      <c r="AK279">
        <v>7.2</v>
      </c>
      <c r="AL279">
        <v>13.3</v>
      </c>
      <c r="AM279">
        <v>1.1000000000000001</v>
      </c>
      <c r="AN279">
        <v>3.4</v>
      </c>
      <c r="AO279">
        <v>2.1</v>
      </c>
      <c r="AP279">
        <v>2.1</v>
      </c>
      <c r="AQ279">
        <v>4.7</v>
      </c>
      <c r="AR279">
        <v>4</v>
      </c>
      <c r="AS279">
        <v>8.6</v>
      </c>
      <c r="AT279">
        <v>10.6</v>
      </c>
      <c r="AU279">
        <v>3.2</v>
      </c>
      <c r="AV279">
        <v>2.9</v>
      </c>
      <c r="AW279">
        <v>3.2</v>
      </c>
      <c r="AX279">
        <v>0.3</v>
      </c>
      <c r="AY279">
        <v>1.5</v>
      </c>
      <c r="AZ279">
        <v>4.0999999999999996</v>
      </c>
      <c r="BA279">
        <v>4.0999999999999996</v>
      </c>
      <c r="BB279">
        <v>7.7</v>
      </c>
      <c r="BC279">
        <v>0.3</v>
      </c>
      <c r="BD279">
        <v>5.5</v>
      </c>
      <c r="BE279">
        <v>4.3</v>
      </c>
      <c r="BF279">
        <v>3.6</v>
      </c>
      <c r="BG279">
        <v>3</v>
      </c>
      <c r="BH279">
        <v>2</v>
      </c>
      <c r="BI279">
        <v>0.9</v>
      </c>
      <c r="BJ279">
        <v>6.2</v>
      </c>
      <c r="BK279">
        <v>3.8</v>
      </c>
      <c r="BL279">
        <v>7.7</v>
      </c>
      <c r="BM279">
        <v>10.7</v>
      </c>
      <c r="BN279">
        <v>3.7</v>
      </c>
      <c r="BO279">
        <v>3.5</v>
      </c>
      <c r="BP279">
        <v>3.2</v>
      </c>
      <c r="BQ279">
        <v>3.8</v>
      </c>
      <c r="BR279">
        <v>2.8</v>
      </c>
      <c r="BS279">
        <v>3.3</v>
      </c>
      <c r="BT279">
        <v>4.5</v>
      </c>
      <c r="BU279">
        <v>7</v>
      </c>
      <c r="BV279">
        <v>-0.9</v>
      </c>
      <c r="BW279">
        <v>4.3</v>
      </c>
      <c r="BX279">
        <v>4.7</v>
      </c>
      <c r="BY279">
        <v>5.7</v>
      </c>
    </row>
    <row r="280" spans="1:77" x14ac:dyDescent="0.25">
      <c r="A280" s="1">
        <v>45597</v>
      </c>
      <c r="B280">
        <v>104.49482</v>
      </c>
      <c r="C280">
        <v>102.50629000000001</v>
      </c>
      <c r="D280">
        <v>103.11951999999999</v>
      </c>
      <c r="E280">
        <v>129.46700000000001</v>
      </c>
      <c r="F280">
        <v>99.662509999999997</v>
      </c>
      <c r="G280">
        <v>110.17322</v>
      </c>
      <c r="H280">
        <v>112.66475</v>
      </c>
      <c r="I280">
        <v>111.69976</v>
      </c>
      <c r="J280">
        <v>99.117199999999997</v>
      </c>
      <c r="K280">
        <v>103.18642</v>
      </c>
      <c r="L280">
        <v>97.109849999999994</v>
      </c>
      <c r="M280">
        <v>105.81706</v>
      </c>
      <c r="N280">
        <v>99.409369999999996</v>
      </c>
      <c r="O280">
        <v>113.85884</v>
      </c>
      <c r="P280">
        <v>111.28522</v>
      </c>
      <c r="Q280">
        <v>96.796080000000003</v>
      </c>
      <c r="R280">
        <v>99.487049999999996</v>
      </c>
      <c r="S280">
        <v>113.26237999999999</v>
      </c>
      <c r="T280">
        <v>103.54564999999999</v>
      </c>
      <c r="U280">
        <v>1.6</v>
      </c>
      <c r="V280">
        <v>4.4000000000000004</v>
      </c>
      <c r="W280">
        <v>13.6</v>
      </c>
      <c r="X280">
        <v>17.8</v>
      </c>
      <c r="Y280">
        <v>-4.8</v>
      </c>
      <c r="Z280">
        <v>5.2</v>
      </c>
      <c r="AA280">
        <v>10.3</v>
      </c>
      <c r="AB280">
        <v>13.6</v>
      </c>
      <c r="AC280">
        <v>-1.4</v>
      </c>
      <c r="AD280">
        <v>0</v>
      </c>
      <c r="AE280">
        <v>-11.9</v>
      </c>
      <c r="AF280">
        <v>-8.1999999999999993</v>
      </c>
      <c r="AG280">
        <v>-2.5</v>
      </c>
      <c r="AH280">
        <v>5.8</v>
      </c>
      <c r="AI280">
        <v>7.7</v>
      </c>
      <c r="AJ280">
        <v>1.4</v>
      </c>
      <c r="AK280">
        <v>-3.2</v>
      </c>
      <c r="AL280">
        <v>15.2</v>
      </c>
      <c r="AM280">
        <v>-2.5</v>
      </c>
      <c r="AN280">
        <v>3.2</v>
      </c>
      <c r="AO280">
        <v>2.2999999999999998</v>
      </c>
      <c r="AP280">
        <v>3</v>
      </c>
      <c r="AQ280">
        <v>6</v>
      </c>
      <c r="AR280">
        <v>3.2</v>
      </c>
      <c r="AS280">
        <v>8.3000000000000007</v>
      </c>
      <c r="AT280">
        <v>10.6</v>
      </c>
      <c r="AU280">
        <v>4.0999999999999996</v>
      </c>
      <c r="AV280">
        <v>2.5</v>
      </c>
      <c r="AW280">
        <v>2.9</v>
      </c>
      <c r="AX280">
        <v>-0.8</v>
      </c>
      <c r="AY280">
        <v>0.6</v>
      </c>
      <c r="AZ280">
        <v>3.5</v>
      </c>
      <c r="BA280">
        <v>4.3</v>
      </c>
      <c r="BB280">
        <v>7.7</v>
      </c>
      <c r="BC280">
        <v>0.4</v>
      </c>
      <c r="BD280">
        <v>4.7</v>
      </c>
      <c r="BE280">
        <v>5.2</v>
      </c>
      <c r="BF280">
        <v>3</v>
      </c>
      <c r="BG280">
        <v>3</v>
      </c>
      <c r="BH280">
        <v>2.2999999999999998</v>
      </c>
      <c r="BI280">
        <v>2.7</v>
      </c>
      <c r="BJ280">
        <v>6.7</v>
      </c>
      <c r="BK280">
        <v>2.7</v>
      </c>
      <c r="BL280">
        <v>8.1</v>
      </c>
      <c r="BM280">
        <v>11.9</v>
      </c>
      <c r="BN280">
        <v>4.9000000000000004</v>
      </c>
      <c r="BO280">
        <v>2.7</v>
      </c>
      <c r="BP280">
        <v>3.2</v>
      </c>
      <c r="BQ280">
        <v>1.4</v>
      </c>
      <c r="BR280">
        <v>1</v>
      </c>
      <c r="BS280">
        <v>3.1</v>
      </c>
      <c r="BT280">
        <v>3.9</v>
      </c>
      <c r="BU280">
        <v>7.4</v>
      </c>
      <c r="BV280">
        <v>-0.3</v>
      </c>
      <c r="BW280">
        <v>3.9</v>
      </c>
      <c r="BX280">
        <v>5.0999999999999996</v>
      </c>
      <c r="BY280">
        <v>4.0999999999999996</v>
      </c>
    </row>
    <row r="281" spans="1:77" x14ac:dyDescent="0.25">
      <c r="A281" s="1">
        <v>45627</v>
      </c>
      <c r="B281">
        <v>93.990039999999993</v>
      </c>
      <c r="C281">
        <v>99.436250000000001</v>
      </c>
      <c r="D281">
        <v>90.37182</v>
      </c>
      <c r="E281">
        <v>124.76946</v>
      </c>
      <c r="F281">
        <v>105.12378</v>
      </c>
      <c r="G281">
        <v>87.124200000000002</v>
      </c>
      <c r="H281">
        <v>108.32120999999999</v>
      </c>
      <c r="I281">
        <v>110.95437</v>
      </c>
      <c r="J281">
        <v>99.487309999999994</v>
      </c>
      <c r="K281">
        <v>96.213470000000001</v>
      </c>
      <c r="L281">
        <v>107.81717</v>
      </c>
      <c r="M281">
        <v>102.12905000000001</v>
      </c>
      <c r="N281">
        <v>83.229650000000007</v>
      </c>
      <c r="O281">
        <v>99.186409999999995</v>
      </c>
      <c r="P281">
        <v>93.778049999999993</v>
      </c>
      <c r="Q281">
        <v>84.341269999999994</v>
      </c>
      <c r="R281">
        <v>80.01943</v>
      </c>
      <c r="S281">
        <v>102.96268000000001</v>
      </c>
      <c r="T281">
        <v>92.742530000000002</v>
      </c>
      <c r="U281">
        <v>1.4</v>
      </c>
      <c r="V281">
        <v>4.9000000000000004</v>
      </c>
      <c r="W281">
        <v>11</v>
      </c>
      <c r="X281">
        <v>2.9</v>
      </c>
      <c r="Y281">
        <v>-3.9</v>
      </c>
      <c r="Z281">
        <v>-8.1999999999999993</v>
      </c>
      <c r="AA281">
        <v>-21.1</v>
      </c>
      <c r="AB281">
        <v>10</v>
      </c>
      <c r="AC281">
        <v>4.3</v>
      </c>
      <c r="AD281">
        <v>-1.5</v>
      </c>
      <c r="AE281">
        <v>-9.1999999999999993</v>
      </c>
      <c r="AF281">
        <v>-5.0999999999999996</v>
      </c>
      <c r="AG281">
        <v>-2.4</v>
      </c>
      <c r="AH281">
        <v>2.6</v>
      </c>
      <c r="AI281">
        <v>6.3</v>
      </c>
      <c r="AJ281">
        <v>3.8</v>
      </c>
      <c r="AK281">
        <v>-10.9</v>
      </c>
      <c r="AL281">
        <v>8</v>
      </c>
      <c r="AM281">
        <v>-2.7</v>
      </c>
      <c r="AN281">
        <v>3.1</v>
      </c>
      <c r="AO281">
        <v>2.5</v>
      </c>
      <c r="AP281">
        <v>3.6</v>
      </c>
      <c r="AQ281">
        <v>5.7</v>
      </c>
      <c r="AR281">
        <v>2.5</v>
      </c>
      <c r="AS281">
        <v>6.9</v>
      </c>
      <c r="AT281">
        <v>7.4</v>
      </c>
      <c r="AU281">
        <v>4.5999999999999996</v>
      </c>
      <c r="AV281">
        <v>2.7</v>
      </c>
      <c r="AW281">
        <v>2.5</v>
      </c>
      <c r="AX281">
        <v>-1.6</v>
      </c>
      <c r="AY281">
        <v>0.1</v>
      </c>
      <c r="AZ281">
        <v>3.1</v>
      </c>
      <c r="BA281">
        <v>4.2</v>
      </c>
      <c r="BB281">
        <v>7.6</v>
      </c>
      <c r="BC281">
        <v>0.6</v>
      </c>
      <c r="BD281">
        <v>3.5</v>
      </c>
      <c r="BE281">
        <v>5.4</v>
      </c>
      <c r="BF281">
        <v>2.6</v>
      </c>
      <c r="BG281">
        <v>3.1</v>
      </c>
      <c r="BH281">
        <v>2.5</v>
      </c>
      <c r="BI281">
        <v>3.6</v>
      </c>
      <c r="BJ281">
        <v>5.7</v>
      </c>
      <c r="BK281">
        <v>2.5</v>
      </c>
      <c r="BL281">
        <v>6.9</v>
      </c>
      <c r="BM281">
        <v>7.4</v>
      </c>
      <c r="BN281">
        <v>4.5999999999999996</v>
      </c>
      <c r="BO281">
        <v>2.7</v>
      </c>
      <c r="BP281">
        <v>2.5</v>
      </c>
      <c r="BQ281">
        <v>-1.6</v>
      </c>
      <c r="BR281">
        <v>0.1</v>
      </c>
      <c r="BS281">
        <v>3.1</v>
      </c>
      <c r="BT281">
        <v>4.2</v>
      </c>
      <c r="BU281">
        <v>7.6</v>
      </c>
      <c r="BV281">
        <v>0.6</v>
      </c>
      <c r="BW281">
        <v>3.5</v>
      </c>
      <c r="BX281">
        <v>5.4</v>
      </c>
      <c r="BY281">
        <v>2.6</v>
      </c>
    </row>
    <row r="282" spans="1:77" x14ac:dyDescent="0.25">
      <c r="A282" s="1">
        <v>45658</v>
      </c>
      <c r="B282">
        <v>94.996290000000002</v>
      </c>
      <c r="C282">
        <v>94.426490000000001</v>
      </c>
      <c r="D282">
        <v>106.90604</v>
      </c>
      <c r="E282">
        <v>95.47739</v>
      </c>
      <c r="F282">
        <v>92.273669999999996</v>
      </c>
      <c r="G282">
        <v>97.150189999999995</v>
      </c>
      <c r="H282">
        <v>118.13937</v>
      </c>
      <c r="I282">
        <v>83.536720000000003</v>
      </c>
      <c r="J282">
        <v>102.38695</v>
      </c>
      <c r="K282">
        <v>94.858699999999999</v>
      </c>
      <c r="L282">
        <v>102.60088</v>
      </c>
      <c r="M282">
        <v>106.60468</v>
      </c>
      <c r="N282">
        <v>87.55977</v>
      </c>
      <c r="O282">
        <v>100.18521</v>
      </c>
      <c r="P282">
        <v>104.49937</v>
      </c>
      <c r="Q282">
        <v>89.221090000000004</v>
      </c>
      <c r="R282">
        <v>72.087469999999996</v>
      </c>
      <c r="S282">
        <v>98.436139999999995</v>
      </c>
      <c r="T282">
        <v>88.458479999999994</v>
      </c>
      <c r="U282">
        <v>1.3</v>
      </c>
      <c r="V282">
        <v>-2.9</v>
      </c>
      <c r="W282">
        <v>-1.5</v>
      </c>
      <c r="X282">
        <v>1</v>
      </c>
      <c r="Y282">
        <v>-11.3</v>
      </c>
      <c r="Z282">
        <v>0.1</v>
      </c>
      <c r="AA282">
        <v>-15.1</v>
      </c>
      <c r="AB282">
        <v>-18.2</v>
      </c>
      <c r="AC282">
        <v>4.5</v>
      </c>
      <c r="AD282">
        <v>-0.4</v>
      </c>
      <c r="AE282">
        <v>-8.9</v>
      </c>
      <c r="AF282">
        <v>-2.1</v>
      </c>
      <c r="AG282">
        <v>0.6</v>
      </c>
      <c r="AH282">
        <v>1.2</v>
      </c>
      <c r="AI282">
        <v>9.3000000000000007</v>
      </c>
      <c r="AJ282">
        <v>8.9</v>
      </c>
      <c r="AK282">
        <v>-9.6</v>
      </c>
      <c r="AL282">
        <v>1.3</v>
      </c>
      <c r="AM282">
        <v>0.3</v>
      </c>
      <c r="AN282">
        <v>1.3</v>
      </c>
      <c r="AO282">
        <v>-2.9</v>
      </c>
      <c r="AP282">
        <v>-1.5</v>
      </c>
      <c r="AQ282">
        <v>1</v>
      </c>
      <c r="AR282">
        <v>-11.3</v>
      </c>
      <c r="AS282">
        <v>0.1</v>
      </c>
      <c r="AT282">
        <v>-15.1</v>
      </c>
      <c r="AU282">
        <v>-18.2</v>
      </c>
      <c r="AV282">
        <v>4.5</v>
      </c>
      <c r="AW282">
        <v>-0.4</v>
      </c>
      <c r="AX282">
        <v>-8.9</v>
      </c>
      <c r="AY282">
        <v>-2.1</v>
      </c>
      <c r="AZ282">
        <v>0.6</v>
      </c>
      <c r="BA282">
        <v>1.2</v>
      </c>
      <c r="BB282">
        <v>9.3000000000000007</v>
      </c>
      <c r="BC282">
        <v>8.9</v>
      </c>
      <c r="BD282">
        <v>-9.6</v>
      </c>
      <c r="BE282">
        <v>1.3</v>
      </c>
      <c r="BF282">
        <v>0.3</v>
      </c>
      <c r="BG282">
        <v>2.9</v>
      </c>
      <c r="BH282">
        <v>2.1</v>
      </c>
      <c r="BI282">
        <v>2.6</v>
      </c>
      <c r="BJ282">
        <v>5.4</v>
      </c>
      <c r="BK282">
        <v>1.3</v>
      </c>
      <c r="BL282">
        <v>6.5</v>
      </c>
      <c r="BM282">
        <v>3.4</v>
      </c>
      <c r="BN282">
        <v>2.9</v>
      </c>
      <c r="BO282">
        <v>2.4</v>
      </c>
      <c r="BP282">
        <v>2</v>
      </c>
      <c r="BQ282">
        <v>-2.5</v>
      </c>
      <c r="BR282">
        <v>-0.6</v>
      </c>
      <c r="BS282">
        <v>2.8</v>
      </c>
      <c r="BT282">
        <v>3.9</v>
      </c>
      <c r="BU282">
        <v>7.7</v>
      </c>
      <c r="BV282">
        <v>1.6</v>
      </c>
      <c r="BW282">
        <v>2.7</v>
      </c>
      <c r="BX282">
        <v>4.9000000000000004</v>
      </c>
      <c r="BY282">
        <v>1.8</v>
      </c>
    </row>
    <row r="283" spans="1:77" x14ac:dyDescent="0.25">
      <c r="A283" s="1">
        <v>45689</v>
      </c>
      <c r="B283" s="2">
        <v>93.702160000000006</v>
      </c>
      <c r="C283" s="2">
        <v>87.776290000000003</v>
      </c>
      <c r="D283" s="2">
        <v>112.99500999999999</v>
      </c>
      <c r="E283" s="2">
        <v>88.668790000000001</v>
      </c>
      <c r="F283" s="2">
        <v>88.494100000000003</v>
      </c>
      <c r="G283" s="2">
        <v>94.969809999999995</v>
      </c>
      <c r="H283" s="2">
        <v>104.88404</v>
      </c>
      <c r="I283" s="2">
        <v>78.768249999999995</v>
      </c>
      <c r="J283" s="2">
        <v>92.117900000000006</v>
      </c>
      <c r="K283" s="2">
        <v>93.339979999999997</v>
      </c>
      <c r="L283" s="2">
        <v>97.235560000000007</v>
      </c>
      <c r="M283" s="2">
        <v>99.689729999999997</v>
      </c>
      <c r="N283" s="2">
        <v>88.297809999999998</v>
      </c>
      <c r="O283" s="2">
        <v>103.02146</v>
      </c>
      <c r="P283" s="2">
        <v>104.96013000000001</v>
      </c>
      <c r="Q283" s="2">
        <v>90.518370000000004</v>
      </c>
      <c r="R283" s="2">
        <v>72.145870000000002</v>
      </c>
      <c r="S283" s="2">
        <v>90.393069999999994</v>
      </c>
      <c r="T283" s="2">
        <v>85.950659999999999</v>
      </c>
      <c r="U283" s="2">
        <v>1.5</v>
      </c>
      <c r="V283" s="2">
        <v>-4.7</v>
      </c>
      <c r="W283" s="2">
        <v>-2.9</v>
      </c>
      <c r="X283" s="2">
        <v>5.0999999999999996</v>
      </c>
      <c r="Y283" s="2">
        <v>-4</v>
      </c>
      <c r="Z283" s="2">
        <v>-0.2</v>
      </c>
      <c r="AA283" s="2">
        <v>-24.5</v>
      </c>
      <c r="AB283" s="2">
        <v>-21.3</v>
      </c>
      <c r="AC283" s="2">
        <v>-1.5</v>
      </c>
      <c r="AD283" s="2">
        <v>-0.7</v>
      </c>
      <c r="AE283" s="2">
        <v>-11.6</v>
      </c>
      <c r="AF283" s="2">
        <v>-3.3</v>
      </c>
      <c r="AG283" s="2">
        <v>1.2</v>
      </c>
      <c r="AH283" s="2">
        <v>5.5</v>
      </c>
      <c r="AI283" s="2">
        <v>6</v>
      </c>
      <c r="AJ283" s="2">
        <v>-1.2</v>
      </c>
      <c r="AK283" s="2">
        <v>-2.9</v>
      </c>
      <c r="AL283" s="2">
        <v>1.2</v>
      </c>
      <c r="AM283" s="2">
        <v>-0.1</v>
      </c>
      <c r="AN283" s="2">
        <v>1.4</v>
      </c>
      <c r="AO283" s="2">
        <v>-3.8</v>
      </c>
      <c r="AP283" s="2">
        <v>-2.2000000000000002</v>
      </c>
      <c r="AQ283" s="2">
        <v>3</v>
      </c>
      <c r="AR283" s="2">
        <v>-7.9</v>
      </c>
      <c r="AS283" s="2">
        <v>-0.1</v>
      </c>
      <c r="AT283" s="2">
        <v>-19.8</v>
      </c>
      <c r="AU283" s="2">
        <v>-19.7</v>
      </c>
      <c r="AV283" s="2">
        <v>1.6</v>
      </c>
      <c r="AW283" s="2">
        <v>-0.5</v>
      </c>
      <c r="AX283" s="2">
        <v>-10.3</v>
      </c>
      <c r="AY283" s="2">
        <v>-2.7</v>
      </c>
      <c r="AZ283" s="2">
        <v>0.9</v>
      </c>
      <c r="BA283" s="2">
        <v>3.3</v>
      </c>
      <c r="BB283" s="2">
        <v>7.6</v>
      </c>
      <c r="BC283" s="2">
        <v>3.5</v>
      </c>
      <c r="BD283" s="2">
        <v>-6.4</v>
      </c>
      <c r="BE283" s="2">
        <v>1.3</v>
      </c>
      <c r="BF283" s="2">
        <v>0.1</v>
      </c>
      <c r="BG283" s="2">
        <v>2.6</v>
      </c>
      <c r="BH283" s="2">
        <v>1.5</v>
      </c>
      <c r="BI283" s="2">
        <v>0.9</v>
      </c>
      <c r="BJ283" s="2">
        <v>5.7</v>
      </c>
      <c r="BK283" s="2">
        <v>1</v>
      </c>
      <c r="BL283" s="2">
        <v>5.4</v>
      </c>
      <c r="BM283" s="2">
        <v>-1.1000000000000001</v>
      </c>
      <c r="BN283" s="2">
        <v>0.8</v>
      </c>
      <c r="BO283" s="2">
        <v>1.8</v>
      </c>
      <c r="BP283" s="2">
        <v>1.6</v>
      </c>
      <c r="BQ283" s="2">
        <v>-4.2</v>
      </c>
      <c r="BR283" s="2">
        <v>-1.5</v>
      </c>
      <c r="BS283" s="2">
        <v>2.6</v>
      </c>
      <c r="BT283" s="2">
        <v>4.0999999999999996</v>
      </c>
      <c r="BU283" s="2">
        <v>7.7</v>
      </c>
      <c r="BV283" s="2">
        <v>0.3</v>
      </c>
      <c r="BW283" s="2">
        <v>1.9</v>
      </c>
      <c r="BX283" s="2">
        <v>4.3</v>
      </c>
      <c r="BY283" s="2">
        <v>1</v>
      </c>
    </row>
  </sheetData>
  <autoFilter ref="A1:A197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317" t="s">
        <v>191</v>
      </c>
      <c r="C25" s="317"/>
      <c r="D25" s="317"/>
      <c r="E25" s="317"/>
    </row>
    <row r="26" spans="2:5" x14ac:dyDescent="0.25">
      <c r="B26" s="317" t="s">
        <v>192</v>
      </c>
      <c r="C26" s="317"/>
      <c r="D26" s="317"/>
      <c r="E26" s="317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317" t="s">
        <v>191</v>
      </c>
      <c r="E27" s="317"/>
      <c r="F27" s="317"/>
      <c r="G27" s="317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92D050"/>
  </sheetPr>
  <dimension ref="A1:BU582"/>
  <sheetViews>
    <sheetView zoomScale="85" zoomScaleNormal="85" workbookViewId="0">
      <pane xSplit="2" ySplit="5" topLeftCell="C300" activePane="bottomRight" state="frozen"/>
      <selection activeCell="B222" sqref="B222:BZ283"/>
      <selection pane="topRight" activeCell="B222" sqref="B222:BZ283"/>
      <selection pane="bottomLeft" activeCell="B222" sqref="B222:BZ283"/>
      <selection pane="bottomRight" activeCell="B222" sqref="B222:BZ283"/>
    </sheetView>
  </sheetViews>
  <sheetFormatPr defaultRowHeight="15" x14ac:dyDescent="0.25"/>
  <cols>
    <col min="1" max="2" width="11.85546875" customWidth="1"/>
    <col min="3" max="30" width="15.7109375" style="143" customWidth="1"/>
    <col min="31" max="37" width="15.7109375" customWidth="1"/>
    <col min="38" max="65" width="15.7109375" style="141" customWidth="1"/>
    <col min="66" max="72" width="15.7109375" customWidth="1"/>
  </cols>
  <sheetData>
    <row r="1" spans="1:72" x14ac:dyDescent="0.25">
      <c r="A1" s="276" t="s">
        <v>1</v>
      </c>
      <c r="B1" s="276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76"/>
      <c r="B2" s="276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76"/>
      <c r="B3" s="276"/>
      <c r="C3" s="274" t="s">
        <v>3</v>
      </c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3" t="s">
        <v>11</v>
      </c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</row>
    <row r="4" spans="1:72" x14ac:dyDescent="0.25">
      <c r="A4" s="276"/>
      <c r="B4" s="276"/>
      <c r="C4" s="276" t="s">
        <v>240</v>
      </c>
      <c r="D4" s="276"/>
      <c r="E4" s="276"/>
      <c r="F4" s="276"/>
      <c r="G4" s="276"/>
      <c r="H4" s="276"/>
      <c r="I4" s="276"/>
      <c r="J4" s="276" t="s">
        <v>241</v>
      </c>
      <c r="K4" s="276"/>
      <c r="L4" s="276"/>
      <c r="M4" s="276"/>
      <c r="N4" s="276"/>
      <c r="O4" s="276"/>
      <c r="P4" s="276"/>
      <c r="Q4" s="276" t="s">
        <v>242</v>
      </c>
      <c r="R4" s="276"/>
      <c r="S4" s="276"/>
      <c r="T4" s="276"/>
      <c r="U4" s="276"/>
      <c r="V4" s="276"/>
      <c r="W4" s="276"/>
      <c r="X4" s="276" t="s">
        <v>243</v>
      </c>
      <c r="Y4" s="276"/>
      <c r="Z4" s="276"/>
      <c r="AA4" s="276"/>
      <c r="AB4" s="276"/>
      <c r="AC4" s="276"/>
      <c r="AD4" s="276"/>
      <c r="AE4" s="275" t="s">
        <v>126</v>
      </c>
      <c r="AF4" s="275"/>
      <c r="AG4" s="275"/>
      <c r="AH4" s="275"/>
      <c r="AI4" s="275"/>
      <c r="AJ4" s="275"/>
      <c r="AK4" s="275"/>
      <c r="AL4" s="277" t="s">
        <v>240</v>
      </c>
      <c r="AM4" s="277"/>
      <c r="AN4" s="277"/>
      <c r="AO4" s="277"/>
      <c r="AP4" s="277"/>
      <c r="AQ4" s="277"/>
      <c r="AR4" s="277"/>
      <c r="AS4" s="277" t="s">
        <v>241</v>
      </c>
      <c r="AT4" s="277"/>
      <c r="AU4" s="277"/>
      <c r="AV4" s="277"/>
      <c r="AW4" s="277"/>
      <c r="AX4" s="277"/>
      <c r="AY4" s="277"/>
      <c r="AZ4" s="277" t="s">
        <v>242</v>
      </c>
      <c r="BA4" s="277"/>
      <c r="BB4" s="277"/>
      <c r="BC4" s="277"/>
      <c r="BD4" s="277"/>
      <c r="BE4" s="277"/>
      <c r="BF4" s="277"/>
      <c r="BG4" s="277" t="s">
        <v>243</v>
      </c>
      <c r="BH4" s="277"/>
      <c r="BI4" s="277"/>
      <c r="BJ4" s="277"/>
      <c r="BK4" s="277"/>
      <c r="BL4" s="277"/>
      <c r="BM4" s="277"/>
      <c r="BN4" s="275" t="s">
        <v>125</v>
      </c>
      <c r="BO4" s="275"/>
      <c r="BP4" s="275"/>
      <c r="BQ4" s="275"/>
      <c r="BR4" s="275"/>
      <c r="BS4" s="275"/>
      <c r="BT4" s="275"/>
    </row>
    <row r="5" spans="1:72" ht="75" x14ac:dyDescent="0.25">
      <c r="A5" s="276"/>
      <c r="B5" s="276"/>
      <c r="C5" s="187" t="s">
        <v>0</v>
      </c>
      <c r="D5" s="187" t="s">
        <v>22</v>
      </c>
      <c r="E5" s="187" t="s">
        <v>23</v>
      </c>
      <c r="F5" s="187" t="s">
        <v>24</v>
      </c>
      <c r="G5" s="187" t="s">
        <v>25</v>
      </c>
      <c r="H5" s="187" t="s">
        <v>251</v>
      </c>
      <c r="I5" s="187" t="s">
        <v>27</v>
      </c>
      <c r="J5" s="187" t="s">
        <v>0</v>
      </c>
      <c r="K5" s="187" t="s">
        <v>22</v>
      </c>
      <c r="L5" s="187" t="s">
        <v>23</v>
      </c>
      <c r="M5" s="187" t="s">
        <v>24</v>
      </c>
      <c r="N5" s="187" t="s">
        <v>25</v>
      </c>
      <c r="O5" s="187" t="s">
        <v>251</v>
      </c>
      <c r="P5" s="187" t="s">
        <v>27</v>
      </c>
      <c r="Q5" s="187" t="s">
        <v>0</v>
      </c>
      <c r="R5" s="187" t="s">
        <v>22</v>
      </c>
      <c r="S5" s="187" t="s">
        <v>23</v>
      </c>
      <c r="T5" s="187" t="s">
        <v>24</v>
      </c>
      <c r="U5" s="187" t="s">
        <v>25</v>
      </c>
      <c r="V5" s="187" t="s">
        <v>251</v>
      </c>
      <c r="W5" s="187" t="s">
        <v>27</v>
      </c>
      <c r="X5" s="187" t="s">
        <v>0</v>
      </c>
      <c r="Y5" s="187" t="s">
        <v>22</v>
      </c>
      <c r="Z5" s="187" t="s">
        <v>23</v>
      </c>
      <c r="AA5" s="187" t="s">
        <v>24</v>
      </c>
      <c r="AB5" s="187" t="s">
        <v>25</v>
      </c>
      <c r="AC5" s="187" t="s">
        <v>251</v>
      </c>
      <c r="AD5" s="187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2">
        <v>84.359849999999994</v>
      </c>
      <c r="D6" s="142">
        <v>72.335340000000002</v>
      </c>
      <c r="E6" s="142">
        <v>85.148120000000006</v>
      </c>
      <c r="F6" s="142">
        <v>82.518860000000004</v>
      </c>
      <c r="G6" s="142">
        <v>65.417730000000006</v>
      </c>
      <c r="H6" s="142">
        <v>84.464449999999999</v>
      </c>
      <c r="I6" s="142">
        <v>96.268550000000005</v>
      </c>
      <c r="J6" s="142" t="s">
        <v>176</v>
      </c>
      <c r="K6" s="142" t="s">
        <v>176</v>
      </c>
      <c r="L6" s="142" t="s">
        <v>176</v>
      </c>
      <c r="M6" s="142" t="s">
        <v>176</v>
      </c>
      <c r="N6" s="142" t="s">
        <v>176</v>
      </c>
      <c r="O6" s="142" t="s">
        <v>176</v>
      </c>
      <c r="P6" s="142" t="s">
        <v>176</v>
      </c>
      <c r="Q6" s="142" t="s">
        <v>176</v>
      </c>
      <c r="R6" s="142" t="s">
        <v>176</v>
      </c>
      <c r="S6" s="142" t="s">
        <v>176</v>
      </c>
      <c r="T6" s="142" t="s">
        <v>176</v>
      </c>
      <c r="U6" s="142" t="s">
        <v>176</v>
      </c>
      <c r="V6" s="142" t="s">
        <v>176</v>
      </c>
      <c r="W6" s="142" t="s">
        <v>176</v>
      </c>
      <c r="X6" s="142" t="s">
        <v>176</v>
      </c>
      <c r="Y6" s="142" t="s">
        <v>176</v>
      </c>
      <c r="Z6" s="142" t="s">
        <v>176</v>
      </c>
      <c r="AA6" s="142" t="s">
        <v>176</v>
      </c>
      <c r="AB6" s="142" t="s">
        <v>176</v>
      </c>
      <c r="AC6" s="142" t="s">
        <v>176</v>
      </c>
      <c r="AD6" s="142" t="s">
        <v>176</v>
      </c>
      <c r="AE6" s="188" t="s">
        <v>19</v>
      </c>
      <c r="AF6" s="188" t="s">
        <v>19</v>
      </c>
      <c r="AG6" s="188" t="s">
        <v>19</v>
      </c>
      <c r="AH6" s="188" t="s">
        <v>19</v>
      </c>
      <c r="AI6" s="188" t="s">
        <v>19</v>
      </c>
      <c r="AJ6" s="188" t="s">
        <v>19</v>
      </c>
      <c r="AK6" s="188" t="s">
        <v>19</v>
      </c>
      <c r="AL6" s="140">
        <v>112.32176</v>
      </c>
      <c r="AM6" s="140">
        <v>112.34222</v>
      </c>
      <c r="AN6" s="140">
        <v>100.13025</v>
      </c>
      <c r="AO6" s="140">
        <v>74.340199999999996</v>
      </c>
      <c r="AP6" s="140">
        <v>70.118719999999996</v>
      </c>
      <c r="AQ6" s="140">
        <v>83.570409999999995</v>
      </c>
      <c r="AR6" s="140" t="s">
        <v>19</v>
      </c>
      <c r="AS6" s="140" t="s">
        <v>176</v>
      </c>
      <c r="AT6" s="140" t="s">
        <v>176</v>
      </c>
      <c r="AU6" s="140" t="s">
        <v>176</v>
      </c>
      <c r="AV6" s="140" t="s">
        <v>176</v>
      </c>
      <c r="AW6" s="140" t="s">
        <v>176</v>
      </c>
      <c r="AX6" s="140" t="s">
        <v>176</v>
      </c>
      <c r="AY6" s="140" t="s">
        <v>176</v>
      </c>
      <c r="AZ6" s="140" t="s">
        <v>176</v>
      </c>
      <c r="BA6" s="140" t="s">
        <v>176</v>
      </c>
      <c r="BB6" s="140" t="s">
        <v>176</v>
      </c>
      <c r="BC6" s="140" t="s">
        <v>176</v>
      </c>
      <c r="BD6" s="140" t="s">
        <v>176</v>
      </c>
      <c r="BE6" s="140" t="s">
        <v>176</v>
      </c>
      <c r="BF6" s="140" t="s">
        <v>176</v>
      </c>
      <c r="BG6" s="140" t="s">
        <v>176</v>
      </c>
      <c r="BH6" s="140" t="s">
        <v>176</v>
      </c>
      <c r="BI6" s="140" t="s">
        <v>176</v>
      </c>
      <c r="BJ6" s="140" t="s">
        <v>176</v>
      </c>
      <c r="BK6" s="140" t="s">
        <v>176</v>
      </c>
      <c r="BL6" s="140" t="s">
        <v>176</v>
      </c>
      <c r="BM6" s="140" t="s">
        <v>176</v>
      </c>
      <c r="BN6" s="188" t="s">
        <v>19</v>
      </c>
      <c r="BO6" s="188" t="s">
        <v>19</v>
      </c>
      <c r="BP6" s="188" t="s">
        <v>19</v>
      </c>
      <c r="BQ6" s="188" t="s">
        <v>19</v>
      </c>
      <c r="BR6" s="188" t="s">
        <v>19</v>
      </c>
      <c r="BS6" s="188" t="s">
        <v>19</v>
      </c>
      <c r="BT6" s="188" t="s">
        <v>19</v>
      </c>
    </row>
    <row r="7" spans="1:72" x14ac:dyDescent="0.25">
      <c r="A7" s="1">
        <v>37288</v>
      </c>
      <c r="B7" s="30"/>
      <c r="C7" s="142">
        <v>81.238820000000004</v>
      </c>
      <c r="D7" s="142">
        <v>68.278580000000005</v>
      </c>
      <c r="E7" s="142">
        <v>82.084980000000002</v>
      </c>
      <c r="F7" s="142">
        <v>76.093580000000003</v>
      </c>
      <c r="G7" s="142">
        <v>59.974179999999997</v>
      </c>
      <c r="H7" s="142">
        <v>81.174469999999999</v>
      </c>
      <c r="I7" s="142">
        <v>93.690489999999997</v>
      </c>
      <c r="J7" s="142" t="s">
        <v>176</v>
      </c>
      <c r="K7" s="142" t="s">
        <v>176</v>
      </c>
      <c r="L7" s="142" t="s">
        <v>176</v>
      </c>
      <c r="M7" s="142" t="s">
        <v>176</v>
      </c>
      <c r="N7" s="142" t="s">
        <v>176</v>
      </c>
      <c r="O7" s="142" t="s">
        <v>176</v>
      </c>
      <c r="P7" s="142" t="s">
        <v>176</v>
      </c>
      <c r="Q7" s="142" t="s">
        <v>176</v>
      </c>
      <c r="R7" s="142" t="s">
        <v>176</v>
      </c>
      <c r="S7" s="142" t="s">
        <v>176</v>
      </c>
      <c r="T7" s="142" t="s">
        <v>176</v>
      </c>
      <c r="U7" s="142" t="s">
        <v>176</v>
      </c>
      <c r="V7" s="142" t="s">
        <v>176</v>
      </c>
      <c r="W7" s="142" t="s">
        <v>176</v>
      </c>
      <c r="X7" s="142" t="s">
        <v>176</v>
      </c>
      <c r="Y7" s="142" t="s">
        <v>176</v>
      </c>
      <c r="Z7" s="142" t="s">
        <v>176</v>
      </c>
      <c r="AA7" s="142" t="s">
        <v>176</v>
      </c>
      <c r="AB7" s="142" t="s">
        <v>176</v>
      </c>
      <c r="AC7" s="142" t="s">
        <v>176</v>
      </c>
      <c r="AD7" s="142" t="s">
        <v>176</v>
      </c>
      <c r="AE7" s="188" t="s">
        <v>19</v>
      </c>
      <c r="AF7" s="188" t="s">
        <v>19</v>
      </c>
      <c r="AG7" s="188" t="s">
        <v>19</v>
      </c>
      <c r="AH7" s="188" t="s">
        <v>19</v>
      </c>
      <c r="AI7" s="188" t="s">
        <v>19</v>
      </c>
      <c r="AJ7" s="188" t="s">
        <v>19</v>
      </c>
      <c r="AK7" s="188" t="s">
        <v>19</v>
      </c>
      <c r="AL7" s="140">
        <v>102.81546</v>
      </c>
      <c r="AM7" s="140">
        <v>107.55135</v>
      </c>
      <c r="AN7" s="140">
        <v>90.31814</v>
      </c>
      <c r="AO7" s="140">
        <v>59.025179999999999</v>
      </c>
      <c r="AP7" s="140">
        <v>65.251099999999994</v>
      </c>
      <c r="AQ7" s="140">
        <v>78.228430000000003</v>
      </c>
      <c r="AR7" s="140" t="s">
        <v>19</v>
      </c>
      <c r="AS7" s="140" t="s">
        <v>176</v>
      </c>
      <c r="AT7" s="140" t="s">
        <v>176</v>
      </c>
      <c r="AU7" s="140" t="s">
        <v>176</v>
      </c>
      <c r="AV7" s="140" t="s">
        <v>176</v>
      </c>
      <c r="AW7" s="140" t="s">
        <v>176</v>
      </c>
      <c r="AX7" s="140" t="s">
        <v>176</v>
      </c>
      <c r="AY7" s="140" t="s">
        <v>176</v>
      </c>
      <c r="AZ7" s="140" t="s">
        <v>176</v>
      </c>
      <c r="BA7" s="140" t="s">
        <v>176</v>
      </c>
      <c r="BB7" s="140" t="s">
        <v>176</v>
      </c>
      <c r="BC7" s="140" t="s">
        <v>176</v>
      </c>
      <c r="BD7" s="140" t="s">
        <v>176</v>
      </c>
      <c r="BE7" s="140" t="s">
        <v>176</v>
      </c>
      <c r="BF7" s="140" t="s">
        <v>176</v>
      </c>
      <c r="BG7" s="140" t="s">
        <v>176</v>
      </c>
      <c r="BH7" s="140" t="s">
        <v>176</v>
      </c>
      <c r="BI7" s="140" t="s">
        <v>176</v>
      </c>
      <c r="BJ7" s="140" t="s">
        <v>176</v>
      </c>
      <c r="BK7" s="140" t="s">
        <v>176</v>
      </c>
      <c r="BL7" s="140" t="s">
        <v>176</v>
      </c>
      <c r="BM7" s="140" t="s">
        <v>176</v>
      </c>
      <c r="BN7" s="188" t="s">
        <v>19</v>
      </c>
      <c r="BO7" s="188" t="s">
        <v>19</v>
      </c>
      <c r="BP7" s="188" t="s">
        <v>19</v>
      </c>
      <c r="BQ7" s="188" t="s">
        <v>19</v>
      </c>
      <c r="BR7" s="188" t="s">
        <v>19</v>
      </c>
      <c r="BS7" s="188" t="s">
        <v>19</v>
      </c>
      <c r="BT7" s="188" t="s">
        <v>19</v>
      </c>
    </row>
    <row r="8" spans="1:72" x14ac:dyDescent="0.25">
      <c r="A8" s="1">
        <v>37316</v>
      </c>
      <c r="B8" s="30" t="s">
        <v>70</v>
      </c>
      <c r="C8" s="142">
        <v>90.194680000000005</v>
      </c>
      <c r="D8" s="142">
        <v>78.509730000000005</v>
      </c>
      <c r="E8" s="142">
        <v>90.9636</v>
      </c>
      <c r="F8" s="142">
        <v>80.998400000000004</v>
      </c>
      <c r="G8" s="142">
        <v>64.727159999999998</v>
      </c>
      <c r="H8" s="142">
        <v>88.77861</v>
      </c>
      <c r="I8" s="142">
        <v>101.20347</v>
      </c>
      <c r="J8" s="142" t="s">
        <v>176</v>
      </c>
      <c r="K8" s="142" t="s">
        <v>176</v>
      </c>
      <c r="L8" s="142" t="s">
        <v>176</v>
      </c>
      <c r="M8" s="142" t="s">
        <v>176</v>
      </c>
      <c r="N8" s="142" t="s">
        <v>176</v>
      </c>
      <c r="O8" s="142" t="s">
        <v>176</v>
      </c>
      <c r="P8" s="142" t="s">
        <v>176</v>
      </c>
      <c r="Q8" s="142" t="s">
        <v>176</v>
      </c>
      <c r="R8" s="142" t="s">
        <v>176</v>
      </c>
      <c r="S8" s="142" t="s">
        <v>176</v>
      </c>
      <c r="T8" s="142" t="s">
        <v>176</v>
      </c>
      <c r="U8" s="142" t="s">
        <v>176</v>
      </c>
      <c r="V8" s="142" t="s">
        <v>176</v>
      </c>
      <c r="W8" s="142" t="s">
        <v>176</v>
      </c>
      <c r="X8" s="142" t="s">
        <v>176</v>
      </c>
      <c r="Y8" s="142" t="s">
        <v>176</v>
      </c>
      <c r="Z8" s="142" t="s">
        <v>176</v>
      </c>
      <c r="AA8" s="142" t="s">
        <v>176</v>
      </c>
      <c r="AB8" s="142" t="s">
        <v>176</v>
      </c>
      <c r="AC8" s="142" t="s">
        <v>176</v>
      </c>
      <c r="AD8" s="142" t="s">
        <v>176</v>
      </c>
      <c r="AE8" s="188" t="s">
        <v>19</v>
      </c>
      <c r="AF8" s="188" t="s">
        <v>19</v>
      </c>
      <c r="AG8" s="188" t="s">
        <v>19</v>
      </c>
      <c r="AH8" s="188" t="s">
        <v>19</v>
      </c>
      <c r="AI8" s="188" t="s">
        <v>19</v>
      </c>
      <c r="AJ8" s="188" t="s">
        <v>19</v>
      </c>
      <c r="AK8" s="188" t="s">
        <v>19</v>
      </c>
      <c r="AL8" s="140">
        <v>105.25942000000001</v>
      </c>
      <c r="AM8" s="140">
        <v>121.61714000000001</v>
      </c>
      <c r="AN8" s="140">
        <v>89.201369999999997</v>
      </c>
      <c r="AO8" s="140">
        <v>58.621160000000003</v>
      </c>
      <c r="AP8" s="140">
        <v>54.741329999999998</v>
      </c>
      <c r="AQ8" s="140">
        <v>85.703019999999995</v>
      </c>
      <c r="AR8" s="140" t="s">
        <v>19</v>
      </c>
      <c r="AS8" s="140" t="s">
        <v>176</v>
      </c>
      <c r="AT8" s="140" t="s">
        <v>176</v>
      </c>
      <c r="AU8" s="140" t="s">
        <v>176</v>
      </c>
      <c r="AV8" s="140" t="s">
        <v>176</v>
      </c>
      <c r="AW8" s="140" t="s">
        <v>176</v>
      </c>
      <c r="AX8" s="140" t="s">
        <v>176</v>
      </c>
      <c r="AY8" s="140" t="s">
        <v>176</v>
      </c>
      <c r="AZ8" s="140" t="s">
        <v>176</v>
      </c>
      <c r="BA8" s="140" t="s">
        <v>176</v>
      </c>
      <c r="BB8" s="140" t="s">
        <v>176</v>
      </c>
      <c r="BC8" s="140" t="s">
        <v>176</v>
      </c>
      <c r="BD8" s="140" t="s">
        <v>176</v>
      </c>
      <c r="BE8" s="140" t="s">
        <v>176</v>
      </c>
      <c r="BF8" s="140" t="s">
        <v>176</v>
      </c>
      <c r="BG8" s="140" t="s">
        <v>176</v>
      </c>
      <c r="BH8" s="140" t="s">
        <v>176</v>
      </c>
      <c r="BI8" s="140" t="s">
        <v>176</v>
      </c>
      <c r="BJ8" s="140" t="s">
        <v>176</v>
      </c>
      <c r="BK8" s="140" t="s">
        <v>176</v>
      </c>
      <c r="BL8" s="140" t="s">
        <v>176</v>
      </c>
      <c r="BM8" s="140" t="s">
        <v>176</v>
      </c>
      <c r="BN8" s="188" t="s">
        <v>19</v>
      </c>
      <c r="BO8" s="188" t="s">
        <v>19</v>
      </c>
      <c r="BP8" s="188" t="s">
        <v>19</v>
      </c>
      <c r="BQ8" s="188" t="s">
        <v>19</v>
      </c>
      <c r="BR8" s="188" t="s">
        <v>19</v>
      </c>
      <c r="BS8" s="188" t="s">
        <v>19</v>
      </c>
      <c r="BT8" s="188" t="s">
        <v>19</v>
      </c>
    </row>
    <row r="9" spans="1:72" x14ac:dyDescent="0.25">
      <c r="A9" s="1">
        <v>37347</v>
      </c>
      <c r="B9" s="30"/>
      <c r="C9" s="142">
        <v>92.754769999999994</v>
      </c>
      <c r="D9" s="142">
        <v>77.055760000000006</v>
      </c>
      <c r="E9" s="142">
        <v>93.777720000000002</v>
      </c>
      <c r="F9" s="142">
        <v>86.085279999999997</v>
      </c>
      <c r="G9" s="142">
        <v>64.421229999999994</v>
      </c>
      <c r="H9" s="142">
        <v>89.580650000000006</v>
      </c>
      <c r="I9" s="142">
        <v>97.067679999999996</v>
      </c>
      <c r="J9" s="142" t="s">
        <v>176</v>
      </c>
      <c r="K9" s="142" t="s">
        <v>176</v>
      </c>
      <c r="L9" s="142" t="s">
        <v>176</v>
      </c>
      <c r="M9" s="142" t="s">
        <v>176</v>
      </c>
      <c r="N9" s="142" t="s">
        <v>176</v>
      </c>
      <c r="O9" s="142" t="s">
        <v>176</v>
      </c>
      <c r="P9" s="142" t="s">
        <v>176</v>
      </c>
      <c r="Q9" s="142" t="s">
        <v>176</v>
      </c>
      <c r="R9" s="142" t="s">
        <v>176</v>
      </c>
      <c r="S9" s="142" t="s">
        <v>176</v>
      </c>
      <c r="T9" s="142" t="s">
        <v>176</v>
      </c>
      <c r="U9" s="142" t="s">
        <v>176</v>
      </c>
      <c r="V9" s="142" t="s">
        <v>176</v>
      </c>
      <c r="W9" s="142" t="s">
        <v>176</v>
      </c>
      <c r="X9" s="142" t="s">
        <v>176</v>
      </c>
      <c r="Y9" s="142" t="s">
        <v>176</v>
      </c>
      <c r="Z9" s="142" t="s">
        <v>176</v>
      </c>
      <c r="AA9" s="142" t="s">
        <v>176</v>
      </c>
      <c r="AB9" s="142" t="s">
        <v>176</v>
      </c>
      <c r="AC9" s="142" t="s">
        <v>176</v>
      </c>
      <c r="AD9" s="142" t="s">
        <v>176</v>
      </c>
      <c r="AE9" s="188" t="s">
        <v>19</v>
      </c>
      <c r="AF9" s="188" t="s">
        <v>19</v>
      </c>
      <c r="AG9" s="188" t="s">
        <v>19</v>
      </c>
      <c r="AH9" s="188" t="s">
        <v>19</v>
      </c>
      <c r="AI9" s="188" t="s">
        <v>19</v>
      </c>
      <c r="AJ9" s="188" t="s">
        <v>19</v>
      </c>
      <c r="AK9" s="188" t="s">
        <v>19</v>
      </c>
      <c r="AL9" s="140">
        <v>111.79559999999999</v>
      </c>
      <c r="AM9" s="140">
        <v>138.32098999999999</v>
      </c>
      <c r="AN9" s="140">
        <v>92.145219999999995</v>
      </c>
      <c r="AO9" s="140">
        <v>51.732759999999999</v>
      </c>
      <c r="AP9" s="140">
        <v>68.549400000000006</v>
      </c>
      <c r="AQ9" s="140">
        <v>88.488590000000002</v>
      </c>
      <c r="AR9" s="140" t="s">
        <v>19</v>
      </c>
      <c r="AS9" s="140" t="s">
        <v>176</v>
      </c>
      <c r="AT9" s="140" t="s">
        <v>176</v>
      </c>
      <c r="AU9" s="140" t="s">
        <v>176</v>
      </c>
      <c r="AV9" s="140" t="s">
        <v>176</v>
      </c>
      <c r="AW9" s="140" t="s">
        <v>176</v>
      </c>
      <c r="AX9" s="140" t="s">
        <v>176</v>
      </c>
      <c r="AY9" s="140" t="s">
        <v>176</v>
      </c>
      <c r="AZ9" s="140" t="s">
        <v>176</v>
      </c>
      <c r="BA9" s="140" t="s">
        <v>176</v>
      </c>
      <c r="BB9" s="140" t="s">
        <v>176</v>
      </c>
      <c r="BC9" s="140" t="s">
        <v>176</v>
      </c>
      <c r="BD9" s="140" t="s">
        <v>176</v>
      </c>
      <c r="BE9" s="140" t="s">
        <v>176</v>
      </c>
      <c r="BF9" s="140" t="s">
        <v>176</v>
      </c>
      <c r="BG9" s="140" t="s">
        <v>176</v>
      </c>
      <c r="BH9" s="140" t="s">
        <v>176</v>
      </c>
      <c r="BI9" s="140" t="s">
        <v>176</v>
      </c>
      <c r="BJ9" s="140" t="s">
        <v>176</v>
      </c>
      <c r="BK9" s="140" t="s">
        <v>176</v>
      </c>
      <c r="BL9" s="140" t="s">
        <v>176</v>
      </c>
      <c r="BM9" s="140" t="s">
        <v>176</v>
      </c>
      <c r="BN9" s="188" t="s">
        <v>19</v>
      </c>
      <c r="BO9" s="188" t="s">
        <v>19</v>
      </c>
      <c r="BP9" s="188" t="s">
        <v>19</v>
      </c>
      <c r="BQ9" s="188" t="s">
        <v>19</v>
      </c>
      <c r="BR9" s="188" t="s">
        <v>19</v>
      </c>
      <c r="BS9" s="188" t="s">
        <v>19</v>
      </c>
      <c r="BT9" s="188" t="s">
        <v>19</v>
      </c>
    </row>
    <row r="10" spans="1:72" x14ac:dyDescent="0.25">
      <c r="A10" s="1">
        <v>37377</v>
      </c>
      <c r="B10" s="30"/>
      <c r="C10" s="142">
        <v>93.745859999999993</v>
      </c>
      <c r="D10" s="142">
        <v>79.043819999999997</v>
      </c>
      <c r="E10" s="142">
        <v>94.706310000000002</v>
      </c>
      <c r="F10" s="142">
        <v>94.728039999999993</v>
      </c>
      <c r="G10" s="142">
        <v>62.614669999999997</v>
      </c>
      <c r="H10" s="142">
        <v>90.475179999999995</v>
      </c>
      <c r="I10" s="142">
        <v>103.52002</v>
      </c>
      <c r="J10" s="142" t="s">
        <v>176</v>
      </c>
      <c r="K10" s="142" t="s">
        <v>176</v>
      </c>
      <c r="L10" s="142" t="s">
        <v>176</v>
      </c>
      <c r="M10" s="142" t="s">
        <v>176</v>
      </c>
      <c r="N10" s="142" t="s">
        <v>176</v>
      </c>
      <c r="O10" s="142" t="s">
        <v>176</v>
      </c>
      <c r="P10" s="142" t="s">
        <v>176</v>
      </c>
      <c r="Q10" s="142" t="s">
        <v>176</v>
      </c>
      <c r="R10" s="142" t="s">
        <v>176</v>
      </c>
      <c r="S10" s="142" t="s">
        <v>176</v>
      </c>
      <c r="T10" s="142" t="s">
        <v>176</v>
      </c>
      <c r="U10" s="142" t="s">
        <v>176</v>
      </c>
      <c r="V10" s="142" t="s">
        <v>176</v>
      </c>
      <c r="W10" s="142" t="s">
        <v>176</v>
      </c>
      <c r="X10" s="142" t="s">
        <v>176</v>
      </c>
      <c r="Y10" s="142" t="s">
        <v>176</v>
      </c>
      <c r="Z10" s="142" t="s">
        <v>176</v>
      </c>
      <c r="AA10" s="142" t="s">
        <v>176</v>
      </c>
      <c r="AB10" s="142" t="s">
        <v>176</v>
      </c>
      <c r="AC10" s="142" t="s">
        <v>176</v>
      </c>
      <c r="AD10" s="142" t="s">
        <v>176</v>
      </c>
      <c r="AE10" s="188" t="s">
        <v>19</v>
      </c>
      <c r="AF10" s="188" t="s">
        <v>19</v>
      </c>
      <c r="AG10" s="188" t="s">
        <v>19</v>
      </c>
      <c r="AH10" s="188" t="s">
        <v>19</v>
      </c>
      <c r="AI10" s="188" t="s">
        <v>19</v>
      </c>
      <c r="AJ10" s="188" t="s">
        <v>19</v>
      </c>
      <c r="AK10" s="188" t="s">
        <v>19</v>
      </c>
      <c r="AL10" s="140">
        <v>113.45484</v>
      </c>
      <c r="AM10" s="140">
        <v>139.55590000000001</v>
      </c>
      <c r="AN10" s="140">
        <v>93.744780000000006</v>
      </c>
      <c r="AO10" s="140">
        <v>43.530320000000003</v>
      </c>
      <c r="AP10" s="140">
        <v>67.706950000000006</v>
      </c>
      <c r="AQ10" s="140">
        <v>90.913409999999999</v>
      </c>
      <c r="AR10" s="140" t="s">
        <v>19</v>
      </c>
      <c r="AS10" s="140" t="s">
        <v>176</v>
      </c>
      <c r="AT10" s="140" t="s">
        <v>176</v>
      </c>
      <c r="AU10" s="140" t="s">
        <v>176</v>
      </c>
      <c r="AV10" s="140" t="s">
        <v>176</v>
      </c>
      <c r="AW10" s="140" t="s">
        <v>176</v>
      </c>
      <c r="AX10" s="140" t="s">
        <v>176</v>
      </c>
      <c r="AY10" s="140" t="s">
        <v>176</v>
      </c>
      <c r="AZ10" s="140" t="s">
        <v>176</v>
      </c>
      <c r="BA10" s="140" t="s">
        <v>176</v>
      </c>
      <c r="BB10" s="140" t="s">
        <v>176</v>
      </c>
      <c r="BC10" s="140" t="s">
        <v>176</v>
      </c>
      <c r="BD10" s="140" t="s">
        <v>176</v>
      </c>
      <c r="BE10" s="140" t="s">
        <v>176</v>
      </c>
      <c r="BF10" s="140" t="s">
        <v>176</v>
      </c>
      <c r="BG10" s="140" t="s">
        <v>176</v>
      </c>
      <c r="BH10" s="140" t="s">
        <v>176</v>
      </c>
      <c r="BI10" s="140" t="s">
        <v>176</v>
      </c>
      <c r="BJ10" s="140" t="s">
        <v>176</v>
      </c>
      <c r="BK10" s="140" t="s">
        <v>176</v>
      </c>
      <c r="BL10" s="140" t="s">
        <v>176</v>
      </c>
      <c r="BM10" s="140" t="s">
        <v>176</v>
      </c>
      <c r="BN10" s="188" t="s">
        <v>19</v>
      </c>
      <c r="BO10" s="188" t="s">
        <v>19</v>
      </c>
      <c r="BP10" s="188" t="s">
        <v>19</v>
      </c>
      <c r="BQ10" s="188" t="s">
        <v>19</v>
      </c>
      <c r="BR10" s="188" t="s">
        <v>19</v>
      </c>
      <c r="BS10" s="188" t="s">
        <v>19</v>
      </c>
      <c r="BT10" s="188" t="s">
        <v>19</v>
      </c>
    </row>
    <row r="11" spans="1:72" x14ac:dyDescent="0.25">
      <c r="A11" s="1">
        <v>37408</v>
      </c>
      <c r="B11" s="30" t="s">
        <v>71</v>
      </c>
      <c r="C11" s="142">
        <v>90.308610000000002</v>
      </c>
      <c r="D11" s="142">
        <v>78.726060000000004</v>
      </c>
      <c r="E11" s="142">
        <v>91.071119999999993</v>
      </c>
      <c r="F11" s="142">
        <v>99.623949999999994</v>
      </c>
      <c r="G11" s="142">
        <v>63.091059999999999</v>
      </c>
      <c r="H11" s="142">
        <v>86.661649999999995</v>
      </c>
      <c r="I11" s="142">
        <v>101.26895</v>
      </c>
      <c r="J11" s="142" t="s">
        <v>176</v>
      </c>
      <c r="K11" s="142" t="s">
        <v>176</v>
      </c>
      <c r="L11" s="142" t="s">
        <v>176</v>
      </c>
      <c r="M11" s="142" t="s">
        <v>176</v>
      </c>
      <c r="N11" s="142" t="s">
        <v>176</v>
      </c>
      <c r="O11" s="142" t="s">
        <v>176</v>
      </c>
      <c r="P11" s="142" t="s">
        <v>176</v>
      </c>
      <c r="Q11" s="142" t="s">
        <v>176</v>
      </c>
      <c r="R11" s="142" t="s">
        <v>176</v>
      </c>
      <c r="S11" s="142" t="s">
        <v>176</v>
      </c>
      <c r="T11" s="142" t="s">
        <v>176</v>
      </c>
      <c r="U11" s="142" t="s">
        <v>176</v>
      </c>
      <c r="V11" s="142" t="s">
        <v>176</v>
      </c>
      <c r="W11" s="142" t="s">
        <v>176</v>
      </c>
      <c r="X11" s="142" t="s">
        <v>176</v>
      </c>
      <c r="Y11" s="142" t="s">
        <v>176</v>
      </c>
      <c r="Z11" s="142" t="s">
        <v>176</v>
      </c>
      <c r="AA11" s="142" t="s">
        <v>176</v>
      </c>
      <c r="AB11" s="142" t="s">
        <v>176</v>
      </c>
      <c r="AC11" s="142" t="s">
        <v>176</v>
      </c>
      <c r="AD11" s="142" t="s">
        <v>176</v>
      </c>
      <c r="AE11" s="188" t="s">
        <v>19</v>
      </c>
      <c r="AF11" s="188" t="s">
        <v>19</v>
      </c>
      <c r="AG11" s="188" t="s">
        <v>19</v>
      </c>
      <c r="AH11" s="188" t="s">
        <v>19</v>
      </c>
      <c r="AI11" s="188" t="s">
        <v>19</v>
      </c>
      <c r="AJ11" s="188" t="s">
        <v>19</v>
      </c>
      <c r="AK11" s="188" t="s">
        <v>19</v>
      </c>
      <c r="AL11" s="140">
        <v>119.80494</v>
      </c>
      <c r="AM11" s="140">
        <v>140.02329</v>
      </c>
      <c r="AN11" s="140">
        <v>101.0741</v>
      </c>
      <c r="AO11" s="140">
        <v>36.899520000000003</v>
      </c>
      <c r="AP11" s="140">
        <v>92.935149999999993</v>
      </c>
      <c r="AQ11" s="140">
        <v>87.491789999999995</v>
      </c>
      <c r="AR11" s="140" t="s">
        <v>19</v>
      </c>
      <c r="AS11" s="140" t="s">
        <v>176</v>
      </c>
      <c r="AT11" s="140" t="s">
        <v>176</v>
      </c>
      <c r="AU11" s="140" t="s">
        <v>176</v>
      </c>
      <c r="AV11" s="140" t="s">
        <v>176</v>
      </c>
      <c r="AW11" s="140" t="s">
        <v>176</v>
      </c>
      <c r="AX11" s="140" t="s">
        <v>176</v>
      </c>
      <c r="AY11" s="140" t="s">
        <v>176</v>
      </c>
      <c r="AZ11" s="140" t="s">
        <v>176</v>
      </c>
      <c r="BA11" s="140" t="s">
        <v>176</v>
      </c>
      <c r="BB11" s="140" t="s">
        <v>176</v>
      </c>
      <c r="BC11" s="140" t="s">
        <v>176</v>
      </c>
      <c r="BD11" s="140" t="s">
        <v>176</v>
      </c>
      <c r="BE11" s="140" t="s">
        <v>176</v>
      </c>
      <c r="BF11" s="140" t="s">
        <v>176</v>
      </c>
      <c r="BG11" s="140" t="s">
        <v>176</v>
      </c>
      <c r="BH11" s="140" t="s">
        <v>176</v>
      </c>
      <c r="BI11" s="140" t="s">
        <v>176</v>
      </c>
      <c r="BJ11" s="140" t="s">
        <v>176</v>
      </c>
      <c r="BK11" s="140" t="s">
        <v>176</v>
      </c>
      <c r="BL11" s="140" t="s">
        <v>176</v>
      </c>
      <c r="BM11" s="140" t="s">
        <v>176</v>
      </c>
      <c r="BN11" s="188" t="s">
        <v>19</v>
      </c>
      <c r="BO11" s="188" t="s">
        <v>19</v>
      </c>
      <c r="BP11" s="188" t="s">
        <v>19</v>
      </c>
      <c r="BQ11" s="188" t="s">
        <v>19</v>
      </c>
      <c r="BR11" s="188" t="s">
        <v>19</v>
      </c>
      <c r="BS11" s="188" t="s">
        <v>19</v>
      </c>
      <c r="BT11" s="188" t="s">
        <v>19</v>
      </c>
    </row>
    <row r="12" spans="1:72" x14ac:dyDescent="0.25">
      <c r="A12" s="1">
        <v>37438</v>
      </c>
      <c r="B12" s="30"/>
      <c r="C12" s="142">
        <v>97.029049999999998</v>
      </c>
      <c r="D12" s="142">
        <v>81.561189999999996</v>
      </c>
      <c r="E12" s="142">
        <v>98.03895</v>
      </c>
      <c r="F12" s="142">
        <v>112.12922</v>
      </c>
      <c r="G12" s="142">
        <v>67.036079999999998</v>
      </c>
      <c r="H12" s="142">
        <v>90.267499999999998</v>
      </c>
      <c r="I12" s="142">
        <v>106.14154000000001</v>
      </c>
      <c r="J12" s="142" t="s">
        <v>176</v>
      </c>
      <c r="K12" s="142" t="s">
        <v>176</v>
      </c>
      <c r="L12" s="142" t="s">
        <v>176</v>
      </c>
      <c r="M12" s="142" t="s">
        <v>176</v>
      </c>
      <c r="N12" s="142" t="s">
        <v>176</v>
      </c>
      <c r="O12" s="142" t="s">
        <v>176</v>
      </c>
      <c r="P12" s="142" t="s">
        <v>176</v>
      </c>
      <c r="Q12" s="142" t="s">
        <v>176</v>
      </c>
      <c r="R12" s="142" t="s">
        <v>176</v>
      </c>
      <c r="S12" s="142" t="s">
        <v>176</v>
      </c>
      <c r="T12" s="142" t="s">
        <v>176</v>
      </c>
      <c r="U12" s="142" t="s">
        <v>176</v>
      </c>
      <c r="V12" s="142" t="s">
        <v>176</v>
      </c>
      <c r="W12" s="142" t="s">
        <v>176</v>
      </c>
      <c r="X12" s="142" t="s">
        <v>176</v>
      </c>
      <c r="Y12" s="142" t="s">
        <v>176</v>
      </c>
      <c r="Z12" s="142" t="s">
        <v>176</v>
      </c>
      <c r="AA12" s="142" t="s">
        <v>176</v>
      </c>
      <c r="AB12" s="142" t="s">
        <v>176</v>
      </c>
      <c r="AC12" s="142" t="s">
        <v>176</v>
      </c>
      <c r="AD12" s="142" t="s">
        <v>176</v>
      </c>
      <c r="AE12" s="188" t="s">
        <v>19</v>
      </c>
      <c r="AF12" s="188" t="s">
        <v>19</v>
      </c>
      <c r="AG12" s="188" t="s">
        <v>19</v>
      </c>
      <c r="AH12" s="188" t="s">
        <v>19</v>
      </c>
      <c r="AI12" s="188" t="s">
        <v>19</v>
      </c>
      <c r="AJ12" s="188" t="s">
        <v>19</v>
      </c>
      <c r="AK12" s="188" t="s">
        <v>19</v>
      </c>
      <c r="AL12" s="140">
        <v>124.80847</v>
      </c>
      <c r="AM12" s="140">
        <v>145.97175999999999</v>
      </c>
      <c r="AN12" s="140">
        <v>105.26685000000001</v>
      </c>
      <c r="AO12" s="140">
        <v>52.264719999999997</v>
      </c>
      <c r="AP12" s="140">
        <v>94.817850000000007</v>
      </c>
      <c r="AQ12" s="140">
        <v>90.851749999999996</v>
      </c>
      <c r="AR12" s="140" t="s">
        <v>19</v>
      </c>
      <c r="AS12" s="140" t="s">
        <v>176</v>
      </c>
      <c r="AT12" s="140" t="s">
        <v>176</v>
      </c>
      <c r="AU12" s="140" t="s">
        <v>176</v>
      </c>
      <c r="AV12" s="140" t="s">
        <v>176</v>
      </c>
      <c r="AW12" s="140" t="s">
        <v>176</v>
      </c>
      <c r="AX12" s="140" t="s">
        <v>176</v>
      </c>
      <c r="AY12" s="140" t="s">
        <v>176</v>
      </c>
      <c r="AZ12" s="140" t="s">
        <v>176</v>
      </c>
      <c r="BA12" s="140" t="s">
        <v>176</v>
      </c>
      <c r="BB12" s="140" t="s">
        <v>176</v>
      </c>
      <c r="BC12" s="140" t="s">
        <v>176</v>
      </c>
      <c r="BD12" s="140" t="s">
        <v>176</v>
      </c>
      <c r="BE12" s="140" t="s">
        <v>176</v>
      </c>
      <c r="BF12" s="140" t="s">
        <v>176</v>
      </c>
      <c r="BG12" s="140" t="s">
        <v>176</v>
      </c>
      <c r="BH12" s="140" t="s">
        <v>176</v>
      </c>
      <c r="BI12" s="140" t="s">
        <v>176</v>
      </c>
      <c r="BJ12" s="140" t="s">
        <v>176</v>
      </c>
      <c r="BK12" s="140" t="s">
        <v>176</v>
      </c>
      <c r="BL12" s="140" t="s">
        <v>176</v>
      </c>
      <c r="BM12" s="140" t="s">
        <v>176</v>
      </c>
      <c r="BN12" s="188" t="s">
        <v>19</v>
      </c>
      <c r="BO12" s="188" t="s">
        <v>19</v>
      </c>
      <c r="BP12" s="188" t="s">
        <v>19</v>
      </c>
      <c r="BQ12" s="188" t="s">
        <v>19</v>
      </c>
      <c r="BR12" s="188" t="s">
        <v>19</v>
      </c>
      <c r="BS12" s="188" t="s">
        <v>19</v>
      </c>
      <c r="BT12" s="188" t="s">
        <v>19</v>
      </c>
    </row>
    <row r="13" spans="1:72" x14ac:dyDescent="0.25">
      <c r="A13" s="1">
        <v>37469</v>
      </c>
      <c r="B13" s="30"/>
      <c r="C13" s="142">
        <v>97.407839999999993</v>
      </c>
      <c r="D13" s="142">
        <v>82.068399999999997</v>
      </c>
      <c r="E13" s="142">
        <v>98.409779999999998</v>
      </c>
      <c r="F13" s="142">
        <v>114.56927</v>
      </c>
      <c r="G13" s="142">
        <v>69.430539999999993</v>
      </c>
      <c r="H13" s="142">
        <v>93.414249999999996</v>
      </c>
      <c r="I13" s="142">
        <v>108.07625</v>
      </c>
      <c r="J13" s="142" t="s">
        <v>176</v>
      </c>
      <c r="K13" s="142" t="s">
        <v>176</v>
      </c>
      <c r="L13" s="142" t="s">
        <v>176</v>
      </c>
      <c r="M13" s="142" t="s">
        <v>176</v>
      </c>
      <c r="N13" s="142" t="s">
        <v>176</v>
      </c>
      <c r="O13" s="142" t="s">
        <v>176</v>
      </c>
      <c r="P13" s="142" t="s">
        <v>176</v>
      </c>
      <c r="Q13" s="142" t="s">
        <v>176</v>
      </c>
      <c r="R13" s="142" t="s">
        <v>176</v>
      </c>
      <c r="S13" s="142" t="s">
        <v>176</v>
      </c>
      <c r="T13" s="142" t="s">
        <v>176</v>
      </c>
      <c r="U13" s="142" t="s">
        <v>176</v>
      </c>
      <c r="V13" s="142" t="s">
        <v>176</v>
      </c>
      <c r="W13" s="142" t="s">
        <v>176</v>
      </c>
      <c r="X13" s="142" t="s">
        <v>176</v>
      </c>
      <c r="Y13" s="142" t="s">
        <v>176</v>
      </c>
      <c r="Z13" s="142" t="s">
        <v>176</v>
      </c>
      <c r="AA13" s="142" t="s">
        <v>176</v>
      </c>
      <c r="AB13" s="142" t="s">
        <v>176</v>
      </c>
      <c r="AC13" s="142" t="s">
        <v>176</v>
      </c>
      <c r="AD13" s="142" t="s">
        <v>176</v>
      </c>
      <c r="AE13" s="188" t="s">
        <v>19</v>
      </c>
      <c r="AF13" s="188" t="s">
        <v>19</v>
      </c>
      <c r="AG13" s="188" t="s">
        <v>19</v>
      </c>
      <c r="AH13" s="188" t="s">
        <v>19</v>
      </c>
      <c r="AI13" s="188" t="s">
        <v>19</v>
      </c>
      <c r="AJ13" s="188" t="s">
        <v>19</v>
      </c>
      <c r="AK13" s="188" t="s">
        <v>19</v>
      </c>
      <c r="AL13" s="140">
        <v>125.60229</v>
      </c>
      <c r="AM13" s="140">
        <v>133.82807</v>
      </c>
      <c r="AN13" s="140">
        <v>109.64322</v>
      </c>
      <c r="AO13" s="140">
        <v>66.140349999999998</v>
      </c>
      <c r="AP13" s="140">
        <v>97.195059999999998</v>
      </c>
      <c r="AQ13" s="140">
        <v>95.987110000000001</v>
      </c>
      <c r="AR13" s="140" t="s">
        <v>19</v>
      </c>
      <c r="AS13" s="140" t="s">
        <v>176</v>
      </c>
      <c r="AT13" s="140" t="s">
        <v>176</v>
      </c>
      <c r="AU13" s="140" t="s">
        <v>176</v>
      </c>
      <c r="AV13" s="140" t="s">
        <v>176</v>
      </c>
      <c r="AW13" s="140" t="s">
        <v>176</v>
      </c>
      <c r="AX13" s="140" t="s">
        <v>176</v>
      </c>
      <c r="AY13" s="140" t="s">
        <v>176</v>
      </c>
      <c r="AZ13" s="140" t="s">
        <v>176</v>
      </c>
      <c r="BA13" s="140" t="s">
        <v>176</v>
      </c>
      <c r="BB13" s="140" t="s">
        <v>176</v>
      </c>
      <c r="BC13" s="140" t="s">
        <v>176</v>
      </c>
      <c r="BD13" s="140" t="s">
        <v>176</v>
      </c>
      <c r="BE13" s="140" t="s">
        <v>176</v>
      </c>
      <c r="BF13" s="140" t="s">
        <v>176</v>
      </c>
      <c r="BG13" s="140" t="s">
        <v>176</v>
      </c>
      <c r="BH13" s="140" t="s">
        <v>176</v>
      </c>
      <c r="BI13" s="140" t="s">
        <v>176</v>
      </c>
      <c r="BJ13" s="140" t="s">
        <v>176</v>
      </c>
      <c r="BK13" s="140" t="s">
        <v>176</v>
      </c>
      <c r="BL13" s="140" t="s">
        <v>176</v>
      </c>
      <c r="BM13" s="140" t="s">
        <v>176</v>
      </c>
      <c r="BN13" s="188" t="s">
        <v>19</v>
      </c>
      <c r="BO13" s="188" t="s">
        <v>19</v>
      </c>
      <c r="BP13" s="188" t="s">
        <v>19</v>
      </c>
      <c r="BQ13" s="188" t="s">
        <v>19</v>
      </c>
      <c r="BR13" s="188" t="s">
        <v>19</v>
      </c>
      <c r="BS13" s="188" t="s">
        <v>19</v>
      </c>
      <c r="BT13" s="188" t="s">
        <v>19</v>
      </c>
    </row>
    <row r="14" spans="1:72" x14ac:dyDescent="0.25">
      <c r="A14" s="1">
        <v>37500</v>
      </c>
      <c r="B14" s="30" t="s">
        <v>72</v>
      </c>
      <c r="C14" s="142">
        <v>95.683850000000007</v>
      </c>
      <c r="D14" s="142">
        <v>77.667150000000007</v>
      </c>
      <c r="E14" s="142">
        <v>96.853989999999996</v>
      </c>
      <c r="F14" s="142">
        <v>108.95013</v>
      </c>
      <c r="G14" s="142">
        <v>65.324129999999997</v>
      </c>
      <c r="H14" s="142">
        <v>90.965760000000003</v>
      </c>
      <c r="I14" s="142">
        <v>105.42950999999999</v>
      </c>
      <c r="J14" s="142" t="s">
        <v>176</v>
      </c>
      <c r="K14" s="142" t="s">
        <v>176</v>
      </c>
      <c r="L14" s="142" t="s">
        <v>176</v>
      </c>
      <c r="M14" s="142" t="s">
        <v>176</v>
      </c>
      <c r="N14" s="142" t="s">
        <v>176</v>
      </c>
      <c r="O14" s="142" t="s">
        <v>176</v>
      </c>
      <c r="P14" s="142" t="s">
        <v>176</v>
      </c>
      <c r="Q14" s="142" t="s">
        <v>176</v>
      </c>
      <c r="R14" s="142" t="s">
        <v>176</v>
      </c>
      <c r="S14" s="142" t="s">
        <v>176</v>
      </c>
      <c r="T14" s="142" t="s">
        <v>176</v>
      </c>
      <c r="U14" s="142" t="s">
        <v>176</v>
      </c>
      <c r="V14" s="142" t="s">
        <v>176</v>
      </c>
      <c r="W14" s="142" t="s">
        <v>176</v>
      </c>
      <c r="X14" s="142" t="s">
        <v>176</v>
      </c>
      <c r="Y14" s="142" t="s">
        <v>176</v>
      </c>
      <c r="Z14" s="142" t="s">
        <v>176</v>
      </c>
      <c r="AA14" s="142" t="s">
        <v>176</v>
      </c>
      <c r="AB14" s="142" t="s">
        <v>176</v>
      </c>
      <c r="AC14" s="142" t="s">
        <v>176</v>
      </c>
      <c r="AD14" s="142" t="s">
        <v>176</v>
      </c>
      <c r="AE14" s="188" t="s">
        <v>19</v>
      </c>
      <c r="AF14" s="188" t="s">
        <v>19</v>
      </c>
      <c r="AG14" s="188" t="s">
        <v>19</v>
      </c>
      <c r="AH14" s="188" t="s">
        <v>19</v>
      </c>
      <c r="AI14" s="188" t="s">
        <v>19</v>
      </c>
      <c r="AJ14" s="188" t="s">
        <v>19</v>
      </c>
      <c r="AK14" s="188" t="s">
        <v>19</v>
      </c>
      <c r="AL14" s="140">
        <v>121.17861000000001</v>
      </c>
      <c r="AM14" s="140">
        <v>139.45004</v>
      </c>
      <c r="AN14" s="140">
        <v>102.85083</v>
      </c>
      <c r="AO14" s="140">
        <v>64.145309999999995</v>
      </c>
      <c r="AP14" s="140">
        <v>86.437449999999998</v>
      </c>
      <c r="AQ14" s="140">
        <v>88.677819999999997</v>
      </c>
      <c r="AR14" s="140" t="s">
        <v>19</v>
      </c>
      <c r="AS14" s="140" t="s">
        <v>176</v>
      </c>
      <c r="AT14" s="140" t="s">
        <v>176</v>
      </c>
      <c r="AU14" s="140" t="s">
        <v>176</v>
      </c>
      <c r="AV14" s="140" t="s">
        <v>176</v>
      </c>
      <c r="AW14" s="140" t="s">
        <v>176</v>
      </c>
      <c r="AX14" s="140" t="s">
        <v>176</v>
      </c>
      <c r="AY14" s="140" t="s">
        <v>176</v>
      </c>
      <c r="AZ14" s="140" t="s">
        <v>176</v>
      </c>
      <c r="BA14" s="140" t="s">
        <v>176</v>
      </c>
      <c r="BB14" s="140" t="s">
        <v>176</v>
      </c>
      <c r="BC14" s="140" t="s">
        <v>176</v>
      </c>
      <c r="BD14" s="140" t="s">
        <v>176</v>
      </c>
      <c r="BE14" s="140" t="s">
        <v>176</v>
      </c>
      <c r="BF14" s="140" t="s">
        <v>176</v>
      </c>
      <c r="BG14" s="140" t="s">
        <v>176</v>
      </c>
      <c r="BH14" s="140" t="s">
        <v>176</v>
      </c>
      <c r="BI14" s="140" t="s">
        <v>176</v>
      </c>
      <c r="BJ14" s="140" t="s">
        <v>176</v>
      </c>
      <c r="BK14" s="140" t="s">
        <v>176</v>
      </c>
      <c r="BL14" s="140" t="s">
        <v>176</v>
      </c>
      <c r="BM14" s="140" t="s">
        <v>176</v>
      </c>
      <c r="BN14" s="188" t="s">
        <v>19</v>
      </c>
      <c r="BO14" s="188" t="s">
        <v>19</v>
      </c>
      <c r="BP14" s="188" t="s">
        <v>19</v>
      </c>
      <c r="BQ14" s="188" t="s">
        <v>19</v>
      </c>
      <c r="BR14" s="188" t="s">
        <v>19</v>
      </c>
      <c r="BS14" s="188" t="s">
        <v>19</v>
      </c>
      <c r="BT14" s="188" t="s">
        <v>19</v>
      </c>
    </row>
    <row r="15" spans="1:72" x14ac:dyDescent="0.25">
      <c r="A15" s="1">
        <v>37530</v>
      </c>
      <c r="B15" s="30"/>
      <c r="C15" s="142">
        <v>103.92059</v>
      </c>
      <c r="D15" s="142">
        <v>81.81241</v>
      </c>
      <c r="E15" s="142">
        <v>105.35167</v>
      </c>
      <c r="F15" s="142">
        <v>118.02737999999999</v>
      </c>
      <c r="G15" s="142">
        <v>70.446789999999993</v>
      </c>
      <c r="H15" s="142">
        <v>98.352130000000002</v>
      </c>
      <c r="I15" s="142">
        <v>112.1234</v>
      </c>
      <c r="J15" s="142" t="s">
        <v>176</v>
      </c>
      <c r="K15" s="142" t="s">
        <v>176</v>
      </c>
      <c r="L15" s="142" t="s">
        <v>176</v>
      </c>
      <c r="M15" s="142" t="s">
        <v>176</v>
      </c>
      <c r="N15" s="142" t="s">
        <v>176</v>
      </c>
      <c r="O15" s="142" t="s">
        <v>176</v>
      </c>
      <c r="P15" s="142" t="s">
        <v>176</v>
      </c>
      <c r="Q15" s="142" t="s">
        <v>176</v>
      </c>
      <c r="R15" s="142" t="s">
        <v>176</v>
      </c>
      <c r="S15" s="142" t="s">
        <v>176</v>
      </c>
      <c r="T15" s="142" t="s">
        <v>176</v>
      </c>
      <c r="U15" s="142" t="s">
        <v>176</v>
      </c>
      <c r="V15" s="142" t="s">
        <v>176</v>
      </c>
      <c r="W15" s="142" t="s">
        <v>176</v>
      </c>
      <c r="X15" s="142" t="s">
        <v>176</v>
      </c>
      <c r="Y15" s="142" t="s">
        <v>176</v>
      </c>
      <c r="Z15" s="142" t="s">
        <v>176</v>
      </c>
      <c r="AA15" s="142" t="s">
        <v>176</v>
      </c>
      <c r="AB15" s="142" t="s">
        <v>176</v>
      </c>
      <c r="AC15" s="142" t="s">
        <v>176</v>
      </c>
      <c r="AD15" s="142" t="s">
        <v>176</v>
      </c>
      <c r="AE15" s="188" t="s">
        <v>19</v>
      </c>
      <c r="AF15" s="188" t="s">
        <v>19</v>
      </c>
      <c r="AG15" s="188" t="s">
        <v>19</v>
      </c>
      <c r="AH15" s="188" t="s">
        <v>19</v>
      </c>
      <c r="AI15" s="188" t="s">
        <v>19</v>
      </c>
      <c r="AJ15" s="188" t="s">
        <v>19</v>
      </c>
      <c r="AK15" s="188" t="s">
        <v>19</v>
      </c>
      <c r="AL15" s="140">
        <v>128.43942000000001</v>
      </c>
      <c r="AM15" s="140">
        <v>146.13261</v>
      </c>
      <c r="AN15" s="140">
        <v>109.48788999999999</v>
      </c>
      <c r="AO15" s="140">
        <v>73.527270000000001</v>
      </c>
      <c r="AP15" s="140">
        <v>87.552769999999995</v>
      </c>
      <c r="AQ15" s="140">
        <v>101.66931</v>
      </c>
      <c r="AR15" s="140" t="s">
        <v>19</v>
      </c>
      <c r="AS15" s="140" t="s">
        <v>176</v>
      </c>
      <c r="AT15" s="140" t="s">
        <v>176</v>
      </c>
      <c r="AU15" s="140" t="s">
        <v>176</v>
      </c>
      <c r="AV15" s="140" t="s">
        <v>176</v>
      </c>
      <c r="AW15" s="140" t="s">
        <v>176</v>
      </c>
      <c r="AX15" s="140" t="s">
        <v>176</v>
      </c>
      <c r="AY15" s="140" t="s">
        <v>176</v>
      </c>
      <c r="AZ15" s="140" t="s">
        <v>176</v>
      </c>
      <c r="BA15" s="140" t="s">
        <v>176</v>
      </c>
      <c r="BB15" s="140" t="s">
        <v>176</v>
      </c>
      <c r="BC15" s="140" t="s">
        <v>176</v>
      </c>
      <c r="BD15" s="140" t="s">
        <v>176</v>
      </c>
      <c r="BE15" s="140" t="s">
        <v>176</v>
      </c>
      <c r="BF15" s="140" t="s">
        <v>176</v>
      </c>
      <c r="BG15" s="140" t="s">
        <v>176</v>
      </c>
      <c r="BH15" s="140" t="s">
        <v>176</v>
      </c>
      <c r="BI15" s="140" t="s">
        <v>176</v>
      </c>
      <c r="BJ15" s="140" t="s">
        <v>176</v>
      </c>
      <c r="BK15" s="140" t="s">
        <v>176</v>
      </c>
      <c r="BL15" s="140" t="s">
        <v>176</v>
      </c>
      <c r="BM15" s="140" t="s">
        <v>176</v>
      </c>
      <c r="BN15" s="188" t="s">
        <v>19</v>
      </c>
      <c r="BO15" s="188" t="s">
        <v>19</v>
      </c>
      <c r="BP15" s="188" t="s">
        <v>19</v>
      </c>
      <c r="BQ15" s="188" t="s">
        <v>19</v>
      </c>
      <c r="BR15" s="188" t="s">
        <v>19</v>
      </c>
      <c r="BS15" s="188" t="s">
        <v>19</v>
      </c>
      <c r="BT15" s="188" t="s">
        <v>19</v>
      </c>
    </row>
    <row r="16" spans="1:72" x14ac:dyDescent="0.25">
      <c r="A16" s="1">
        <v>37561</v>
      </c>
      <c r="B16" s="30"/>
      <c r="C16" s="142">
        <v>97.758099999999999</v>
      </c>
      <c r="D16" s="142">
        <v>77.636290000000002</v>
      </c>
      <c r="E16" s="142">
        <v>99.06174</v>
      </c>
      <c r="F16" s="142">
        <v>100.39446</v>
      </c>
      <c r="G16" s="142">
        <v>70.105850000000004</v>
      </c>
      <c r="H16" s="142">
        <v>94.971369999999993</v>
      </c>
      <c r="I16" s="142">
        <v>107.40765</v>
      </c>
      <c r="J16" s="142" t="s">
        <v>176</v>
      </c>
      <c r="K16" s="142" t="s">
        <v>176</v>
      </c>
      <c r="L16" s="142" t="s">
        <v>176</v>
      </c>
      <c r="M16" s="142" t="s">
        <v>176</v>
      </c>
      <c r="N16" s="142" t="s">
        <v>176</v>
      </c>
      <c r="O16" s="142" t="s">
        <v>176</v>
      </c>
      <c r="P16" s="142" t="s">
        <v>176</v>
      </c>
      <c r="Q16" s="142" t="s">
        <v>176</v>
      </c>
      <c r="R16" s="142" t="s">
        <v>176</v>
      </c>
      <c r="S16" s="142" t="s">
        <v>176</v>
      </c>
      <c r="T16" s="142" t="s">
        <v>176</v>
      </c>
      <c r="U16" s="142" t="s">
        <v>176</v>
      </c>
      <c r="V16" s="142" t="s">
        <v>176</v>
      </c>
      <c r="W16" s="142" t="s">
        <v>176</v>
      </c>
      <c r="X16" s="142" t="s">
        <v>176</v>
      </c>
      <c r="Y16" s="142" t="s">
        <v>176</v>
      </c>
      <c r="Z16" s="142" t="s">
        <v>176</v>
      </c>
      <c r="AA16" s="142" t="s">
        <v>176</v>
      </c>
      <c r="AB16" s="142" t="s">
        <v>176</v>
      </c>
      <c r="AC16" s="142" t="s">
        <v>176</v>
      </c>
      <c r="AD16" s="142" t="s">
        <v>176</v>
      </c>
      <c r="AE16" s="188" t="s">
        <v>19</v>
      </c>
      <c r="AF16" s="188" t="s">
        <v>19</v>
      </c>
      <c r="AG16" s="188" t="s">
        <v>19</v>
      </c>
      <c r="AH16" s="188" t="s">
        <v>19</v>
      </c>
      <c r="AI16" s="188" t="s">
        <v>19</v>
      </c>
      <c r="AJ16" s="188" t="s">
        <v>19</v>
      </c>
      <c r="AK16" s="188" t="s">
        <v>19</v>
      </c>
      <c r="AL16" s="140">
        <v>134.36642000000001</v>
      </c>
      <c r="AM16" s="140">
        <v>153.30049</v>
      </c>
      <c r="AN16" s="140">
        <v>114.42</v>
      </c>
      <c r="AO16" s="140">
        <v>70.254159999999999</v>
      </c>
      <c r="AP16" s="140">
        <v>103.71898</v>
      </c>
      <c r="AQ16" s="140">
        <v>96.012929999999997</v>
      </c>
      <c r="AR16" s="140" t="s">
        <v>19</v>
      </c>
      <c r="AS16" s="140" t="s">
        <v>176</v>
      </c>
      <c r="AT16" s="140" t="s">
        <v>176</v>
      </c>
      <c r="AU16" s="140" t="s">
        <v>176</v>
      </c>
      <c r="AV16" s="140" t="s">
        <v>176</v>
      </c>
      <c r="AW16" s="140" t="s">
        <v>176</v>
      </c>
      <c r="AX16" s="140" t="s">
        <v>176</v>
      </c>
      <c r="AY16" s="140" t="s">
        <v>176</v>
      </c>
      <c r="AZ16" s="140" t="s">
        <v>176</v>
      </c>
      <c r="BA16" s="140" t="s">
        <v>176</v>
      </c>
      <c r="BB16" s="140" t="s">
        <v>176</v>
      </c>
      <c r="BC16" s="140" t="s">
        <v>176</v>
      </c>
      <c r="BD16" s="140" t="s">
        <v>176</v>
      </c>
      <c r="BE16" s="140" t="s">
        <v>176</v>
      </c>
      <c r="BF16" s="140" t="s">
        <v>176</v>
      </c>
      <c r="BG16" s="140" t="s">
        <v>176</v>
      </c>
      <c r="BH16" s="140" t="s">
        <v>176</v>
      </c>
      <c r="BI16" s="140" t="s">
        <v>176</v>
      </c>
      <c r="BJ16" s="140" t="s">
        <v>176</v>
      </c>
      <c r="BK16" s="140" t="s">
        <v>176</v>
      </c>
      <c r="BL16" s="140" t="s">
        <v>176</v>
      </c>
      <c r="BM16" s="140" t="s">
        <v>176</v>
      </c>
      <c r="BN16" s="188" t="s">
        <v>19</v>
      </c>
      <c r="BO16" s="188" t="s">
        <v>19</v>
      </c>
      <c r="BP16" s="188" t="s">
        <v>19</v>
      </c>
      <c r="BQ16" s="188" t="s">
        <v>19</v>
      </c>
      <c r="BR16" s="188" t="s">
        <v>19</v>
      </c>
      <c r="BS16" s="188" t="s">
        <v>19</v>
      </c>
      <c r="BT16" s="188" t="s">
        <v>19</v>
      </c>
    </row>
    <row r="17" spans="1:72" x14ac:dyDescent="0.25">
      <c r="A17" s="1">
        <v>37591</v>
      </c>
      <c r="B17" s="30" t="s">
        <v>73</v>
      </c>
      <c r="C17" s="142">
        <v>86.946870000000004</v>
      </c>
      <c r="D17" s="142">
        <v>74.078569999999999</v>
      </c>
      <c r="E17" s="142">
        <v>87.789259999999999</v>
      </c>
      <c r="F17" s="142">
        <v>88.062349999999995</v>
      </c>
      <c r="G17" s="142">
        <v>68.443399999999997</v>
      </c>
      <c r="H17" s="142">
        <v>87.836110000000005</v>
      </c>
      <c r="I17" s="142">
        <v>107.50771</v>
      </c>
      <c r="J17" s="142" t="s">
        <v>176</v>
      </c>
      <c r="K17" s="142" t="s">
        <v>176</v>
      </c>
      <c r="L17" s="142" t="s">
        <v>176</v>
      </c>
      <c r="M17" s="142" t="s">
        <v>176</v>
      </c>
      <c r="N17" s="142" t="s">
        <v>176</v>
      </c>
      <c r="O17" s="142" t="s">
        <v>176</v>
      </c>
      <c r="P17" s="142" t="s">
        <v>176</v>
      </c>
      <c r="Q17" s="142" t="s">
        <v>176</v>
      </c>
      <c r="R17" s="142" t="s">
        <v>176</v>
      </c>
      <c r="S17" s="142" t="s">
        <v>176</v>
      </c>
      <c r="T17" s="142" t="s">
        <v>176</v>
      </c>
      <c r="U17" s="142" t="s">
        <v>176</v>
      </c>
      <c r="V17" s="142" t="s">
        <v>176</v>
      </c>
      <c r="W17" s="142" t="s">
        <v>176</v>
      </c>
      <c r="X17" s="142" t="s">
        <v>176</v>
      </c>
      <c r="Y17" s="142" t="s">
        <v>176</v>
      </c>
      <c r="Z17" s="142" t="s">
        <v>176</v>
      </c>
      <c r="AA17" s="142" t="s">
        <v>176</v>
      </c>
      <c r="AB17" s="142" t="s">
        <v>176</v>
      </c>
      <c r="AC17" s="142" t="s">
        <v>176</v>
      </c>
      <c r="AD17" s="142" t="s">
        <v>176</v>
      </c>
      <c r="AE17" s="188" t="s">
        <v>19</v>
      </c>
      <c r="AF17" s="188" t="s">
        <v>19</v>
      </c>
      <c r="AG17" s="188" t="s">
        <v>19</v>
      </c>
      <c r="AH17" s="188" t="s">
        <v>19</v>
      </c>
      <c r="AI17" s="188" t="s">
        <v>19</v>
      </c>
      <c r="AJ17" s="188" t="s">
        <v>19</v>
      </c>
      <c r="AK17" s="188" t="s">
        <v>19</v>
      </c>
      <c r="AL17" s="140">
        <v>132.04536999999999</v>
      </c>
      <c r="AM17" s="140">
        <v>158.04893000000001</v>
      </c>
      <c r="AN17" s="140">
        <v>110.34607</v>
      </c>
      <c r="AO17" s="140">
        <v>62.855829999999997</v>
      </c>
      <c r="AP17" s="140">
        <v>97.63476</v>
      </c>
      <c r="AQ17" s="140">
        <v>85.462100000000007</v>
      </c>
      <c r="AR17" s="140" t="s">
        <v>19</v>
      </c>
      <c r="AS17" s="140" t="s">
        <v>176</v>
      </c>
      <c r="AT17" s="140" t="s">
        <v>176</v>
      </c>
      <c r="AU17" s="140" t="s">
        <v>176</v>
      </c>
      <c r="AV17" s="140" t="s">
        <v>176</v>
      </c>
      <c r="AW17" s="140" t="s">
        <v>176</v>
      </c>
      <c r="AX17" s="140" t="s">
        <v>176</v>
      </c>
      <c r="AY17" s="140" t="s">
        <v>176</v>
      </c>
      <c r="AZ17" s="140" t="s">
        <v>176</v>
      </c>
      <c r="BA17" s="140" t="s">
        <v>176</v>
      </c>
      <c r="BB17" s="140" t="s">
        <v>176</v>
      </c>
      <c r="BC17" s="140" t="s">
        <v>176</v>
      </c>
      <c r="BD17" s="140" t="s">
        <v>176</v>
      </c>
      <c r="BE17" s="140" t="s">
        <v>176</v>
      </c>
      <c r="BF17" s="140" t="s">
        <v>176</v>
      </c>
      <c r="BG17" s="140" t="s">
        <v>176</v>
      </c>
      <c r="BH17" s="140" t="s">
        <v>176</v>
      </c>
      <c r="BI17" s="140" t="s">
        <v>176</v>
      </c>
      <c r="BJ17" s="140" t="s">
        <v>176</v>
      </c>
      <c r="BK17" s="140" t="s">
        <v>176</v>
      </c>
      <c r="BL17" s="140" t="s">
        <v>176</v>
      </c>
      <c r="BM17" s="140" t="s">
        <v>176</v>
      </c>
      <c r="BN17" s="188" t="s">
        <v>19</v>
      </c>
      <c r="BO17" s="188" t="s">
        <v>19</v>
      </c>
      <c r="BP17" s="188" t="s">
        <v>19</v>
      </c>
      <c r="BQ17" s="188" t="s">
        <v>19</v>
      </c>
      <c r="BR17" s="188" t="s">
        <v>19</v>
      </c>
      <c r="BS17" s="188" t="s">
        <v>19</v>
      </c>
      <c r="BT17" s="188" t="s">
        <v>19</v>
      </c>
    </row>
    <row r="18" spans="1:72" x14ac:dyDescent="0.25">
      <c r="A18" s="1">
        <v>37622</v>
      </c>
      <c r="B18" s="30"/>
      <c r="C18" s="142">
        <v>86.210059999999999</v>
      </c>
      <c r="D18" s="142">
        <v>79.435130000000001</v>
      </c>
      <c r="E18" s="142">
        <v>86.667950000000005</v>
      </c>
      <c r="F18" s="142">
        <v>83.986810000000006</v>
      </c>
      <c r="G18" s="142">
        <v>69.796170000000004</v>
      </c>
      <c r="H18" s="142">
        <v>86.293930000000003</v>
      </c>
      <c r="I18" s="142">
        <v>106.80916999999999</v>
      </c>
      <c r="J18" s="142">
        <v>2.2000000000000002</v>
      </c>
      <c r="K18" s="142">
        <v>9.8000000000000007</v>
      </c>
      <c r="L18" s="142">
        <v>1.8</v>
      </c>
      <c r="M18" s="142">
        <v>1.8</v>
      </c>
      <c r="N18" s="142">
        <v>6.7</v>
      </c>
      <c r="O18" s="142">
        <v>2.2000000000000002</v>
      </c>
      <c r="P18" s="142">
        <v>10.9</v>
      </c>
      <c r="Q18" s="142">
        <v>2.2000000000000002</v>
      </c>
      <c r="R18" s="142">
        <v>9.8000000000000007</v>
      </c>
      <c r="S18" s="142">
        <v>1.8</v>
      </c>
      <c r="T18" s="142">
        <v>1.8</v>
      </c>
      <c r="U18" s="142">
        <v>6.7</v>
      </c>
      <c r="V18" s="142">
        <v>2.2000000000000002</v>
      </c>
      <c r="W18" s="142">
        <v>10.9</v>
      </c>
      <c r="X18" s="142" t="s">
        <v>176</v>
      </c>
      <c r="Y18" s="142" t="s">
        <v>176</v>
      </c>
      <c r="Z18" s="142" t="s">
        <v>176</v>
      </c>
      <c r="AA18" s="142" t="s">
        <v>176</v>
      </c>
      <c r="AB18" s="142" t="s">
        <v>176</v>
      </c>
      <c r="AC18" s="142" t="s">
        <v>176</v>
      </c>
      <c r="AD18" s="142" t="s">
        <v>176</v>
      </c>
      <c r="AE18" s="188" t="s">
        <v>19</v>
      </c>
      <c r="AF18" s="188" t="s">
        <v>19</v>
      </c>
      <c r="AG18" s="188" t="s">
        <v>19</v>
      </c>
      <c r="AH18" s="188" t="s">
        <v>19</v>
      </c>
      <c r="AI18" s="188" t="s">
        <v>19</v>
      </c>
      <c r="AJ18" s="188" t="s">
        <v>19</v>
      </c>
      <c r="AK18" s="188" t="s">
        <v>19</v>
      </c>
      <c r="AL18" s="140">
        <v>128.03269</v>
      </c>
      <c r="AM18" s="140">
        <v>153.06957</v>
      </c>
      <c r="AN18" s="140">
        <v>107.04285</v>
      </c>
      <c r="AO18" s="140">
        <v>61.082009999999997</v>
      </c>
      <c r="AP18" s="140">
        <v>102.91109</v>
      </c>
      <c r="AQ18" s="140">
        <v>84.643339999999995</v>
      </c>
      <c r="AR18" s="140" t="s">
        <v>19</v>
      </c>
      <c r="AS18" s="140">
        <v>14</v>
      </c>
      <c r="AT18" s="140">
        <v>36.299999999999997</v>
      </c>
      <c r="AU18" s="140">
        <v>6.9</v>
      </c>
      <c r="AV18" s="140">
        <v>-17.8</v>
      </c>
      <c r="AW18" s="140">
        <v>46.8</v>
      </c>
      <c r="AX18" s="140">
        <v>1.3</v>
      </c>
      <c r="AY18" s="140" t="s">
        <v>19</v>
      </c>
      <c r="AZ18" s="140">
        <v>14</v>
      </c>
      <c r="BA18" s="140">
        <v>36.299999999999997</v>
      </c>
      <c r="BB18" s="140">
        <v>6.9</v>
      </c>
      <c r="BC18" s="140">
        <v>-17.8</v>
      </c>
      <c r="BD18" s="140">
        <v>46.8</v>
      </c>
      <c r="BE18" s="140">
        <v>1.3</v>
      </c>
      <c r="BF18" s="140" t="s">
        <v>19</v>
      </c>
      <c r="BG18" s="140" t="s">
        <v>176</v>
      </c>
      <c r="BH18" s="140" t="s">
        <v>176</v>
      </c>
      <c r="BI18" s="140" t="s">
        <v>176</v>
      </c>
      <c r="BJ18" s="140" t="s">
        <v>176</v>
      </c>
      <c r="BK18" s="140" t="s">
        <v>176</v>
      </c>
      <c r="BL18" s="140" t="s">
        <v>176</v>
      </c>
      <c r="BM18" s="140" t="s">
        <v>176</v>
      </c>
      <c r="BN18" s="188" t="s">
        <v>19</v>
      </c>
      <c r="BO18" s="188" t="s">
        <v>19</v>
      </c>
      <c r="BP18" s="188" t="s">
        <v>19</v>
      </c>
      <c r="BQ18" s="188" t="s">
        <v>19</v>
      </c>
      <c r="BR18" s="188" t="s">
        <v>19</v>
      </c>
      <c r="BS18" s="188" t="s">
        <v>19</v>
      </c>
      <c r="BT18" s="188" t="s">
        <v>19</v>
      </c>
    </row>
    <row r="19" spans="1:72" x14ac:dyDescent="0.25">
      <c r="A19" s="1">
        <v>37653</v>
      </c>
      <c r="B19" s="30"/>
      <c r="C19" s="142">
        <v>83.648049999999998</v>
      </c>
      <c r="D19" s="142">
        <v>73.609260000000006</v>
      </c>
      <c r="E19" s="142">
        <v>84.310839999999999</v>
      </c>
      <c r="F19" s="142">
        <v>76.414670000000001</v>
      </c>
      <c r="G19" s="142">
        <v>65.856250000000003</v>
      </c>
      <c r="H19" s="142">
        <v>83.435990000000004</v>
      </c>
      <c r="I19" s="142">
        <v>99.615430000000003</v>
      </c>
      <c r="J19" s="142">
        <v>3</v>
      </c>
      <c r="K19" s="142">
        <v>7.8</v>
      </c>
      <c r="L19" s="142">
        <v>2.7</v>
      </c>
      <c r="M19" s="142">
        <v>0.4</v>
      </c>
      <c r="N19" s="142">
        <v>9.8000000000000007</v>
      </c>
      <c r="O19" s="142">
        <v>2.8</v>
      </c>
      <c r="P19" s="142">
        <v>6.3</v>
      </c>
      <c r="Q19" s="142">
        <v>2.6</v>
      </c>
      <c r="R19" s="142">
        <v>8.8000000000000007</v>
      </c>
      <c r="S19" s="142">
        <v>2.2000000000000002</v>
      </c>
      <c r="T19" s="142">
        <v>1.1000000000000001</v>
      </c>
      <c r="U19" s="142">
        <v>8.1999999999999993</v>
      </c>
      <c r="V19" s="142">
        <v>2.5</v>
      </c>
      <c r="W19" s="142">
        <v>8.6999999999999993</v>
      </c>
      <c r="X19" s="142" t="s">
        <v>176</v>
      </c>
      <c r="Y19" s="142" t="s">
        <v>176</v>
      </c>
      <c r="Z19" s="142" t="s">
        <v>176</v>
      </c>
      <c r="AA19" s="142" t="s">
        <v>176</v>
      </c>
      <c r="AB19" s="142" t="s">
        <v>176</v>
      </c>
      <c r="AC19" s="142" t="s">
        <v>176</v>
      </c>
      <c r="AD19" s="142" t="s">
        <v>176</v>
      </c>
      <c r="AE19" s="188" t="s">
        <v>19</v>
      </c>
      <c r="AF19" s="188" t="s">
        <v>19</v>
      </c>
      <c r="AG19" s="188" t="s">
        <v>19</v>
      </c>
      <c r="AH19" s="188" t="s">
        <v>19</v>
      </c>
      <c r="AI19" s="188" t="s">
        <v>19</v>
      </c>
      <c r="AJ19" s="188" t="s">
        <v>19</v>
      </c>
      <c r="AK19" s="188" t="s">
        <v>19</v>
      </c>
      <c r="AL19" s="140">
        <v>124.29886999999999</v>
      </c>
      <c r="AM19" s="140">
        <v>145.35640000000001</v>
      </c>
      <c r="AN19" s="140">
        <v>104.84251999999999</v>
      </c>
      <c r="AO19" s="140">
        <v>52.768880000000003</v>
      </c>
      <c r="AP19" s="140">
        <v>97.447680000000005</v>
      </c>
      <c r="AQ19" s="140">
        <v>92.622619999999998</v>
      </c>
      <c r="AR19" s="140" t="s">
        <v>19</v>
      </c>
      <c r="AS19" s="140">
        <v>20.9</v>
      </c>
      <c r="AT19" s="140">
        <v>35.200000000000003</v>
      </c>
      <c r="AU19" s="140">
        <v>16.100000000000001</v>
      </c>
      <c r="AV19" s="140">
        <v>-10.6</v>
      </c>
      <c r="AW19" s="140">
        <v>49.3</v>
      </c>
      <c r="AX19" s="140">
        <v>18.399999999999999</v>
      </c>
      <c r="AY19" s="140" t="s">
        <v>19</v>
      </c>
      <c r="AZ19" s="140">
        <v>17.3</v>
      </c>
      <c r="BA19" s="140">
        <v>35.700000000000003</v>
      </c>
      <c r="BB19" s="140">
        <v>11.3</v>
      </c>
      <c r="BC19" s="140">
        <v>-14.6</v>
      </c>
      <c r="BD19" s="140">
        <v>48</v>
      </c>
      <c r="BE19" s="140">
        <v>9.6</v>
      </c>
      <c r="BF19" s="140" t="s">
        <v>19</v>
      </c>
      <c r="BG19" s="140" t="s">
        <v>176</v>
      </c>
      <c r="BH19" s="140" t="s">
        <v>176</v>
      </c>
      <c r="BI19" s="140" t="s">
        <v>176</v>
      </c>
      <c r="BJ19" s="140" t="s">
        <v>176</v>
      </c>
      <c r="BK19" s="140" t="s">
        <v>176</v>
      </c>
      <c r="BL19" s="140" t="s">
        <v>176</v>
      </c>
      <c r="BM19" s="140" t="s">
        <v>176</v>
      </c>
      <c r="BN19" s="188" t="s">
        <v>19</v>
      </c>
      <c r="BO19" s="188" t="s">
        <v>19</v>
      </c>
      <c r="BP19" s="188" t="s">
        <v>19</v>
      </c>
      <c r="BQ19" s="188" t="s">
        <v>19</v>
      </c>
      <c r="BR19" s="188" t="s">
        <v>19</v>
      </c>
      <c r="BS19" s="188" t="s">
        <v>19</v>
      </c>
      <c r="BT19" s="188" t="s">
        <v>19</v>
      </c>
    </row>
    <row r="20" spans="1:72" x14ac:dyDescent="0.25">
      <c r="A20" s="1">
        <v>37681</v>
      </c>
      <c r="B20" s="30" t="s">
        <v>74</v>
      </c>
      <c r="C20" s="142">
        <v>90.211160000000007</v>
      </c>
      <c r="D20" s="142">
        <v>83.282589999999999</v>
      </c>
      <c r="E20" s="142">
        <v>90.680170000000004</v>
      </c>
      <c r="F20" s="142">
        <v>80.722890000000007</v>
      </c>
      <c r="G20" s="142">
        <v>68.992149999999995</v>
      </c>
      <c r="H20" s="142">
        <v>87.529049999999998</v>
      </c>
      <c r="I20" s="142">
        <v>113.42281</v>
      </c>
      <c r="J20" s="142">
        <v>0</v>
      </c>
      <c r="K20" s="142">
        <v>6.1</v>
      </c>
      <c r="L20" s="142">
        <v>-0.3</v>
      </c>
      <c r="M20" s="142">
        <v>-0.3</v>
      </c>
      <c r="N20" s="142">
        <v>6.6</v>
      </c>
      <c r="O20" s="142">
        <v>-1.4</v>
      </c>
      <c r="P20" s="142">
        <v>12.1</v>
      </c>
      <c r="Q20" s="142">
        <v>1.7</v>
      </c>
      <c r="R20" s="142">
        <v>7.9</v>
      </c>
      <c r="S20" s="142">
        <v>1.3</v>
      </c>
      <c r="T20" s="142">
        <v>0.6</v>
      </c>
      <c r="U20" s="142">
        <v>7.6</v>
      </c>
      <c r="V20" s="142">
        <v>1.1000000000000001</v>
      </c>
      <c r="W20" s="142">
        <v>9.9</v>
      </c>
      <c r="X20" s="142" t="s">
        <v>176</v>
      </c>
      <c r="Y20" s="142" t="s">
        <v>176</v>
      </c>
      <c r="Z20" s="142" t="s">
        <v>176</v>
      </c>
      <c r="AA20" s="142" t="s">
        <v>176</v>
      </c>
      <c r="AB20" s="142" t="s">
        <v>176</v>
      </c>
      <c r="AC20" s="142" t="s">
        <v>176</v>
      </c>
      <c r="AD20" s="142" t="s">
        <v>176</v>
      </c>
      <c r="AE20" s="188">
        <f t="shared" ref="AE20:AK20" si="0">(AVERAGE(C18:C20)/AVERAGE(C6:C8)-1)*100</f>
        <v>1.671630634650989</v>
      </c>
      <c r="AF20" s="188">
        <f t="shared" si="0"/>
        <v>7.8509690761357831</v>
      </c>
      <c r="AG20" s="188">
        <f t="shared" si="0"/>
        <v>1.3409389043314457</v>
      </c>
      <c r="AH20" s="188">
        <f t="shared" si="0"/>
        <v>0.63166173951063609</v>
      </c>
      <c r="AI20" s="188">
        <f t="shared" si="0"/>
        <v>7.6402119997746709</v>
      </c>
      <c r="AJ20" s="188">
        <f t="shared" si="0"/>
        <v>1.1168412805516947</v>
      </c>
      <c r="AK20" s="188">
        <f t="shared" si="0"/>
        <v>9.8518521495092095</v>
      </c>
      <c r="AL20" s="140">
        <v>127.87430999999999</v>
      </c>
      <c r="AM20" s="140">
        <v>157.57139000000001</v>
      </c>
      <c r="AN20" s="140">
        <v>105.58017</v>
      </c>
      <c r="AO20" s="140">
        <v>39.66807</v>
      </c>
      <c r="AP20" s="140">
        <v>95.66507</v>
      </c>
      <c r="AQ20" s="140">
        <v>85.375360000000001</v>
      </c>
      <c r="AR20" s="140" t="s">
        <v>19</v>
      </c>
      <c r="AS20" s="140">
        <v>21.5</v>
      </c>
      <c r="AT20" s="140">
        <v>29.6</v>
      </c>
      <c r="AU20" s="140">
        <v>18.399999999999999</v>
      </c>
      <c r="AV20" s="140">
        <v>-32.299999999999997</v>
      </c>
      <c r="AW20" s="140">
        <v>74.8</v>
      </c>
      <c r="AX20" s="140">
        <v>-0.4</v>
      </c>
      <c r="AY20" s="140" t="s">
        <v>19</v>
      </c>
      <c r="AZ20" s="140">
        <v>18.7</v>
      </c>
      <c r="BA20" s="140">
        <v>33.5</v>
      </c>
      <c r="BB20" s="140">
        <v>13.5</v>
      </c>
      <c r="BC20" s="140">
        <v>-20</v>
      </c>
      <c r="BD20" s="140">
        <v>55.7</v>
      </c>
      <c r="BE20" s="140">
        <v>6.1</v>
      </c>
      <c r="BF20" s="140" t="s">
        <v>19</v>
      </c>
      <c r="BG20" s="140" t="s">
        <v>176</v>
      </c>
      <c r="BH20" s="140" t="s">
        <v>176</v>
      </c>
      <c r="BI20" s="140" t="s">
        <v>176</v>
      </c>
      <c r="BJ20" s="140" t="s">
        <v>176</v>
      </c>
      <c r="BK20" s="140" t="s">
        <v>176</v>
      </c>
      <c r="BL20" s="140" t="s">
        <v>176</v>
      </c>
      <c r="BM20" s="140" t="s">
        <v>176</v>
      </c>
      <c r="BN20" s="188">
        <f t="shared" ref="BN20:BS20" si="1">(AVERAGE(AL18:AL20)/AVERAGE(AL6:AL8)-1)*100</f>
        <v>18.667246323182418</v>
      </c>
      <c r="BO20" s="188">
        <f t="shared" si="1"/>
        <v>33.523589933680256</v>
      </c>
      <c r="BP20" s="188">
        <f t="shared" si="1"/>
        <v>13.522550493159713</v>
      </c>
      <c r="BQ20" s="188">
        <f t="shared" si="1"/>
        <v>-20.036602565992379</v>
      </c>
      <c r="BR20" s="188">
        <f t="shared" si="1"/>
        <v>55.710930158488871</v>
      </c>
      <c r="BS20" s="188">
        <f t="shared" si="1"/>
        <v>6.1169075658664029</v>
      </c>
      <c r="BT20" s="188" t="s">
        <v>19</v>
      </c>
    </row>
    <row r="21" spans="1:72" x14ac:dyDescent="0.25">
      <c r="A21" s="1">
        <v>37712</v>
      </c>
      <c r="B21" s="30"/>
      <c r="C21" s="142">
        <v>89.176150000000007</v>
      </c>
      <c r="D21" s="142">
        <v>80.035480000000007</v>
      </c>
      <c r="E21" s="142">
        <v>89.784279999999995</v>
      </c>
      <c r="F21" s="142">
        <v>82.430999999999997</v>
      </c>
      <c r="G21" s="142">
        <v>69.713939999999994</v>
      </c>
      <c r="H21" s="142">
        <v>82.347309999999993</v>
      </c>
      <c r="I21" s="142">
        <v>108.39632</v>
      </c>
      <c r="J21" s="142">
        <v>-3.9</v>
      </c>
      <c r="K21" s="142">
        <v>3.9</v>
      </c>
      <c r="L21" s="142">
        <v>-4.3</v>
      </c>
      <c r="M21" s="142">
        <v>-4.2</v>
      </c>
      <c r="N21" s="142">
        <v>8.1999999999999993</v>
      </c>
      <c r="O21" s="142">
        <v>-8.1</v>
      </c>
      <c r="P21" s="142">
        <v>11.7</v>
      </c>
      <c r="Q21" s="142">
        <v>0.2</v>
      </c>
      <c r="R21" s="142">
        <v>6.8</v>
      </c>
      <c r="S21" s="142">
        <v>-0.2</v>
      </c>
      <c r="T21" s="142">
        <v>-0.7</v>
      </c>
      <c r="U21" s="142">
        <v>7.8</v>
      </c>
      <c r="V21" s="142">
        <v>-1.3</v>
      </c>
      <c r="W21" s="142">
        <v>10.3</v>
      </c>
      <c r="X21" s="142" t="s">
        <v>176</v>
      </c>
      <c r="Y21" s="142" t="s">
        <v>176</v>
      </c>
      <c r="Z21" s="142" t="s">
        <v>176</v>
      </c>
      <c r="AA21" s="142" t="s">
        <v>176</v>
      </c>
      <c r="AB21" s="142" t="s">
        <v>176</v>
      </c>
      <c r="AC21" s="142" t="s">
        <v>176</v>
      </c>
      <c r="AD21" s="142" t="s">
        <v>176</v>
      </c>
      <c r="AE21" s="188" t="s">
        <v>19</v>
      </c>
      <c r="AF21" s="188" t="s">
        <v>19</v>
      </c>
      <c r="AG21" s="188" t="s">
        <v>19</v>
      </c>
      <c r="AH21" s="188" t="s">
        <v>19</v>
      </c>
      <c r="AI21" s="188" t="s">
        <v>19</v>
      </c>
      <c r="AJ21" s="188" t="s">
        <v>19</v>
      </c>
      <c r="AK21" s="188" t="s">
        <v>19</v>
      </c>
      <c r="AL21" s="140">
        <v>121.37411</v>
      </c>
      <c r="AM21" s="140">
        <v>141.05171999999999</v>
      </c>
      <c r="AN21" s="140">
        <v>102.62636999999999</v>
      </c>
      <c r="AO21" s="140">
        <v>55.480820000000001</v>
      </c>
      <c r="AP21" s="140">
        <v>101.82675</v>
      </c>
      <c r="AQ21" s="140">
        <v>85.773840000000007</v>
      </c>
      <c r="AR21" s="140" t="s">
        <v>19</v>
      </c>
      <c r="AS21" s="140">
        <v>8.6</v>
      </c>
      <c r="AT21" s="140">
        <v>2</v>
      </c>
      <c r="AU21" s="140">
        <v>11.4</v>
      </c>
      <c r="AV21" s="140">
        <v>7.2</v>
      </c>
      <c r="AW21" s="140">
        <v>48.5</v>
      </c>
      <c r="AX21" s="140">
        <v>-3.1</v>
      </c>
      <c r="AY21" s="140" t="s">
        <v>19</v>
      </c>
      <c r="AZ21" s="140">
        <v>16.100000000000001</v>
      </c>
      <c r="BA21" s="140">
        <v>24.4</v>
      </c>
      <c r="BB21" s="140">
        <v>13</v>
      </c>
      <c r="BC21" s="140">
        <v>-14.2</v>
      </c>
      <c r="BD21" s="140">
        <v>53.8</v>
      </c>
      <c r="BE21" s="140">
        <v>3.7</v>
      </c>
      <c r="BF21" s="140" t="s">
        <v>19</v>
      </c>
      <c r="BG21" s="140" t="s">
        <v>176</v>
      </c>
      <c r="BH21" s="140" t="s">
        <v>176</v>
      </c>
      <c r="BI21" s="140" t="s">
        <v>176</v>
      </c>
      <c r="BJ21" s="140" t="s">
        <v>176</v>
      </c>
      <c r="BK21" s="140" t="s">
        <v>176</v>
      </c>
      <c r="BL21" s="140" t="s">
        <v>176</v>
      </c>
      <c r="BM21" s="140" t="s">
        <v>176</v>
      </c>
      <c r="BN21" s="188" t="s">
        <v>19</v>
      </c>
      <c r="BO21" s="188" t="s">
        <v>19</v>
      </c>
      <c r="BP21" s="188" t="s">
        <v>19</v>
      </c>
      <c r="BQ21" s="188" t="s">
        <v>19</v>
      </c>
      <c r="BR21" s="188" t="s">
        <v>19</v>
      </c>
      <c r="BS21" s="188" t="s">
        <v>19</v>
      </c>
      <c r="BT21" s="188" t="s">
        <v>19</v>
      </c>
    </row>
    <row r="22" spans="1:72" x14ac:dyDescent="0.25">
      <c r="A22" s="1">
        <v>37742</v>
      </c>
      <c r="B22" s="30"/>
      <c r="C22" s="142">
        <v>92.853319999999997</v>
      </c>
      <c r="D22" s="142">
        <v>84.705889999999997</v>
      </c>
      <c r="E22" s="142">
        <v>93.400120000000001</v>
      </c>
      <c r="F22" s="142">
        <v>95.339699999999993</v>
      </c>
      <c r="G22" s="142">
        <v>67.404690000000002</v>
      </c>
      <c r="H22" s="142">
        <v>87.978800000000007</v>
      </c>
      <c r="I22" s="142">
        <v>112.18101</v>
      </c>
      <c r="J22" s="142">
        <v>-1</v>
      </c>
      <c r="K22" s="142">
        <v>7.2</v>
      </c>
      <c r="L22" s="142">
        <v>-1.4</v>
      </c>
      <c r="M22" s="142">
        <v>0.6</v>
      </c>
      <c r="N22" s="142">
        <v>7.6</v>
      </c>
      <c r="O22" s="142">
        <v>-2.8</v>
      </c>
      <c r="P22" s="142">
        <v>8.4</v>
      </c>
      <c r="Q22" s="142">
        <v>0</v>
      </c>
      <c r="R22" s="142">
        <v>6.9</v>
      </c>
      <c r="S22" s="142">
        <v>-0.4</v>
      </c>
      <c r="T22" s="142">
        <v>-0.4</v>
      </c>
      <c r="U22" s="142">
        <v>7.8</v>
      </c>
      <c r="V22" s="142">
        <v>-1.6</v>
      </c>
      <c r="W22" s="142">
        <v>9.9</v>
      </c>
      <c r="X22" s="142" t="s">
        <v>176</v>
      </c>
      <c r="Y22" s="142" t="s">
        <v>176</v>
      </c>
      <c r="Z22" s="142" t="s">
        <v>176</v>
      </c>
      <c r="AA22" s="142" t="s">
        <v>176</v>
      </c>
      <c r="AB22" s="142" t="s">
        <v>176</v>
      </c>
      <c r="AC22" s="142" t="s">
        <v>176</v>
      </c>
      <c r="AD22" s="142" t="s">
        <v>176</v>
      </c>
      <c r="AE22" s="188" t="s">
        <v>19</v>
      </c>
      <c r="AF22" s="188" t="s">
        <v>19</v>
      </c>
      <c r="AG22" s="188" t="s">
        <v>19</v>
      </c>
      <c r="AH22" s="188" t="s">
        <v>19</v>
      </c>
      <c r="AI22" s="188" t="s">
        <v>19</v>
      </c>
      <c r="AJ22" s="188" t="s">
        <v>19</v>
      </c>
      <c r="AK22" s="188" t="s">
        <v>19</v>
      </c>
      <c r="AL22" s="140">
        <v>134.94471999999999</v>
      </c>
      <c r="AM22" s="140">
        <v>163.47561999999999</v>
      </c>
      <c r="AN22" s="140">
        <v>112.21420999999999</v>
      </c>
      <c r="AO22" s="140">
        <v>57.07837</v>
      </c>
      <c r="AP22" s="140">
        <v>111.22357</v>
      </c>
      <c r="AQ22" s="140">
        <v>90.158330000000007</v>
      </c>
      <c r="AR22" s="140" t="s">
        <v>19</v>
      </c>
      <c r="AS22" s="140">
        <v>18.899999999999999</v>
      </c>
      <c r="AT22" s="140">
        <v>17.100000000000001</v>
      </c>
      <c r="AU22" s="140">
        <v>19.7</v>
      </c>
      <c r="AV22" s="140">
        <v>31.1</v>
      </c>
      <c r="AW22" s="140">
        <v>64.3</v>
      </c>
      <c r="AX22" s="140">
        <v>-0.8</v>
      </c>
      <c r="AY22" s="140" t="s">
        <v>19</v>
      </c>
      <c r="AZ22" s="140">
        <v>16.7</v>
      </c>
      <c r="BA22" s="140">
        <v>22.8</v>
      </c>
      <c r="BB22" s="140">
        <v>14.3</v>
      </c>
      <c r="BC22" s="140">
        <v>-7.4</v>
      </c>
      <c r="BD22" s="140">
        <v>56</v>
      </c>
      <c r="BE22" s="140">
        <v>2.7</v>
      </c>
      <c r="BF22" s="140" t="s">
        <v>19</v>
      </c>
      <c r="BG22" s="140" t="s">
        <v>176</v>
      </c>
      <c r="BH22" s="140" t="s">
        <v>176</v>
      </c>
      <c r="BI22" s="140" t="s">
        <v>176</v>
      </c>
      <c r="BJ22" s="140" t="s">
        <v>176</v>
      </c>
      <c r="BK22" s="140" t="s">
        <v>176</v>
      </c>
      <c r="BL22" s="140" t="s">
        <v>176</v>
      </c>
      <c r="BM22" s="140" t="s">
        <v>176</v>
      </c>
      <c r="BN22" s="188" t="s">
        <v>19</v>
      </c>
      <c r="BO22" s="188" t="s">
        <v>19</v>
      </c>
      <c r="BP22" s="188" t="s">
        <v>19</v>
      </c>
      <c r="BQ22" s="188" t="s">
        <v>19</v>
      </c>
      <c r="BR22" s="188" t="s">
        <v>19</v>
      </c>
      <c r="BS22" s="188" t="s">
        <v>19</v>
      </c>
      <c r="BT22" s="188" t="s">
        <v>19</v>
      </c>
    </row>
    <row r="23" spans="1:72" x14ac:dyDescent="0.25">
      <c r="A23" s="1">
        <v>37773</v>
      </c>
      <c r="B23" s="30" t="s">
        <v>75</v>
      </c>
      <c r="C23" s="142">
        <v>88.905550000000005</v>
      </c>
      <c r="D23" s="142">
        <v>76.784319999999994</v>
      </c>
      <c r="E23" s="142">
        <v>89.701530000000005</v>
      </c>
      <c r="F23" s="142">
        <v>96.40925</v>
      </c>
      <c r="G23" s="142">
        <v>67.390349999999998</v>
      </c>
      <c r="H23" s="142">
        <v>83.316370000000006</v>
      </c>
      <c r="I23" s="142">
        <v>107.73016</v>
      </c>
      <c r="J23" s="142">
        <v>-1.6</v>
      </c>
      <c r="K23" s="142">
        <v>-2.5</v>
      </c>
      <c r="L23" s="142">
        <v>-1.5</v>
      </c>
      <c r="M23" s="142">
        <v>-3.2</v>
      </c>
      <c r="N23" s="142">
        <v>6.8</v>
      </c>
      <c r="O23" s="142">
        <v>-3.9</v>
      </c>
      <c r="P23" s="142">
        <v>6.4</v>
      </c>
      <c r="Q23" s="142">
        <v>-0.3</v>
      </c>
      <c r="R23" s="142">
        <v>5.3</v>
      </c>
      <c r="S23" s="142">
        <v>-0.6</v>
      </c>
      <c r="T23" s="142">
        <v>-0.9</v>
      </c>
      <c r="U23" s="142">
        <v>7.6</v>
      </c>
      <c r="V23" s="142">
        <v>-2</v>
      </c>
      <c r="W23" s="142">
        <v>9.3000000000000007</v>
      </c>
      <c r="X23" s="142" t="s">
        <v>176</v>
      </c>
      <c r="Y23" s="142" t="s">
        <v>176</v>
      </c>
      <c r="Z23" s="142" t="s">
        <v>176</v>
      </c>
      <c r="AA23" s="142" t="s">
        <v>176</v>
      </c>
      <c r="AB23" s="142" t="s">
        <v>176</v>
      </c>
      <c r="AC23" s="142" t="s">
        <v>176</v>
      </c>
      <c r="AD23" s="142" t="s">
        <v>176</v>
      </c>
      <c r="AE23" s="188">
        <f t="shared" ref="AE23:AK23" si="2">(AVERAGE(C21:C23)/AVERAGE(C9:C11)-1)*100</f>
        <v>-2.12211846685465</v>
      </c>
      <c r="AF23" s="188">
        <f t="shared" si="2"/>
        <v>2.8532020608992958</v>
      </c>
      <c r="AG23" s="188">
        <f t="shared" si="2"/>
        <v>-2.385654494292111</v>
      </c>
      <c r="AH23" s="188">
        <f t="shared" si="2"/>
        <v>-2.2312726122316051</v>
      </c>
      <c r="AI23" s="188">
        <f t="shared" si="2"/>
        <v>7.5644295790560312</v>
      </c>
      <c r="AJ23" s="188">
        <f t="shared" si="2"/>
        <v>-4.9021908875263804</v>
      </c>
      <c r="AK23" s="188">
        <f t="shared" si="2"/>
        <v>8.7627156797771555</v>
      </c>
      <c r="AL23" s="140">
        <v>123.10760999999999</v>
      </c>
      <c r="AM23" s="140">
        <v>149.84975</v>
      </c>
      <c r="AN23" s="140">
        <v>102.16853</v>
      </c>
      <c r="AO23" s="140">
        <v>42.265180000000001</v>
      </c>
      <c r="AP23" s="140">
        <v>100.65900000000001</v>
      </c>
      <c r="AQ23" s="140">
        <v>84.045649999999995</v>
      </c>
      <c r="AR23" s="140" t="s">
        <v>19</v>
      </c>
      <c r="AS23" s="140">
        <v>2.8</v>
      </c>
      <c r="AT23" s="140">
        <v>7</v>
      </c>
      <c r="AU23" s="140">
        <v>1.1000000000000001</v>
      </c>
      <c r="AV23" s="140">
        <v>14.5</v>
      </c>
      <c r="AW23" s="140">
        <v>8.3000000000000007</v>
      </c>
      <c r="AX23" s="140">
        <v>-3.9</v>
      </c>
      <c r="AY23" s="140" t="s">
        <v>19</v>
      </c>
      <c r="AZ23" s="140">
        <v>14.2</v>
      </c>
      <c r="BA23" s="140">
        <v>19.899999999999999</v>
      </c>
      <c r="BB23" s="140">
        <v>12</v>
      </c>
      <c r="BC23" s="140">
        <v>-4.9000000000000004</v>
      </c>
      <c r="BD23" s="140">
        <v>45.4</v>
      </c>
      <c r="BE23" s="140">
        <v>1.6</v>
      </c>
      <c r="BF23" s="140" t="s">
        <v>19</v>
      </c>
      <c r="BG23" s="140" t="s">
        <v>176</v>
      </c>
      <c r="BH23" s="140" t="s">
        <v>176</v>
      </c>
      <c r="BI23" s="140" t="s">
        <v>176</v>
      </c>
      <c r="BJ23" s="140" t="s">
        <v>176</v>
      </c>
      <c r="BK23" s="140" t="s">
        <v>176</v>
      </c>
      <c r="BL23" s="140" t="s">
        <v>176</v>
      </c>
      <c r="BM23" s="140" t="s">
        <v>176</v>
      </c>
      <c r="BN23" s="188">
        <f t="shared" ref="BN23:BS23" si="3">(AVERAGE(AL21:AL23)/AVERAGE(AL9:AL11)-1)*100</f>
        <v>9.9610271255587968</v>
      </c>
      <c r="BO23" s="188">
        <f t="shared" si="3"/>
        <v>8.7286179201932832</v>
      </c>
      <c r="BP23" s="188">
        <f t="shared" si="3"/>
        <v>10.469954255601998</v>
      </c>
      <c r="BQ23" s="188">
        <f t="shared" si="3"/>
        <v>17.146885730153617</v>
      </c>
      <c r="BR23" s="188">
        <f t="shared" si="3"/>
        <v>36.876507200310662</v>
      </c>
      <c r="BS23" s="188">
        <f t="shared" si="3"/>
        <v>-2.5912817229655105</v>
      </c>
      <c r="BT23" s="188" t="s">
        <v>19</v>
      </c>
    </row>
    <row r="24" spans="1:72" x14ac:dyDescent="0.25">
      <c r="A24" s="1">
        <v>37803</v>
      </c>
      <c r="B24" s="30"/>
      <c r="C24" s="142">
        <v>94.792230000000004</v>
      </c>
      <c r="D24" s="142">
        <v>81.74418</v>
      </c>
      <c r="E24" s="142">
        <v>95.648750000000007</v>
      </c>
      <c r="F24" s="142">
        <v>107.78555</v>
      </c>
      <c r="G24" s="142">
        <v>70.495260000000002</v>
      </c>
      <c r="H24" s="142">
        <v>88.114549999999994</v>
      </c>
      <c r="I24" s="142">
        <v>111.07299</v>
      </c>
      <c r="J24" s="142">
        <v>-2.2999999999999998</v>
      </c>
      <c r="K24" s="142">
        <v>0.2</v>
      </c>
      <c r="L24" s="142">
        <v>-2.4</v>
      </c>
      <c r="M24" s="142">
        <v>-3.9</v>
      </c>
      <c r="N24" s="142">
        <v>5.2</v>
      </c>
      <c r="O24" s="142">
        <v>-2.4</v>
      </c>
      <c r="P24" s="142">
        <v>4.5999999999999996</v>
      </c>
      <c r="Q24" s="142">
        <v>-0.6</v>
      </c>
      <c r="R24" s="142">
        <v>4.5</v>
      </c>
      <c r="S24" s="142">
        <v>-0.9</v>
      </c>
      <c r="T24" s="142">
        <v>-1.4</v>
      </c>
      <c r="U24" s="142">
        <v>7.2</v>
      </c>
      <c r="V24" s="142">
        <v>-2</v>
      </c>
      <c r="W24" s="142">
        <v>8.6</v>
      </c>
      <c r="X24" s="142" t="s">
        <v>176</v>
      </c>
      <c r="Y24" s="142" t="s">
        <v>176</v>
      </c>
      <c r="Z24" s="142" t="s">
        <v>176</v>
      </c>
      <c r="AA24" s="142" t="s">
        <v>176</v>
      </c>
      <c r="AB24" s="142" t="s">
        <v>176</v>
      </c>
      <c r="AC24" s="142" t="s">
        <v>176</v>
      </c>
      <c r="AD24" s="142" t="s">
        <v>176</v>
      </c>
      <c r="AE24" s="188" t="s">
        <v>19</v>
      </c>
      <c r="AF24" s="188" t="s">
        <v>19</v>
      </c>
      <c r="AG24" s="188" t="s">
        <v>19</v>
      </c>
      <c r="AH24" s="188" t="s">
        <v>19</v>
      </c>
      <c r="AI24" s="188" t="s">
        <v>19</v>
      </c>
      <c r="AJ24" s="188" t="s">
        <v>19</v>
      </c>
      <c r="AK24" s="188" t="s">
        <v>19</v>
      </c>
      <c r="AL24" s="140">
        <v>135.86967000000001</v>
      </c>
      <c r="AM24" s="140">
        <v>164.21324000000001</v>
      </c>
      <c r="AN24" s="140">
        <v>113.09193</v>
      </c>
      <c r="AO24" s="140">
        <v>52.548450000000003</v>
      </c>
      <c r="AP24" s="140">
        <v>111.45593</v>
      </c>
      <c r="AQ24" s="140">
        <v>91.06429</v>
      </c>
      <c r="AR24" s="140" t="s">
        <v>19</v>
      </c>
      <c r="AS24" s="140">
        <v>8.9</v>
      </c>
      <c r="AT24" s="140">
        <v>12.5</v>
      </c>
      <c r="AU24" s="140">
        <v>7.4</v>
      </c>
      <c r="AV24" s="140">
        <v>0.5</v>
      </c>
      <c r="AW24" s="140">
        <v>17.5</v>
      </c>
      <c r="AX24" s="140">
        <v>0.2</v>
      </c>
      <c r="AY24" s="140" t="s">
        <v>19</v>
      </c>
      <c r="AZ24" s="140">
        <v>13.3</v>
      </c>
      <c r="BA24" s="140">
        <v>18.7</v>
      </c>
      <c r="BB24" s="140">
        <v>11.3</v>
      </c>
      <c r="BC24" s="140">
        <v>-4.0999999999999996</v>
      </c>
      <c r="BD24" s="140">
        <v>40.299999999999997</v>
      </c>
      <c r="BE24" s="140">
        <v>1.4</v>
      </c>
      <c r="BF24" s="140" t="s">
        <v>19</v>
      </c>
      <c r="BG24" s="140" t="s">
        <v>176</v>
      </c>
      <c r="BH24" s="140" t="s">
        <v>176</v>
      </c>
      <c r="BI24" s="140" t="s">
        <v>176</v>
      </c>
      <c r="BJ24" s="140" t="s">
        <v>176</v>
      </c>
      <c r="BK24" s="140" t="s">
        <v>176</v>
      </c>
      <c r="BL24" s="140" t="s">
        <v>176</v>
      </c>
      <c r="BM24" s="140" t="s">
        <v>176</v>
      </c>
      <c r="BN24" s="188" t="s">
        <v>19</v>
      </c>
      <c r="BO24" s="188" t="s">
        <v>19</v>
      </c>
      <c r="BP24" s="188" t="s">
        <v>19</v>
      </c>
      <c r="BQ24" s="188" t="s">
        <v>19</v>
      </c>
      <c r="BR24" s="188" t="s">
        <v>19</v>
      </c>
      <c r="BS24" s="188" t="s">
        <v>19</v>
      </c>
      <c r="BT24" s="188" t="s">
        <v>19</v>
      </c>
    </row>
    <row r="25" spans="1:72" x14ac:dyDescent="0.25">
      <c r="A25" s="1">
        <v>37834</v>
      </c>
      <c r="B25" s="30"/>
      <c r="C25" s="142">
        <v>95.133009999999999</v>
      </c>
      <c r="D25" s="142">
        <v>84.927589999999995</v>
      </c>
      <c r="E25" s="142">
        <v>95.810400000000001</v>
      </c>
      <c r="F25" s="142">
        <v>110.68558</v>
      </c>
      <c r="G25" s="142">
        <v>70.690399999999997</v>
      </c>
      <c r="H25" s="142">
        <v>88.088610000000003</v>
      </c>
      <c r="I25" s="142">
        <v>112.32886000000001</v>
      </c>
      <c r="J25" s="142">
        <v>-2.2999999999999998</v>
      </c>
      <c r="K25" s="142">
        <v>3.5</v>
      </c>
      <c r="L25" s="142">
        <v>-2.6</v>
      </c>
      <c r="M25" s="142">
        <v>-3.4</v>
      </c>
      <c r="N25" s="142">
        <v>1.8</v>
      </c>
      <c r="O25" s="142">
        <v>-5.7</v>
      </c>
      <c r="P25" s="142">
        <v>3.9</v>
      </c>
      <c r="Q25" s="142">
        <v>-0.8</v>
      </c>
      <c r="R25" s="142">
        <v>4.4000000000000004</v>
      </c>
      <c r="S25" s="142">
        <v>-1.1000000000000001</v>
      </c>
      <c r="T25" s="142">
        <v>-1.7</v>
      </c>
      <c r="U25" s="142">
        <v>6.5</v>
      </c>
      <c r="V25" s="142">
        <v>-2.5</v>
      </c>
      <c r="W25" s="142">
        <v>8</v>
      </c>
      <c r="X25" s="142" t="s">
        <v>176</v>
      </c>
      <c r="Y25" s="142" t="s">
        <v>176</v>
      </c>
      <c r="Z25" s="142" t="s">
        <v>176</v>
      </c>
      <c r="AA25" s="142" t="s">
        <v>176</v>
      </c>
      <c r="AB25" s="142" t="s">
        <v>176</v>
      </c>
      <c r="AC25" s="142" t="s">
        <v>176</v>
      </c>
      <c r="AD25" s="142" t="s">
        <v>176</v>
      </c>
      <c r="AE25" s="188" t="s">
        <v>19</v>
      </c>
      <c r="AF25" s="188" t="s">
        <v>19</v>
      </c>
      <c r="AG25" s="188" t="s">
        <v>19</v>
      </c>
      <c r="AH25" s="188" t="s">
        <v>19</v>
      </c>
      <c r="AI25" s="188" t="s">
        <v>19</v>
      </c>
      <c r="AJ25" s="188" t="s">
        <v>19</v>
      </c>
      <c r="AK25" s="188" t="s">
        <v>19</v>
      </c>
      <c r="AL25" s="140">
        <v>132.55912000000001</v>
      </c>
      <c r="AM25" s="140">
        <v>158.29830999999999</v>
      </c>
      <c r="AN25" s="140">
        <v>110.87906</v>
      </c>
      <c r="AO25" s="140">
        <v>56.286259999999999</v>
      </c>
      <c r="AP25" s="140">
        <v>93.622699999999995</v>
      </c>
      <c r="AQ25" s="140">
        <v>90.642840000000007</v>
      </c>
      <c r="AR25" s="140" t="s">
        <v>19</v>
      </c>
      <c r="AS25" s="140">
        <v>5.5</v>
      </c>
      <c r="AT25" s="140">
        <v>18.3</v>
      </c>
      <c r="AU25" s="140">
        <v>1.1000000000000001</v>
      </c>
      <c r="AV25" s="140">
        <v>-14.9</v>
      </c>
      <c r="AW25" s="140">
        <v>-3.7</v>
      </c>
      <c r="AX25" s="140">
        <v>-5.6</v>
      </c>
      <c r="AY25" s="140" t="s">
        <v>19</v>
      </c>
      <c r="AZ25" s="140">
        <v>12.3</v>
      </c>
      <c r="BA25" s="140">
        <v>18.600000000000001</v>
      </c>
      <c r="BB25" s="140">
        <v>9.8000000000000007</v>
      </c>
      <c r="BC25" s="140">
        <v>-5.7</v>
      </c>
      <c r="BD25" s="140">
        <v>33.299999999999997</v>
      </c>
      <c r="BE25" s="140">
        <v>0.4</v>
      </c>
      <c r="BF25" s="140" t="s">
        <v>19</v>
      </c>
      <c r="BG25" s="140" t="s">
        <v>176</v>
      </c>
      <c r="BH25" s="140" t="s">
        <v>176</v>
      </c>
      <c r="BI25" s="140" t="s">
        <v>176</v>
      </c>
      <c r="BJ25" s="140" t="s">
        <v>176</v>
      </c>
      <c r="BK25" s="140" t="s">
        <v>176</v>
      </c>
      <c r="BL25" s="140" t="s">
        <v>176</v>
      </c>
      <c r="BM25" s="140" t="s">
        <v>176</v>
      </c>
      <c r="BN25" s="188" t="s">
        <v>19</v>
      </c>
      <c r="BO25" s="188" t="s">
        <v>19</v>
      </c>
      <c r="BP25" s="188" t="s">
        <v>19</v>
      </c>
      <c r="BQ25" s="188" t="s">
        <v>19</v>
      </c>
      <c r="BR25" s="188" t="s">
        <v>19</v>
      </c>
      <c r="BS25" s="188" t="s">
        <v>19</v>
      </c>
      <c r="BT25" s="188" t="s">
        <v>19</v>
      </c>
    </row>
    <row r="26" spans="1:72" x14ac:dyDescent="0.25">
      <c r="A26" s="1">
        <v>37865</v>
      </c>
      <c r="B26" s="30" t="s">
        <v>76</v>
      </c>
      <c r="C26" s="142">
        <v>99.810959999999994</v>
      </c>
      <c r="D26" s="142">
        <v>82.202939999999998</v>
      </c>
      <c r="E26" s="142">
        <v>100.95681</v>
      </c>
      <c r="F26" s="142">
        <v>112.83456</v>
      </c>
      <c r="G26" s="142">
        <v>72.299049999999994</v>
      </c>
      <c r="H26" s="142">
        <v>87.136309999999995</v>
      </c>
      <c r="I26" s="142">
        <v>111.0347</v>
      </c>
      <c r="J26" s="142">
        <v>4.3</v>
      </c>
      <c r="K26" s="142">
        <v>5.8</v>
      </c>
      <c r="L26" s="142">
        <v>4.2</v>
      </c>
      <c r="M26" s="142">
        <v>3.6</v>
      </c>
      <c r="N26" s="142">
        <v>10.7</v>
      </c>
      <c r="O26" s="142">
        <v>-4.2</v>
      </c>
      <c r="P26" s="142">
        <v>5.3</v>
      </c>
      <c r="Q26" s="142">
        <v>-0.2</v>
      </c>
      <c r="R26" s="142">
        <v>4.5</v>
      </c>
      <c r="S26" s="142">
        <v>-0.5</v>
      </c>
      <c r="T26" s="142">
        <v>-1.1000000000000001</v>
      </c>
      <c r="U26" s="142">
        <v>7</v>
      </c>
      <c r="V26" s="142">
        <v>-2.7</v>
      </c>
      <c r="W26" s="142">
        <v>7.7</v>
      </c>
      <c r="X26" s="142" t="s">
        <v>176</v>
      </c>
      <c r="Y26" s="142" t="s">
        <v>176</v>
      </c>
      <c r="Z26" s="142" t="s">
        <v>176</v>
      </c>
      <c r="AA26" s="142" t="s">
        <v>176</v>
      </c>
      <c r="AB26" s="142" t="s">
        <v>176</v>
      </c>
      <c r="AC26" s="142" t="s">
        <v>176</v>
      </c>
      <c r="AD26" s="142" t="s">
        <v>176</v>
      </c>
      <c r="AE26" s="188">
        <f t="shared" ref="AE26:AK26" si="4">(AVERAGE(C24:C26)/AVERAGE(C12:C14)-1)*100</f>
        <v>-0.13254481565158072</v>
      </c>
      <c r="AF26" s="188">
        <f t="shared" si="4"/>
        <v>3.1405190140571193</v>
      </c>
      <c r="AG26" s="188">
        <f t="shared" si="4"/>
        <v>-0.3023360983491763</v>
      </c>
      <c r="AH26" s="188">
        <f t="shared" si="4"/>
        <v>-1.2938918086420226</v>
      </c>
      <c r="AI26" s="188">
        <f t="shared" si="4"/>
        <v>5.7950921932744759</v>
      </c>
      <c r="AJ26" s="188">
        <f t="shared" si="4"/>
        <v>-4.1172920155001513</v>
      </c>
      <c r="AK26" s="188">
        <f t="shared" si="4"/>
        <v>4.6267401601703062</v>
      </c>
      <c r="AL26" s="140">
        <v>132.64177000000001</v>
      </c>
      <c r="AM26" s="140">
        <v>153.60095999999999</v>
      </c>
      <c r="AN26" s="140">
        <v>112.3082</v>
      </c>
      <c r="AO26" s="140">
        <v>57.449379999999998</v>
      </c>
      <c r="AP26" s="140">
        <v>110.03795</v>
      </c>
      <c r="AQ26" s="140">
        <v>88.255939999999995</v>
      </c>
      <c r="AR26" s="140" t="s">
        <v>19</v>
      </c>
      <c r="AS26" s="140">
        <v>9.5</v>
      </c>
      <c r="AT26" s="140">
        <v>10.1</v>
      </c>
      <c r="AU26" s="140">
        <v>9.1999999999999993</v>
      </c>
      <c r="AV26" s="140">
        <v>-10.4</v>
      </c>
      <c r="AW26" s="140">
        <v>27.3</v>
      </c>
      <c r="AX26" s="140">
        <v>-0.5</v>
      </c>
      <c r="AY26" s="140" t="s">
        <v>19</v>
      </c>
      <c r="AZ26" s="140">
        <v>11.9</v>
      </c>
      <c r="BA26" s="140">
        <v>17.600000000000001</v>
      </c>
      <c r="BB26" s="140">
        <v>9.8000000000000007</v>
      </c>
      <c r="BC26" s="140">
        <v>-6.3</v>
      </c>
      <c r="BD26" s="140">
        <v>32.5</v>
      </c>
      <c r="BE26" s="140">
        <v>0.3</v>
      </c>
      <c r="BF26" s="140" t="s">
        <v>19</v>
      </c>
      <c r="BG26" s="140" t="s">
        <v>176</v>
      </c>
      <c r="BH26" s="140" t="s">
        <v>176</v>
      </c>
      <c r="BI26" s="140" t="s">
        <v>176</v>
      </c>
      <c r="BJ26" s="140" t="s">
        <v>176</v>
      </c>
      <c r="BK26" s="140" t="s">
        <v>176</v>
      </c>
      <c r="BL26" s="140" t="s">
        <v>176</v>
      </c>
      <c r="BM26" s="140" t="s">
        <v>176</v>
      </c>
      <c r="BN26" s="188">
        <f t="shared" ref="BN26:BS26" si="5">(AVERAGE(AL24:AL26)/AVERAGE(AL12:AL14)-1)*100</f>
        <v>7.9338087631516618</v>
      </c>
      <c r="BO26" s="188">
        <f t="shared" si="5"/>
        <v>13.562947556787552</v>
      </c>
      <c r="BP26" s="188">
        <f t="shared" si="5"/>
        <v>5.8277434385413551</v>
      </c>
      <c r="BQ26" s="188">
        <f t="shared" si="5"/>
        <v>-8.910575809264266</v>
      </c>
      <c r="BR26" s="188">
        <f t="shared" si="5"/>
        <v>13.167955681580024</v>
      </c>
      <c r="BS26" s="188">
        <f t="shared" si="5"/>
        <v>-2.0157073611659304</v>
      </c>
      <c r="BT26" s="188" t="s">
        <v>19</v>
      </c>
    </row>
    <row r="27" spans="1:72" x14ac:dyDescent="0.25">
      <c r="A27" s="1">
        <v>37895</v>
      </c>
      <c r="B27" s="30"/>
      <c r="C27" s="142">
        <v>104.87061</v>
      </c>
      <c r="D27" s="142">
        <v>84.566419999999994</v>
      </c>
      <c r="E27" s="142">
        <v>106.18827</v>
      </c>
      <c r="F27" s="142">
        <v>114.43742</v>
      </c>
      <c r="G27" s="142">
        <v>74.553960000000004</v>
      </c>
      <c r="H27" s="142">
        <v>94.012249999999995</v>
      </c>
      <c r="I27" s="142">
        <v>111.76173</v>
      </c>
      <c r="J27" s="142">
        <v>0.9</v>
      </c>
      <c r="K27" s="142">
        <v>3.4</v>
      </c>
      <c r="L27" s="142">
        <v>0.8</v>
      </c>
      <c r="M27" s="142">
        <v>-3</v>
      </c>
      <c r="N27" s="142">
        <v>5.8</v>
      </c>
      <c r="O27" s="142">
        <v>-4.4000000000000004</v>
      </c>
      <c r="P27" s="142">
        <v>-0.3</v>
      </c>
      <c r="Q27" s="142">
        <v>-0.1</v>
      </c>
      <c r="R27" s="142">
        <v>4.4000000000000004</v>
      </c>
      <c r="S27" s="142">
        <v>-0.3</v>
      </c>
      <c r="T27" s="142">
        <v>-1.3</v>
      </c>
      <c r="U27" s="142">
        <v>6.9</v>
      </c>
      <c r="V27" s="142">
        <v>-2.9</v>
      </c>
      <c r="W27" s="142">
        <v>6.8</v>
      </c>
      <c r="X27" s="142" t="s">
        <v>176</v>
      </c>
      <c r="Y27" s="142" t="s">
        <v>176</v>
      </c>
      <c r="Z27" s="142" t="s">
        <v>176</v>
      </c>
      <c r="AA27" s="142" t="s">
        <v>176</v>
      </c>
      <c r="AB27" s="142" t="s">
        <v>176</v>
      </c>
      <c r="AC27" s="142" t="s">
        <v>176</v>
      </c>
      <c r="AD27" s="142" t="s">
        <v>176</v>
      </c>
      <c r="AE27" s="188" t="s">
        <v>19</v>
      </c>
      <c r="AF27" s="188" t="s">
        <v>19</v>
      </c>
      <c r="AG27" s="188" t="s">
        <v>19</v>
      </c>
      <c r="AH27" s="188" t="s">
        <v>19</v>
      </c>
      <c r="AI27" s="188" t="s">
        <v>19</v>
      </c>
      <c r="AJ27" s="188" t="s">
        <v>19</v>
      </c>
      <c r="AK27" s="188" t="s">
        <v>19</v>
      </c>
      <c r="AL27" s="140">
        <v>124.04499</v>
      </c>
      <c r="AM27" s="140">
        <v>161.81175999999999</v>
      </c>
      <c r="AN27" s="140">
        <v>99.877970000000005</v>
      </c>
      <c r="AO27" s="140">
        <v>62.858229999999999</v>
      </c>
      <c r="AP27" s="140">
        <v>109.66141</v>
      </c>
      <c r="AQ27" s="140">
        <v>91.554820000000007</v>
      </c>
      <c r="AR27" s="140" t="s">
        <v>19</v>
      </c>
      <c r="AS27" s="140">
        <v>-3.4</v>
      </c>
      <c r="AT27" s="140">
        <v>10.7</v>
      </c>
      <c r="AU27" s="140">
        <v>-8.8000000000000007</v>
      </c>
      <c r="AV27" s="140">
        <v>-14.5</v>
      </c>
      <c r="AW27" s="140">
        <v>25.3</v>
      </c>
      <c r="AX27" s="140">
        <v>-9.9</v>
      </c>
      <c r="AY27" s="140" t="s">
        <v>19</v>
      </c>
      <c r="AZ27" s="140">
        <v>10.199999999999999</v>
      </c>
      <c r="BA27" s="140">
        <v>16.899999999999999</v>
      </c>
      <c r="BB27" s="140">
        <v>7.7</v>
      </c>
      <c r="BC27" s="140">
        <v>-7.4</v>
      </c>
      <c r="BD27" s="140">
        <v>31.7</v>
      </c>
      <c r="BE27" s="140">
        <v>-0.8</v>
      </c>
      <c r="BF27" s="140" t="s">
        <v>19</v>
      </c>
      <c r="BG27" s="140" t="s">
        <v>176</v>
      </c>
      <c r="BH27" s="140" t="s">
        <v>176</v>
      </c>
      <c r="BI27" s="140" t="s">
        <v>176</v>
      </c>
      <c r="BJ27" s="140" t="s">
        <v>176</v>
      </c>
      <c r="BK27" s="140" t="s">
        <v>176</v>
      </c>
      <c r="BL27" s="140" t="s">
        <v>176</v>
      </c>
      <c r="BM27" s="140" t="s">
        <v>176</v>
      </c>
      <c r="BN27" s="188" t="s">
        <v>19</v>
      </c>
      <c r="BO27" s="188" t="s">
        <v>19</v>
      </c>
      <c r="BP27" s="188" t="s">
        <v>19</v>
      </c>
      <c r="BQ27" s="188" t="s">
        <v>19</v>
      </c>
      <c r="BR27" s="188" t="s">
        <v>19</v>
      </c>
      <c r="BS27" s="188" t="s">
        <v>19</v>
      </c>
      <c r="BT27" s="188" t="s">
        <v>19</v>
      </c>
    </row>
    <row r="28" spans="1:72" x14ac:dyDescent="0.25">
      <c r="A28" s="1">
        <v>37926</v>
      </c>
      <c r="B28" s="30"/>
      <c r="C28" s="142">
        <v>98.576430000000002</v>
      </c>
      <c r="D28" s="142">
        <v>80.715310000000002</v>
      </c>
      <c r="E28" s="142">
        <v>99.737799999999993</v>
      </c>
      <c r="F28" s="142">
        <v>97.891980000000004</v>
      </c>
      <c r="G28" s="142">
        <v>71.310169999999999</v>
      </c>
      <c r="H28" s="142">
        <v>87.414699999999996</v>
      </c>
      <c r="I28" s="142">
        <v>110.50236</v>
      </c>
      <c r="J28" s="142">
        <v>0.8</v>
      </c>
      <c r="K28" s="142">
        <v>4</v>
      </c>
      <c r="L28" s="142">
        <v>0.7</v>
      </c>
      <c r="M28" s="142">
        <v>-2.5</v>
      </c>
      <c r="N28" s="142">
        <v>1.7</v>
      </c>
      <c r="O28" s="142">
        <v>-8</v>
      </c>
      <c r="P28" s="142">
        <v>2.9</v>
      </c>
      <c r="Q28" s="142">
        <v>0</v>
      </c>
      <c r="R28" s="142">
        <v>4.4000000000000004</v>
      </c>
      <c r="S28" s="142">
        <v>-0.2</v>
      </c>
      <c r="T28" s="142">
        <v>-1.4</v>
      </c>
      <c r="U28" s="142">
        <v>6.4</v>
      </c>
      <c r="V28" s="142">
        <v>-3.4</v>
      </c>
      <c r="W28" s="142">
        <v>6.4</v>
      </c>
      <c r="X28" s="142" t="s">
        <v>176</v>
      </c>
      <c r="Y28" s="142" t="s">
        <v>176</v>
      </c>
      <c r="Z28" s="142" t="s">
        <v>176</v>
      </c>
      <c r="AA28" s="142" t="s">
        <v>176</v>
      </c>
      <c r="AB28" s="142" t="s">
        <v>176</v>
      </c>
      <c r="AC28" s="142" t="s">
        <v>176</v>
      </c>
      <c r="AD28" s="142" t="s">
        <v>176</v>
      </c>
      <c r="AE28" s="188" t="s">
        <v>19</v>
      </c>
      <c r="AF28" s="188" t="s">
        <v>19</v>
      </c>
      <c r="AG28" s="188" t="s">
        <v>19</v>
      </c>
      <c r="AH28" s="188" t="s">
        <v>19</v>
      </c>
      <c r="AI28" s="188" t="s">
        <v>19</v>
      </c>
      <c r="AJ28" s="188" t="s">
        <v>19</v>
      </c>
      <c r="AK28" s="188" t="s">
        <v>19</v>
      </c>
      <c r="AL28" s="140">
        <v>121.9442</v>
      </c>
      <c r="AM28" s="140">
        <v>160.88213999999999</v>
      </c>
      <c r="AN28" s="140">
        <v>97.672989999999999</v>
      </c>
      <c r="AO28" s="140">
        <v>60.436689999999999</v>
      </c>
      <c r="AP28" s="140">
        <v>77.706720000000004</v>
      </c>
      <c r="AQ28" s="140">
        <v>90.285309999999996</v>
      </c>
      <c r="AR28" s="140" t="s">
        <v>19</v>
      </c>
      <c r="AS28" s="140">
        <v>-9.1999999999999993</v>
      </c>
      <c r="AT28" s="140">
        <v>4.9000000000000004</v>
      </c>
      <c r="AU28" s="140">
        <v>-14.6</v>
      </c>
      <c r="AV28" s="140">
        <v>-14</v>
      </c>
      <c r="AW28" s="140">
        <v>-25.1</v>
      </c>
      <c r="AX28" s="140">
        <v>-6</v>
      </c>
      <c r="AY28" s="140" t="s">
        <v>19</v>
      </c>
      <c r="AZ28" s="140">
        <v>8.1999999999999993</v>
      </c>
      <c r="BA28" s="140">
        <v>15.6</v>
      </c>
      <c r="BB28" s="140">
        <v>5.4</v>
      </c>
      <c r="BC28" s="140">
        <v>-8.1</v>
      </c>
      <c r="BD28" s="140">
        <v>25.1</v>
      </c>
      <c r="BE28" s="140">
        <v>-1.3</v>
      </c>
      <c r="BF28" s="140" t="s">
        <v>19</v>
      </c>
      <c r="BG28" s="140" t="s">
        <v>176</v>
      </c>
      <c r="BH28" s="140" t="s">
        <v>176</v>
      </c>
      <c r="BI28" s="140" t="s">
        <v>176</v>
      </c>
      <c r="BJ28" s="140" t="s">
        <v>176</v>
      </c>
      <c r="BK28" s="140" t="s">
        <v>176</v>
      </c>
      <c r="BL28" s="140" t="s">
        <v>176</v>
      </c>
      <c r="BM28" s="140" t="s">
        <v>176</v>
      </c>
      <c r="BN28" s="188" t="s">
        <v>19</v>
      </c>
      <c r="BO28" s="188" t="s">
        <v>19</v>
      </c>
      <c r="BP28" s="188" t="s">
        <v>19</v>
      </c>
      <c r="BQ28" s="188" t="s">
        <v>19</v>
      </c>
      <c r="BR28" s="188" t="s">
        <v>19</v>
      </c>
      <c r="BS28" s="188" t="s">
        <v>19</v>
      </c>
      <c r="BT28" s="188" t="s">
        <v>19</v>
      </c>
    </row>
    <row r="29" spans="1:72" x14ac:dyDescent="0.25">
      <c r="A29" s="1">
        <v>37956</v>
      </c>
      <c r="B29" s="30" t="s">
        <v>77</v>
      </c>
      <c r="C29" s="142">
        <v>90.744339999999994</v>
      </c>
      <c r="D29" s="142">
        <v>81.658829999999995</v>
      </c>
      <c r="E29" s="142">
        <v>91.349549999999994</v>
      </c>
      <c r="F29" s="142">
        <v>86.269109999999998</v>
      </c>
      <c r="G29" s="142">
        <v>71.941310000000001</v>
      </c>
      <c r="H29" s="142">
        <v>82.983750000000001</v>
      </c>
      <c r="I29" s="142">
        <v>108.76751</v>
      </c>
      <c r="J29" s="142">
        <v>4.4000000000000004</v>
      </c>
      <c r="K29" s="142">
        <v>10.199999999999999</v>
      </c>
      <c r="L29" s="142">
        <v>4.0999999999999996</v>
      </c>
      <c r="M29" s="142">
        <v>-2</v>
      </c>
      <c r="N29" s="142">
        <v>5.0999999999999996</v>
      </c>
      <c r="O29" s="142">
        <v>-5.5</v>
      </c>
      <c r="P29" s="142">
        <v>1.2</v>
      </c>
      <c r="Q29" s="142">
        <v>0.3</v>
      </c>
      <c r="R29" s="142">
        <v>4.8</v>
      </c>
      <c r="S29" s="142">
        <v>0.1</v>
      </c>
      <c r="T29" s="142">
        <v>-1.5</v>
      </c>
      <c r="U29" s="142">
        <v>6.2</v>
      </c>
      <c r="V29" s="142">
        <v>-3.6</v>
      </c>
      <c r="W29" s="142">
        <v>6</v>
      </c>
      <c r="X29" s="142">
        <v>0.3</v>
      </c>
      <c r="Y29" s="142">
        <v>4.8</v>
      </c>
      <c r="Z29" s="142">
        <v>0.1</v>
      </c>
      <c r="AA29" s="142">
        <v>-1.5</v>
      </c>
      <c r="AB29" s="142">
        <v>6.2</v>
      </c>
      <c r="AC29" s="142">
        <v>-3.6</v>
      </c>
      <c r="AD29" s="142">
        <v>6</v>
      </c>
      <c r="AE29" s="188">
        <f t="shared" ref="AE29:AK29" si="6">(AVERAGE(C27:C29)/AVERAGE(C15:C17)-1)*100</f>
        <v>1.9283877699535434</v>
      </c>
      <c r="AF29" s="188">
        <f t="shared" si="6"/>
        <v>5.7437788743044838</v>
      </c>
      <c r="AG29" s="188">
        <f t="shared" si="6"/>
        <v>1.736106655014491</v>
      </c>
      <c r="AH29" s="188">
        <f t="shared" si="6"/>
        <v>-2.5729483794906027</v>
      </c>
      <c r="AI29" s="188">
        <f t="shared" si="6"/>
        <v>4.2151037885693743</v>
      </c>
      <c r="AJ29" s="188">
        <f t="shared" si="6"/>
        <v>-5.9570825268963956</v>
      </c>
      <c r="AK29" s="188">
        <f t="shared" si="6"/>
        <v>1.2209072710525071</v>
      </c>
      <c r="AL29" s="140">
        <v>132.50726</v>
      </c>
      <c r="AM29" s="140">
        <v>156.97461999999999</v>
      </c>
      <c r="AN29" s="140">
        <v>111.19347</v>
      </c>
      <c r="AO29" s="140">
        <v>64.517539999999997</v>
      </c>
      <c r="AP29" s="140">
        <v>98.037509999999997</v>
      </c>
      <c r="AQ29" s="140">
        <v>80.442549999999997</v>
      </c>
      <c r="AR29" s="140" t="s">
        <v>19</v>
      </c>
      <c r="AS29" s="140">
        <v>0.3</v>
      </c>
      <c r="AT29" s="140">
        <v>-0.7</v>
      </c>
      <c r="AU29" s="140">
        <v>0.8</v>
      </c>
      <c r="AV29" s="140">
        <v>2.6</v>
      </c>
      <c r="AW29" s="140">
        <v>0.4</v>
      </c>
      <c r="AX29" s="140">
        <v>-5.9</v>
      </c>
      <c r="AY29" s="140" t="s">
        <v>19</v>
      </c>
      <c r="AZ29" s="140">
        <v>7.5</v>
      </c>
      <c r="BA29" s="140">
        <v>14.1</v>
      </c>
      <c r="BB29" s="140">
        <v>5</v>
      </c>
      <c r="BC29" s="140">
        <v>-7.1</v>
      </c>
      <c r="BD29" s="140">
        <v>22.7</v>
      </c>
      <c r="BE29" s="140">
        <v>-1.7</v>
      </c>
      <c r="BF29" s="140" t="s">
        <v>19</v>
      </c>
      <c r="BG29" s="140">
        <v>7.5</v>
      </c>
      <c r="BH29" s="140">
        <v>14.1</v>
      </c>
      <c r="BI29" s="140">
        <v>5</v>
      </c>
      <c r="BJ29" s="140">
        <v>-7.1</v>
      </c>
      <c r="BK29" s="140">
        <v>22.7</v>
      </c>
      <c r="BL29" s="140">
        <v>-1.7</v>
      </c>
      <c r="BM29" s="140" t="s">
        <v>19</v>
      </c>
      <c r="BN29" s="188">
        <f t="shared" ref="BN29:BS29" si="7">(AVERAGE(AL27:AL29)/AVERAGE(AL15:AL17)-1)*100</f>
        <v>-4.1420057950436462</v>
      </c>
      <c r="BO29" s="188">
        <f t="shared" si="7"/>
        <v>4.8496965006472381</v>
      </c>
      <c r="BP29" s="188">
        <f t="shared" si="7"/>
        <v>-7.6317809368660843</v>
      </c>
      <c r="BQ29" s="188">
        <f t="shared" si="7"/>
        <v>-9.1100704684140776</v>
      </c>
      <c r="BR29" s="188">
        <f t="shared" si="7"/>
        <v>-1.2117657023374084</v>
      </c>
      <c r="BS29" s="188">
        <f t="shared" si="7"/>
        <v>-7.3678534418169956</v>
      </c>
      <c r="BT29" s="188" t="s">
        <v>19</v>
      </c>
    </row>
    <row r="30" spans="1:72" x14ac:dyDescent="0.25">
      <c r="A30" s="1">
        <v>37987</v>
      </c>
      <c r="B30" s="30"/>
      <c r="C30" s="142">
        <v>89.484909999999999</v>
      </c>
      <c r="D30" s="142">
        <v>79.370469999999997</v>
      </c>
      <c r="E30" s="142">
        <v>90.154560000000004</v>
      </c>
      <c r="F30" s="142">
        <v>82.924869999999999</v>
      </c>
      <c r="G30" s="142">
        <v>74.533360000000002</v>
      </c>
      <c r="H30" s="142">
        <v>84.788920000000005</v>
      </c>
      <c r="I30" s="142">
        <v>106.73845</v>
      </c>
      <c r="J30" s="142">
        <v>3.8</v>
      </c>
      <c r="K30" s="142">
        <v>-0.1</v>
      </c>
      <c r="L30" s="142">
        <v>4</v>
      </c>
      <c r="M30" s="142">
        <v>-1.3</v>
      </c>
      <c r="N30" s="142">
        <v>6.8</v>
      </c>
      <c r="O30" s="142">
        <v>-1.7</v>
      </c>
      <c r="P30" s="142">
        <v>-0.1</v>
      </c>
      <c r="Q30" s="142">
        <v>3.8</v>
      </c>
      <c r="R30" s="142">
        <v>-0.1</v>
      </c>
      <c r="S30" s="142">
        <v>4</v>
      </c>
      <c r="T30" s="142">
        <v>-1.3</v>
      </c>
      <c r="U30" s="142">
        <v>6.8</v>
      </c>
      <c r="V30" s="142">
        <v>-1.7</v>
      </c>
      <c r="W30" s="142">
        <v>-0.1</v>
      </c>
      <c r="X30" s="142">
        <v>0.4</v>
      </c>
      <c r="Y30" s="142">
        <v>4</v>
      </c>
      <c r="Z30" s="142">
        <v>0.3</v>
      </c>
      <c r="AA30" s="142">
        <v>-1.7</v>
      </c>
      <c r="AB30" s="142">
        <v>6.3</v>
      </c>
      <c r="AC30" s="142">
        <v>-3.9</v>
      </c>
      <c r="AD30" s="142">
        <v>5.0999999999999996</v>
      </c>
      <c r="AE30" s="188" t="s">
        <v>19</v>
      </c>
      <c r="AF30" s="188" t="s">
        <v>19</v>
      </c>
      <c r="AG30" s="188" t="s">
        <v>19</v>
      </c>
      <c r="AH30" s="188" t="s">
        <v>19</v>
      </c>
      <c r="AI30" s="188" t="s">
        <v>19</v>
      </c>
      <c r="AJ30" s="188" t="s">
        <v>19</v>
      </c>
      <c r="AK30" s="188" t="s">
        <v>19</v>
      </c>
      <c r="AL30" s="140">
        <v>131.52145999999999</v>
      </c>
      <c r="AM30" s="140">
        <v>152.72721999999999</v>
      </c>
      <c r="AN30" s="140">
        <v>111.23951</v>
      </c>
      <c r="AO30" s="140">
        <v>58.332369999999997</v>
      </c>
      <c r="AP30" s="140">
        <v>107.4117</v>
      </c>
      <c r="AQ30" s="140">
        <v>86.934920000000005</v>
      </c>
      <c r="AR30" s="140" t="s">
        <v>19</v>
      </c>
      <c r="AS30" s="140">
        <v>2.7</v>
      </c>
      <c r="AT30" s="140">
        <v>-0.2</v>
      </c>
      <c r="AU30" s="140">
        <v>3.9</v>
      </c>
      <c r="AV30" s="140">
        <v>-4.5</v>
      </c>
      <c r="AW30" s="140">
        <v>4.4000000000000004</v>
      </c>
      <c r="AX30" s="140">
        <v>2.7</v>
      </c>
      <c r="AY30" s="140" t="s">
        <v>19</v>
      </c>
      <c r="AZ30" s="140">
        <v>2.7</v>
      </c>
      <c r="BA30" s="140">
        <v>-0.2</v>
      </c>
      <c r="BB30" s="140">
        <v>3.9</v>
      </c>
      <c r="BC30" s="140">
        <v>-4.5</v>
      </c>
      <c r="BD30" s="140">
        <v>4.4000000000000004</v>
      </c>
      <c r="BE30" s="140">
        <v>2.7</v>
      </c>
      <c r="BF30" s="140" t="s">
        <v>19</v>
      </c>
      <c r="BG30" s="140">
        <v>6.6</v>
      </c>
      <c r="BH30" s="140">
        <v>11.3</v>
      </c>
      <c r="BI30" s="140">
        <v>4.7</v>
      </c>
      <c r="BJ30" s="140">
        <v>-5.8</v>
      </c>
      <c r="BK30" s="140">
        <v>19.2</v>
      </c>
      <c r="BL30" s="140">
        <v>-1.6</v>
      </c>
      <c r="BM30" s="140" t="s">
        <v>19</v>
      </c>
      <c r="BN30" s="188" t="s">
        <v>19</v>
      </c>
      <c r="BO30" s="188" t="s">
        <v>19</v>
      </c>
      <c r="BP30" s="188" t="s">
        <v>19</v>
      </c>
      <c r="BQ30" s="188" t="s">
        <v>19</v>
      </c>
      <c r="BR30" s="188" t="s">
        <v>19</v>
      </c>
      <c r="BS30" s="188" t="s">
        <v>19</v>
      </c>
      <c r="BT30" s="188" t="s">
        <v>19</v>
      </c>
    </row>
    <row r="31" spans="1:72" x14ac:dyDescent="0.25">
      <c r="A31" s="1">
        <v>38018</v>
      </c>
      <c r="B31" s="30"/>
      <c r="C31" s="142">
        <v>86.272260000000003</v>
      </c>
      <c r="D31" s="142">
        <v>76.819519999999997</v>
      </c>
      <c r="E31" s="142">
        <v>86.899039999999999</v>
      </c>
      <c r="F31" s="142">
        <v>77.798400000000001</v>
      </c>
      <c r="G31" s="142">
        <v>69.983059999999995</v>
      </c>
      <c r="H31" s="142">
        <v>80.331879999999998</v>
      </c>
      <c r="I31" s="142">
        <v>105.42162</v>
      </c>
      <c r="J31" s="142">
        <v>3.1</v>
      </c>
      <c r="K31" s="142">
        <v>4.4000000000000004</v>
      </c>
      <c r="L31" s="142">
        <v>3.1</v>
      </c>
      <c r="M31" s="142">
        <v>1.8</v>
      </c>
      <c r="N31" s="142">
        <v>6.3</v>
      </c>
      <c r="O31" s="142">
        <v>-3.7</v>
      </c>
      <c r="P31" s="142">
        <v>5.8</v>
      </c>
      <c r="Q31" s="142">
        <v>3.5</v>
      </c>
      <c r="R31" s="142">
        <v>2.1</v>
      </c>
      <c r="S31" s="142">
        <v>3.6</v>
      </c>
      <c r="T31" s="142">
        <v>0.2</v>
      </c>
      <c r="U31" s="142">
        <v>6.5</v>
      </c>
      <c r="V31" s="142">
        <v>-2.7</v>
      </c>
      <c r="W31" s="142">
        <v>2.8</v>
      </c>
      <c r="X31" s="142">
        <v>0.5</v>
      </c>
      <c r="Y31" s="142">
        <v>3.8</v>
      </c>
      <c r="Z31" s="142">
        <v>0.3</v>
      </c>
      <c r="AA31" s="142">
        <v>-1.6</v>
      </c>
      <c r="AB31" s="142">
        <v>6</v>
      </c>
      <c r="AC31" s="142">
        <v>-4.3</v>
      </c>
      <c r="AD31" s="142">
        <v>5</v>
      </c>
      <c r="AE31" s="188" t="s">
        <v>19</v>
      </c>
      <c r="AF31" s="188" t="s">
        <v>19</v>
      </c>
      <c r="AG31" s="188" t="s">
        <v>19</v>
      </c>
      <c r="AH31" s="188" t="s">
        <v>19</v>
      </c>
      <c r="AI31" s="188" t="s">
        <v>19</v>
      </c>
      <c r="AJ31" s="188" t="s">
        <v>19</v>
      </c>
      <c r="AK31" s="188" t="s">
        <v>19</v>
      </c>
      <c r="AL31" s="140">
        <v>125.12788999999999</v>
      </c>
      <c r="AM31" s="140">
        <v>149.68942999999999</v>
      </c>
      <c r="AN31" s="140">
        <v>104.58798</v>
      </c>
      <c r="AO31" s="140">
        <v>43.155050000000003</v>
      </c>
      <c r="AP31" s="140">
        <v>102.30338</v>
      </c>
      <c r="AQ31" s="140">
        <v>80.596969999999999</v>
      </c>
      <c r="AR31" s="140" t="s">
        <v>19</v>
      </c>
      <c r="AS31" s="140">
        <v>0.7</v>
      </c>
      <c r="AT31" s="140">
        <v>3</v>
      </c>
      <c r="AU31" s="140">
        <v>-0.2</v>
      </c>
      <c r="AV31" s="140">
        <v>-18.2</v>
      </c>
      <c r="AW31" s="140">
        <v>5</v>
      </c>
      <c r="AX31" s="140">
        <v>-13</v>
      </c>
      <c r="AY31" s="140" t="s">
        <v>19</v>
      </c>
      <c r="AZ31" s="140">
        <v>1.7</v>
      </c>
      <c r="BA31" s="140">
        <v>1.3</v>
      </c>
      <c r="BB31" s="140">
        <v>1.9</v>
      </c>
      <c r="BC31" s="140">
        <v>-10.9</v>
      </c>
      <c r="BD31" s="140">
        <v>4.7</v>
      </c>
      <c r="BE31" s="140">
        <v>-5.5</v>
      </c>
      <c r="BF31" s="140" t="s">
        <v>19</v>
      </c>
      <c r="BG31" s="140">
        <v>5.0999999999999996</v>
      </c>
      <c r="BH31" s="140">
        <v>9.1</v>
      </c>
      <c r="BI31" s="140">
        <v>3.5</v>
      </c>
      <c r="BJ31" s="140">
        <v>-6.3</v>
      </c>
      <c r="BK31" s="140">
        <v>16</v>
      </c>
      <c r="BL31" s="140">
        <v>-4</v>
      </c>
      <c r="BM31" s="140" t="s">
        <v>19</v>
      </c>
      <c r="BN31" s="188" t="s">
        <v>19</v>
      </c>
      <c r="BO31" s="188" t="s">
        <v>19</v>
      </c>
      <c r="BP31" s="188" t="s">
        <v>19</v>
      </c>
      <c r="BQ31" s="188" t="s">
        <v>19</v>
      </c>
      <c r="BR31" s="188" t="s">
        <v>19</v>
      </c>
      <c r="BS31" s="188" t="s">
        <v>19</v>
      </c>
      <c r="BT31" s="188" t="s">
        <v>19</v>
      </c>
    </row>
    <row r="32" spans="1:72" x14ac:dyDescent="0.25">
      <c r="A32" s="1">
        <v>38047</v>
      </c>
      <c r="B32" s="30" t="s">
        <v>78</v>
      </c>
      <c r="C32" s="142">
        <v>101.29662999999999</v>
      </c>
      <c r="D32" s="142">
        <v>82.812560000000005</v>
      </c>
      <c r="E32" s="142">
        <v>102.49825</v>
      </c>
      <c r="F32" s="142">
        <v>88.240459999999999</v>
      </c>
      <c r="G32" s="142">
        <v>75.839749999999995</v>
      </c>
      <c r="H32" s="142">
        <v>91.053139999999999</v>
      </c>
      <c r="I32" s="142">
        <v>114.30283</v>
      </c>
      <c r="J32" s="142">
        <v>12.3</v>
      </c>
      <c r="K32" s="142">
        <v>-0.6</v>
      </c>
      <c r="L32" s="142">
        <v>13</v>
      </c>
      <c r="M32" s="142">
        <v>9.3000000000000007</v>
      </c>
      <c r="N32" s="142">
        <v>9.9</v>
      </c>
      <c r="O32" s="142">
        <v>4</v>
      </c>
      <c r="P32" s="142">
        <v>0.8</v>
      </c>
      <c r="Q32" s="142">
        <v>6.5</v>
      </c>
      <c r="R32" s="142">
        <v>1.1000000000000001</v>
      </c>
      <c r="S32" s="142">
        <v>6.8</v>
      </c>
      <c r="T32" s="142">
        <v>3.3</v>
      </c>
      <c r="U32" s="142">
        <v>7.7</v>
      </c>
      <c r="V32" s="142">
        <v>-0.4</v>
      </c>
      <c r="W32" s="142">
        <v>2.1</v>
      </c>
      <c r="X32" s="142">
        <v>1.5</v>
      </c>
      <c r="Y32" s="142">
        <v>3.2</v>
      </c>
      <c r="Z32" s="142">
        <v>1.4</v>
      </c>
      <c r="AA32" s="142">
        <v>-0.9</v>
      </c>
      <c r="AB32" s="142">
        <v>6.3</v>
      </c>
      <c r="AC32" s="142">
        <v>-3.9</v>
      </c>
      <c r="AD32" s="142">
        <v>4.0999999999999996</v>
      </c>
      <c r="AE32" s="188">
        <f t="shared" ref="AE32:AK32" si="8">(AVERAGE(C30:C32)/AVERAGE(C18:C20)-1)*100</f>
        <v>6.5307715901998131</v>
      </c>
      <c r="AF32" s="188">
        <f t="shared" si="8"/>
        <v>1.1321475017367799</v>
      </c>
      <c r="AG32" s="188">
        <f t="shared" si="8"/>
        <v>6.8382485354218314</v>
      </c>
      <c r="AH32" s="188">
        <f t="shared" si="8"/>
        <v>3.2511686811250051</v>
      </c>
      <c r="AI32" s="188">
        <f t="shared" si="8"/>
        <v>7.6775064200335086</v>
      </c>
      <c r="AJ32" s="188">
        <f t="shared" si="8"/>
        <v>-0.42176566282604577</v>
      </c>
      <c r="AK32" s="188">
        <f t="shared" si="8"/>
        <v>2.0683268937522481</v>
      </c>
      <c r="AL32" s="140">
        <v>132.45621</v>
      </c>
      <c r="AM32" s="140">
        <v>150.32715999999999</v>
      </c>
      <c r="AN32" s="140">
        <v>113.01849</v>
      </c>
      <c r="AO32" s="140">
        <v>66.723370000000003</v>
      </c>
      <c r="AP32" s="140">
        <v>98.997929999999997</v>
      </c>
      <c r="AQ32" s="140">
        <v>96.072509999999994</v>
      </c>
      <c r="AR32" s="140" t="s">
        <v>19</v>
      </c>
      <c r="AS32" s="140">
        <v>3.6</v>
      </c>
      <c r="AT32" s="140">
        <v>-4.5999999999999996</v>
      </c>
      <c r="AU32" s="140">
        <v>7</v>
      </c>
      <c r="AV32" s="140">
        <v>68.2</v>
      </c>
      <c r="AW32" s="140">
        <v>3.5</v>
      </c>
      <c r="AX32" s="140">
        <v>12.5</v>
      </c>
      <c r="AY32" s="140" t="s">
        <v>19</v>
      </c>
      <c r="AZ32" s="140">
        <v>2.2999999999999998</v>
      </c>
      <c r="BA32" s="140">
        <v>-0.7</v>
      </c>
      <c r="BB32" s="140">
        <v>3.6</v>
      </c>
      <c r="BC32" s="140">
        <v>9.6</v>
      </c>
      <c r="BD32" s="140">
        <v>4.3</v>
      </c>
      <c r="BE32" s="140">
        <v>0.4</v>
      </c>
      <c r="BF32" s="140" t="s">
        <v>19</v>
      </c>
      <c r="BG32" s="140">
        <v>3.8</v>
      </c>
      <c r="BH32" s="140">
        <v>6.4</v>
      </c>
      <c r="BI32" s="140">
        <v>2.7</v>
      </c>
      <c r="BJ32" s="140">
        <v>0.3</v>
      </c>
      <c r="BK32" s="140">
        <v>11.9</v>
      </c>
      <c r="BL32" s="140">
        <v>-3</v>
      </c>
      <c r="BM32" s="140" t="s">
        <v>19</v>
      </c>
      <c r="BN32" s="188">
        <f t="shared" ref="BN32:BS32" si="9">(AVERAGE(AL30:AL32)/AVERAGE(AL18:AL20)-1)*100</f>
        <v>2.3407555490923881</v>
      </c>
      <c r="BO32" s="188">
        <f t="shared" si="9"/>
        <v>-0.71350193781823945</v>
      </c>
      <c r="BP32" s="188">
        <f t="shared" si="9"/>
        <v>3.5847796267903576</v>
      </c>
      <c r="BQ32" s="188">
        <f t="shared" si="9"/>
        <v>9.5700426839785848</v>
      </c>
      <c r="BR32" s="188">
        <f t="shared" si="9"/>
        <v>4.2865365167886305</v>
      </c>
      <c r="BS32" s="188">
        <f t="shared" si="9"/>
        <v>0.36669020700932364</v>
      </c>
      <c r="BT32" s="188" t="s">
        <v>19</v>
      </c>
    </row>
    <row r="33" spans="1:72" x14ac:dyDescent="0.25">
      <c r="A33" s="1">
        <v>38078</v>
      </c>
      <c r="B33" s="30"/>
      <c r="C33" s="142">
        <v>95.787149999999997</v>
      </c>
      <c r="D33" s="142">
        <v>80.754440000000002</v>
      </c>
      <c r="E33" s="142">
        <v>96.769170000000003</v>
      </c>
      <c r="F33" s="142">
        <v>84.255920000000003</v>
      </c>
      <c r="G33" s="142">
        <v>72.217619999999997</v>
      </c>
      <c r="H33" s="142">
        <v>86.108620000000002</v>
      </c>
      <c r="I33" s="142">
        <v>110.53305</v>
      </c>
      <c r="J33" s="142">
        <v>7.4</v>
      </c>
      <c r="K33" s="142">
        <v>0.9</v>
      </c>
      <c r="L33" s="142">
        <v>7.8</v>
      </c>
      <c r="M33" s="142">
        <v>2.2000000000000002</v>
      </c>
      <c r="N33" s="142">
        <v>3.6</v>
      </c>
      <c r="O33" s="142">
        <v>4.5999999999999996</v>
      </c>
      <c r="P33" s="142">
        <v>2</v>
      </c>
      <c r="Q33" s="142">
        <v>6.8</v>
      </c>
      <c r="R33" s="142">
        <v>1.1000000000000001</v>
      </c>
      <c r="S33" s="142">
        <v>7.1</v>
      </c>
      <c r="T33" s="142">
        <v>3</v>
      </c>
      <c r="U33" s="142">
        <v>6.6</v>
      </c>
      <c r="V33" s="142">
        <v>0.8</v>
      </c>
      <c r="W33" s="142">
        <v>2</v>
      </c>
      <c r="X33" s="142">
        <v>2.4</v>
      </c>
      <c r="Y33" s="142">
        <v>3</v>
      </c>
      <c r="Z33" s="142">
        <v>2.4</v>
      </c>
      <c r="AA33" s="142">
        <v>-0.4</v>
      </c>
      <c r="AB33" s="142">
        <v>5.9</v>
      </c>
      <c r="AC33" s="142">
        <v>-2.9</v>
      </c>
      <c r="AD33" s="142">
        <v>3.3</v>
      </c>
      <c r="AE33" s="188" t="s">
        <v>19</v>
      </c>
      <c r="AF33" s="188" t="s">
        <v>19</v>
      </c>
      <c r="AG33" s="188" t="s">
        <v>19</v>
      </c>
      <c r="AH33" s="188" t="s">
        <v>19</v>
      </c>
      <c r="AI33" s="188" t="s">
        <v>19</v>
      </c>
      <c r="AJ33" s="188" t="s">
        <v>19</v>
      </c>
      <c r="AK33" s="188" t="s">
        <v>19</v>
      </c>
      <c r="AL33" s="140">
        <v>129.01292000000001</v>
      </c>
      <c r="AM33" s="140">
        <v>155.77958000000001</v>
      </c>
      <c r="AN33" s="140">
        <v>107.42623</v>
      </c>
      <c r="AO33" s="140">
        <v>57.00226</v>
      </c>
      <c r="AP33" s="140">
        <v>103.33052000000001</v>
      </c>
      <c r="AQ33" s="140">
        <v>87.681120000000007</v>
      </c>
      <c r="AR33" s="140" t="s">
        <v>19</v>
      </c>
      <c r="AS33" s="140">
        <v>6.3</v>
      </c>
      <c r="AT33" s="140">
        <v>10.4</v>
      </c>
      <c r="AU33" s="140">
        <v>4.7</v>
      </c>
      <c r="AV33" s="140">
        <v>2.7</v>
      </c>
      <c r="AW33" s="140">
        <v>1.5</v>
      </c>
      <c r="AX33" s="140">
        <v>2.2000000000000002</v>
      </c>
      <c r="AY33" s="140" t="s">
        <v>19</v>
      </c>
      <c r="AZ33" s="140">
        <v>3.3</v>
      </c>
      <c r="BA33" s="140">
        <v>1.9</v>
      </c>
      <c r="BB33" s="140">
        <v>3.9</v>
      </c>
      <c r="BC33" s="140">
        <v>7.8</v>
      </c>
      <c r="BD33" s="140">
        <v>3.6</v>
      </c>
      <c r="BE33" s="140">
        <v>0.8</v>
      </c>
      <c r="BF33" s="140" t="s">
        <v>19</v>
      </c>
      <c r="BG33" s="140">
        <v>3.6</v>
      </c>
      <c r="BH33" s="140">
        <v>7.1</v>
      </c>
      <c r="BI33" s="140">
        <v>2.2999999999999998</v>
      </c>
      <c r="BJ33" s="140">
        <v>0</v>
      </c>
      <c r="BK33" s="140">
        <v>8.8000000000000007</v>
      </c>
      <c r="BL33" s="140">
        <v>-2.6</v>
      </c>
      <c r="BM33" s="140" t="s">
        <v>19</v>
      </c>
      <c r="BN33" s="188" t="s">
        <v>19</v>
      </c>
      <c r="BO33" s="188" t="s">
        <v>19</v>
      </c>
      <c r="BP33" s="188" t="s">
        <v>19</v>
      </c>
      <c r="BQ33" s="188" t="s">
        <v>19</v>
      </c>
      <c r="BR33" s="188" t="s">
        <v>19</v>
      </c>
      <c r="BS33" s="188" t="s">
        <v>19</v>
      </c>
      <c r="BT33" s="188" t="s">
        <v>19</v>
      </c>
    </row>
    <row r="34" spans="1:72" x14ac:dyDescent="0.25">
      <c r="A34" s="1">
        <v>38108</v>
      </c>
      <c r="B34" s="30"/>
      <c r="C34" s="142">
        <v>100.60552</v>
      </c>
      <c r="D34" s="142">
        <v>82.979950000000002</v>
      </c>
      <c r="E34" s="142">
        <v>101.75275999999999</v>
      </c>
      <c r="F34" s="142">
        <v>95.954949999999997</v>
      </c>
      <c r="G34" s="142">
        <v>76.290319999999994</v>
      </c>
      <c r="H34" s="142">
        <v>91.262649999999994</v>
      </c>
      <c r="I34" s="142">
        <v>117.26313</v>
      </c>
      <c r="J34" s="142">
        <v>8.3000000000000007</v>
      </c>
      <c r="K34" s="142">
        <v>-2</v>
      </c>
      <c r="L34" s="142">
        <v>8.9</v>
      </c>
      <c r="M34" s="142">
        <v>0.6</v>
      </c>
      <c r="N34" s="142">
        <v>13.2</v>
      </c>
      <c r="O34" s="142">
        <v>3.7</v>
      </c>
      <c r="P34" s="142">
        <v>4.5</v>
      </c>
      <c r="Q34" s="142">
        <v>7.1</v>
      </c>
      <c r="R34" s="142">
        <v>0.4</v>
      </c>
      <c r="S34" s="142">
        <v>7.5</v>
      </c>
      <c r="T34" s="142">
        <v>2.5</v>
      </c>
      <c r="U34" s="142">
        <v>7.9</v>
      </c>
      <c r="V34" s="142">
        <v>1.4</v>
      </c>
      <c r="W34" s="142">
        <v>2.6</v>
      </c>
      <c r="X34" s="142">
        <v>3.2</v>
      </c>
      <c r="Y34" s="142">
        <v>2.2000000000000002</v>
      </c>
      <c r="Z34" s="142">
        <v>3.2</v>
      </c>
      <c r="AA34" s="142">
        <v>-0.4</v>
      </c>
      <c r="AB34" s="142">
        <v>6.4</v>
      </c>
      <c r="AC34" s="142">
        <v>-2.4</v>
      </c>
      <c r="AD34" s="142">
        <v>3</v>
      </c>
      <c r="AE34" s="188" t="s">
        <v>19</v>
      </c>
      <c r="AF34" s="188" t="s">
        <v>19</v>
      </c>
      <c r="AG34" s="188" t="s">
        <v>19</v>
      </c>
      <c r="AH34" s="188" t="s">
        <v>19</v>
      </c>
      <c r="AI34" s="188" t="s">
        <v>19</v>
      </c>
      <c r="AJ34" s="188" t="s">
        <v>19</v>
      </c>
      <c r="AK34" s="188" t="s">
        <v>19</v>
      </c>
      <c r="AL34" s="140">
        <v>136.33360999999999</v>
      </c>
      <c r="AM34" s="140">
        <v>166.98878999999999</v>
      </c>
      <c r="AN34" s="140">
        <v>112.85004000000001</v>
      </c>
      <c r="AO34" s="140">
        <v>59.050199999999997</v>
      </c>
      <c r="AP34" s="140">
        <v>103.48305000000001</v>
      </c>
      <c r="AQ34" s="140">
        <v>87.498580000000004</v>
      </c>
      <c r="AR34" s="140" t="s">
        <v>19</v>
      </c>
      <c r="AS34" s="140">
        <v>1</v>
      </c>
      <c r="AT34" s="140">
        <v>2.1</v>
      </c>
      <c r="AU34" s="140">
        <v>0.6</v>
      </c>
      <c r="AV34" s="140">
        <v>3.5</v>
      </c>
      <c r="AW34" s="140">
        <v>-7</v>
      </c>
      <c r="AX34" s="140">
        <v>-3</v>
      </c>
      <c r="AY34" s="140" t="s">
        <v>19</v>
      </c>
      <c r="AZ34" s="140">
        <v>2.8</v>
      </c>
      <c r="BA34" s="140">
        <v>2</v>
      </c>
      <c r="BB34" s="140">
        <v>3.2</v>
      </c>
      <c r="BC34" s="140">
        <v>6.8</v>
      </c>
      <c r="BD34" s="140">
        <v>1.3</v>
      </c>
      <c r="BE34" s="140">
        <v>0</v>
      </c>
      <c r="BF34" s="140" t="s">
        <v>19</v>
      </c>
      <c r="BG34" s="140">
        <v>2.2999999999999998</v>
      </c>
      <c r="BH34" s="140">
        <v>5.8</v>
      </c>
      <c r="BI34" s="140">
        <v>0.8</v>
      </c>
      <c r="BJ34" s="140">
        <v>-1.7</v>
      </c>
      <c r="BK34" s="140">
        <v>4</v>
      </c>
      <c r="BL34" s="140">
        <v>-2.7</v>
      </c>
      <c r="BM34" s="140" t="s">
        <v>19</v>
      </c>
      <c r="BN34" s="188" t="s">
        <v>19</v>
      </c>
      <c r="BO34" s="188" t="s">
        <v>19</v>
      </c>
      <c r="BP34" s="188" t="s">
        <v>19</v>
      </c>
      <c r="BQ34" s="188" t="s">
        <v>19</v>
      </c>
      <c r="BR34" s="188" t="s">
        <v>19</v>
      </c>
      <c r="BS34" s="188" t="s">
        <v>19</v>
      </c>
      <c r="BT34" s="188" t="s">
        <v>19</v>
      </c>
    </row>
    <row r="35" spans="1:72" x14ac:dyDescent="0.25">
      <c r="A35" s="1">
        <v>38139</v>
      </c>
      <c r="B35" s="30" t="s">
        <v>79</v>
      </c>
      <c r="C35" s="142">
        <v>100.36502</v>
      </c>
      <c r="D35" s="142">
        <v>84.052090000000007</v>
      </c>
      <c r="E35" s="142">
        <v>101.4294</v>
      </c>
      <c r="F35" s="142">
        <v>102.53152</v>
      </c>
      <c r="G35" s="142">
        <v>74.37912</v>
      </c>
      <c r="H35" s="142">
        <v>90.070440000000005</v>
      </c>
      <c r="I35" s="142">
        <v>114.64270999999999</v>
      </c>
      <c r="J35" s="142">
        <v>12.9</v>
      </c>
      <c r="K35" s="142">
        <v>9.5</v>
      </c>
      <c r="L35" s="142">
        <v>13.1</v>
      </c>
      <c r="M35" s="142">
        <v>6.4</v>
      </c>
      <c r="N35" s="142">
        <v>10.4</v>
      </c>
      <c r="O35" s="142">
        <v>8.1</v>
      </c>
      <c r="P35" s="142">
        <v>6.4</v>
      </c>
      <c r="Q35" s="142">
        <v>8.1</v>
      </c>
      <c r="R35" s="142">
        <v>1.9</v>
      </c>
      <c r="S35" s="142">
        <v>8.4</v>
      </c>
      <c r="T35" s="142">
        <v>3.2</v>
      </c>
      <c r="U35" s="142">
        <v>8.3000000000000007</v>
      </c>
      <c r="V35" s="142">
        <v>2.5</v>
      </c>
      <c r="W35" s="142">
        <v>3.2</v>
      </c>
      <c r="X35" s="142">
        <v>4.3</v>
      </c>
      <c r="Y35" s="142">
        <v>3.1</v>
      </c>
      <c r="Z35" s="142">
        <v>4.4000000000000004</v>
      </c>
      <c r="AA35" s="142">
        <v>0.4</v>
      </c>
      <c r="AB35" s="142">
        <v>6.7</v>
      </c>
      <c r="AC35" s="142">
        <v>-1.4</v>
      </c>
      <c r="AD35" s="142">
        <v>3.1</v>
      </c>
      <c r="AE35" s="188">
        <f t="shared" ref="AE35:AK35" si="10">(AVERAGE(C33:C35)/AVERAGE(C21:C23)-1)*100</f>
        <v>9.5309458334327033</v>
      </c>
      <c r="AF35" s="188">
        <f t="shared" si="10"/>
        <v>2.5921838790730956</v>
      </c>
      <c r="AG35" s="188">
        <f t="shared" si="10"/>
        <v>9.9182101473681783</v>
      </c>
      <c r="AH35" s="188">
        <f t="shared" si="10"/>
        <v>3.1229271141088422</v>
      </c>
      <c r="AI35" s="188">
        <f t="shared" si="10"/>
        <v>8.9864415733724723</v>
      </c>
      <c r="AJ35" s="188">
        <f t="shared" si="10"/>
        <v>5.4404254366224425</v>
      </c>
      <c r="AK35" s="188">
        <f t="shared" si="10"/>
        <v>4.3043184911803145</v>
      </c>
      <c r="AL35" s="140">
        <v>133.53545</v>
      </c>
      <c r="AM35" s="140">
        <v>159.2878</v>
      </c>
      <c r="AN35" s="140">
        <v>111.74574</v>
      </c>
      <c r="AO35" s="140">
        <v>58.634920000000001</v>
      </c>
      <c r="AP35" s="140">
        <v>107.73223</v>
      </c>
      <c r="AQ35" s="140">
        <v>89.817359999999994</v>
      </c>
      <c r="AR35" s="140" t="s">
        <v>19</v>
      </c>
      <c r="AS35" s="140">
        <v>8.5</v>
      </c>
      <c r="AT35" s="140">
        <v>6.3</v>
      </c>
      <c r="AU35" s="140">
        <v>9.4</v>
      </c>
      <c r="AV35" s="140">
        <v>38.700000000000003</v>
      </c>
      <c r="AW35" s="140">
        <v>7</v>
      </c>
      <c r="AX35" s="140">
        <v>6.9</v>
      </c>
      <c r="AY35" s="140" t="s">
        <v>19</v>
      </c>
      <c r="AZ35" s="140">
        <v>3.7</v>
      </c>
      <c r="BA35" s="140">
        <v>2.7</v>
      </c>
      <c r="BB35" s="140">
        <v>4.2</v>
      </c>
      <c r="BC35" s="140">
        <v>11.2</v>
      </c>
      <c r="BD35" s="140">
        <v>2.2000000000000002</v>
      </c>
      <c r="BE35" s="140">
        <v>1.1000000000000001</v>
      </c>
      <c r="BF35" s="140" t="s">
        <v>19</v>
      </c>
      <c r="BG35" s="140">
        <v>2.7</v>
      </c>
      <c r="BH35" s="140">
        <v>5.8</v>
      </c>
      <c r="BI35" s="140">
        <v>1.5</v>
      </c>
      <c r="BJ35" s="140">
        <v>-0.1</v>
      </c>
      <c r="BK35" s="140">
        <v>4</v>
      </c>
      <c r="BL35" s="140">
        <v>-1.9</v>
      </c>
      <c r="BM35" s="140" t="s">
        <v>19</v>
      </c>
      <c r="BN35" s="188">
        <f t="shared" ref="BN35:BS35" si="11">(AVERAGE(AL33:AL35)/AVERAGE(AL21:AL23)-1)*100</f>
        <v>5.1276184126757274</v>
      </c>
      <c r="BO35" s="188">
        <f t="shared" si="11"/>
        <v>6.091653960810417</v>
      </c>
      <c r="BP35" s="188">
        <f t="shared" si="11"/>
        <v>4.7357945013000169</v>
      </c>
      <c r="BQ35" s="188">
        <f t="shared" si="11"/>
        <v>12.829382092754527</v>
      </c>
      <c r="BR35" s="188">
        <f t="shared" si="11"/>
        <v>0.26664174338209001</v>
      </c>
      <c r="BS35" s="188">
        <f t="shared" si="11"/>
        <v>1.9306416216583466</v>
      </c>
      <c r="BT35" s="188" t="s">
        <v>19</v>
      </c>
    </row>
    <row r="36" spans="1:72" x14ac:dyDescent="0.25">
      <c r="A36" s="1">
        <v>38169</v>
      </c>
      <c r="B36" s="30"/>
      <c r="C36" s="142">
        <v>104.98271</v>
      </c>
      <c r="D36" s="142">
        <v>87.802989999999994</v>
      </c>
      <c r="E36" s="142">
        <v>106.10339999999999</v>
      </c>
      <c r="F36" s="142">
        <v>109.92295</v>
      </c>
      <c r="G36" s="142">
        <v>76.632230000000007</v>
      </c>
      <c r="H36" s="142">
        <v>95.077659999999995</v>
      </c>
      <c r="I36" s="142">
        <v>115.98007</v>
      </c>
      <c r="J36" s="142">
        <v>10.8</v>
      </c>
      <c r="K36" s="142">
        <v>7.4</v>
      </c>
      <c r="L36" s="142">
        <v>10.9</v>
      </c>
      <c r="M36" s="142">
        <v>2</v>
      </c>
      <c r="N36" s="142">
        <v>8.6999999999999993</v>
      </c>
      <c r="O36" s="142">
        <v>7.9</v>
      </c>
      <c r="P36" s="142">
        <v>4.4000000000000004</v>
      </c>
      <c r="Q36" s="142">
        <v>8.5</v>
      </c>
      <c r="R36" s="142">
        <v>2.7</v>
      </c>
      <c r="S36" s="142">
        <v>8.8000000000000007</v>
      </c>
      <c r="T36" s="142">
        <v>3</v>
      </c>
      <c r="U36" s="142">
        <v>8.4</v>
      </c>
      <c r="V36" s="142">
        <v>3.3</v>
      </c>
      <c r="W36" s="142">
        <v>3.4</v>
      </c>
      <c r="X36" s="142">
        <v>5.5</v>
      </c>
      <c r="Y36" s="142">
        <v>3.8</v>
      </c>
      <c r="Z36" s="142">
        <v>5.5</v>
      </c>
      <c r="AA36" s="142">
        <v>0.9</v>
      </c>
      <c r="AB36" s="142">
        <v>7</v>
      </c>
      <c r="AC36" s="142">
        <v>-0.6</v>
      </c>
      <c r="AD36" s="142">
        <v>3</v>
      </c>
      <c r="AE36" s="188" t="s">
        <v>19</v>
      </c>
      <c r="AF36" s="188" t="s">
        <v>19</v>
      </c>
      <c r="AG36" s="188" t="s">
        <v>19</v>
      </c>
      <c r="AH36" s="188" t="s">
        <v>19</v>
      </c>
      <c r="AI36" s="188" t="s">
        <v>19</v>
      </c>
      <c r="AJ36" s="188" t="s">
        <v>19</v>
      </c>
      <c r="AK36" s="188" t="s">
        <v>19</v>
      </c>
      <c r="AL36" s="140">
        <v>137.55975000000001</v>
      </c>
      <c r="AM36" s="140">
        <v>162.57972000000001</v>
      </c>
      <c r="AN36" s="140">
        <v>115.54112000000001</v>
      </c>
      <c r="AO36" s="140">
        <v>63.597540000000002</v>
      </c>
      <c r="AP36" s="140">
        <v>106.27374</v>
      </c>
      <c r="AQ36" s="140">
        <v>92.006540000000001</v>
      </c>
      <c r="AR36" s="140" t="s">
        <v>19</v>
      </c>
      <c r="AS36" s="140">
        <v>1.2</v>
      </c>
      <c r="AT36" s="140">
        <v>-1</v>
      </c>
      <c r="AU36" s="140">
        <v>2.2000000000000002</v>
      </c>
      <c r="AV36" s="140">
        <v>21</v>
      </c>
      <c r="AW36" s="140">
        <v>-4.5999999999999996</v>
      </c>
      <c r="AX36" s="140">
        <v>1</v>
      </c>
      <c r="AY36" s="140" t="s">
        <v>19</v>
      </c>
      <c r="AZ36" s="140">
        <v>3.4</v>
      </c>
      <c r="BA36" s="140">
        <v>2.1</v>
      </c>
      <c r="BB36" s="140">
        <v>3.9</v>
      </c>
      <c r="BC36" s="140">
        <v>12.6</v>
      </c>
      <c r="BD36" s="140">
        <v>1.2</v>
      </c>
      <c r="BE36" s="140">
        <v>1.1000000000000001</v>
      </c>
      <c r="BF36" s="140" t="s">
        <v>19</v>
      </c>
      <c r="BG36" s="140">
        <v>2.1</v>
      </c>
      <c r="BH36" s="140">
        <v>4.5999999999999996</v>
      </c>
      <c r="BI36" s="140">
        <v>1.1000000000000001</v>
      </c>
      <c r="BJ36" s="140">
        <v>1.5</v>
      </c>
      <c r="BK36" s="140">
        <v>2.1</v>
      </c>
      <c r="BL36" s="140">
        <v>-1.8</v>
      </c>
      <c r="BM36" s="140" t="s">
        <v>19</v>
      </c>
      <c r="BN36" s="188" t="s">
        <v>19</v>
      </c>
      <c r="BO36" s="188" t="s">
        <v>19</v>
      </c>
      <c r="BP36" s="188" t="s">
        <v>19</v>
      </c>
      <c r="BQ36" s="188" t="s">
        <v>19</v>
      </c>
      <c r="BR36" s="188" t="s">
        <v>19</v>
      </c>
      <c r="BS36" s="188" t="s">
        <v>19</v>
      </c>
      <c r="BT36" s="188" t="s">
        <v>19</v>
      </c>
    </row>
    <row r="37" spans="1:72" x14ac:dyDescent="0.25">
      <c r="A37" s="1">
        <v>38200</v>
      </c>
      <c r="B37" s="30"/>
      <c r="C37" s="142">
        <v>107.37683</v>
      </c>
      <c r="D37" s="142">
        <v>91.352670000000003</v>
      </c>
      <c r="E37" s="142">
        <v>108.4255</v>
      </c>
      <c r="F37" s="142">
        <v>115.49175</v>
      </c>
      <c r="G37" s="142">
        <v>76.802170000000004</v>
      </c>
      <c r="H37" s="142">
        <v>98.629339999999999</v>
      </c>
      <c r="I37" s="142">
        <v>118.53816999999999</v>
      </c>
      <c r="J37" s="142">
        <v>12.9</v>
      </c>
      <c r="K37" s="142">
        <v>7.6</v>
      </c>
      <c r="L37" s="142">
        <v>13.2</v>
      </c>
      <c r="M37" s="142">
        <v>4.3</v>
      </c>
      <c r="N37" s="142">
        <v>8.6</v>
      </c>
      <c r="O37" s="142">
        <v>12</v>
      </c>
      <c r="P37" s="142">
        <v>5.5</v>
      </c>
      <c r="Q37" s="142">
        <v>9</v>
      </c>
      <c r="R37" s="142">
        <v>3.3</v>
      </c>
      <c r="S37" s="142">
        <v>9.4</v>
      </c>
      <c r="T37" s="142">
        <v>3.2</v>
      </c>
      <c r="U37" s="142">
        <v>8.4</v>
      </c>
      <c r="V37" s="142">
        <v>4.4000000000000004</v>
      </c>
      <c r="W37" s="142">
        <v>3.7</v>
      </c>
      <c r="X37" s="142">
        <v>6.8</v>
      </c>
      <c r="Y37" s="142">
        <v>4.0999999999999996</v>
      </c>
      <c r="Z37" s="142">
        <v>6.9</v>
      </c>
      <c r="AA37" s="142">
        <v>1.7</v>
      </c>
      <c r="AB37" s="142">
        <v>7.5</v>
      </c>
      <c r="AC37" s="142">
        <v>0.9</v>
      </c>
      <c r="AD37" s="142">
        <v>3.2</v>
      </c>
      <c r="AE37" s="188" t="s">
        <v>19</v>
      </c>
      <c r="AF37" s="188" t="s">
        <v>19</v>
      </c>
      <c r="AG37" s="188" t="s">
        <v>19</v>
      </c>
      <c r="AH37" s="188" t="s">
        <v>19</v>
      </c>
      <c r="AI37" s="188" t="s">
        <v>19</v>
      </c>
      <c r="AJ37" s="188" t="s">
        <v>19</v>
      </c>
      <c r="AK37" s="188" t="s">
        <v>19</v>
      </c>
      <c r="AL37" s="140">
        <v>138.40501</v>
      </c>
      <c r="AM37" s="140">
        <v>169.93065000000001</v>
      </c>
      <c r="AN37" s="140">
        <v>114.44987999999999</v>
      </c>
      <c r="AO37" s="140">
        <v>66.379909999999995</v>
      </c>
      <c r="AP37" s="140">
        <v>98.80847</v>
      </c>
      <c r="AQ37" s="140">
        <v>88.403620000000004</v>
      </c>
      <c r="AR37" s="140" t="s">
        <v>19</v>
      </c>
      <c r="AS37" s="140">
        <v>4.4000000000000004</v>
      </c>
      <c r="AT37" s="140">
        <v>7.3</v>
      </c>
      <c r="AU37" s="140">
        <v>3.2</v>
      </c>
      <c r="AV37" s="140">
        <v>17.899999999999999</v>
      </c>
      <c r="AW37" s="140">
        <v>5.5</v>
      </c>
      <c r="AX37" s="140">
        <v>-2.5</v>
      </c>
      <c r="AY37" s="140" t="s">
        <v>19</v>
      </c>
      <c r="AZ37" s="140">
        <v>3.5</v>
      </c>
      <c r="BA37" s="140">
        <v>2.8</v>
      </c>
      <c r="BB37" s="140">
        <v>3.8</v>
      </c>
      <c r="BC37" s="140">
        <v>13.4</v>
      </c>
      <c r="BD37" s="140">
        <v>1.7</v>
      </c>
      <c r="BE37" s="140">
        <v>0.7</v>
      </c>
      <c r="BF37" s="140" t="s">
        <v>19</v>
      </c>
      <c r="BG37" s="140">
        <v>2</v>
      </c>
      <c r="BH37" s="140">
        <v>3.9</v>
      </c>
      <c r="BI37" s="140">
        <v>1.3</v>
      </c>
      <c r="BJ37" s="140">
        <v>4.4000000000000004</v>
      </c>
      <c r="BK37" s="140">
        <v>2.8</v>
      </c>
      <c r="BL37" s="140">
        <v>-1.5</v>
      </c>
      <c r="BM37" s="140" t="s">
        <v>19</v>
      </c>
      <c r="BN37" s="188" t="s">
        <v>19</v>
      </c>
      <c r="BO37" s="188" t="s">
        <v>19</v>
      </c>
      <c r="BP37" s="188" t="s">
        <v>19</v>
      </c>
      <c r="BQ37" s="188" t="s">
        <v>19</v>
      </c>
      <c r="BR37" s="188" t="s">
        <v>19</v>
      </c>
      <c r="BS37" s="188" t="s">
        <v>19</v>
      </c>
      <c r="BT37" s="188" t="s">
        <v>19</v>
      </c>
    </row>
    <row r="38" spans="1:72" x14ac:dyDescent="0.25">
      <c r="A38" s="1">
        <v>38231</v>
      </c>
      <c r="B38" s="30" t="s">
        <v>80</v>
      </c>
      <c r="C38" s="142">
        <v>107.36306</v>
      </c>
      <c r="D38" s="142">
        <v>87.43</v>
      </c>
      <c r="E38" s="142">
        <v>108.65821</v>
      </c>
      <c r="F38" s="142">
        <v>117.60809999999999</v>
      </c>
      <c r="G38" s="142">
        <v>75.361789999999999</v>
      </c>
      <c r="H38" s="142">
        <v>95.061139999999995</v>
      </c>
      <c r="I38" s="142">
        <v>115.66800000000001</v>
      </c>
      <c r="J38" s="142">
        <v>7.6</v>
      </c>
      <c r="K38" s="142">
        <v>6.4</v>
      </c>
      <c r="L38" s="142">
        <v>7.6</v>
      </c>
      <c r="M38" s="142">
        <v>4.2</v>
      </c>
      <c r="N38" s="142">
        <v>4.2</v>
      </c>
      <c r="O38" s="142">
        <v>9.1</v>
      </c>
      <c r="P38" s="142">
        <v>4.2</v>
      </c>
      <c r="Q38" s="142">
        <v>8.9</v>
      </c>
      <c r="R38" s="142">
        <v>3.7</v>
      </c>
      <c r="S38" s="142">
        <v>9.1999999999999993</v>
      </c>
      <c r="T38" s="142">
        <v>3.3</v>
      </c>
      <c r="U38" s="142">
        <v>7.9</v>
      </c>
      <c r="V38" s="142">
        <v>4.9000000000000004</v>
      </c>
      <c r="W38" s="142">
        <v>3.7</v>
      </c>
      <c r="X38" s="142">
        <v>7.1</v>
      </c>
      <c r="Y38" s="142">
        <v>4.2</v>
      </c>
      <c r="Z38" s="142">
        <v>7.2</v>
      </c>
      <c r="AA38" s="142">
        <v>1.8</v>
      </c>
      <c r="AB38" s="142">
        <v>7</v>
      </c>
      <c r="AC38" s="142">
        <v>2</v>
      </c>
      <c r="AD38" s="142">
        <v>3.1</v>
      </c>
      <c r="AE38" s="188">
        <f t="shared" ref="AE38:AK38" si="12">(AVERAGE(C36:C38)/AVERAGE(C24:C26)-1)*100</f>
        <v>10.349552454957301</v>
      </c>
      <c r="AF38" s="188">
        <f t="shared" si="12"/>
        <v>7.1164121095309563</v>
      </c>
      <c r="AG38" s="188">
        <f t="shared" si="12"/>
        <v>10.523074732309379</v>
      </c>
      <c r="AH38" s="188">
        <f t="shared" si="12"/>
        <v>3.5366461710935271</v>
      </c>
      <c r="AI38" s="188">
        <f t="shared" si="12"/>
        <v>7.172167037161592</v>
      </c>
      <c r="AJ38" s="188">
        <f t="shared" si="12"/>
        <v>9.6562319351519932</v>
      </c>
      <c r="AK38" s="188">
        <f t="shared" si="12"/>
        <v>4.7093207964260975</v>
      </c>
      <c r="AL38" s="140">
        <v>132.7159</v>
      </c>
      <c r="AM38" s="140">
        <v>159.63219000000001</v>
      </c>
      <c r="AN38" s="140">
        <v>110.68504</v>
      </c>
      <c r="AO38" s="140">
        <v>69.771630000000002</v>
      </c>
      <c r="AP38" s="140">
        <v>91.737610000000004</v>
      </c>
      <c r="AQ38" s="140">
        <v>88.403210000000001</v>
      </c>
      <c r="AR38" s="140" t="s">
        <v>19</v>
      </c>
      <c r="AS38" s="140">
        <v>0.1</v>
      </c>
      <c r="AT38" s="140">
        <v>3.9</v>
      </c>
      <c r="AU38" s="140">
        <v>-1.4</v>
      </c>
      <c r="AV38" s="140">
        <v>21.4</v>
      </c>
      <c r="AW38" s="140">
        <v>-16.600000000000001</v>
      </c>
      <c r="AX38" s="140">
        <v>0.2</v>
      </c>
      <c r="AY38" s="140" t="s">
        <v>19</v>
      </c>
      <c r="AZ38" s="140">
        <v>3.1</v>
      </c>
      <c r="BA38" s="140">
        <v>2.9</v>
      </c>
      <c r="BB38" s="140">
        <v>3.2</v>
      </c>
      <c r="BC38" s="140">
        <v>14.3</v>
      </c>
      <c r="BD38" s="140">
        <v>-0.5</v>
      </c>
      <c r="BE38" s="140">
        <v>0.6</v>
      </c>
      <c r="BF38" s="140" t="s">
        <v>19</v>
      </c>
      <c r="BG38" s="140">
        <v>1.3</v>
      </c>
      <c r="BH38" s="140">
        <v>3.4</v>
      </c>
      <c r="BI38" s="140">
        <v>0.4</v>
      </c>
      <c r="BJ38" s="140">
        <v>7.2</v>
      </c>
      <c r="BK38" s="140">
        <v>-0.7</v>
      </c>
      <c r="BL38" s="140">
        <v>-1.5</v>
      </c>
      <c r="BM38" s="140" t="s">
        <v>19</v>
      </c>
      <c r="BN38" s="188">
        <f t="shared" ref="BN38:BS38" si="13">(AVERAGE(AL36:AL38)/AVERAGE(AL24:AL26)-1)*100</f>
        <v>1.8974466737224471</v>
      </c>
      <c r="BO38" s="188">
        <f t="shared" si="13"/>
        <v>3.3668617529079237</v>
      </c>
      <c r="BP38" s="188">
        <f t="shared" si="13"/>
        <v>1.3074998783005443</v>
      </c>
      <c r="BQ38" s="188">
        <f t="shared" si="13"/>
        <v>20.125190569945683</v>
      </c>
      <c r="BR38" s="188">
        <f t="shared" si="13"/>
        <v>-5.8063463369652073</v>
      </c>
      <c r="BS38" s="188">
        <f t="shared" si="13"/>
        <v>-0.42587306478621967</v>
      </c>
      <c r="BT38" s="188" t="s">
        <v>19</v>
      </c>
    </row>
    <row r="39" spans="1:72" x14ac:dyDescent="0.25">
      <c r="A39" s="1">
        <v>38261</v>
      </c>
      <c r="B39" s="30"/>
      <c r="C39" s="142">
        <v>108.93971000000001</v>
      </c>
      <c r="D39" s="142">
        <v>89.898849999999996</v>
      </c>
      <c r="E39" s="142">
        <v>110.17916</v>
      </c>
      <c r="F39" s="142">
        <v>112.88047</v>
      </c>
      <c r="G39" s="142">
        <v>78.937610000000006</v>
      </c>
      <c r="H39" s="142">
        <v>95.718670000000003</v>
      </c>
      <c r="I39" s="142">
        <v>117.69208</v>
      </c>
      <c r="J39" s="142">
        <v>3.9</v>
      </c>
      <c r="K39" s="142">
        <v>6.3</v>
      </c>
      <c r="L39" s="142">
        <v>3.8</v>
      </c>
      <c r="M39" s="142">
        <v>-1.4</v>
      </c>
      <c r="N39" s="142">
        <v>5.9</v>
      </c>
      <c r="O39" s="142">
        <v>1.8</v>
      </c>
      <c r="P39" s="142">
        <v>5.3</v>
      </c>
      <c r="Q39" s="142">
        <v>8.3000000000000007</v>
      </c>
      <c r="R39" s="142">
        <v>3.9</v>
      </c>
      <c r="S39" s="142">
        <v>8.5</v>
      </c>
      <c r="T39" s="142">
        <v>2.8</v>
      </c>
      <c r="U39" s="142">
        <v>7.7</v>
      </c>
      <c r="V39" s="142">
        <v>4.5999999999999996</v>
      </c>
      <c r="W39" s="142">
        <v>3.9</v>
      </c>
      <c r="X39" s="142">
        <v>7.3</v>
      </c>
      <c r="Y39" s="142">
        <v>4.4000000000000004</v>
      </c>
      <c r="Z39" s="142">
        <v>7.5</v>
      </c>
      <c r="AA39" s="142">
        <v>1.9</v>
      </c>
      <c r="AB39" s="142">
        <v>7</v>
      </c>
      <c r="AC39" s="142">
        <v>2.6</v>
      </c>
      <c r="AD39" s="142">
        <v>3.6</v>
      </c>
      <c r="AE39" s="188" t="s">
        <v>19</v>
      </c>
      <c r="AF39" s="188" t="s">
        <v>19</v>
      </c>
      <c r="AG39" s="188" t="s">
        <v>19</v>
      </c>
      <c r="AH39" s="188" t="s">
        <v>19</v>
      </c>
      <c r="AI39" s="188" t="s">
        <v>19</v>
      </c>
      <c r="AJ39" s="188" t="s">
        <v>19</v>
      </c>
      <c r="AK39" s="188" t="s">
        <v>19</v>
      </c>
      <c r="AL39" s="140">
        <v>136.15836999999999</v>
      </c>
      <c r="AM39" s="140">
        <v>166.75027</v>
      </c>
      <c r="AN39" s="140">
        <v>112.71174999999999</v>
      </c>
      <c r="AO39" s="140">
        <v>69.222620000000006</v>
      </c>
      <c r="AP39" s="140">
        <v>100.61133</v>
      </c>
      <c r="AQ39" s="140">
        <v>89.191749999999999</v>
      </c>
      <c r="AR39" s="140" t="s">
        <v>19</v>
      </c>
      <c r="AS39" s="140">
        <v>9.8000000000000007</v>
      </c>
      <c r="AT39" s="140">
        <v>3.1</v>
      </c>
      <c r="AU39" s="140">
        <v>12.8</v>
      </c>
      <c r="AV39" s="140">
        <v>10.1</v>
      </c>
      <c r="AW39" s="140">
        <v>-8.3000000000000007</v>
      </c>
      <c r="AX39" s="140">
        <v>-2.6</v>
      </c>
      <c r="AY39" s="140" t="s">
        <v>19</v>
      </c>
      <c r="AZ39" s="140">
        <v>3.7</v>
      </c>
      <c r="BA39" s="140">
        <v>2.9</v>
      </c>
      <c r="BB39" s="140">
        <v>4.0999999999999996</v>
      </c>
      <c r="BC39" s="140">
        <v>13.8</v>
      </c>
      <c r="BD39" s="140">
        <v>-1.3</v>
      </c>
      <c r="BE39" s="140">
        <v>0.3</v>
      </c>
      <c r="BF39" s="140" t="s">
        <v>19</v>
      </c>
      <c r="BG39" s="140">
        <v>2.2999999999999998</v>
      </c>
      <c r="BH39" s="140">
        <v>2.8</v>
      </c>
      <c r="BI39" s="140">
        <v>2.1</v>
      </c>
      <c r="BJ39" s="140">
        <v>9.9</v>
      </c>
      <c r="BK39" s="140">
        <v>-3.2</v>
      </c>
      <c r="BL39" s="140">
        <v>-0.8</v>
      </c>
      <c r="BM39" s="140" t="s">
        <v>19</v>
      </c>
      <c r="BN39" s="188" t="s">
        <v>19</v>
      </c>
      <c r="BO39" s="188" t="s">
        <v>19</v>
      </c>
      <c r="BP39" s="188" t="s">
        <v>19</v>
      </c>
      <c r="BQ39" s="188" t="s">
        <v>19</v>
      </c>
      <c r="BR39" s="188" t="s">
        <v>19</v>
      </c>
      <c r="BS39" s="188" t="s">
        <v>19</v>
      </c>
      <c r="BT39" s="188" t="s">
        <v>19</v>
      </c>
    </row>
    <row r="40" spans="1:72" x14ac:dyDescent="0.25">
      <c r="A40" s="1">
        <v>38292</v>
      </c>
      <c r="B40" s="30"/>
      <c r="C40" s="142">
        <v>106.96965</v>
      </c>
      <c r="D40" s="142">
        <v>85.599100000000007</v>
      </c>
      <c r="E40" s="142">
        <v>108.35531</v>
      </c>
      <c r="F40" s="142">
        <v>108.42152</v>
      </c>
      <c r="G40" s="142">
        <v>76.719139999999996</v>
      </c>
      <c r="H40" s="142">
        <v>92.560689999999994</v>
      </c>
      <c r="I40" s="142">
        <v>112.17176000000001</v>
      </c>
      <c r="J40" s="142">
        <v>8.5</v>
      </c>
      <c r="K40" s="142">
        <v>6.1</v>
      </c>
      <c r="L40" s="142">
        <v>8.6</v>
      </c>
      <c r="M40" s="142">
        <v>10.8</v>
      </c>
      <c r="N40" s="142">
        <v>7.6</v>
      </c>
      <c r="O40" s="142">
        <v>5.9</v>
      </c>
      <c r="P40" s="142">
        <v>1.5</v>
      </c>
      <c r="Q40" s="142">
        <v>8.3000000000000007</v>
      </c>
      <c r="R40" s="142">
        <v>4.0999999999999996</v>
      </c>
      <c r="S40" s="142">
        <v>8.6</v>
      </c>
      <c r="T40" s="142">
        <v>3.5</v>
      </c>
      <c r="U40" s="142">
        <v>7.7</v>
      </c>
      <c r="V40" s="142">
        <v>4.7</v>
      </c>
      <c r="W40" s="142">
        <v>3.7</v>
      </c>
      <c r="X40" s="142">
        <v>8</v>
      </c>
      <c r="Y40" s="142">
        <v>4.5999999999999996</v>
      </c>
      <c r="Z40" s="142">
        <v>8.1999999999999993</v>
      </c>
      <c r="AA40" s="142">
        <v>3.1</v>
      </c>
      <c r="AB40" s="142">
        <v>7.5</v>
      </c>
      <c r="AC40" s="142">
        <v>3.8</v>
      </c>
      <c r="AD40" s="142">
        <v>3.5</v>
      </c>
      <c r="AE40" s="188" t="s">
        <v>19</v>
      </c>
      <c r="AF40" s="188" t="s">
        <v>19</v>
      </c>
      <c r="AG40" s="188" t="s">
        <v>19</v>
      </c>
      <c r="AH40" s="188" t="s">
        <v>19</v>
      </c>
      <c r="AI40" s="188" t="s">
        <v>19</v>
      </c>
      <c r="AJ40" s="188" t="s">
        <v>19</v>
      </c>
      <c r="AK40" s="188" t="s">
        <v>19</v>
      </c>
      <c r="AL40" s="140">
        <v>135.44064</v>
      </c>
      <c r="AM40" s="140">
        <v>154.3082</v>
      </c>
      <c r="AN40" s="140">
        <v>115.39654</v>
      </c>
      <c r="AO40" s="140">
        <v>75.509299999999996</v>
      </c>
      <c r="AP40" s="140">
        <v>110.38589</v>
      </c>
      <c r="AQ40" s="140">
        <v>85.072400000000002</v>
      </c>
      <c r="AR40" s="140" t="s">
        <v>19</v>
      </c>
      <c r="AS40" s="140">
        <v>11.1</v>
      </c>
      <c r="AT40" s="140">
        <v>-4.0999999999999996</v>
      </c>
      <c r="AU40" s="140">
        <v>18.100000000000001</v>
      </c>
      <c r="AV40" s="140">
        <v>24.9</v>
      </c>
      <c r="AW40" s="140">
        <v>42.1</v>
      </c>
      <c r="AX40" s="140">
        <v>-5.8</v>
      </c>
      <c r="AY40" s="140" t="s">
        <v>19</v>
      </c>
      <c r="AZ40" s="140">
        <v>4.4000000000000004</v>
      </c>
      <c r="BA40" s="140">
        <v>2.2999999999999998</v>
      </c>
      <c r="BB40" s="140">
        <v>5.3</v>
      </c>
      <c r="BC40" s="140">
        <v>15</v>
      </c>
      <c r="BD40" s="140">
        <v>1.7</v>
      </c>
      <c r="BE40" s="140">
        <v>-0.3</v>
      </c>
      <c r="BF40" s="140" t="s">
        <v>19</v>
      </c>
      <c r="BG40" s="140">
        <v>4</v>
      </c>
      <c r="BH40" s="140">
        <v>2</v>
      </c>
      <c r="BI40" s="140">
        <v>4.9000000000000004</v>
      </c>
      <c r="BJ40" s="140">
        <v>13.8</v>
      </c>
      <c r="BK40" s="140">
        <v>1.6</v>
      </c>
      <c r="BL40" s="140">
        <v>-0.7</v>
      </c>
      <c r="BM40" s="140" t="s">
        <v>19</v>
      </c>
      <c r="BN40" s="188" t="s">
        <v>19</v>
      </c>
      <c r="BO40" s="188" t="s">
        <v>19</v>
      </c>
      <c r="BP40" s="188" t="s">
        <v>19</v>
      </c>
      <c r="BQ40" s="188" t="s">
        <v>19</v>
      </c>
      <c r="BR40" s="188" t="s">
        <v>19</v>
      </c>
      <c r="BS40" s="188" t="s">
        <v>19</v>
      </c>
      <c r="BT40" s="188" t="s">
        <v>19</v>
      </c>
    </row>
    <row r="41" spans="1:72" x14ac:dyDescent="0.25">
      <c r="A41" s="1">
        <v>38322</v>
      </c>
      <c r="B41" s="30" t="s">
        <v>81</v>
      </c>
      <c r="C41" s="142">
        <v>98.734179999999995</v>
      </c>
      <c r="D41" s="142">
        <v>87.145219999999995</v>
      </c>
      <c r="E41" s="142">
        <v>99.50009</v>
      </c>
      <c r="F41" s="142">
        <v>95.995570000000001</v>
      </c>
      <c r="G41" s="142">
        <v>77.239040000000003</v>
      </c>
      <c r="H41" s="142">
        <v>88.433890000000005</v>
      </c>
      <c r="I41" s="142">
        <v>108.76600999999999</v>
      </c>
      <c r="J41" s="142">
        <v>8.8000000000000007</v>
      </c>
      <c r="K41" s="142">
        <v>6.7</v>
      </c>
      <c r="L41" s="142">
        <v>8.9</v>
      </c>
      <c r="M41" s="142">
        <v>11.3</v>
      </c>
      <c r="N41" s="142">
        <v>7.4</v>
      </c>
      <c r="O41" s="142">
        <v>6.6</v>
      </c>
      <c r="P41" s="142">
        <v>0</v>
      </c>
      <c r="Q41" s="142">
        <v>8.4</v>
      </c>
      <c r="R41" s="142">
        <v>4.3</v>
      </c>
      <c r="S41" s="142">
        <v>8.6</v>
      </c>
      <c r="T41" s="142">
        <v>4.0999999999999996</v>
      </c>
      <c r="U41" s="142">
        <v>7.7</v>
      </c>
      <c r="V41" s="142">
        <v>4.9000000000000004</v>
      </c>
      <c r="W41" s="142">
        <v>3.4</v>
      </c>
      <c r="X41" s="142">
        <v>8.4</v>
      </c>
      <c r="Y41" s="142">
        <v>4.3</v>
      </c>
      <c r="Z41" s="142">
        <v>8.6</v>
      </c>
      <c r="AA41" s="142">
        <v>4.0999999999999996</v>
      </c>
      <c r="AB41" s="142">
        <v>7.7</v>
      </c>
      <c r="AC41" s="142">
        <v>4.9000000000000004</v>
      </c>
      <c r="AD41" s="142">
        <v>3.4</v>
      </c>
      <c r="AE41" s="188">
        <f t="shared" ref="AE41:AK41" si="14">(AVERAGE(C39:C41)/AVERAGE(C27:C29)-1)*100</f>
        <v>6.9519915913239805</v>
      </c>
      <c r="AF41" s="188">
        <f t="shared" si="14"/>
        <v>6.3588622298418773</v>
      </c>
      <c r="AG41" s="188">
        <f t="shared" si="14"/>
        <v>6.9830617122251804</v>
      </c>
      <c r="AH41" s="188">
        <f t="shared" si="14"/>
        <v>6.2622717039009679</v>
      </c>
      <c r="AI41" s="188">
        <f t="shared" si="14"/>
        <v>6.9283623035310882</v>
      </c>
      <c r="AJ41" s="188">
        <f t="shared" si="14"/>
        <v>4.6528185130178423</v>
      </c>
      <c r="AK41" s="188">
        <f t="shared" si="14"/>
        <v>2.2953246759523926</v>
      </c>
      <c r="AL41" s="140">
        <v>145.30665999999999</v>
      </c>
      <c r="AM41" s="140">
        <v>167.18557000000001</v>
      </c>
      <c r="AN41" s="140">
        <v>123.33826999999999</v>
      </c>
      <c r="AO41" s="140">
        <v>76.353210000000004</v>
      </c>
      <c r="AP41" s="140">
        <v>115.91722</v>
      </c>
      <c r="AQ41" s="140">
        <v>81.789900000000003</v>
      </c>
      <c r="AR41" s="140" t="s">
        <v>19</v>
      </c>
      <c r="AS41" s="140">
        <v>9.6999999999999993</v>
      </c>
      <c r="AT41" s="140">
        <v>6.5</v>
      </c>
      <c r="AU41" s="140">
        <v>10.9</v>
      </c>
      <c r="AV41" s="140">
        <v>18.3</v>
      </c>
      <c r="AW41" s="140">
        <v>18.2</v>
      </c>
      <c r="AX41" s="140">
        <v>1.7</v>
      </c>
      <c r="AY41" s="140" t="s">
        <v>19</v>
      </c>
      <c r="AZ41" s="140">
        <v>4.8</v>
      </c>
      <c r="BA41" s="140">
        <v>2.6</v>
      </c>
      <c r="BB41" s="140">
        <v>5.7</v>
      </c>
      <c r="BC41" s="140">
        <v>15.3</v>
      </c>
      <c r="BD41" s="140">
        <v>3</v>
      </c>
      <c r="BE41" s="140">
        <v>-0.1</v>
      </c>
      <c r="BF41" s="140" t="s">
        <v>19</v>
      </c>
      <c r="BG41" s="140">
        <v>4.8</v>
      </c>
      <c r="BH41" s="140">
        <v>2.6</v>
      </c>
      <c r="BI41" s="140">
        <v>5.7</v>
      </c>
      <c r="BJ41" s="140">
        <v>15.3</v>
      </c>
      <c r="BK41" s="140">
        <v>3</v>
      </c>
      <c r="BL41" s="140">
        <v>-0.1</v>
      </c>
      <c r="BM41" s="140" t="s">
        <v>19</v>
      </c>
      <c r="BN41" s="188">
        <f t="shared" ref="BN41:BS41" si="15">(AVERAGE(AL39:AL41)/AVERAGE(AL27:AL29)-1)*100</f>
        <v>10.147841545145276</v>
      </c>
      <c r="BO41" s="188">
        <f t="shared" si="15"/>
        <v>1.787801292442559</v>
      </c>
      <c r="BP41" s="188">
        <f t="shared" si="15"/>
        <v>13.830898908848322</v>
      </c>
      <c r="BQ41" s="188">
        <f t="shared" si="15"/>
        <v>17.715901277263502</v>
      </c>
      <c r="BR41" s="188">
        <f t="shared" si="15"/>
        <v>14.543791075747482</v>
      </c>
      <c r="BS41" s="188">
        <f t="shared" si="15"/>
        <v>-2.3747774729158344</v>
      </c>
      <c r="BT41" s="188" t="s">
        <v>19</v>
      </c>
    </row>
    <row r="42" spans="1:72" x14ac:dyDescent="0.25">
      <c r="A42" s="1">
        <v>38353</v>
      </c>
      <c r="B42" s="30"/>
      <c r="C42" s="142">
        <v>94.438590000000005</v>
      </c>
      <c r="D42" s="142">
        <v>85.234539999999996</v>
      </c>
      <c r="E42" s="142">
        <v>95.052589999999995</v>
      </c>
      <c r="F42" s="142">
        <v>87.330439999999996</v>
      </c>
      <c r="G42" s="142">
        <v>76.67353</v>
      </c>
      <c r="H42" s="142">
        <v>89.499409999999997</v>
      </c>
      <c r="I42" s="142">
        <v>107.16625999999999</v>
      </c>
      <c r="J42" s="142">
        <v>5.5</v>
      </c>
      <c r="K42" s="142">
        <v>7.4</v>
      </c>
      <c r="L42" s="142">
        <v>5.4</v>
      </c>
      <c r="M42" s="142">
        <v>5.3</v>
      </c>
      <c r="N42" s="142">
        <v>2.9</v>
      </c>
      <c r="O42" s="142">
        <v>5.6</v>
      </c>
      <c r="P42" s="142">
        <v>0.4</v>
      </c>
      <c r="Q42" s="142">
        <v>5.5</v>
      </c>
      <c r="R42" s="142">
        <v>7.4</v>
      </c>
      <c r="S42" s="142">
        <v>5.4</v>
      </c>
      <c r="T42" s="142">
        <v>5.3</v>
      </c>
      <c r="U42" s="142">
        <v>2.9</v>
      </c>
      <c r="V42" s="142">
        <v>5.6</v>
      </c>
      <c r="W42" s="142">
        <v>0.4</v>
      </c>
      <c r="X42" s="142">
        <v>8.5</v>
      </c>
      <c r="Y42" s="142">
        <v>5</v>
      </c>
      <c r="Z42" s="142">
        <v>8.6999999999999993</v>
      </c>
      <c r="AA42" s="142">
        <v>4.5999999999999996</v>
      </c>
      <c r="AB42" s="142">
        <v>7.3</v>
      </c>
      <c r="AC42" s="142">
        <v>5.5</v>
      </c>
      <c r="AD42" s="142">
        <v>3.4</v>
      </c>
      <c r="AE42" s="188" t="s">
        <v>19</v>
      </c>
      <c r="AF42" s="188" t="s">
        <v>19</v>
      </c>
      <c r="AG42" s="188" t="s">
        <v>19</v>
      </c>
      <c r="AH42" s="188" t="s">
        <v>19</v>
      </c>
      <c r="AI42" s="188" t="s">
        <v>19</v>
      </c>
      <c r="AJ42" s="188" t="s">
        <v>19</v>
      </c>
      <c r="AK42" s="188" t="s">
        <v>19</v>
      </c>
      <c r="AL42" s="140">
        <v>140.08851000000001</v>
      </c>
      <c r="AM42" s="140">
        <v>164.47640999999999</v>
      </c>
      <c r="AN42" s="140">
        <v>117.97477000000001</v>
      </c>
      <c r="AO42" s="140">
        <v>70.595730000000003</v>
      </c>
      <c r="AP42" s="140">
        <v>115.77542</v>
      </c>
      <c r="AQ42" s="140">
        <v>84.71763</v>
      </c>
      <c r="AR42" s="140" t="s">
        <v>19</v>
      </c>
      <c r="AS42" s="140">
        <v>6.5</v>
      </c>
      <c r="AT42" s="140">
        <v>7.7</v>
      </c>
      <c r="AU42" s="140">
        <v>6.1</v>
      </c>
      <c r="AV42" s="140">
        <v>21</v>
      </c>
      <c r="AW42" s="140">
        <v>7.8</v>
      </c>
      <c r="AX42" s="140">
        <v>-2.6</v>
      </c>
      <c r="AY42" s="140" t="s">
        <v>19</v>
      </c>
      <c r="AZ42" s="140">
        <v>6.5</v>
      </c>
      <c r="BA42" s="140">
        <v>7.7</v>
      </c>
      <c r="BB42" s="140">
        <v>6.1</v>
      </c>
      <c r="BC42" s="140">
        <v>21</v>
      </c>
      <c r="BD42" s="140">
        <v>7.8</v>
      </c>
      <c r="BE42" s="140">
        <v>-2.6</v>
      </c>
      <c r="BF42" s="140" t="s">
        <v>19</v>
      </c>
      <c r="BG42" s="140">
        <v>5.2</v>
      </c>
      <c r="BH42" s="140">
        <v>3.3</v>
      </c>
      <c r="BI42" s="140">
        <v>5.9</v>
      </c>
      <c r="BJ42" s="140">
        <v>17.600000000000001</v>
      </c>
      <c r="BK42" s="140">
        <v>3.3</v>
      </c>
      <c r="BL42" s="140">
        <v>-0.6</v>
      </c>
      <c r="BM42" s="140" t="s">
        <v>19</v>
      </c>
      <c r="BN42" s="188" t="s">
        <v>19</v>
      </c>
      <c r="BO42" s="188" t="s">
        <v>19</v>
      </c>
      <c r="BP42" s="188" t="s">
        <v>19</v>
      </c>
      <c r="BQ42" s="188" t="s">
        <v>19</v>
      </c>
      <c r="BR42" s="188" t="s">
        <v>19</v>
      </c>
      <c r="BS42" s="188" t="s">
        <v>19</v>
      </c>
      <c r="BT42" s="188" t="s">
        <v>19</v>
      </c>
    </row>
    <row r="43" spans="1:72" x14ac:dyDescent="0.25">
      <c r="A43" s="1">
        <v>38384</v>
      </c>
      <c r="B43" s="30"/>
      <c r="C43" s="142">
        <v>89.016540000000006</v>
      </c>
      <c r="D43" s="142">
        <v>78.033749999999998</v>
      </c>
      <c r="E43" s="142">
        <v>89.740769999999998</v>
      </c>
      <c r="F43" s="142">
        <v>78.909289999999999</v>
      </c>
      <c r="G43" s="142">
        <v>69.876630000000006</v>
      </c>
      <c r="H43" s="142">
        <v>85.237260000000006</v>
      </c>
      <c r="I43" s="142">
        <v>104.69177000000001</v>
      </c>
      <c r="J43" s="142">
        <v>3.2</v>
      </c>
      <c r="K43" s="142">
        <v>1.6</v>
      </c>
      <c r="L43" s="142">
        <v>3.3</v>
      </c>
      <c r="M43" s="142">
        <v>1.4</v>
      </c>
      <c r="N43" s="142">
        <v>-0.2</v>
      </c>
      <c r="O43" s="142">
        <v>6.1</v>
      </c>
      <c r="P43" s="142">
        <v>-0.7</v>
      </c>
      <c r="Q43" s="142">
        <v>4.4000000000000004</v>
      </c>
      <c r="R43" s="142">
        <v>4.5</v>
      </c>
      <c r="S43" s="142">
        <v>4.4000000000000004</v>
      </c>
      <c r="T43" s="142">
        <v>3.4</v>
      </c>
      <c r="U43" s="142">
        <v>1.4</v>
      </c>
      <c r="V43" s="142">
        <v>5.8</v>
      </c>
      <c r="W43" s="142">
        <v>-0.1</v>
      </c>
      <c r="X43" s="142">
        <v>8.5</v>
      </c>
      <c r="Y43" s="142">
        <v>4.7</v>
      </c>
      <c r="Z43" s="142">
        <v>8.6999999999999993</v>
      </c>
      <c r="AA43" s="142">
        <v>4.5</v>
      </c>
      <c r="AB43" s="142">
        <v>6.8</v>
      </c>
      <c r="AC43" s="142">
        <v>6.3</v>
      </c>
      <c r="AD43" s="142">
        <v>2.9</v>
      </c>
      <c r="AE43" s="188" t="s">
        <v>19</v>
      </c>
      <c r="AF43" s="188" t="s">
        <v>19</v>
      </c>
      <c r="AG43" s="188" t="s">
        <v>19</v>
      </c>
      <c r="AH43" s="188" t="s">
        <v>19</v>
      </c>
      <c r="AI43" s="188" t="s">
        <v>19</v>
      </c>
      <c r="AJ43" s="188" t="s">
        <v>19</v>
      </c>
      <c r="AK43" s="188" t="s">
        <v>19</v>
      </c>
      <c r="AL43" s="140">
        <v>123.54783</v>
      </c>
      <c r="AM43" s="140">
        <v>151.29825</v>
      </c>
      <c r="AN43" s="140">
        <v>102.27508</v>
      </c>
      <c r="AO43" s="140">
        <v>53.820740000000001</v>
      </c>
      <c r="AP43" s="140">
        <v>98.539169999999999</v>
      </c>
      <c r="AQ43" s="140">
        <v>79.850040000000007</v>
      </c>
      <c r="AR43" s="140" t="s">
        <v>19</v>
      </c>
      <c r="AS43" s="140">
        <v>-1.3</v>
      </c>
      <c r="AT43" s="140">
        <v>1.1000000000000001</v>
      </c>
      <c r="AU43" s="140">
        <v>-2.2000000000000002</v>
      </c>
      <c r="AV43" s="140">
        <v>24.7</v>
      </c>
      <c r="AW43" s="140">
        <v>-3.7</v>
      </c>
      <c r="AX43" s="140">
        <v>-0.9</v>
      </c>
      <c r="AY43" s="140" t="s">
        <v>19</v>
      </c>
      <c r="AZ43" s="140">
        <v>2.7</v>
      </c>
      <c r="BA43" s="140">
        <v>4.4000000000000004</v>
      </c>
      <c r="BB43" s="140">
        <v>2</v>
      </c>
      <c r="BC43" s="140">
        <v>22.6</v>
      </c>
      <c r="BD43" s="140">
        <v>2.2000000000000002</v>
      </c>
      <c r="BE43" s="140">
        <v>-1.8</v>
      </c>
      <c r="BF43" s="140" t="s">
        <v>19</v>
      </c>
      <c r="BG43" s="140">
        <v>5</v>
      </c>
      <c r="BH43" s="140">
        <v>3.1</v>
      </c>
      <c r="BI43" s="140">
        <v>5.8</v>
      </c>
      <c r="BJ43" s="140">
        <v>21</v>
      </c>
      <c r="BK43" s="140">
        <v>2.6</v>
      </c>
      <c r="BL43" s="140">
        <v>0.5</v>
      </c>
      <c r="BM43" s="140" t="s">
        <v>19</v>
      </c>
      <c r="BN43" s="188" t="s">
        <v>19</v>
      </c>
      <c r="BO43" s="188" t="s">
        <v>19</v>
      </c>
      <c r="BP43" s="188" t="s">
        <v>19</v>
      </c>
      <c r="BQ43" s="188" t="s">
        <v>19</v>
      </c>
      <c r="BR43" s="188" t="s">
        <v>19</v>
      </c>
      <c r="BS43" s="188" t="s">
        <v>19</v>
      </c>
      <c r="BT43" s="188" t="s">
        <v>19</v>
      </c>
    </row>
    <row r="44" spans="1:72" x14ac:dyDescent="0.25">
      <c r="A44" s="1">
        <v>38412</v>
      </c>
      <c r="B44" s="30" t="s">
        <v>82</v>
      </c>
      <c r="C44" s="142">
        <v>102.59730999999999</v>
      </c>
      <c r="D44" s="142">
        <v>88.301640000000006</v>
      </c>
      <c r="E44" s="142">
        <v>103.53528</v>
      </c>
      <c r="F44" s="142">
        <v>88.165649999999999</v>
      </c>
      <c r="G44" s="142">
        <v>78.431979999999996</v>
      </c>
      <c r="H44" s="142">
        <v>93.183040000000005</v>
      </c>
      <c r="I44" s="142">
        <v>113.59435999999999</v>
      </c>
      <c r="J44" s="142">
        <v>1.3</v>
      </c>
      <c r="K44" s="142">
        <v>6.6</v>
      </c>
      <c r="L44" s="142">
        <v>1</v>
      </c>
      <c r="M44" s="142">
        <v>-0.1</v>
      </c>
      <c r="N44" s="142">
        <v>3.4</v>
      </c>
      <c r="O44" s="142">
        <v>2.2999999999999998</v>
      </c>
      <c r="P44" s="142">
        <v>-0.6</v>
      </c>
      <c r="Q44" s="142">
        <v>3.2</v>
      </c>
      <c r="R44" s="142">
        <v>5.3</v>
      </c>
      <c r="S44" s="142">
        <v>3.1</v>
      </c>
      <c r="T44" s="142">
        <v>2.2000000000000002</v>
      </c>
      <c r="U44" s="142">
        <v>2.1</v>
      </c>
      <c r="V44" s="142">
        <v>4.5999999999999996</v>
      </c>
      <c r="W44" s="142">
        <v>-0.3</v>
      </c>
      <c r="X44" s="142">
        <v>7.5</v>
      </c>
      <c r="Y44" s="142">
        <v>5.4</v>
      </c>
      <c r="Z44" s="142">
        <v>7.6</v>
      </c>
      <c r="AA44" s="142">
        <v>3.9</v>
      </c>
      <c r="AB44" s="142">
        <v>6.2</v>
      </c>
      <c r="AC44" s="142">
        <v>6.1</v>
      </c>
      <c r="AD44" s="142">
        <v>2.8</v>
      </c>
      <c r="AE44" s="188">
        <f t="shared" ref="AE44:AK44" si="16">(AVERAGE(C42:C44)/AVERAGE(C30:C32)-1)*100</f>
        <v>3.2479756639324231</v>
      </c>
      <c r="AF44" s="188">
        <f t="shared" si="16"/>
        <v>5.2582618888376009</v>
      </c>
      <c r="AG44" s="188">
        <f t="shared" si="16"/>
        <v>3.1395928876879253</v>
      </c>
      <c r="AH44" s="188">
        <f t="shared" si="16"/>
        <v>2.1857199841920805</v>
      </c>
      <c r="AI44" s="188">
        <f t="shared" si="16"/>
        <v>2.0993149408977674</v>
      </c>
      <c r="AJ44" s="188">
        <f t="shared" si="16"/>
        <v>4.5850760619913222</v>
      </c>
      <c r="AK44" s="188">
        <f t="shared" si="16"/>
        <v>-0.30953287494536186</v>
      </c>
      <c r="AL44" s="140">
        <v>142.01906</v>
      </c>
      <c r="AM44" s="140">
        <v>164.13106999999999</v>
      </c>
      <c r="AN44" s="140">
        <v>120.34124</v>
      </c>
      <c r="AO44" s="140">
        <v>68.981589999999997</v>
      </c>
      <c r="AP44" s="140">
        <v>116.26873999999999</v>
      </c>
      <c r="AQ44" s="140">
        <v>93.448599999999999</v>
      </c>
      <c r="AR44" s="140" t="s">
        <v>19</v>
      </c>
      <c r="AS44" s="140">
        <v>7.2</v>
      </c>
      <c r="AT44" s="140">
        <v>9.1999999999999993</v>
      </c>
      <c r="AU44" s="140">
        <v>6.5</v>
      </c>
      <c r="AV44" s="140">
        <v>3.4</v>
      </c>
      <c r="AW44" s="140">
        <v>17.399999999999999</v>
      </c>
      <c r="AX44" s="140">
        <v>-2.7</v>
      </c>
      <c r="AY44" s="140" t="s">
        <v>19</v>
      </c>
      <c r="AZ44" s="140">
        <v>4.3</v>
      </c>
      <c r="BA44" s="140">
        <v>6</v>
      </c>
      <c r="BB44" s="140">
        <v>3.6</v>
      </c>
      <c r="BC44" s="140">
        <v>15</v>
      </c>
      <c r="BD44" s="140">
        <v>7.1</v>
      </c>
      <c r="BE44" s="140">
        <v>-2.1</v>
      </c>
      <c r="BF44" s="140" t="s">
        <v>19</v>
      </c>
      <c r="BG44" s="140">
        <v>5.3</v>
      </c>
      <c r="BH44" s="140">
        <v>4.3</v>
      </c>
      <c r="BI44" s="140">
        <v>5.7</v>
      </c>
      <c r="BJ44" s="140">
        <v>16.5</v>
      </c>
      <c r="BK44" s="140">
        <v>3.8</v>
      </c>
      <c r="BL44" s="140">
        <v>-0.8</v>
      </c>
      <c r="BM44" s="140" t="s">
        <v>19</v>
      </c>
      <c r="BN44" s="188">
        <f t="shared" ref="BN44:BS44" si="17">(AVERAGE(AL42:AL44)/AVERAGE(AL30:AL32)-1)*100</f>
        <v>4.2533033966412725</v>
      </c>
      <c r="BO44" s="188">
        <f t="shared" si="17"/>
        <v>5.9994017367128505</v>
      </c>
      <c r="BP44" s="188">
        <f t="shared" si="17"/>
        <v>3.5716142858124744</v>
      </c>
      <c r="BQ44" s="188">
        <f t="shared" si="17"/>
        <v>14.973635163356636</v>
      </c>
      <c r="BR44" s="188">
        <f t="shared" si="17"/>
        <v>7.0843531991087616</v>
      </c>
      <c r="BS44" s="188">
        <f t="shared" si="17"/>
        <v>-2.1198925359364185</v>
      </c>
      <c r="BT44" s="188" t="s">
        <v>19</v>
      </c>
    </row>
    <row r="45" spans="1:72" x14ac:dyDescent="0.25">
      <c r="A45" s="1">
        <v>38443</v>
      </c>
      <c r="B45" s="30"/>
      <c r="C45" s="142">
        <v>101.36217000000001</v>
      </c>
      <c r="D45" s="142">
        <v>91.886250000000004</v>
      </c>
      <c r="E45" s="142">
        <v>101.99578</v>
      </c>
      <c r="F45" s="142">
        <v>89.832689999999999</v>
      </c>
      <c r="G45" s="142">
        <v>75.080389999999994</v>
      </c>
      <c r="H45" s="142">
        <v>93.172190000000001</v>
      </c>
      <c r="I45" s="142">
        <v>110.94293999999999</v>
      </c>
      <c r="J45" s="142">
        <v>5.8</v>
      </c>
      <c r="K45" s="142">
        <v>13.8</v>
      </c>
      <c r="L45" s="142">
        <v>5.4</v>
      </c>
      <c r="M45" s="142">
        <v>6.6</v>
      </c>
      <c r="N45" s="142">
        <v>4</v>
      </c>
      <c r="O45" s="142">
        <v>8.1999999999999993</v>
      </c>
      <c r="P45" s="142">
        <v>0.4</v>
      </c>
      <c r="Q45" s="142">
        <v>3.9</v>
      </c>
      <c r="R45" s="142">
        <v>7.4</v>
      </c>
      <c r="S45" s="142">
        <v>3.7</v>
      </c>
      <c r="T45" s="142">
        <v>3.3</v>
      </c>
      <c r="U45" s="142">
        <v>2.6</v>
      </c>
      <c r="V45" s="142">
        <v>5.5</v>
      </c>
      <c r="W45" s="142">
        <v>-0.1</v>
      </c>
      <c r="X45" s="142">
        <v>7.4</v>
      </c>
      <c r="Y45" s="142">
        <v>6.4</v>
      </c>
      <c r="Z45" s="142">
        <v>7.5</v>
      </c>
      <c r="AA45" s="142">
        <v>4.2</v>
      </c>
      <c r="AB45" s="142">
        <v>6.3</v>
      </c>
      <c r="AC45" s="142">
        <v>6.4</v>
      </c>
      <c r="AD45" s="142">
        <v>2.6</v>
      </c>
      <c r="AE45" s="188" t="s">
        <v>19</v>
      </c>
      <c r="AF45" s="188" t="s">
        <v>19</v>
      </c>
      <c r="AG45" s="188" t="s">
        <v>19</v>
      </c>
      <c r="AH45" s="188" t="s">
        <v>19</v>
      </c>
      <c r="AI45" s="188" t="s">
        <v>19</v>
      </c>
      <c r="AJ45" s="188" t="s">
        <v>19</v>
      </c>
      <c r="AK45" s="188" t="s">
        <v>19</v>
      </c>
      <c r="AL45" s="140">
        <v>135.92323999999999</v>
      </c>
      <c r="AM45" s="140">
        <v>153.10738000000001</v>
      </c>
      <c r="AN45" s="140">
        <v>116.30415000000001</v>
      </c>
      <c r="AO45" s="140">
        <v>55.589750000000002</v>
      </c>
      <c r="AP45" s="140">
        <v>108.73555</v>
      </c>
      <c r="AQ45" s="140">
        <v>93.518129999999999</v>
      </c>
      <c r="AR45" s="140" t="s">
        <v>19</v>
      </c>
      <c r="AS45" s="140">
        <v>5.4</v>
      </c>
      <c r="AT45" s="140">
        <v>-1.7</v>
      </c>
      <c r="AU45" s="140">
        <v>8.3000000000000007</v>
      </c>
      <c r="AV45" s="140">
        <v>-2.5</v>
      </c>
      <c r="AW45" s="140">
        <v>5.2</v>
      </c>
      <c r="AX45" s="140">
        <v>6.7</v>
      </c>
      <c r="AY45" s="140" t="s">
        <v>19</v>
      </c>
      <c r="AZ45" s="140">
        <v>4.5</v>
      </c>
      <c r="BA45" s="140">
        <v>4</v>
      </c>
      <c r="BB45" s="140">
        <v>4.7</v>
      </c>
      <c r="BC45" s="140">
        <v>10.6</v>
      </c>
      <c r="BD45" s="140">
        <v>6.6</v>
      </c>
      <c r="BE45" s="140">
        <v>0.1</v>
      </c>
      <c r="BF45" s="140" t="s">
        <v>19</v>
      </c>
      <c r="BG45" s="140">
        <v>5.2</v>
      </c>
      <c r="BH45" s="140">
        <v>3.3</v>
      </c>
      <c r="BI45" s="140">
        <v>6</v>
      </c>
      <c r="BJ45" s="140">
        <v>16</v>
      </c>
      <c r="BK45" s="140">
        <v>4.0999999999999996</v>
      </c>
      <c r="BL45" s="140">
        <v>-0.4</v>
      </c>
      <c r="BM45" s="140" t="s">
        <v>19</v>
      </c>
      <c r="BN45" s="188" t="s">
        <v>19</v>
      </c>
      <c r="BO45" s="188" t="s">
        <v>19</v>
      </c>
      <c r="BP45" s="188" t="s">
        <v>19</v>
      </c>
      <c r="BQ45" s="188" t="s">
        <v>19</v>
      </c>
      <c r="BR45" s="188" t="s">
        <v>19</v>
      </c>
      <c r="BS45" s="188" t="s">
        <v>19</v>
      </c>
      <c r="BT45" s="188" t="s">
        <v>19</v>
      </c>
    </row>
    <row r="46" spans="1:72" x14ac:dyDescent="0.25">
      <c r="A46" s="1">
        <v>38473</v>
      </c>
      <c r="B46" s="30"/>
      <c r="C46" s="142">
        <v>106.16136</v>
      </c>
      <c r="D46" s="142">
        <v>97.40822</v>
      </c>
      <c r="E46" s="142">
        <v>106.75109999999999</v>
      </c>
      <c r="F46" s="142">
        <v>98.842969999999994</v>
      </c>
      <c r="G46" s="142">
        <v>78.396550000000005</v>
      </c>
      <c r="H46" s="142">
        <v>94.983279999999993</v>
      </c>
      <c r="I46" s="142">
        <v>109.80456</v>
      </c>
      <c r="J46" s="142">
        <v>5.5</v>
      </c>
      <c r="K46" s="142">
        <v>17.399999999999999</v>
      </c>
      <c r="L46" s="142">
        <v>4.9000000000000004</v>
      </c>
      <c r="M46" s="142">
        <v>3</v>
      </c>
      <c r="N46" s="142">
        <v>2.8</v>
      </c>
      <c r="O46" s="142">
        <v>4.0999999999999996</v>
      </c>
      <c r="P46" s="142">
        <v>-6.4</v>
      </c>
      <c r="Q46" s="142">
        <v>4.3</v>
      </c>
      <c r="R46" s="142">
        <v>9.5</v>
      </c>
      <c r="S46" s="142">
        <v>4</v>
      </c>
      <c r="T46" s="142">
        <v>3.2</v>
      </c>
      <c r="U46" s="142">
        <v>2.6</v>
      </c>
      <c r="V46" s="142">
        <v>5.2</v>
      </c>
      <c r="W46" s="142">
        <v>-1.5</v>
      </c>
      <c r="X46" s="142">
        <v>7.2</v>
      </c>
      <c r="Y46" s="142">
        <v>8.1</v>
      </c>
      <c r="Z46" s="142">
        <v>7.1</v>
      </c>
      <c r="AA46" s="142">
        <v>4.4000000000000004</v>
      </c>
      <c r="AB46" s="142">
        <v>5.4</v>
      </c>
      <c r="AC46" s="142">
        <v>6.4</v>
      </c>
      <c r="AD46" s="142">
        <v>1.7</v>
      </c>
      <c r="AE46" s="188" t="s">
        <v>19</v>
      </c>
      <c r="AF46" s="188" t="s">
        <v>19</v>
      </c>
      <c r="AG46" s="188" t="s">
        <v>19</v>
      </c>
      <c r="AH46" s="188" t="s">
        <v>19</v>
      </c>
      <c r="AI46" s="188" t="s">
        <v>19</v>
      </c>
      <c r="AJ46" s="188" t="s">
        <v>19</v>
      </c>
      <c r="AK46" s="188" t="s">
        <v>19</v>
      </c>
      <c r="AL46" s="140">
        <v>141.92079000000001</v>
      </c>
      <c r="AM46" s="140">
        <v>163.93513999999999</v>
      </c>
      <c r="AN46" s="140">
        <v>120.28131999999999</v>
      </c>
      <c r="AO46" s="140">
        <v>51.293840000000003</v>
      </c>
      <c r="AP46" s="140">
        <v>106.57281999999999</v>
      </c>
      <c r="AQ46" s="140">
        <v>95.208110000000005</v>
      </c>
      <c r="AR46" s="140" t="s">
        <v>19</v>
      </c>
      <c r="AS46" s="140">
        <v>4.0999999999999996</v>
      </c>
      <c r="AT46" s="140">
        <v>-1.8</v>
      </c>
      <c r="AU46" s="140">
        <v>6.6</v>
      </c>
      <c r="AV46" s="140">
        <v>-13.1</v>
      </c>
      <c r="AW46" s="140">
        <v>3</v>
      </c>
      <c r="AX46" s="140">
        <v>8.8000000000000007</v>
      </c>
      <c r="AY46" s="140" t="s">
        <v>19</v>
      </c>
      <c r="AZ46" s="140">
        <v>4.4000000000000004</v>
      </c>
      <c r="BA46" s="140">
        <v>2.8</v>
      </c>
      <c r="BB46" s="140">
        <v>5.0999999999999996</v>
      </c>
      <c r="BC46" s="140">
        <v>5.6</v>
      </c>
      <c r="BD46" s="140">
        <v>5.9</v>
      </c>
      <c r="BE46" s="140">
        <v>1.8</v>
      </c>
      <c r="BF46" s="140" t="s">
        <v>19</v>
      </c>
      <c r="BG46" s="140">
        <v>5.5</v>
      </c>
      <c r="BH46" s="140">
        <v>2.9</v>
      </c>
      <c r="BI46" s="140">
        <v>6.5</v>
      </c>
      <c r="BJ46" s="140">
        <v>14.6</v>
      </c>
      <c r="BK46" s="140">
        <v>5</v>
      </c>
      <c r="BL46" s="140">
        <v>0.6</v>
      </c>
      <c r="BM46" s="140" t="s">
        <v>19</v>
      </c>
      <c r="BN46" s="188" t="s">
        <v>19</v>
      </c>
      <c r="BO46" s="188" t="s">
        <v>19</v>
      </c>
      <c r="BP46" s="188" t="s">
        <v>19</v>
      </c>
      <c r="BQ46" s="188" t="s">
        <v>19</v>
      </c>
      <c r="BR46" s="188" t="s">
        <v>19</v>
      </c>
      <c r="BS46" s="188" t="s">
        <v>19</v>
      </c>
      <c r="BT46" s="188" t="s">
        <v>19</v>
      </c>
    </row>
    <row r="47" spans="1:72" x14ac:dyDescent="0.25">
      <c r="A47" s="1">
        <v>38504</v>
      </c>
      <c r="B47" s="30" t="s">
        <v>83</v>
      </c>
      <c r="C47" s="142">
        <v>106.49943</v>
      </c>
      <c r="D47" s="142">
        <v>96.928430000000006</v>
      </c>
      <c r="E47" s="142">
        <v>107.14086</v>
      </c>
      <c r="F47" s="142">
        <v>105.5039</v>
      </c>
      <c r="G47" s="142">
        <v>76.521780000000007</v>
      </c>
      <c r="H47" s="142">
        <v>93.799729999999997</v>
      </c>
      <c r="I47" s="142">
        <v>108.42711</v>
      </c>
      <c r="J47" s="142">
        <v>6.1</v>
      </c>
      <c r="K47" s="142">
        <v>15.3</v>
      </c>
      <c r="L47" s="142">
        <v>5.6</v>
      </c>
      <c r="M47" s="142">
        <v>2.9</v>
      </c>
      <c r="N47" s="142">
        <v>2.9</v>
      </c>
      <c r="O47" s="142">
        <v>4.0999999999999996</v>
      </c>
      <c r="P47" s="142">
        <v>-5.4</v>
      </c>
      <c r="Q47" s="142">
        <v>4.5999999999999996</v>
      </c>
      <c r="R47" s="142">
        <v>10.5</v>
      </c>
      <c r="S47" s="142">
        <v>4.3</v>
      </c>
      <c r="T47" s="142">
        <v>3.2</v>
      </c>
      <c r="U47" s="142">
        <v>2.6</v>
      </c>
      <c r="V47" s="142">
        <v>5</v>
      </c>
      <c r="W47" s="142">
        <v>-2.1</v>
      </c>
      <c r="X47" s="142">
        <v>6.6</v>
      </c>
      <c r="Y47" s="142">
        <v>8.6</v>
      </c>
      <c r="Z47" s="142">
        <v>6.5</v>
      </c>
      <c r="AA47" s="142">
        <v>4.0999999999999996</v>
      </c>
      <c r="AB47" s="142">
        <v>4.8</v>
      </c>
      <c r="AC47" s="142">
        <v>6.1</v>
      </c>
      <c r="AD47" s="142">
        <v>0.7</v>
      </c>
      <c r="AE47" s="188">
        <f t="shared" ref="AE47:AK47" si="18">(AVERAGE(C45:C47)/AVERAGE(C33:C35)-1)*100</f>
        <v>5.8179688620705994</v>
      </c>
      <c r="AF47" s="188">
        <f t="shared" si="18"/>
        <v>15.511911707208515</v>
      </c>
      <c r="AG47" s="188">
        <f t="shared" si="18"/>
        <v>5.3129986121415174</v>
      </c>
      <c r="AH47" s="188">
        <f t="shared" si="18"/>
        <v>4.0450849976899406</v>
      </c>
      <c r="AI47" s="188">
        <f t="shared" si="18"/>
        <v>3.1907011560025067</v>
      </c>
      <c r="AJ47" s="188">
        <f t="shared" si="18"/>
        <v>5.4267862705484449</v>
      </c>
      <c r="AK47" s="188">
        <f t="shared" si="18"/>
        <v>-3.8734735999173431</v>
      </c>
      <c r="AL47" s="140">
        <v>127.9303</v>
      </c>
      <c r="AM47" s="140">
        <v>162.74438000000001</v>
      </c>
      <c r="AN47" s="140">
        <v>104.17907</v>
      </c>
      <c r="AO47" s="140">
        <v>60.056339999999999</v>
      </c>
      <c r="AP47" s="140">
        <v>106.76467</v>
      </c>
      <c r="AQ47" s="140">
        <v>95.285150000000002</v>
      </c>
      <c r="AR47" s="140" t="s">
        <v>19</v>
      </c>
      <c r="AS47" s="140">
        <v>-4.2</v>
      </c>
      <c r="AT47" s="140">
        <v>2.2000000000000002</v>
      </c>
      <c r="AU47" s="140">
        <v>-6.8</v>
      </c>
      <c r="AV47" s="140">
        <v>2.4</v>
      </c>
      <c r="AW47" s="140">
        <v>-0.9</v>
      </c>
      <c r="AX47" s="140">
        <v>6.1</v>
      </c>
      <c r="AY47" s="140" t="s">
        <v>19</v>
      </c>
      <c r="AZ47" s="140">
        <v>3</v>
      </c>
      <c r="BA47" s="140">
        <v>2.7</v>
      </c>
      <c r="BB47" s="140">
        <v>3.1</v>
      </c>
      <c r="BC47" s="140">
        <v>5.0999999999999996</v>
      </c>
      <c r="BD47" s="140">
        <v>4.7</v>
      </c>
      <c r="BE47" s="140">
        <v>2.5</v>
      </c>
      <c r="BF47" s="140" t="s">
        <v>19</v>
      </c>
      <c r="BG47" s="140">
        <v>4.4000000000000004</v>
      </c>
      <c r="BH47" s="140">
        <v>2.6</v>
      </c>
      <c r="BI47" s="140">
        <v>5.2</v>
      </c>
      <c r="BJ47" s="140">
        <v>12.1</v>
      </c>
      <c r="BK47" s="140">
        <v>4.3</v>
      </c>
      <c r="BL47" s="140">
        <v>0.6</v>
      </c>
      <c r="BM47" s="140" t="s">
        <v>19</v>
      </c>
      <c r="BN47" s="188">
        <f t="shared" ref="BN47:BS47" si="19">(AVERAGE(AL45:AL47)/AVERAGE(AL33:AL35)-1)*100</f>
        <v>1.7279171147315253</v>
      </c>
      <c r="BO47" s="188">
        <f t="shared" si="19"/>
        <v>-0.47074804581385132</v>
      </c>
      <c r="BP47" s="188">
        <f t="shared" si="19"/>
        <v>2.6331176056671568</v>
      </c>
      <c r="BQ47" s="188">
        <f t="shared" si="19"/>
        <v>-4.4350370358751672</v>
      </c>
      <c r="BR47" s="188">
        <f t="shared" si="19"/>
        <v>2.393050550984932</v>
      </c>
      <c r="BS47" s="188">
        <f t="shared" si="19"/>
        <v>7.1752984731226599</v>
      </c>
      <c r="BT47" s="188" t="s">
        <v>19</v>
      </c>
    </row>
    <row r="48" spans="1:72" x14ac:dyDescent="0.25">
      <c r="A48" s="1">
        <v>38534</v>
      </c>
      <c r="B48" s="30"/>
      <c r="C48" s="142">
        <v>105.46883</v>
      </c>
      <c r="D48" s="142">
        <v>97.390259999999998</v>
      </c>
      <c r="E48" s="142">
        <v>106.01579</v>
      </c>
      <c r="F48" s="142">
        <v>108.27952000000001</v>
      </c>
      <c r="G48" s="142">
        <v>79.929109999999994</v>
      </c>
      <c r="H48" s="142">
        <v>93.691149999999993</v>
      </c>
      <c r="I48" s="142">
        <v>108.13696</v>
      </c>
      <c r="J48" s="142">
        <v>0.5</v>
      </c>
      <c r="K48" s="142">
        <v>10.9</v>
      </c>
      <c r="L48" s="142">
        <v>-0.1</v>
      </c>
      <c r="M48" s="142">
        <v>-1.5</v>
      </c>
      <c r="N48" s="142">
        <v>4.3</v>
      </c>
      <c r="O48" s="142">
        <v>-1.5</v>
      </c>
      <c r="P48" s="142">
        <v>-6.8</v>
      </c>
      <c r="Q48" s="142">
        <v>3.9</v>
      </c>
      <c r="R48" s="142">
        <v>10.5</v>
      </c>
      <c r="S48" s="142">
        <v>3.6</v>
      </c>
      <c r="T48" s="142">
        <v>2.4</v>
      </c>
      <c r="U48" s="142">
        <v>2.9</v>
      </c>
      <c r="V48" s="142">
        <v>4</v>
      </c>
      <c r="W48" s="142">
        <v>-2.8</v>
      </c>
      <c r="X48" s="142">
        <v>5.7</v>
      </c>
      <c r="Y48" s="142">
        <v>8.9</v>
      </c>
      <c r="Z48" s="142">
        <v>5.6</v>
      </c>
      <c r="AA48" s="142">
        <v>3.7</v>
      </c>
      <c r="AB48" s="142">
        <v>4.5</v>
      </c>
      <c r="AC48" s="142">
        <v>5.3</v>
      </c>
      <c r="AD48" s="142">
        <v>-0.3</v>
      </c>
      <c r="AE48" s="188" t="s">
        <v>19</v>
      </c>
      <c r="AF48" s="188" t="s">
        <v>19</v>
      </c>
      <c r="AG48" s="188" t="s">
        <v>19</v>
      </c>
      <c r="AH48" s="188" t="s">
        <v>19</v>
      </c>
      <c r="AI48" s="188" t="s">
        <v>19</v>
      </c>
      <c r="AJ48" s="188" t="s">
        <v>19</v>
      </c>
      <c r="AK48" s="188" t="s">
        <v>19</v>
      </c>
      <c r="AL48" s="140">
        <v>126.27066000000001</v>
      </c>
      <c r="AM48" s="140">
        <v>158.53650999999999</v>
      </c>
      <c r="AN48" s="140">
        <v>103.42207000000001</v>
      </c>
      <c r="AO48" s="140">
        <v>59.393410000000003</v>
      </c>
      <c r="AP48" s="140">
        <v>108.60447000000001</v>
      </c>
      <c r="AQ48" s="140">
        <v>98.77731</v>
      </c>
      <c r="AR48" s="140" t="s">
        <v>19</v>
      </c>
      <c r="AS48" s="140">
        <v>-8.1999999999999993</v>
      </c>
      <c r="AT48" s="140">
        <v>-2.5</v>
      </c>
      <c r="AU48" s="140">
        <v>-10.5</v>
      </c>
      <c r="AV48" s="140">
        <v>-6.6</v>
      </c>
      <c r="AW48" s="140">
        <v>2.2000000000000002</v>
      </c>
      <c r="AX48" s="140">
        <v>7.4</v>
      </c>
      <c r="AY48" s="140" t="s">
        <v>19</v>
      </c>
      <c r="AZ48" s="140">
        <v>1.3</v>
      </c>
      <c r="BA48" s="140">
        <v>1.9</v>
      </c>
      <c r="BB48" s="140">
        <v>1.1000000000000001</v>
      </c>
      <c r="BC48" s="140">
        <v>3.3</v>
      </c>
      <c r="BD48" s="140">
        <v>4.3</v>
      </c>
      <c r="BE48" s="140">
        <v>3.3</v>
      </c>
      <c r="BF48" s="140" t="s">
        <v>19</v>
      </c>
      <c r="BG48" s="140">
        <v>3.6</v>
      </c>
      <c r="BH48" s="140">
        <v>2.5</v>
      </c>
      <c r="BI48" s="140">
        <v>4.0999999999999996</v>
      </c>
      <c r="BJ48" s="140">
        <v>9.6999999999999993</v>
      </c>
      <c r="BK48" s="140">
        <v>4.9000000000000004</v>
      </c>
      <c r="BL48" s="140">
        <v>1.1000000000000001</v>
      </c>
      <c r="BM48" s="140" t="s">
        <v>19</v>
      </c>
      <c r="BN48" s="188" t="s">
        <v>19</v>
      </c>
      <c r="BO48" s="188" t="s">
        <v>19</v>
      </c>
      <c r="BP48" s="188" t="s">
        <v>19</v>
      </c>
      <c r="BQ48" s="188" t="s">
        <v>19</v>
      </c>
      <c r="BR48" s="188" t="s">
        <v>19</v>
      </c>
      <c r="BS48" s="188" t="s">
        <v>19</v>
      </c>
      <c r="BT48" s="188" t="s">
        <v>19</v>
      </c>
    </row>
    <row r="49" spans="1:72" x14ac:dyDescent="0.25">
      <c r="A49" s="1">
        <v>38565</v>
      </c>
      <c r="B49" s="30"/>
      <c r="C49" s="142">
        <v>111.39355</v>
      </c>
      <c r="D49" s="142">
        <v>98.498829999999998</v>
      </c>
      <c r="E49" s="142">
        <v>112.24630999999999</v>
      </c>
      <c r="F49" s="142">
        <v>116.85684000000001</v>
      </c>
      <c r="G49" s="142">
        <v>76.564440000000005</v>
      </c>
      <c r="H49" s="142">
        <v>98.743459999999999</v>
      </c>
      <c r="I49" s="142">
        <v>115.15723</v>
      </c>
      <c r="J49" s="142">
        <v>3.7</v>
      </c>
      <c r="K49" s="142">
        <v>7.8</v>
      </c>
      <c r="L49" s="142">
        <v>3.5</v>
      </c>
      <c r="M49" s="142">
        <v>1.2</v>
      </c>
      <c r="N49" s="142">
        <v>-0.3</v>
      </c>
      <c r="O49" s="142">
        <v>0.1</v>
      </c>
      <c r="P49" s="142">
        <v>-2.9</v>
      </c>
      <c r="Q49" s="142">
        <v>3.9</v>
      </c>
      <c r="R49" s="142">
        <v>10.199999999999999</v>
      </c>
      <c r="S49" s="142">
        <v>3.6</v>
      </c>
      <c r="T49" s="142">
        <v>2.2000000000000002</v>
      </c>
      <c r="U49" s="142">
        <v>2.5</v>
      </c>
      <c r="V49" s="142">
        <v>3.5</v>
      </c>
      <c r="W49" s="142">
        <v>-2.8</v>
      </c>
      <c r="X49" s="142">
        <v>5</v>
      </c>
      <c r="Y49" s="142">
        <v>8.9</v>
      </c>
      <c r="Z49" s="142">
        <v>4.8</v>
      </c>
      <c r="AA49" s="142">
        <v>3.4</v>
      </c>
      <c r="AB49" s="142">
        <v>3.7</v>
      </c>
      <c r="AC49" s="142">
        <v>4.2</v>
      </c>
      <c r="AD49" s="142">
        <v>-1</v>
      </c>
      <c r="AE49" s="188" t="s">
        <v>19</v>
      </c>
      <c r="AF49" s="188" t="s">
        <v>19</v>
      </c>
      <c r="AG49" s="188" t="s">
        <v>19</v>
      </c>
      <c r="AH49" s="188" t="s">
        <v>19</v>
      </c>
      <c r="AI49" s="188" t="s">
        <v>19</v>
      </c>
      <c r="AJ49" s="188" t="s">
        <v>19</v>
      </c>
      <c r="AK49" s="188" t="s">
        <v>19</v>
      </c>
      <c r="AL49" s="140">
        <v>139.12918999999999</v>
      </c>
      <c r="AM49" s="140">
        <v>176.08269000000001</v>
      </c>
      <c r="AN49" s="140">
        <v>113.55633</v>
      </c>
      <c r="AO49" s="140">
        <v>68.975449999999995</v>
      </c>
      <c r="AP49" s="140">
        <v>87.773210000000006</v>
      </c>
      <c r="AQ49" s="140">
        <v>100.96091</v>
      </c>
      <c r="AR49" s="140" t="s">
        <v>19</v>
      </c>
      <c r="AS49" s="140">
        <v>0.5</v>
      </c>
      <c r="AT49" s="140">
        <v>3.6</v>
      </c>
      <c r="AU49" s="140">
        <v>-0.8</v>
      </c>
      <c r="AV49" s="140">
        <v>3.9</v>
      </c>
      <c r="AW49" s="140">
        <v>-11.2</v>
      </c>
      <c r="AX49" s="140">
        <v>14.2</v>
      </c>
      <c r="AY49" s="140" t="s">
        <v>19</v>
      </c>
      <c r="AZ49" s="140">
        <v>1.2</v>
      </c>
      <c r="BA49" s="140">
        <v>2.1</v>
      </c>
      <c r="BB49" s="140">
        <v>0.8</v>
      </c>
      <c r="BC49" s="140">
        <v>3.3</v>
      </c>
      <c r="BD49" s="140">
        <v>2.5</v>
      </c>
      <c r="BE49" s="140">
        <v>4.5999999999999996</v>
      </c>
      <c r="BF49" s="140" t="s">
        <v>19</v>
      </c>
      <c r="BG49" s="140">
        <v>3.3</v>
      </c>
      <c r="BH49" s="140">
        <v>2.2000000000000002</v>
      </c>
      <c r="BI49" s="140">
        <v>3.7</v>
      </c>
      <c r="BJ49" s="140">
        <v>8.6</v>
      </c>
      <c r="BK49" s="140">
        <v>3.6</v>
      </c>
      <c r="BL49" s="140">
        <v>2.5</v>
      </c>
      <c r="BM49" s="140" t="s">
        <v>19</v>
      </c>
      <c r="BN49" s="188" t="s">
        <v>19</v>
      </c>
      <c r="BO49" s="188" t="s">
        <v>19</v>
      </c>
      <c r="BP49" s="188" t="s">
        <v>19</v>
      </c>
      <c r="BQ49" s="188" t="s">
        <v>19</v>
      </c>
      <c r="BR49" s="188" t="s">
        <v>19</v>
      </c>
      <c r="BS49" s="188" t="s">
        <v>19</v>
      </c>
      <c r="BT49" s="188" t="s">
        <v>19</v>
      </c>
    </row>
    <row r="50" spans="1:72" x14ac:dyDescent="0.25">
      <c r="A50" s="1">
        <v>38596</v>
      </c>
      <c r="B50" s="30" t="s">
        <v>84</v>
      </c>
      <c r="C50" s="142">
        <v>107.22933</v>
      </c>
      <c r="D50" s="142">
        <v>96.699020000000004</v>
      </c>
      <c r="E50" s="142">
        <v>107.93151</v>
      </c>
      <c r="F50" s="142">
        <v>112.345</v>
      </c>
      <c r="G50" s="142">
        <v>76.750749999999996</v>
      </c>
      <c r="H50" s="142">
        <v>95.395939999999996</v>
      </c>
      <c r="I50" s="142">
        <v>114.14581</v>
      </c>
      <c r="J50" s="142">
        <v>-0.1</v>
      </c>
      <c r="K50" s="142">
        <v>10.6</v>
      </c>
      <c r="L50" s="142">
        <v>-0.7</v>
      </c>
      <c r="M50" s="142">
        <v>-4.5</v>
      </c>
      <c r="N50" s="142">
        <v>1.8</v>
      </c>
      <c r="O50" s="142">
        <v>0.4</v>
      </c>
      <c r="P50" s="142">
        <v>-1.3</v>
      </c>
      <c r="Q50" s="142">
        <v>3.4</v>
      </c>
      <c r="R50" s="142">
        <v>10.199999999999999</v>
      </c>
      <c r="S50" s="142">
        <v>3.1</v>
      </c>
      <c r="T50" s="142">
        <v>1.3</v>
      </c>
      <c r="U50" s="142">
        <v>2.4</v>
      </c>
      <c r="V50" s="142">
        <v>3.1</v>
      </c>
      <c r="W50" s="142">
        <v>-2.7</v>
      </c>
      <c r="X50" s="142">
        <v>4.3</v>
      </c>
      <c r="Y50" s="142">
        <v>9.3000000000000007</v>
      </c>
      <c r="Z50" s="142">
        <v>4</v>
      </c>
      <c r="AA50" s="142">
        <v>2.6</v>
      </c>
      <c r="AB50" s="142">
        <v>3.5</v>
      </c>
      <c r="AC50" s="142">
        <v>3.5</v>
      </c>
      <c r="AD50" s="142">
        <v>-1.4</v>
      </c>
      <c r="AE50" s="188">
        <f t="shared" ref="AE50:AK50" si="20">(AVERAGE(C48:C50)/AVERAGE(C36:C38)-1)*100</f>
        <v>1.3665314869827805</v>
      </c>
      <c r="AF50" s="188">
        <f t="shared" si="20"/>
        <v>9.7538817354241747</v>
      </c>
      <c r="AG50" s="188">
        <f t="shared" si="20"/>
        <v>0.93026606166317638</v>
      </c>
      <c r="AH50" s="188">
        <f t="shared" si="20"/>
        <v>-1.6154727907299438</v>
      </c>
      <c r="AI50" s="188">
        <f t="shared" si="20"/>
        <v>1.9441363949286083</v>
      </c>
      <c r="AJ50" s="188">
        <f t="shared" si="20"/>
        <v>-0.32468609591073117</v>
      </c>
      <c r="AK50" s="188">
        <f t="shared" si="20"/>
        <v>-3.6398460430655422</v>
      </c>
      <c r="AL50" s="140">
        <v>136.54320000000001</v>
      </c>
      <c r="AM50" s="140">
        <v>167.28061</v>
      </c>
      <c r="AN50" s="140">
        <v>113.01356</v>
      </c>
      <c r="AO50" s="140">
        <v>63.990789999999997</v>
      </c>
      <c r="AP50" s="140">
        <v>97.060410000000005</v>
      </c>
      <c r="AQ50" s="140">
        <v>96.24521</v>
      </c>
      <c r="AR50" s="140" t="s">
        <v>19</v>
      </c>
      <c r="AS50" s="140">
        <v>2.9</v>
      </c>
      <c r="AT50" s="140">
        <v>4.8</v>
      </c>
      <c r="AU50" s="140">
        <v>2.1</v>
      </c>
      <c r="AV50" s="140">
        <v>-8.3000000000000007</v>
      </c>
      <c r="AW50" s="140">
        <v>5.8</v>
      </c>
      <c r="AX50" s="140">
        <v>8.9</v>
      </c>
      <c r="AY50" s="140" t="s">
        <v>19</v>
      </c>
      <c r="AZ50" s="140">
        <v>1.4</v>
      </c>
      <c r="BA50" s="140">
        <v>2.4</v>
      </c>
      <c r="BB50" s="140">
        <v>1</v>
      </c>
      <c r="BC50" s="140">
        <v>1.9</v>
      </c>
      <c r="BD50" s="140">
        <v>2.8</v>
      </c>
      <c r="BE50" s="140">
        <v>5.0999999999999996</v>
      </c>
      <c r="BF50" s="140" t="s">
        <v>19</v>
      </c>
      <c r="BG50" s="140">
        <v>3.5</v>
      </c>
      <c r="BH50" s="140">
        <v>2.2999999999999998</v>
      </c>
      <c r="BI50" s="140">
        <v>4</v>
      </c>
      <c r="BJ50" s="140">
        <v>5.9</v>
      </c>
      <c r="BK50" s="140">
        <v>5.6</v>
      </c>
      <c r="BL50" s="140">
        <v>3.2</v>
      </c>
      <c r="BM50" s="140" t="s">
        <v>19</v>
      </c>
      <c r="BN50" s="188">
        <f t="shared" ref="BN50:BS50" si="21">(AVERAGE(AL48:AL50)/AVERAGE(AL36:AL38)-1)*100</f>
        <v>-1.6486246253982206</v>
      </c>
      <c r="BO50" s="188">
        <f t="shared" si="21"/>
        <v>1.9826064220091144</v>
      </c>
      <c r="BP50" s="188">
        <f t="shared" si="21"/>
        <v>-3.1361407159716803</v>
      </c>
      <c r="BQ50" s="188">
        <f t="shared" si="21"/>
        <v>-3.6993562123039614</v>
      </c>
      <c r="BR50" s="188">
        <f t="shared" si="21"/>
        <v>-1.1393208175922931</v>
      </c>
      <c r="BS50" s="188">
        <f t="shared" si="21"/>
        <v>10.107406488003168</v>
      </c>
      <c r="BT50" s="188" t="s">
        <v>19</v>
      </c>
    </row>
    <row r="51" spans="1:72" x14ac:dyDescent="0.25">
      <c r="A51" s="1">
        <v>38626</v>
      </c>
      <c r="B51" s="30"/>
      <c r="C51" s="142">
        <v>109.21963</v>
      </c>
      <c r="D51" s="142">
        <v>99.627570000000006</v>
      </c>
      <c r="E51" s="142">
        <v>109.86336</v>
      </c>
      <c r="F51" s="142">
        <v>112.08193</v>
      </c>
      <c r="G51" s="142">
        <v>80.09872</v>
      </c>
      <c r="H51" s="142">
        <v>95.152950000000004</v>
      </c>
      <c r="I51" s="142">
        <v>115.9241</v>
      </c>
      <c r="J51" s="142">
        <v>0.3</v>
      </c>
      <c r="K51" s="142">
        <v>10.8</v>
      </c>
      <c r="L51" s="142">
        <v>-0.3</v>
      </c>
      <c r="M51" s="142">
        <v>-0.7</v>
      </c>
      <c r="N51" s="142">
        <v>1.5</v>
      </c>
      <c r="O51" s="142">
        <v>-0.6</v>
      </c>
      <c r="P51" s="142">
        <v>-1.5</v>
      </c>
      <c r="Q51" s="142">
        <v>3.1</v>
      </c>
      <c r="R51" s="142">
        <v>10.3</v>
      </c>
      <c r="S51" s="142">
        <v>2.7</v>
      </c>
      <c r="T51" s="142">
        <v>1.1000000000000001</v>
      </c>
      <c r="U51" s="142">
        <v>2.2999999999999998</v>
      </c>
      <c r="V51" s="142">
        <v>2.7</v>
      </c>
      <c r="W51" s="142">
        <v>-2.5</v>
      </c>
      <c r="X51" s="142">
        <v>4</v>
      </c>
      <c r="Y51" s="142">
        <v>9.6999999999999993</v>
      </c>
      <c r="Z51" s="142">
        <v>3.7</v>
      </c>
      <c r="AA51" s="142">
        <v>2.6</v>
      </c>
      <c r="AB51" s="142">
        <v>3.1</v>
      </c>
      <c r="AC51" s="142">
        <v>3.3</v>
      </c>
      <c r="AD51" s="142">
        <v>-2</v>
      </c>
      <c r="AE51" s="188" t="s">
        <v>19</v>
      </c>
      <c r="AF51" s="188" t="s">
        <v>19</v>
      </c>
      <c r="AG51" s="188" t="s">
        <v>19</v>
      </c>
      <c r="AH51" s="188" t="s">
        <v>19</v>
      </c>
      <c r="AI51" s="188" t="s">
        <v>19</v>
      </c>
      <c r="AJ51" s="188" t="s">
        <v>19</v>
      </c>
      <c r="AK51" s="188" t="s">
        <v>19</v>
      </c>
      <c r="AL51" s="140">
        <v>141.94332</v>
      </c>
      <c r="AM51" s="140">
        <v>165.78550000000001</v>
      </c>
      <c r="AN51" s="140">
        <v>119.7831</v>
      </c>
      <c r="AO51" s="140">
        <v>68.309060000000002</v>
      </c>
      <c r="AP51" s="140">
        <v>114.53140999999999</v>
      </c>
      <c r="AQ51" s="140">
        <v>95.950680000000006</v>
      </c>
      <c r="AR51" s="140" t="s">
        <v>19</v>
      </c>
      <c r="AS51" s="140">
        <v>4.2</v>
      </c>
      <c r="AT51" s="140">
        <v>-0.6</v>
      </c>
      <c r="AU51" s="140">
        <v>6.3</v>
      </c>
      <c r="AV51" s="140">
        <v>-1.3</v>
      </c>
      <c r="AW51" s="140">
        <v>13.8</v>
      </c>
      <c r="AX51" s="140">
        <v>7.6</v>
      </c>
      <c r="AY51" s="140" t="s">
        <v>19</v>
      </c>
      <c r="AZ51" s="140">
        <v>1.7</v>
      </c>
      <c r="BA51" s="140">
        <v>2.1</v>
      </c>
      <c r="BB51" s="140">
        <v>1.5</v>
      </c>
      <c r="BC51" s="140">
        <v>1.5</v>
      </c>
      <c r="BD51" s="140">
        <v>3.9</v>
      </c>
      <c r="BE51" s="140">
        <v>5.3</v>
      </c>
      <c r="BF51" s="140" t="s">
        <v>19</v>
      </c>
      <c r="BG51" s="140">
        <v>3.1</v>
      </c>
      <c r="BH51" s="140">
        <v>2</v>
      </c>
      <c r="BI51" s="140">
        <v>3.5</v>
      </c>
      <c r="BJ51" s="140">
        <v>4.9000000000000004</v>
      </c>
      <c r="BK51" s="140">
        <v>7.6</v>
      </c>
      <c r="BL51" s="140">
        <v>4.0999999999999996</v>
      </c>
      <c r="BM51" s="140" t="s">
        <v>19</v>
      </c>
      <c r="BN51" s="188" t="s">
        <v>19</v>
      </c>
      <c r="BO51" s="188" t="s">
        <v>19</v>
      </c>
      <c r="BP51" s="188" t="s">
        <v>19</v>
      </c>
      <c r="BQ51" s="188" t="s">
        <v>19</v>
      </c>
      <c r="BR51" s="188" t="s">
        <v>19</v>
      </c>
      <c r="BS51" s="188" t="s">
        <v>19</v>
      </c>
      <c r="BT51" s="188" t="s">
        <v>19</v>
      </c>
    </row>
    <row r="52" spans="1:72" x14ac:dyDescent="0.25">
      <c r="A52" s="1">
        <v>38657</v>
      </c>
      <c r="B52" s="30"/>
      <c r="C52" s="142">
        <v>107.68567</v>
      </c>
      <c r="D52" s="142">
        <v>94.634810000000002</v>
      </c>
      <c r="E52" s="142">
        <v>108.54696</v>
      </c>
      <c r="F52" s="142">
        <v>106.91271999999999</v>
      </c>
      <c r="G52" s="142">
        <v>78.952770000000001</v>
      </c>
      <c r="H52" s="142">
        <v>94.663439999999994</v>
      </c>
      <c r="I52" s="142">
        <v>112.04833000000001</v>
      </c>
      <c r="J52" s="142">
        <v>0.7</v>
      </c>
      <c r="K52" s="142">
        <v>10.6</v>
      </c>
      <c r="L52" s="142">
        <v>0.2</v>
      </c>
      <c r="M52" s="142">
        <v>-1.4</v>
      </c>
      <c r="N52" s="142">
        <v>2.9</v>
      </c>
      <c r="O52" s="142">
        <v>2.2999999999999998</v>
      </c>
      <c r="P52" s="142">
        <v>-0.1</v>
      </c>
      <c r="Q52" s="142">
        <v>2.9</v>
      </c>
      <c r="R52" s="142">
        <v>10.3</v>
      </c>
      <c r="S52" s="142">
        <v>2.5</v>
      </c>
      <c r="T52" s="142">
        <v>0.8</v>
      </c>
      <c r="U52" s="142">
        <v>2.4</v>
      </c>
      <c r="V52" s="142">
        <v>2.7</v>
      </c>
      <c r="W52" s="142">
        <v>-2.2999999999999998</v>
      </c>
      <c r="X52" s="142">
        <v>3.3</v>
      </c>
      <c r="Y52" s="142">
        <v>10</v>
      </c>
      <c r="Z52" s="142">
        <v>2.9</v>
      </c>
      <c r="AA52" s="142">
        <v>1.6</v>
      </c>
      <c r="AB52" s="142">
        <v>2.8</v>
      </c>
      <c r="AC52" s="142">
        <v>3</v>
      </c>
      <c r="AD52" s="142">
        <v>-2.1</v>
      </c>
      <c r="AE52" s="188" t="s">
        <v>19</v>
      </c>
      <c r="AF52" s="188" t="s">
        <v>19</v>
      </c>
      <c r="AG52" s="188" t="s">
        <v>19</v>
      </c>
      <c r="AH52" s="188" t="s">
        <v>19</v>
      </c>
      <c r="AI52" s="188" t="s">
        <v>19</v>
      </c>
      <c r="AJ52" s="188" t="s">
        <v>19</v>
      </c>
      <c r="AK52" s="188" t="s">
        <v>19</v>
      </c>
      <c r="AL52" s="140">
        <v>137.39697000000001</v>
      </c>
      <c r="AM52" s="140">
        <v>150.33632</v>
      </c>
      <c r="AN52" s="140">
        <v>118.82169</v>
      </c>
      <c r="AO52" s="140">
        <v>75.184449999999998</v>
      </c>
      <c r="AP52" s="140">
        <v>105.68628</v>
      </c>
      <c r="AQ52" s="140">
        <v>93.364739999999998</v>
      </c>
      <c r="AR52" s="140" t="s">
        <v>19</v>
      </c>
      <c r="AS52" s="140">
        <v>1.4</v>
      </c>
      <c r="AT52" s="140">
        <v>-2.6</v>
      </c>
      <c r="AU52" s="140">
        <v>3</v>
      </c>
      <c r="AV52" s="140">
        <v>-0.4</v>
      </c>
      <c r="AW52" s="140">
        <v>-4.3</v>
      </c>
      <c r="AX52" s="140">
        <v>9.6999999999999993</v>
      </c>
      <c r="AY52" s="140" t="s">
        <v>19</v>
      </c>
      <c r="AZ52" s="140">
        <v>1.7</v>
      </c>
      <c r="BA52" s="140">
        <v>1.7</v>
      </c>
      <c r="BB52" s="140">
        <v>1.7</v>
      </c>
      <c r="BC52" s="140">
        <v>1.3</v>
      </c>
      <c r="BD52" s="140">
        <v>3.1</v>
      </c>
      <c r="BE52" s="140">
        <v>5.7</v>
      </c>
      <c r="BF52" s="140" t="s">
        <v>19</v>
      </c>
      <c r="BG52" s="140">
        <v>2.2999999999999998</v>
      </c>
      <c r="BH52" s="140">
        <v>2.1</v>
      </c>
      <c r="BI52" s="140">
        <v>2.4</v>
      </c>
      <c r="BJ52" s="140">
        <v>2.7</v>
      </c>
      <c r="BK52" s="140">
        <v>4.3</v>
      </c>
      <c r="BL52" s="140">
        <v>5.4</v>
      </c>
      <c r="BM52" s="140" t="s">
        <v>19</v>
      </c>
      <c r="BN52" s="188" t="s">
        <v>19</v>
      </c>
      <c r="BO52" s="188" t="s">
        <v>19</v>
      </c>
      <c r="BP52" s="188" t="s">
        <v>19</v>
      </c>
      <c r="BQ52" s="188" t="s">
        <v>19</v>
      </c>
      <c r="BR52" s="188" t="s">
        <v>19</v>
      </c>
      <c r="BS52" s="188" t="s">
        <v>19</v>
      </c>
      <c r="BT52" s="188" t="s">
        <v>19</v>
      </c>
    </row>
    <row r="53" spans="1:72" x14ac:dyDescent="0.25">
      <c r="A53" s="1">
        <v>38687</v>
      </c>
      <c r="B53" s="30" t="s">
        <v>85</v>
      </c>
      <c r="C53" s="142">
        <v>100.94034000000001</v>
      </c>
      <c r="D53" s="142">
        <v>95.514330000000001</v>
      </c>
      <c r="E53" s="142">
        <v>101.31841</v>
      </c>
      <c r="F53" s="142">
        <v>94.310180000000003</v>
      </c>
      <c r="G53" s="142">
        <v>80.331549999999993</v>
      </c>
      <c r="H53" s="142">
        <v>92.277829999999994</v>
      </c>
      <c r="I53" s="142">
        <v>111.04142</v>
      </c>
      <c r="J53" s="142">
        <v>2.2000000000000002</v>
      </c>
      <c r="K53" s="142">
        <v>9.6</v>
      </c>
      <c r="L53" s="142">
        <v>1.8</v>
      </c>
      <c r="M53" s="142">
        <v>-1.8</v>
      </c>
      <c r="N53" s="142">
        <v>4</v>
      </c>
      <c r="O53" s="142">
        <v>4.3</v>
      </c>
      <c r="P53" s="142">
        <v>2.1</v>
      </c>
      <c r="Q53" s="142">
        <v>2.8</v>
      </c>
      <c r="R53" s="142">
        <v>10.199999999999999</v>
      </c>
      <c r="S53" s="142">
        <v>2.4</v>
      </c>
      <c r="T53" s="142">
        <v>0.6</v>
      </c>
      <c r="U53" s="142">
        <v>2.5</v>
      </c>
      <c r="V53" s="142">
        <v>2.8</v>
      </c>
      <c r="W53" s="142">
        <v>-2</v>
      </c>
      <c r="X53" s="142">
        <v>2.8</v>
      </c>
      <c r="Y53" s="142">
        <v>10.199999999999999</v>
      </c>
      <c r="Z53" s="142">
        <v>2.4</v>
      </c>
      <c r="AA53" s="142">
        <v>0.6</v>
      </c>
      <c r="AB53" s="142">
        <v>2.5</v>
      </c>
      <c r="AC53" s="142">
        <v>2.8</v>
      </c>
      <c r="AD53" s="142">
        <v>-2</v>
      </c>
      <c r="AE53" s="188">
        <f t="shared" ref="AE53:AK53" si="22">(AVERAGE(C51:C53)/AVERAGE(C39:C41)-1)*100</f>
        <v>1.0176913214236194</v>
      </c>
      <c r="AF53" s="188">
        <f t="shared" si="22"/>
        <v>10.330952067019282</v>
      </c>
      <c r="AG53" s="188">
        <f t="shared" si="22"/>
        <v>0.53269996820473065</v>
      </c>
      <c r="AH53" s="188">
        <f t="shared" si="22"/>
        <v>-1.2583550910382102</v>
      </c>
      <c r="AI53" s="188">
        <f t="shared" si="22"/>
        <v>2.7854732797016224</v>
      </c>
      <c r="AJ53" s="188">
        <f t="shared" si="22"/>
        <v>1.9446014963143243</v>
      </c>
      <c r="AK53" s="188">
        <f t="shared" si="22"/>
        <v>0.11339815435642553</v>
      </c>
      <c r="AL53" s="140">
        <v>140.55139</v>
      </c>
      <c r="AM53" s="140">
        <v>157.46752000000001</v>
      </c>
      <c r="AN53" s="140">
        <v>120.50619</v>
      </c>
      <c r="AO53" s="140">
        <v>70.029079999999993</v>
      </c>
      <c r="AP53" s="140">
        <v>105.42295</v>
      </c>
      <c r="AQ53" s="140">
        <v>94.084289999999996</v>
      </c>
      <c r="AR53" s="140" t="s">
        <v>19</v>
      </c>
      <c r="AS53" s="140">
        <v>-3.3</v>
      </c>
      <c r="AT53" s="140">
        <v>-5.8</v>
      </c>
      <c r="AU53" s="140">
        <v>-2.2999999999999998</v>
      </c>
      <c r="AV53" s="140">
        <v>-8.3000000000000007</v>
      </c>
      <c r="AW53" s="140">
        <v>-9.1</v>
      </c>
      <c r="AX53" s="140">
        <v>15</v>
      </c>
      <c r="AY53" s="140" t="s">
        <v>19</v>
      </c>
      <c r="AZ53" s="140">
        <v>1.2</v>
      </c>
      <c r="BA53" s="140">
        <v>1</v>
      </c>
      <c r="BB53" s="140">
        <v>1.3</v>
      </c>
      <c r="BC53" s="140">
        <v>0.3</v>
      </c>
      <c r="BD53" s="140">
        <v>2</v>
      </c>
      <c r="BE53" s="140">
        <v>6.4</v>
      </c>
      <c r="BF53" s="140" t="s">
        <v>19</v>
      </c>
      <c r="BG53" s="140">
        <v>1.2</v>
      </c>
      <c r="BH53" s="140">
        <v>1</v>
      </c>
      <c r="BI53" s="140">
        <v>1.3</v>
      </c>
      <c r="BJ53" s="140">
        <v>0.3</v>
      </c>
      <c r="BK53" s="140">
        <v>2</v>
      </c>
      <c r="BL53" s="140">
        <v>6.4</v>
      </c>
      <c r="BM53" s="140" t="s">
        <v>19</v>
      </c>
      <c r="BN53" s="188">
        <f t="shared" ref="BN53:BS53" si="23">(AVERAGE(AL51:AL53)/AVERAGE(AL39:AL41)-1)*100</f>
        <v>0.71623156384510445</v>
      </c>
      <c r="BO53" s="188">
        <f t="shared" si="23"/>
        <v>-3.0015112934097532</v>
      </c>
      <c r="BP53" s="188">
        <f t="shared" si="23"/>
        <v>2.1808208906640258</v>
      </c>
      <c r="BQ53" s="188">
        <f t="shared" si="23"/>
        <v>-3.4206461556233858</v>
      </c>
      <c r="BR53" s="188">
        <f t="shared" si="23"/>
        <v>-0.38964323509234067</v>
      </c>
      <c r="BS53" s="188">
        <f t="shared" si="23"/>
        <v>10.679643614307199</v>
      </c>
      <c r="BT53" s="188" t="s">
        <v>19</v>
      </c>
    </row>
    <row r="54" spans="1:72" x14ac:dyDescent="0.25">
      <c r="A54" s="1">
        <v>38718</v>
      </c>
      <c r="B54" s="30"/>
      <c r="C54" s="142">
        <v>97.48057</v>
      </c>
      <c r="D54" s="142">
        <v>97.090170000000001</v>
      </c>
      <c r="E54" s="142">
        <v>97.53989</v>
      </c>
      <c r="F54" s="142">
        <v>87.341260000000005</v>
      </c>
      <c r="G54" s="142">
        <v>79.921369999999996</v>
      </c>
      <c r="H54" s="142">
        <v>93.378979999999999</v>
      </c>
      <c r="I54" s="142">
        <v>110.21268999999999</v>
      </c>
      <c r="J54" s="142">
        <v>3.2</v>
      </c>
      <c r="K54" s="142">
        <v>13.9</v>
      </c>
      <c r="L54" s="142">
        <v>2.6</v>
      </c>
      <c r="M54" s="142">
        <v>0</v>
      </c>
      <c r="N54" s="142">
        <v>4.2</v>
      </c>
      <c r="O54" s="142">
        <v>4.3</v>
      </c>
      <c r="P54" s="142">
        <v>2.8</v>
      </c>
      <c r="Q54" s="142">
        <v>3.2</v>
      </c>
      <c r="R54" s="142">
        <v>13.9</v>
      </c>
      <c r="S54" s="142">
        <v>2.6</v>
      </c>
      <c r="T54" s="142">
        <v>0</v>
      </c>
      <c r="U54" s="142">
        <v>4.2</v>
      </c>
      <c r="V54" s="142">
        <v>4.3</v>
      </c>
      <c r="W54" s="142">
        <v>2.8</v>
      </c>
      <c r="X54" s="142">
        <v>2.6</v>
      </c>
      <c r="Y54" s="142">
        <v>10.8</v>
      </c>
      <c r="Z54" s="142">
        <v>2.2000000000000002</v>
      </c>
      <c r="AA54" s="142">
        <v>0.2</v>
      </c>
      <c r="AB54" s="142">
        <v>2.6</v>
      </c>
      <c r="AC54" s="142">
        <v>2.7</v>
      </c>
      <c r="AD54" s="142">
        <v>-1.8</v>
      </c>
      <c r="AE54" s="188" t="s">
        <v>19</v>
      </c>
      <c r="AF54" s="188" t="s">
        <v>19</v>
      </c>
      <c r="AG54" s="188" t="s">
        <v>19</v>
      </c>
      <c r="AH54" s="188" t="s">
        <v>19</v>
      </c>
      <c r="AI54" s="188" t="s">
        <v>19</v>
      </c>
      <c r="AJ54" s="188" t="s">
        <v>19</v>
      </c>
      <c r="AK54" s="188" t="s">
        <v>19</v>
      </c>
      <c r="AL54" s="140">
        <v>144.00906000000001</v>
      </c>
      <c r="AM54" s="140">
        <v>154.61721</v>
      </c>
      <c r="AN54" s="140">
        <v>125.37748999999999</v>
      </c>
      <c r="AO54" s="140">
        <v>80.524609999999996</v>
      </c>
      <c r="AP54" s="140">
        <v>112.4366</v>
      </c>
      <c r="AQ54" s="140">
        <v>93.164270000000002</v>
      </c>
      <c r="AR54" s="140" t="s">
        <v>19</v>
      </c>
      <c r="AS54" s="140">
        <v>2.8</v>
      </c>
      <c r="AT54" s="140">
        <v>-6</v>
      </c>
      <c r="AU54" s="140">
        <v>6.3</v>
      </c>
      <c r="AV54" s="140">
        <v>14.1</v>
      </c>
      <c r="AW54" s="140">
        <v>-2.9</v>
      </c>
      <c r="AX54" s="140">
        <v>10</v>
      </c>
      <c r="AY54" s="140" t="s">
        <v>19</v>
      </c>
      <c r="AZ54" s="140">
        <v>2.8</v>
      </c>
      <c r="BA54" s="140">
        <v>-6</v>
      </c>
      <c r="BB54" s="140">
        <v>6.3</v>
      </c>
      <c r="BC54" s="140">
        <v>14.1</v>
      </c>
      <c r="BD54" s="140">
        <v>-2.9</v>
      </c>
      <c r="BE54" s="140">
        <v>10</v>
      </c>
      <c r="BF54" s="140" t="s">
        <v>19</v>
      </c>
      <c r="BG54" s="140">
        <v>0.9</v>
      </c>
      <c r="BH54" s="140">
        <v>-0.1</v>
      </c>
      <c r="BI54" s="140">
        <v>1.3</v>
      </c>
      <c r="BJ54" s="140">
        <v>0</v>
      </c>
      <c r="BK54" s="140">
        <v>1</v>
      </c>
      <c r="BL54" s="140">
        <v>7.5</v>
      </c>
      <c r="BM54" s="140" t="s">
        <v>19</v>
      </c>
      <c r="BN54" s="188" t="s">
        <v>19</v>
      </c>
      <c r="BO54" s="188" t="s">
        <v>19</v>
      </c>
      <c r="BP54" s="188" t="s">
        <v>19</v>
      </c>
      <c r="BQ54" s="188" t="s">
        <v>19</v>
      </c>
      <c r="BR54" s="188" t="s">
        <v>19</v>
      </c>
      <c r="BS54" s="188" t="s">
        <v>19</v>
      </c>
      <c r="BT54" s="188" t="s">
        <v>19</v>
      </c>
    </row>
    <row r="55" spans="1:72" x14ac:dyDescent="0.25">
      <c r="A55" s="1">
        <v>38749</v>
      </c>
      <c r="B55" s="30"/>
      <c r="C55" s="142">
        <v>93.466849999999994</v>
      </c>
      <c r="D55" s="142">
        <v>88.103279999999998</v>
      </c>
      <c r="E55" s="142">
        <v>93.838340000000002</v>
      </c>
      <c r="F55" s="142">
        <v>79.555409999999995</v>
      </c>
      <c r="G55" s="142">
        <v>72.507919999999999</v>
      </c>
      <c r="H55" s="142">
        <v>86.929900000000004</v>
      </c>
      <c r="I55" s="142">
        <v>98.646140000000003</v>
      </c>
      <c r="J55" s="142">
        <v>5</v>
      </c>
      <c r="K55" s="142">
        <v>12.9</v>
      </c>
      <c r="L55" s="142">
        <v>4.5999999999999996</v>
      </c>
      <c r="M55" s="142">
        <v>0.8</v>
      </c>
      <c r="N55" s="142">
        <v>3.8</v>
      </c>
      <c r="O55" s="142">
        <v>2</v>
      </c>
      <c r="P55" s="142">
        <v>-5.8</v>
      </c>
      <c r="Q55" s="142">
        <v>4.0999999999999996</v>
      </c>
      <c r="R55" s="142">
        <v>13.4</v>
      </c>
      <c r="S55" s="142">
        <v>3.6</v>
      </c>
      <c r="T55" s="142">
        <v>0.4</v>
      </c>
      <c r="U55" s="142">
        <v>4</v>
      </c>
      <c r="V55" s="142">
        <v>3.2</v>
      </c>
      <c r="W55" s="142">
        <v>-1.4</v>
      </c>
      <c r="X55" s="142">
        <v>2.8</v>
      </c>
      <c r="Y55" s="142">
        <v>11.6</v>
      </c>
      <c r="Z55" s="142">
        <v>2.2999999999999998</v>
      </c>
      <c r="AA55" s="142">
        <v>0.2</v>
      </c>
      <c r="AB55" s="142">
        <v>2.9</v>
      </c>
      <c r="AC55" s="142">
        <v>2.4</v>
      </c>
      <c r="AD55" s="142">
        <v>-2.2000000000000002</v>
      </c>
      <c r="AE55" s="188" t="s">
        <v>19</v>
      </c>
      <c r="AF55" s="188" t="s">
        <v>19</v>
      </c>
      <c r="AG55" s="188" t="s">
        <v>19</v>
      </c>
      <c r="AH55" s="188" t="s">
        <v>19</v>
      </c>
      <c r="AI55" s="188" t="s">
        <v>19</v>
      </c>
      <c r="AJ55" s="188" t="s">
        <v>19</v>
      </c>
      <c r="AK55" s="188" t="s">
        <v>19</v>
      </c>
      <c r="AL55" s="140">
        <v>124.60612</v>
      </c>
      <c r="AM55" s="140">
        <v>141.02249</v>
      </c>
      <c r="AN55" s="140">
        <v>106.43253</v>
      </c>
      <c r="AO55" s="140">
        <v>58.228839999999998</v>
      </c>
      <c r="AP55" s="140">
        <v>101.05579</v>
      </c>
      <c r="AQ55" s="140">
        <v>84.627830000000003</v>
      </c>
      <c r="AR55" s="140" t="s">
        <v>19</v>
      </c>
      <c r="AS55" s="140">
        <v>0.9</v>
      </c>
      <c r="AT55" s="140">
        <v>-6.8</v>
      </c>
      <c r="AU55" s="140">
        <v>4.0999999999999996</v>
      </c>
      <c r="AV55" s="140">
        <v>8.1999999999999993</v>
      </c>
      <c r="AW55" s="140">
        <v>2.6</v>
      </c>
      <c r="AX55" s="140">
        <v>6</v>
      </c>
      <c r="AY55" s="140" t="s">
        <v>19</v>
      </c>
      <c r="AZ55" s="140">
        <v>1.9</v>
      </c>
      <c r="BA55" s="140">
        <v>-6.4</v>
      </c>
      <c r="BB55" s="140">
        <v>5.2</v>
      </c>
      <c r="BC55" s="140">
        <v>11.5</v>
      </c>
      <c r="BD55" s="140">
        <v>-0.4</v>
      </c>
      <c r="BE55" s="140">
        <v>8</v>
      </c>
      <c r="BF55" s="140" t="s">
        <v>19</v>
      </c>
      <c r="BG55" s="140">
        <v>1.1000000000000001</v>
      </c>
      <c r="BH55" s="140">
        <v>-0.7</v>
      </c>
      <c r="BI55" s="140">
        <v>1.8</v>
      </c>
      <c r="BJ55" s="140">
        <v>-0.8</v>
      </c>
      <c r="BK55" s="140">
        <v>1.5</v>
      </c>
      <c r="BL55" s="140">
        <v>8</v>
      </c>
      <c r="BM55" s="140" t="s">
        <v>19</v>
      </c>
      <c r="BN55" s="188" t="s">
        <v>19</v>
      </c>
      <c r="BO55" s="188" t="s">
        <v>19</v>
      </c>
      <c r="BP55" s="188" t="s">
        <v>19</v>
      </c>
      <c r="BQ55" s="188" t="s">
        <v>19</v>
      </c>
      <c r="BR55" s="188" t="s">
        <v>19</v>
      </c>
      <c r="BS55" s="188" t="s">
        <v>19</v>
      </c>
      <c r="BT55" s="188" t="s">
        <v>19</v>
      </c>
    </row>
    <row r="56" spans="1:72" x14ac:dyDescent="0.25">
      <c r="A56" s="1">
        <v>38777</v>
      </c>
      <c r="B56" s="30" t="s">
        <v>86</v>
      </c>
      <c r="C56" s="142">
        <v>107.67339</v>
      </c>
      <c r="D56" s="142">
        <v>99.841220000000007</v>
      </c>
      <c r="E56" s="142">
        <v>108.20559</v>
      </c>
      <c r="F56" s="142">
        <v>89.523129999999995</v>
      </c>
      <c r="G56" s="142">
        <v>80.926050000000004</v>
      </c>
      <c r="H56" s="142">
        <v>95.761189999999999</v>
      </c>
      <c r="I56" s="142">
        <v>111.35463</v>
      </c>
      <c r="J56" s="142">
        <v>4.9000000000000004</v>
      </c>
      <c r="K56" s="142">
        <v>13.1</v>
      </c>
      <c r="L56" s="142">
        <v>4.5</v>
      </c>
      <c r="M56" s="142">
        <v>1.5</v>
      </c>
      <c r="N56" s="142">
        <v>3.2</v>
      </c>
      <c r="O56" s="142">
        <v>2.8</v>
      </c>
      <c r="P56" s="142">
        <v>-2</v>
      </c>
      <c r="Q56" s="142">
        <v>4.4000000000000004</v>
      </c>
      <c r="R56" s="142">
        <v>13.3</v>
      </c>
      <c r="S56" s="142">
        <v>3.9</v>
      </c>
      <c r="T56" s="142">
        <v>0.8</v>
      </c>
      <c r="U56" s="142">
        <v>3.7</v>
      </c>
      <c r="V56" s="142">
        <v>3</v>
      </c>
      <c r="W56" s="142">
        <v>-1.6</v>
      </c>
      <c r="X56" s="142">
        <v>3.1</v>
      </c>
      <c r="Y56" s="142">
        <v>12.2</v>
      </c>
      <c r="Z56" s="142">
        <v>2.6</v>
      </c>
      <c r="AA56" s="142">
        <v>0.3</v>
      </c>
      <c r="AB56" s="142">
        <v>2.9</v>
      </c>
      <c r="AC56" s="142">
        <v>2.5</v>
      </c>
      <c r="AD56" s="142">
        <v>-2.2999999999999998</v>
      </c>
      <c r="AE56" s="188">
        <f t="shared" ref="AE56:AK56" si="24">(AVERAGE(C54:C56)/AVERAGE(C42:C44)-1)*100</f>
        <v>4.3937293455703408</v>
      </c>
      <c r="AF56" s="188">
        <f t="shared" si="24"/>
        <v>13.302360898220211</v>
      </c>
      <c r="AG56" s="188">
        <f t="shared" si="24"/>
        <v>3.9035941764231197</v>
      </c>
      <c r="AH56" s="188">
        <f t="shared" si="24"/>
        <v>0.79181501586169656</v>
      </c>
      <c r="AI56" s="188">
        <f t="shared" si="24"/>
        <v>3.7217176438982813</v>
      </c>
      <c r="AJ56" s="188">
        <f t="shared" si="24"/>
        <v>3.0420904830032569</v>
      </c>
      <c r="AK56" s="188">
        <f t="shared" si="24"/>
        <v>-1.6097377561123394</v>
      </c>
      <c r="AL56" s="140">
        <v>145.53809000000001</v>
      </c>
      <c r="AM56" s="140">
        <v>152.39839000000001</v>
      </c>
      <c r="AN56" s="140">
        <v>127.8034</v>
      </c>
      <c r="AO56" s="140">
        <v>71.981700000000004</v>
      </c>
      <c r="AP56" s="140">
        <v>109.01557</v>
      </c>
      <c r="AQ56" s="140">
        <v>87.068089999999998</v>
      </c>
      <c r="AR56" s="140" t="s">
        <v>19</v>
      </c>
      <c r="AS56" s="140">
        <v>2.5</v>
      </c>
      <c r="AT56" s="140">
        <v>-7.1</v>
      </c>
      <c r="AU56" s="140">
        <v>6.2</v>
      </c>
      <c r="AV56" s="140">
        <v>4.3</v>
      </c>
      <c r="AW56" s="140">
        <v>-6.2</v>
      </c>
      <c r="AX56" s="140">
        <v>-6.8</v>
      </c>
      <c r="AY56" s="140" t="s">
        <v>19</v>
      </c>
      <c r="AZ56" s="140">
        <v>2.1</v>
      </c>
      <c r="BA56" s="140">
        <v>-6.6</v>
      </c>
      <c r="BB56" s="140">
        <v>5.6</v>
      </c>
      <c r="BC56" s="140">
        <v>9</v>
      </c>
      <c r="BD56" s="140">
        <v>-2.4</v>
      </c>
      <c r="BE56" s="140">
        <v>2.7</v>
      </c>
      <c r="BF56" s="140" t="s">
        <v>19</v>
      </c>
      <c r="BG56" s="140">
        <v>0.7</v>
      </c>
      <c r="BH56" s="140">
        <v>-2</v>
      </c>
      <c r="BI56" s="140">
        <v>1.8</v>
      </c>
      <c r="BJ56" s="140">
        <v>-0.7</v>
      </c>
      <c r="BK56" s="140">
        <v>-0.4</v>
      </c>
      <c r="BL56" s="140">
        <v>7.7</v>
      </c>
      <c r="BM56" s="140" t="s">
        <v>19</v>
      </c>
      <c r="BN56" s="188">
        <f t="shared" ref="BN56:BS56" si="25">(AVERAGE(AL54:AL56)/AVERAGE(AL42:AL44)-1)*100</f>
        <v>2.0948494707577092</v>
      </c>
      <c r="BO56" s="188">
        <f t="shared" si="25"/>
        <v>-6.6403958127359548</v>
      </c>
      <c r="BP56" s="188">
        <f t="shared" si="25"/>
        <v>5.5850932565499667</v>
      </c>
      <c r="BQ56" s="188">
        <f t="shared" si="25"/>
        <v>8.9644591057428169</v>
      </c>
      <c r="BR56" s="188">
        <f t="shared" si="25"/>
        <v>-2.4427638259920559</v>
      </c>
      <c r="BS56" s="188">
        <f t="shared" si="25"/>
        <v>2.6525148976070279</v>
      </c>
      <c r="BT56" s="188" t="s">
        <v>19</v>
      </c>
    </row>
    <row r="57" spans="1:72" x14ac:dyDescent="0.25">
      <c r="A57" s="1">
        <v>38808</v>
      </c>
      <c r="B57" s="30"/>
      <c r="C57" s="142">
        <v>99.828199999999995</v>
      </c>
      <c r="D57" s="142">
        <v>96.315719999999999</v>
      </c>
      <c r="E57" s="142">
        <v>100.08522000000001</v>
      </c>
      <c r="F57" s="142">
        <v>84.195300000000003</v>
      </c>
      <c r="G57" s="142">
        <v>78.338759999999994</v>
      </c>
      <c r="H57" s="142">
        <v>88.720079999999996</v>
      </c>
      <c r="I57" s="142">
        <v>109.55911</v>
      </c>
      <c r="J57" s="142">
        <v>-1.5</v>
      </c>
      <c r="K57" s="142">
        <v>4.8</v>
      </c>
      <c r="L57" s="142">
        <v>-1.9</v>
      </c>
      <c r="M57" s="142">
        <v>-6.3</v>
      </c>
      <c r="N57" s="142">
        <v>4.3</v>
      </c>
      <c r="O57" s="142">
        <v>-4.8</v>
      </c>
      <c r="P57" s="142">
        <v>-1.2</v>
      </c>
      <c r="Q57" s="142">
        <v>2.8</v>
      </c>
      <c r="R57" s="142">
        <v>11</v>
      </c>
      <c r="S57" s="142">
        <v>2.4</v>
      </c>
      <c r="T57" s="142">
        <v>-1.1000000000000001</v>
      </c>
      <c r="U57" s="142">
        <v>3.9</v>
      </c>
      <c r="V57" s="142">
        <v>1</v>
      </c>
      <c r="W57" s="142">
        <v>-1.5</v>
      </c>
      <c r="X57" s="142">
        <v>2.5</v>
      </c>
      <c r="Y57" s="142">
        <v>11.4</v>
      </c>
      <c r="Z57" s="142">
        <v>2</v>
      </c>
      <c r="AA57" s="142">
        <v>-0.6</v>
      </c>
      <c r="AB57" s="142">
        <v>2.9</v>
      </c>
      <c r="AC57" s="142">
        <v>1.4</v>
      </c>
      <c r="AD57" s="142">
        <v>-2.4</v>
      </c>
      <c r="AE57" s="188" t="s">
        <v>19</v>
      </c>
      <c r="AF57" s="188" t="s">
        <v>19</v>
      </c>
      <c r="AG57" s="188" t="s">
        <v>19</v>
      </c>
      <c r="AH57" s="188" t="s">
        <v>19</v>
      </c>
      <c r="AI57" s="188" t="s">
        <v>19</v>
      </c>
      <c r="AJ57" s="188" t="s">
        <v>19</v>
      </c>
      <c r="AK57" s="188" t="s">
        <v>19</v>
      </c>
      <c r="AL57" s="140">
        <v>137.98041000000001</v>
      </c>
      <c r="AM57" s="140">
        <v>162.81531000000001</v>
      </c>
      <c r="AN57" s="140">
        <v>115.96862</v>
      </c>
      <c r="AO57" s="140">
        <v>56.909239999999997</v>
      </c>
      <c r="AP57" s="140">
        <v>104.78068</v>
      </c>
      <c r="AQ57" s="140">
        <v>87.723910000000004</v>
      </c>
      <c r="AR57" s="140" t="s">
        <v>19</v>
      </c>
      <c r="AS57" s="140">
        <v>1.5</v>
      </c>
      <c r="AT57" s="140">
        <v>6.3</v>
      </c>
      <c r="AU57" s="140">
        <v>-0.3</v>
      </c>
      <c r="AV57" s="140">
        <v>2.4</v>
      </c>
      <c r="AW57" s="140">
        <v>-3.6</v>
      </c>
      <c r="AX57" s="140">
        <v>-6.2</v>
      </c>
      <c r="AY57" s="140" t="s">
        <v>19</v>
      </c>
      <c r="AZ57" s="140">
        <v>1.9</v>
      </c>
      <c r="BA57" s="140">
        <v>-3.5</v>
      </c>
      <c r="BB57" s="140">
        <v>4.0999999999999996</v>
      </c>
      <c r="BC57" s="140">
        <v>7.5</v>
      </c>
      <c r="BD57" s="140">
        <v>-2.7</v>
      </c>
      <c r="BE57" s="140">
        <v>0.3</v>
      </c>
      <c r="BF57" s="140" t="s">
        <v>19</v>
      </c>
      <c r="BG57" s="140">
        <v>0.4</v>
      </c>
      <c r="BH57" s="140">
        <v>-1.4</v>
      </c>
      <c r="BI57" s="140">
        <v>1.1000000000000001</v>
      </c>
      <c r="BJ57" s="140">
        <v>-0.3</v>
      </c>
      <c r="BK57" s="140">
        <v>-1.1000000000000001</v>
      </c>
      <c r="BL57" s="140">
        <v>6.5</v>
      </c>
      <c r="BM57" s="140" t="s">
        <v>19</v>
      </c>
      <c r="BN57" s="188" t="s">
        <v>19</v>
      </c>
      <c r="BO57" s="188" t="s">
        <v>19</v>
      </c>
      <c r="BP57" s="188" t="s">
        <v>19</v>
      </c>
      <c r="BQ57" s="188" t="s">
        <v>19</v>
      </c>
      <c r="BR57" s="188" t="s">
        <v>19</v>
      </c>
      <c r="BS57" s="188" t="s">
        <v>19</v>
      </c>
      <c r="BT57" s="188" t="s">
        <v>19</v>
      </c>
    </row>
    <row r="58" spans="1:72" x14ac:dyDescent="0.25">
      <c r="A58" s="1">
        <v>38838</v>
      </c>
      <c r="B58" s="30"/>
      <c r="C58" s="142">
        <v>111.1146</v>
      </c>
      <c r="D58" s="142">
        <v>103.91566</v>
      </c>
      <c r="E58" s="142">
        <v>111.60809</v>
      </c>
      <c r="F58" s="142">
        <v>105.27933</v>
      </c>
      <c r="G58" s="142">
        <v>80.042730000000006</v>
      </c>
      <c r="H58" s="142">
        <v>98.427769999999995</v>
      </c>
      <c r="I58" s="142">
        <v>116.01694000000001</v>
      </c>
      <c r="J58" s="142">
        <v>4.7</v>
      </c>
      <c r="K58" s="142">
        <v>6.7</v>
      </c>
      <c r="L58" s="142">
        <v>4.5</v>
      </c>
      <c r="M58" s="142">
        <v>6.5</v>
      </c>
      <c r="N58" s="142">
        <v>2.1</v>
      </c>
      <c r="O58" s="142">
        <v>3.6</v>
      </c>
      <c r="P58" s="142">
        <v>5.7</v>
      </c>
      <c r="Q58" s="142">
        <v>3.2</v>
      </c>
      <c r="R58" s="142">
        <v>10.1</v>
      </c>
      <c r="S58" s="142">
        <v>2.9</v>
      </c>
      <c r="T58" s="142">
        <v>0.6</v>
      </c>
      <c r="U58" s="142">
        <v>3.5</v>
      </c>
      <c r="V58" s="142">
        <v>1.6</v>
      </c>
      <c r="W58" s="142">
        <v>-0.1</v>
      </c>
      <c r="X58" s="142">
        <v>2.4</v>
      </c>
      <c r="Y58" s="142">
        <v>10.5</v>
      </c>
      <c r="Z58" s="142">
        <v>2</v>
      </c>
      <c r="AA58" s="142">
        <v>-0.3</v>
      </c>
      <c r="AB58" s="142">
        <v>2.9</v>
      </c>
      <c r="AC58" s="142">
        <v>1.4</v>
      </c>
      <c r="AD58" s="142">
        <v>-1.4</v>
      </c>
      <c r="AE58" s="188" t="s">
        <v>19</v>
      </c>
      <c r="AF58" s="188" t="s">
        <v>19</v>
      </c>
      <c r="AG58" s="188" t="s">
        <v>19</v>
      </c>
      <c r="AH58" s="188" t="s">
        <v>19</v>
      </c>
      <c r="AI58" s="188" t="s">
        <v>19</v>
      </c>
      <c r="AJ58" s="188" t="s">
        <v>19</v>
      </c>
      <c r="AK58" s="188" t="s">
        <v>19</v>
      </c>
      <c r="AL58" s="140">
        <v>147.48405</v>
      </c>
      <c r="AM58" s="140">
        <v>181.92420999999999</v>
      </c>
      <c r="AN58" s="140">
        <v>121.71747000000001</v>
      </c>
      <c r="AO58" s="140">
        <v>65.985119999999995</v>
      </c>
      <c r="AP58" s="140">
        <v>116.43556</v>
      </c>
      <c r="AQ58" s="140">
        <v>96.576729999999998</v>
      </c>
      <c r="AR58" s="140" t="s">
        <v>19</v>
      </c>
      <c r="AS58" s="140">
        <v>3.9</v>
      </c>
      <c r="AT58" s="140">
        <v>11</v>
      </c>
      <c r="AU58" s="140">
        <v>1.2</v>
      </c>
      <c r="AV58" s="140">
        <v>28.6</v>
      </c>
      <c r="AW58" s="140">
        <v>9.3000000000000007</v>
      </c>
      <c r="AX58" s="140">
        <v>1.4</v>
      </c>
      <c r="AY58" s="140" t="s">
        <v>19</v>
      </c>
      <c r="AZ58" s="140">
        <v>2.4</v>
      </c>
      <c r="BA58" s="140">
        <v>-0.5</v>
      </c>
      <c r="BB58" s="140">
        <v>3.5</v>
      </c>
      <c r="BC58" s="140">
        <v>11.1</v>
      </c>
      <c r="BD58" s="140">
        <v>-0.4</v>
      </c>
      <c r="BE58" s="140">
        <v>0.5</v>
      </c>
      <c r="BF58" s="140" t="s">
        <v>19</v>
      </c>
      <c r="BG58" s="140">
        <v>0.4</v>
      </c>
      <c r="BH58" s="140">
        <v>-0.3</v>
      </c>
      <c r="BI58" s="140">
        <v>0.7</v>
      </c>
      <c r="BJ58" s="140">
        <v>2.5</v>
      </c>
      <c r="BK58" s="140">
        <v>-0.6</v>
      </c>
      <c r="BL58" s="140">
        <v>5.9</v>
      </c>
      <c r="BM58" s="140" t="s">
        <v>19</v>
      </c>
      <c r="BN58" s="188" t="s">
        <v>19</v>
      </c>
      <c r="BO58" s="188" t="s">
        <v>19</v>
      </c>
      <c r="BP58" s="188" t="s">
        <v>19</v>
      </c>
      <c r="BQ58" s="188" t="s">
        <v>19</v>
      </c>
      <c r="BR58" s="188" t="s">
        <v>19</v>
      </c>
      <c r="BS58" s="188" t="s">
        <v>19</v>
      </c>
      <c r="BT58" s="188" t="s">
        <v>19</v>
      </c>
    </row>
    <row r="59" spans="1:72" x14ac:dyDescent="0.25">
      <c r="A59" s="1">
        <v>38869</v>
      </c>
      <c r="B59" s="30" t="s">
        <v>87</v>
      </c>
      <c r="C59" s="142">
        <v>106.16070000000001</v>
      </c>
      <c r="D59" s="142">
        <v>97.922849999999997</v>
      </c>
      <c r="E59" s="142">
        <v>106.71794</v>
      </c>
      <c r="F59" s="142">
        <v>109.14400999999999</v>
      </c>
      <c r="G59" s="142">
        <v>76.27467</v>
      </c>
      <c r="H59" s="142">
        <v>93.796139999999994</v>
      </c>
      <c r="I59" s="142">
        <v>111.78613</v>
      </c>
      <c r="J59" s="142">
        <v>-0.3</v>
      </c>
      <c r="K59" s="142">
        <v>1</v>
      </c>
      <c r="L59" s="142">
        <v>-0.4</v>
      </c>
      <c r="M59" s="142">
        <v>3.5</v>
      </c>
      <c r="N59" s="142">
        <v>-0.3</v>
      </c>
      <c r="O59" s="142">
        <v>0</v>
      </c>
      <c r="P59" s="142">
        <v>3.1</v>
      </c>
      <c r="Q59" s="142">
        <v>2.6</v>
      </c>
      <c r="R59" s="142">
        <v>8.4</v>
      </c>
      <c r="S59" s="142">
        <v>2.2999999999999998</v>
      </c>
      <c r="T59" s="142">
        <v>1.2</v>
      </c>
      <c r="U59" s="142">
        <v>2.9</v>
      </c>
      <c r="V59" s="142">
        <v>1.3</v>
      </c>
      <c r="W59" s="142">
        <v>0.5</v>
      </c>
      <c r="X59" s="142">
        <v>1.9</v>
      </c>
      <c r="Y59" s="142">
        <v>9.1999999999999993</v>
      </c>
      <c r="Z59" s="142">
        <v>1.5</v>
      </c>
      <c r="AA59" s="142">
        <v>-0.3</v>
      </c>
      <c r="AB59" s="142">
        <v>2.6</v>
      </c>
      <c r="AC59" s="142">
        <v>1</v>
      </c>
      <c r="AD59" s="142">
        <v>-0.7</v>
      </c>
      <c r="AE59" s="188">
        <f t="shared" ref="AE59:AK59" si="26">(AVERAGE(C57:C59)/AVERAGE(C45:C47)-1)*100</f>
        <v>0.9809919631354358</v>
      </c>
      <c r="AF59" s="188">
        <f t="shared" si="26"/>
        <v>4.1685448648588252</v>
      </c>
      <c r="AG59" s="188">
        <f t="shared" si="26"/>
        <v>0.79886291250177432</v>
      </c>
      <c r="AH59" s="188">
        <f t="shared" si="26"/>
        <v>1.5089695558726079</v>
      </c>
      <c r="AI59" s="188">
        <f t="shared" si="26"/>
        <v>2.0249851825262288</v>
      </c>
      <c r="AJ59" s="188">
        <f t="shared" si="26"/>
        <v>-0.3586420821463987</v>
      </c>
      <c r="AK59" s="188">
        <f t="shared" si="26"/>
        <v>2.4873030152599007</v>
      </c>
      <c r="AL59" s="140">
        <v>149.39848000000001</v>
      </c>
      <c r="AM59" s="140">
        <v>194.19129000000001</v>
      </c>
      <c r="AN59" s="140">
        <v>120.48853</v>
      </c>
      <c r="AO59" s="140">
        <v>73.310270000000003</v>
      </c>
      <c r="AP59" s="140">
        <v>112.07079</v>
      </c>
      <c r="AQ59" s="140">
        <v>94.074770000000001</v>
      </c>
      <c r="AR59" s="140" t="s">
        <v>19</v>
      </c>
      <c r="AS59" s="140">
        <v>16.8</v>
      </c>
      <c r="AT59" s="140">
        <v>19.3</v>
      </c>
      <c r="AU59" s="140">
        <v>15.7</v>
      </c>
      <c r="AV59" s="140">
        <v>22.1</v>
      </c>
      <c r="AW59" s="140">
        <v>5</v>
      </c>
      <c r="AX59" s="140">
        <v>-1.3</v>
      </c>
      <c r="AY59" s="140" t="s">
        <v>19</v>
      </c>
      <c r="AZ59" s="140">
        <v>4.5999999999999996</v>
      </c>
      <c r="BA59" s="140">
        <v>2.8</v>
      </c>
      <c r="BB59" s="140">
        <v>5.3</v>
      </c>
      <c r="BC59" s="140">
        <v>12.9</v>
      </c>
      <c r="BD59" s="140">
        <v>0.5</v>
      </c>
      <c r="BE59" s="140">
        <v>0.2</v>
      </c>
      <c r="BF59" s="140" t="s">
        <v>19</v>
      </c>
      <c r="BG59" s="140">
        <v>2.1</v>
      </c>
      <c r="BH59" s="140">
        <v>1.2</v>
      </c>
      <c r="BI59" s="140">
        <v>2.4</v>
      </c>
      <c r="BJ59" s="140">
        <v>4.0999999999999996</v>
      </c>
      <c r="BK59" s="140">
        <v>-0.1</v>
      </c>
      <c r="BL59" s="140">
        <v>5.2</v>
      </c>
      <c r="BM59" s="140" t="s">
        <v>19</v>
      </c>
      <c r="BN59" s="188">
        <f t="shared" ref="BN59:BS59" si="27">(AVERAGE(AL57:AL59)/AVERAGE(AL45:AL47)-1)*100</f>
        <v>7.1686668794450625</v>
      </c>
      <c r="BO59" s="188">
        <f t="shared" si="27"/>
        <v>12.327120644602862</v>
      </c>
      <c r="BP59" s="188">
        <f t="shared" si="27"/>
        <v>5.1091231499615475</v>
      </c>
      <c r="BQ59" s="188">
        <f t="shared" si="27"/>
        <v>17.530078034655936</v>
      </c>
      <c r="BR59" s="188">
        <f t="shared" si="27"/>
        <v>3.4818158017821066</v>
      </c>
      <c r="BS59" s="188">
        <f t="shared" si="27"/>
        <v>-1.9844204135615828</v>
      </c>
      <c r="BT59" s="188" t="s">
        <v>19</v>
      </c>
    </row>
    <row r="60" spans="1:72" x14ac:dyDescent="0.25">
      <c r="A60" s="1">
        <v>38899</v>
      </c>
      <c r="B60" s="30"/>
      <c r="C60" s="142">
        <v>109.25591</v>
      </c>
      <c r="D60" s="142">
        <v>103.84325</v>
      </c>
      <c r="E60" s="142">
        <v>109.63611</v>
      </c>
      <c r="F60" s="142">
        <v>114.48488</v>
      </c>
      <c r="G60" s="142">
        <v>80.267560000000003</v>
      </c>
      <c r="H60" s="142">
        <v>97.023309999999995</v>
      </c>
      <c r="I60" s="142">
        <v>119.37142</v>
      </c>
      <c r="J60" s="142">
        <v>3.6</v>
      </c>
      <c r="K60" s="142">
        <v>6.6</v>
      </c>
      <c r="L60" s="142">
        <v>3.4</v>
      </c>
      <c r="M60" s="142">
        <v>5.7</v>
      </c>
      <c r="N60" s="142">
        <v>0.4</v>
      </c>
      <c r="O60" s="142">
        <v>3.6</v>
      </c>
      <c r="P60" s="142">
        <v>10.4</v>
      </c>
      <c r="Q60" s="142">
        <v>2.8</v>
      </c>
      <c r="R60" s="142">
        <v>8.1999999999999993</v>
      </c>
      <c r="S60" s="142">
        <v>2.4</v>
      </c>
      <c r="T60" s="142">
        <v>1.9</v>
      </c>
      <c r="U60" s="142">
        <v>2.5</v>
      </c>
      <c r="V60" s="142">
        <v>1.6</v>
      </c>
      <c r="W60" s="142">
        <v>1.9</v>
      </c>
      <c r="X60" s="142">
        <v>2.1</v>
      </c>
      <c r="Y60" s="142">
        <v>8.9</v>
      </c>
      <c r="Z60" s="142">
        <v>1.8</v>
      </c>
      <c r="AA60" s="142">
        <v>0.4</v>
      </c>
      <c r="AB60" s="142">
        <v>2.2999999999999998</v>
      </c>
      <c r="AC60" s="142">
        <v>1.5</v>
      </c>
      <c r="AD60" s="142">
        <v>0.7</v>
      </c>
      <c r="AE60" s="188" t="s">
        <v>19</v>
      </c>
      <c r="AF60" s="188" t="s">
        <v>19</v>
      </c>
      <c r="AG60" s="188" t="s">
        <v>19</v>
      </c>
      <c r="AH60" s="188" t="s">
        <v>19</v>
      </c>
      <c r="AI60" s="188" t="s">
        <v>19</v>
      </c>
      <c r="AJ60" s="188" t="s">
        <v>19</v>
      </c>
      <c r="AK60" s="188" t="s">
        <v>19</v>
      </c>
      <c r="AL60" s="140">
        <v>151.36580000000001</v>
      </c>
      <c r="AM60" s="140">
        <v>198.97399999999999</v>
      </c>
      <c r="AN60" s="140">
        <v>121.44405</v>
      </c>
      <c r="AO60" s="140">
        <v>64.3947</v>
      </c>
      <c r="AP60" s="140">
        <v>112.65586</v>
      </c>
      <c r="AQ60" s="140">
        <v>102.06314999999999</v>
      </c>
      <c r="AR60" s="140" t="s">
        <v>19</v>
      </c>
      <c r="AS60" s="140">
        <v>19.899999999999999</v>
      </c>
      <c r="AT60" s="140">
        <v>25.5</v>
      </c>
      <c r="AU60" s="140">
        <v>17.399999999999999</v>
      </c>
      <c r="AV60" s="140">
        <v>8.4</v>
      </c>
      <c r="AW60" s="140">
        <v>3.7</v>
      </c>
      <c r="AX60" s="140">
        <v>3.3</v>
      </c>
      <c r="AY60" s="140" t="s">
        <v>19</v>
      </c>
      <c r="AZ60" s="140">
        <v>6.7</v>
      </c>
      <c r="BA60" s="140">
        <v>6.1</v>
      </c>
      <c r="BB60" s="140">
        <v>6.9</v>
      </c>
      <c r="BC60" s="140">
        <v>12.3</v>
      </c>
      <c r="BD60" s="140">
        <v>0.9</v>
      </c>
      <c r="BE60" s="140">
        <v>0.7</v>
      </c>
      <c r="BF60" s="140" t="s">
        <v>19</v>
      </c>
      <c r="BG60" s="140">
        <v>4.3</v>
      </c>
      <c r="BH60" s="140">
        <v>3.5</v>
      </c>
      <c r="BI60" s="140">
        <v>4.7</v>
      </c>
      <c r="BJ60" s="140">
        <v>5.3</v>
      </c>
      <c r="BK60" s="140">
        <v>0</v>
      </c>
      <c r="BL60" s="140">
        <v>4.9000000000000004</v>
      </c>
      <c r="BM60" s="140" t="s">
        <v>19</v>
      </c>
      <c r="BN60" s="188" t="s">
        <v>19</v>
      </c>
      <c r="BO60" s="188" t="s">
        <v>19</v>
      </c>
      <c r="BP60" s="188" t="s">
        <v>19</v>
      </c>
      <c r="BQ60" s="188" t="s">
        <v>19</v>
      </c>
      <c r="BR60" s="188" t="s">
        <v>19</v>
      </c>
      <c r="BS60" s="188" t="s">
        <v>19</v>
      </c>
      <c r="BT60" s="188" t="s">
        <v>19</v>
      </c>
    </row>
    <row r="61" spans="1:72" x14ac:dyDescent="0.25">
      <c r="A61" s="1">
        <v>38930</v>
      </c>
      <c r="B61" s="30"/>
      <c r="C61" s="142">
        <v>114.86336</v>
      </c>
      <c r="D61" s="142">
        <v>104.00713</v>
      </c>
      <c r="E61" s="142">
        <v>115.58881</v>
      </c>
      <c r="F61" s="142">
        <v>119.74565</v>
      </c>
      <c r="G61" s="142">
        <v>80.071809999999999</v>
      </c>
      <c r="H61" s="142">
        <v>101.87761999999999</v>
      </c>
      <c r="I61" s="142">
        <v>121.59694</v>
      </c>
      <c r="J61" s="142">
        <v>3.1</v>
      </c>
      <c r="K61" s="142">
        <v>5.6</v>
      </c>
      <c r="L61" s="142">
        <v>3</v>
      </c>
      <c r="M61" s="142">
        <v>2.5</v>
      </c>
      <c r="N61" s="142">
        <v>4.5999999999999996</v>
      </c>
      <c r="O61" s="142">
        <v>3.2</v>
      </c>
      <c r="P61" s="142">
        <v>5.6</v>
      </c>
      <c r="Q61" s="142">
        <v>2.8</v>
      </c>
      <c r="R61" s="142">
        <v>7.8</v>
      </c>
      <c r="S61" s="142">
        <v>2.5</v>
      </c>
      <c r="T61" s="142">
        <v>2</v>
      </c>
      <c r="U61" s="142">
        <v>2.8</v>
      </c>
      <c r="V61" s="142">
        <v>1.8</v>
      </c>
      <c r="W61" s="142">
        <v>2.2999999999999998</v>
      </c>
      <c r="X61" s="142">
        <v>2.1</v>
      </c>
      <c r="Y61" s="142">
        <v>8.6999999999999993</v>
      </c>
      <c r="Z61" s="142">
        <v>1.7</v>
      </c>
      <c r="AA61" s="142">
        <v>0.5</v>
      </c>
      <c r="AB61" s="142">
        <v>2.7</v>
      </c>
      <c r="AC61" s="142">
        <v>1.7</v>
      </c>
      <c r="AD61" s="142">
        <v>1.5</v>
      </c>
      <c r="AE61" s="188" t="s">
        <v>19</v>
      </c>
      <c r="AF61" s="188" t="s">
        <v>19</v>
      </c>
      <c r="AG61" s="188" t="s">
        <v>19</v>
      </c>
      <c r="AH61" s="188" t="s">
        <v>19</v>
      </c>
      <c r="AI61" s="188" t="s">
        <v>19</v>
      </c>
      <c r="AJ61" s="188" t="s">
        <v>19</v>
      </c>
      <c r="AK61" s="188" t="s">
        <v>19</v>
      </c>
      <c r="AL61" s="140">
        <v>140.44983999999999</v>
      </c>
      <c r="AM61" s="140">
        <v>192.9442</v>
      </c>
      <c r="AN61" s="140">
        <v>110.32679</v>
      </c>
      <c r="AO61" s="140">
        <v>74.886279999999999</v>
      </c>
      <c r="AP61" s="140">
        <v>75.465350000000001</v>
      </c>
      <c r="AQ61" s="140">
        <v>105.89247</v>
      </c>
      <c r="AR61" s="140" t="s">
        <v>19</v>
      </c>
      <c r="AS61" s="140">
        <v>0.9</v>
      </c>
      <c r="AT61" s="140">
        <v>9.6</v>
      </c>
      <c r="AU61" s="140">
        <v>-2.8</v>
      </c>
      <c r="AV61" s="140">
        <v>8.6</v>
      </c>
      <c r="AW61" s="140">
        <v>-14</v>
      </c>
      <c r="AX61" s="140">
        <v>4.9000000000000004</v>
      </c>
      <c r="AY61" s="140" t="s">
        <v>19</v>
      </c>
      <c r="AZ61" s="140">
        <v>5.9</v>
      </c>
      <c r="BA61" s="140">
        <v>6.5</v>
      </c>
      <c r="BB61" s="140">
        <v>5.7</v>
      </c>
      <c r="BC61" s="140">
        <v>11.8</v>
      </c>
      <c r="BD61" s="140">
        <v>-0.6</v>
      </c>
      <c r="BE61" s="140">
        <v>1.3</v>
      </c>
      <c r="BF61" s="140" t="s">
        <v>19</v>
      </c>
      <c r="BG61" s="140">
        <v>4.4000000000000004</v>
      </c>
      <c r="BH61" s="140">
        <v>4</v>
      </c>
      <c r="BI61" s="140">
        <v>4.5</v>
      </c>
      <c r="BJ61" s="140">
        <v>5.7</v>
      </c>
      <c r="BK61" s="140">
        <v>-0.1</v>
      </c>
      <c r="BL61" s="140">
        <v>4.0999999999999996</v>
      </c>
      <c r="BM61" s="140" t="s">
        <v>19</v>
      </c>
      <c r="BN61" s="188" t="s">
        <v>19</v>
      </c>
      <c r="BO61" s="188" t="s">
        <v>19</v>
      </c>
      <c r="BP61" s="188" t="s">
        <v>19</v>
      </c>
      <c r="BQ61" s="188" t="s">
        <v>19</v>
      </c>
      <c r="BR61" s="188" t="s">
        <v>19</v>
      </c>
      <c r="BS61" s="188" t="s">
        <v>19</v>
      </c>
      <c r="BT61" s="188" t="s">
        <v>19</v>
      </c>
    </row>
    <row r="62" spans="1:72" x14ac:dyDescent="0.25">
      <c r="A62" s="1">
        <v>38961</v>
      </c>
      <c r="B62" s="30" t="s">
        <v>88</v>
      </c>
      <c r="C62" s="142">
        <v>108.65657</v>
      </c>
      <c r="D62" s="142">
        <v>101.47888</v>
      </c>
      <c r="E62" s="142">
        <v>109.14785000000001</v>
      </c>
      <c r="F62" s="142">
        <v>114.50057</v>
      </c>
      <c r="G62" s="142">
        <v>79.495949999999993</v>
      </c>
      <c r="H62" s="142">
        <v>98.332819999999998</v>
      </c>
      <c r="I62" s="142">
        <v>118.71119</v>
      </c>
      <c r="J62" s="142">
        <v>1.3</v>
      </c>
      <c r="K62" s="142">
        <v>4.9000000000000004</v>
      </c>
      <c r="L62" s="142">
        <v>1.1000000000000001</v>
      </c>
      <c r="M62" s="142">
        <v>1.9</v>
      </c>
      <c r="N62" s="142">
        <v>3.6</v>
      </c>
      <c r="O62" s="142">
        <v>3.1</v>
      </c>
      <c r="P62" s="142">
        <v>4</v>
      </c>
      <c r="Q62" s="142">
        <v>2.6</v>
      </c>
      <c r="R62" s="142">
        <v>7.5</v>
      </c>
      <c r="S62" s="142">
        <v>2.4</v>
      </c>
      <c r="T62" s="142">
        <v>2</v>
      </c>
      <c r="U62" s="142">
        <v>2.9</v>
      </c>
      <c r="V62" s="142">
        <v>2</v>
      </c>
      <c r="W62" s="142">
        <v>2.5</v>
      </c>
      <c r="X62" s="142">
        <v>2.2000000000000002</v>
      </c>
      <c r="Y62" s="142">
        <v>8.1999999999999993</v>
      </c>
      <c r="Z62" s="142">
        <v>1.9</v>
      </c>
      <c r="AA62" s="142">
        <v>1.1000000000000001</v>
      </c>
      <c r="AB62" s="142">
        <v>2.8</v>
      </c>
      <c r="AC62" s="142">
        <v>2</v>
      </c>
      <c r="AD62" s="142">
        <v>1.9</v>
      </c>
      <c r="AE62" s="188">
        <f t="shared" ref="AE62:AK62" si="28">(AVERAGE(C60:C62)/AVERAGE(C48:C50)-1)*100</f>
        <v>2.6795285815857328</v>
      </c>
      <c r="AF62" s="188">
        <f t="shared" si="28"/>
        <v>5.721746519364701</v>
      </c>
      <c r="AG62" s="188">
        <f t="shared" si="28"/>
        <v>2.5074556181526653</v>
      </c>
      <c r="AH62" s="188">
        <f t="shared" si="28"/>
        <v>3.3334404009750296</v>
      </c>
      <c r="AI62" s="188">
        <f t="shared" si="28"/>
        <v>2.8258011021062179</v>
      </c>
      <c r="AJ62" s="188">
        <f t="shared" si="28"/>
        <v>3.2669221526345993</v>
      </c>
      <c r="AK62" s="188">
        <f t="shared" si="28"/>
        <v>6.5906679706021931</v>
      </c>
      <c r="AL62" s="140">
        <v>153.02303000000001</v>
      </c>
      <c r="AM62" s="140">
        <v>187.94515000000001</v>
      </c>
      <c r="AN62" s="140">
        <v>126.51886</v>
      </c>
      <c r="AO62" s="140">
        <v>77.868449999999996</v>
      </c>
      <c r="AP62" s="140">
        <v>113.93204</v>
      </c>
      <c r="AQ62" s="140">
        <v>101.64626</v>
      </c>
      <c r="AR62" s="140" t="s">
        <v>19</v>
      </c>
      <c r="AS62" s="140">
        <v>12.1</v>
      </c>
      <c r="AT62" s="140">
        <v>12.4</v>
      </c>
      <c r="AU62" s="140">
        <v>12</v>
      </c>
      <c r="AV62" s="140">
        <v>21.7</v>
      </c>
      <c r="AW62" s="140">
        <v>17.399999999999999</v>
      </c>
      <c r="AX62" s="140">
        <v>5.6</v>
      </c>
      <c r="AY62" s="140" t="s">
        <v>19</v>
      </c>
      <c r="AZ62" s="140">
        <v>6.6</v>
      </c>
      <c r="BA62" s="140">
        <v>7.2</v>
      </c>
      <c r="BB62" s="140">
        <v>6.4</v>
      </c>
      <c r="BC62" s="140">
        <v>12.9</v>
      </c>
      <c r="BD62" s="140">
        <v>1.2</v>
      </c>
      <c r="BE62" s="140">
        <v>1.8</v>
      </c>
      <c r="BF62" s="140" t="s">
        <v>19</v>
      </c>
      <c r="BG62" s="140">
        <v>5.0999999999999996</v>
      </c>
      <c r="BH62" s="140">
        <v>4.5999999999999996</v>
      </c>
      <c r="BI62" s="140">
        <v>5.3</v>
      </c>
      <c r="BJ62" s="140">
        <v>8.1999999999999993</v>
      </c>
      <c r="BK62" s="140">
        <v>0.8</v>
      </c>
      <c r="BL62" s="140">
        <v>3.9</v>
      </c>
      <c r="BM62" s="140" t="s">
        <v>19</v>
      </c>
      <c r="BN62" s="188">
        <f t="shared" ref="BN62:BS62" si="29">(AVERAGE(AL60:AL62)/AVERAGE(AL48:AL50)-1)*100</f>
        <v>10.672064114555525</v>
      </c>
      <c r="BO62" s="188">
        <f t="shared" si="29"/>
        <v>15.533685896394346</v>
      </c>
      <c r="BP62" s="188">
        <f t="shared" si="29"/>
        <v>8.5752816523166242</v>
      </c>
      <c r="BQ62" s="188">
        <f t="shared" si="29"/>
        <v>12.887203735294793</v>
      </c>
      <c r="BR62" s="188">
        <f t="shared" si="29"/>
        <v>2.9359378668256886</v>
      </c>
      <c r="BS62" s="188">
        <f t="shared" si="29"/>
        <v>4.6010852702125904</v>
      </c>
      <c r="BT62" s="188" t="s">
        <v>19</v>
      </c>
    </row>
    <row r="63" spans="1:72" x14ac:dyDescent="0.25">
      <c r="A63" s="1">
        <v>38991</v>
      </c>
      <c r="B63" s="30"/>
      <c r="C63" s="142">
        <v>113.57487</v>
      </c>
      <c r="D63" s="142">
        <v>104.45498000000001</v>
      </c>
      <c r="E63" s="142">
        <v>114.19037</v>
      </c>
      <c r="F63" s="142">
        <v>115.36788</v>
      </c>
      <c r="G63" s="142">
        <v>80.776169999999993</v>
      </c>
      <c r="H63" s="142">
        <v>101.08489</v>
      </c>
      <c r="I63" s="142">
        <v>122.15356</v>
      </c>
      <c r="J63" s="142">
        <v>4</v>
      </c>
      <c r="K63" s="142">
        <v>4.8</v>
      </c>
      <c r="L63" s="142">
        <v>3.9</v>
      </c>
      <c r="M63" s="142">
        <v>2.9</v>
      </c>
      <c r="N63" s="142">
        <v>0.8</v>
      </c>
      <c r="O63" s="142">
        <v>6.2</v>
      </c>
      <c r="P63" s="142">
        <v>5.4</v>
      </c>
      <c r="Q63" s="142">
        <v>2.8</v>
      </c>
      <c r="R63" s="142">
        <v>7.2</v>
      </c>
      <c r="S63" s="142">
        <v>2.5</v>
      </c>
      <c r="T63" s="142">
        <v>2.1</v>
      </c>
      <c r="U63" s="142">
        <v>2.6</v>
      </c>
      <c r="V63" s="142">
        <v>2.4</v>
      </c>
      <c r="W63" s="142">
        <v>2.8</v>
      </c>
      <c r="X63" s="142">
        <v>2.6</v>
      </c>
      <c r="Y63" s="142">
        <v>7.7</v>
      </c>
      <c r="Z63" s="142">
        <v>2.2999999999999998</v>
      </c>
      <c r="AA63" s="142">
        <v>1.5</v>
      </c>
      <c r="AB63" s="142">
        <v>2.8</v>
      </c>
      <c r="AC63" s="142">
        <v>2.6</v>
      </c>
      <c r="AD63" s="142">
        <v>2.5</v>
      </c>
      <c r="AE63" s="188" t="s">
        <v>19</v>
      </c>
      <c r="AF63" s="188" t="s">
        <v>19</v>
      </c>
      <c r="AG63" s="188" t="s">
        <v>19</v>
      </c>
      <c r="AH63" s="188" t="s">
        <v>19</v>
      </c>
      <c r="AI63" s="188" t="s">
        <v>19</v>
      </c>
      <c r="AJ63" s="188" t="s">
        <v>19</v>
      </c>
      <c r="AK63" s="188" t="s">
        <v>19</v>
      </c>
      <c r="AL63" s="140">
        <v>153.50492</v>
      </c>
      <c r="AM63" s="140">
        <v>189.91547</v>
      </c>
      <c r="AN63" s="140">
        <v>126.5264</v>
      </c>
      <c r="AO63" s="140">
        <v>82.943110000000004</v>
      </c>
      <c r="AP63" s="140">
        <v>114.50637999999999</v>
      </c>
      <c r="AQ63" s="140">
        <v>103.24151000000001</v>
      </c>
      <c r="AR63" s="140" t="s">
        <v>19</v>
      </c>
      <c r="AS63" s="140">
        <v>8.1</v>
      </c>
      <c r="AT63" s="140">
        <v>14.6</v>
      </c>
      <c r="AU63" s="140">
        <v>5.6</v>
      </c>
      <c r="AV63" s="140">
        <v>21.4</v>
      </c>
      <c r="AW63" s="140">
        <v>0</v>
      </c>
      <c r="AX63" s="140">
        <v>7.6</v>
      </c>
      <c r="AY63" s="140" t="s">
        <v>19</v>
      </c>
      <c r="AZ63" s="140">
        <v>6.8</v>
      </c>
      <c r="BA63" s="140">
        <v>7.9</v>
      </c>
      <c r="BB63" s="140">
        <v>6.3</v>
      </c>
      <c r="BC63" s="140">
        <v>13.9</v>
      </c>
      <c r="BD63" s="140">
        <v>1.1000000000000001</v>
      </c>
      <c r="BE63" s="140">
        <v>2.4</v>
      </c>
      <c r="BF63" s="140" t="s">
        <v>19</v>
      </c>
      <c r="BG63" s="140">
        <v>5.5</v>
      </c>
      <c r="BH63" s="140">
        <v>5.9</v>
      </c>
      <c r="BI63" s="140">
        <v>5.3</v>
      </c>
      <c r="BJ63" s="140">
        <v>10.3</v>
      </c>
      <c r="BK63" s="140">
        <v>-0.3</v>
      </c>
      <c r="BL63" s="140">
        <v>3.9</v>
      </c>
      <c r="BM63" s="140" t="s">
        <v>19</v>
      </c>
      <c r="BN63" s="188" t="s">
        <v>19</v>
      </c>
      <c r="BO63" s="188" t="s">
        <v>19</v>
      </c>
      <c r="BP63" s="188" t="s">
        <v>19</v>
      </c>
      <c r="BQ63" s="188" t="s">
        <v>19</v>
      </c>
      <c r="BR63" s="188" t="s">
        <v>19</v>
      </c>
      <c r="BS63" s="188" t="s">
        <v>19</v>
      </c>
      <c r="BT63" s="188" t="s">
        <v>19</v>
      </c>
    </row>
    <row r="64" spans="1:72" x14ac:dyDescent="0.25">
      <c r="A64" s="1">
        <v>39022</v>
      </c>
      <c r="B64" s="30"/>
      <c r="C64" s="142">
        <v>111.69618</v>
      </c>
      <c r="D64" s="142">
        <v>103.03579000000001</v>
      </c>
      <c r="E64" s="142">
        <v>112.28203999999999</v>
      </c>
      <c r="F64" s="142">
        <v>107.92251</v>
      </c>
      <c r="G64" s="142">
        <v>79.647120000000001</v>
      </c>
      <c r="H64" s="142">
        <v>99.083569999999995</v>
      </c>
      <c r="I64" s="142">
        <v>116.16265</v>
      </c>
      <c r="J64" s="142">
        <v>3.7</v>
      </c>
      <c r="K64" s="142">
        <v>8.9</v>
      </c>
      <c r="L64" s="142">
        <v>3.4</v>
      </c>
      <c r="M64" s="142">
        <v>0.9</v>
      </c>
      <c r="N64" s="142">
        <v>0.9</v>
      </c>
      <c r="O64" s="142">
        <v>4.7</v>
      </c>
      <c r="P64" s="142">
        <v>3.7</v>
      </c>
      <c r="Q64" s="142">
        <v>2.9</v>
      </c>
      <c r="R64" s="142">
        <v>7.4</v>
      </c>
      <c r="S64" s="142">
        <v>2.6</v>
      </c>
      <c r="T64" s="142">
        <v>2</v>
      </c>
      <c r="U64" s="142">
        <v>2.5</v>
      </c>
      <c r="V64" s="142">
        <v>2.6</v>
      </c>
      <c r="W64" s="142">
        <v>2.9</v>
      </c>
      <c r="X64" s="142">
        <v>2.8</v>
      </c>
      <c r="Y64" s="142">
        <v>7.5</v>
      </c>
      <c r="Z64" s="142">
        <v>2.6</v>
      </c>
      <c r="AA64" s="142">
        <v>1.7</v>
      </c>
      <c r="AB64" s="142">
        <v>2.6</v>
      </c>
      <c r="AC64" s="142">
        <v>2.8</v>
      </c>
      <c r="AD64" s="142">
        <v>2.8</v>
      </c>
      <c r="AE64" s="188" t="s">
        <v>19</v>
      </c>
      <c r="AF64" s="188" t="s">
        <v>19</v>
      </c>
      <c r="AG64" s="188" t="s">
        <v>19</v>
      </c>
      <c r="AH64" s="188" t="s">
        <v>19</v>
      </c>
      <c r="AI64" s="188" t="s">
        <v>19</v>
      </c>
      <c r="AJ64" s="188" t="s">
        <v>19</v>
      </c>
      <c r="AK64" s="188" t="s">
        <v>19</v>
      </c>
      <c r="AL64" s="140">
        <v>151.28825000000001</v>
      </c>
      <c r="AM64" s="140">
        <v>188.52911</v>
      </c>
      <c r="AN64" s="140">
        <v>124.31476000000001</v>
      </c>
      <c r="AO64" s="140">
        <v>83.084059999999994</v>
      </c>
      <c r="AP64" s="140">
        <v>111.93376000000001</v>
      </c>
      <c r="AQ64" s="140">
        <v>99.578599999999994</v>
      </c>
      <c r="AR64" s="140" t="s">
        <v>19</v>
      </c>
      <c r="AS64" s="140">
        <v>10.1</v>
      </c>
      <c r="AT64" s="140">
        <v>25.4</v>
      </c>
      <c r="AU64" s="140">
        <v>4.5999999999999996</v>
      </c>
      <c r="AV64" s="140">
        <v>10.5</v>
      </c>
      <c r="AW64" s="140">
        <v>5.9</v>
      </c>
      <c r="AX64" s="140">
        <v>6.7</v>
      </c>
      <c r="AY64" s="140" t="s">
        <v>19</v>
      </c>
      <c r="AZ64" s="140">
        <v>7.1</v>
      </c>
      <c r="BA64" s="140">
        <v>9.4</v>
      </c>
      <c r="BB64" s="140">
        <v>6.2</v>
      </c>
      <c r="BC64" s="140">
        <v>13.5</v>
      </c>
      <c r="BD64" s="140">
        <v>1.5</v>
      </c>
      <c r="BE64" s="140">
        <v>2.8</v>
      </c>
      <c r="BF64" s="140" t="s">
        <v>19</v>
      </c>
      <c r="BG64" s="140">
        <v>6.2</v>
      </c>
      <c r="BH64" s="140">
        <v>8.1</v>
      </c>
      <c r="BI64" s="140">
        <v>5.4</v>
      </c>
      <c r="BJ64" s="140">
        <v>11.3</v>
      </c>
      <c r="BK64" s="140">
        <v>0.6</v>
      </c>
      <c r="BL64" s="140">
        <v>3.7</v>
      </c>
      <c r="BM64" s="140" t="s">
        <v>19</v>
      </c>
      <c r="BN64" s="188" t="s">
        <v>19</v>
      </c>
      <c r="BO64" s="188" t="s">
        <v>19</v>
      </c>
      <c r="BP64" s="188" t="s">
        <v>19</v>
      </c>
      <c r="BQ64" s="188" t="s">
        <v>19</v>
      </c>
      <c r="BR64" s="188" t="s">
        <v>19</v>
      </c>
      <c r="BS64" s="188" t="s">
        <v>19</v>
      </c>
      <c r="BT64" s="188" t="s">
        <v>19</v>
      </c>
    </row>
    <row r="65" spans="1:72" x14ac:dyDescent="0.25">
      <c r="A65" s="1">
        <v>39052</v>
      </c>
      <c r="B65" s="30" t="s">
        <v>89</v>
      </c>
      <c r="C65" s="142">
        <v>101.34553</v>
      </c>
      <c r="D65" s="142">
        <v>103.15233000000001</v>
      </c>
      <c r="E65" s="142">
        <v>101.26767</v>
      </c>
      <c r="F65" s="142">
        <v>93.752790000000005</v>
      </c>
      <c r="G65" s="142">
        <v>80.263750000000002</v>
      </c>
      <c r="H65" s="142">
        <v>94.134020000000007</v>
      </c>
      <c r="I65" s="142">
        <v>113.309</v>
      </c>
      <c r="J65" s="142">
        <v>0.4</v>
      </c>
      <c r="K65" s="142">
        <v>8</v>
      </c>
      <c r="L65" s="142">
        <v>-0.1</v>
      </c>
      <c r="M65" s="142">
        <v>-0.6</v>
      </c>
      <c r="N65" s="142">
        <v>-0.1</v>
      </c>
      <c r="O65" s="142">
        <v>2</v>
      </c>
      <c r="P65" s="142">
        <v>2</v>
      </c>
      <c r="Q65" s="142">
        <v>2.7</v>
      </c>
      <c r="R65" s="142">
        <v>7.4</v>
      </c>
      <c r="S65" s="142">
        <v>2.4</v>
      </c>
      <c r="T65" s="142">
        <v>1.8</v>
      </c>
      <c r="U65" s="142">
        <v>2.2999999999999998</v>
      </c>
      <c r="V65" s="142">
        <v>2.6</v>
      </c>
      <c r="W65" s="142">
        <v>2.8</v>
      </c>
      <c r="X65" s="142">
        <v>2.7</v>
      </c>
      <c r="Y65" s="142">
        <v>7.4</v>
      </c>
      <c r="Z65" s="142">
        <v>2.4</v>
      </c>
      <c r="AA65" s="142">
        <v>1.8</v>
      </c>
      <c r="AB65" s="142">
        <v>2.2999999999999998</v>
      </c>
      <c r="AC65" s="142">
        <v>2.6</v>
      </c>
      <c r="AD65" s="142">
        <v>2.8</v>
      </c>
      <c r="AE65" s="188">
        <f t="shared" ref="AE65:AK65" si="30">(AVERAGE(C63:C65)/AVERAGE(C51:C53)-1)*100</f>
        <v>2.759496716708143</v>
      </c>
      <c r="AF65" s="188">
        <f t="shared" si="30"/>
        <v>7.2008513037504107</v>
      </c>
      <c r="AG65" s="188">
        <f t="shared" si="30"/>
        <v>2.5056709792704357</v>
      </c>
      <c r="AH65" s="188">
        <f t="shared" si="30"/>
        <v>1.1931989685572519</v>
      </c>
      <c r="AI65" s="188">
        <f t="shared" si="30"/>
        <v>0.5447336620004517</v>
      </c>
      <c r="AJ65" s="188">
        <f t="shared" si="30"/>
        <v>4.3277242617732359</v>
      </c>
      <c r="AK65" s="188">
        <f t="shared" si="30"/>
        <v>3.7200132088998972</v>
      </c>
      <c r="AL65" s="140">
        <v>154.44959</v>
      </c>
      <c r="AM65" s="140">
        <v>201.25375</v>
      </c>
      <c r="AN65" s="140">
        <v>124.42129</v>
      </c>
      <c r="AO65" s="140">
        <v>79.265780000000007</v>
      </c>
      <c r="AP65" s="140">
        <v>114.56238999999999</v>
      </c>
      <c r="AQ65" s="140">
        <v>89.886830000000003</v>
      </c>
      <c r="AR65" s="140" t="s">
        <v>19</v>
      </c>
      <c r="AS65" s="140">
        <v>9.9</v>
      </c>
      <c r="AT65" s="140">
        <v>27.8</v>
      </c>
      <c r="AU65" s="140">
        <v>3.2</v>
      </c>
      <c r="AV65" s="140">
        <v>13.2</v>
      </c>
      <c r="AW65" s="140">
        <v>8.6999999999999993</v>
      </c>
      <c r="AX65" s="140">
        <v>-4.5</v>
      </c>
      <c r="AY65" s="140" t="s">
        <v>19</v>
      </c>
      <c r="AZ65" s="140">
        <v>7.3</v>
      </c>
      <c r="BA65" s="140">
        <v>10.9</v>
      </c>
      <c r="BB65" s="140">
        <v>5.9</v>
      </c>
      <c r="BC65" s="140">
        <v>13.5</v>
      </c>
      <c r="BD65" s="140">
        <v>2.1</v>
      </c>
      <c r="BE65" s="140">
        <v>2.2000000000000002</v>
      </c>
      <c r="BF65" s="140" t="s">
        <v>19</v>
      </c>
      <c r="BG65" s="140">
        <v>7.3</v>
      </c>
      <c r="BH65" s="140">
        <v>10.9</v>
      </c>
      <c r="BI65" s="140">
        <v>5.9</v>
      </c>
      <c r="BJ65" s="140">
        <v>13.5</v>
      </c>
      <c r="BK65" s="140">
        <v>2.1</v>
      </c>
      <c r="BL65" s="140">
        <v>2.2000000000000002</v>
      </c>
      <c r="BM65" s="140" t="s">
        <v>19</v>
      </c>
      <c r="BN65" s="188">
        <f t="shared" ref="BN65:BS65" si="31">(AVERAGE(AL63:AL65)/AVERAGE(AL51:AL53)-1)*100</f>
        <v>9.3717217735774341</v>
      </c>
      <c r="BO65" s="188">
        <f t="shared" si="31"/>
        <v>22.405274155875187</v>
      </c>
      <c r="BP65" s="188">
        <f t="shared" si="31"/>
        <v>4.497626332672966</v>
      </c>
      <c r="BQ65" s="188">
        <f t="shared" si="31"/>
        <v>14.879156345939792</v>
      </c>
      <c r="BR65" s="188">
        <f t="shared" si="31"/>
        <v>4.7174363740348779</v>
      </c>
      <c r="BS65" s="188">
        <f t="shared" si="31"/>
        <v>3.2841353295668618</v>
      </c>
      <c r="BT65" s="188" t="s">
        <v>19</v>
      </c>
    </row>
    <row r="66" spans="1:72" x14ac:dyDescent="0.25">
      <c r="A66" s="1">
        <v>39083</v>
      </c>
      <c r="B66" s="30"/>
      <c r="C66" s="142">
        <v>101.38564</v>
      </c>
      <c r="D66" s="142">
        <v>102.13742999999999</v>
      </c>
      <c r="E66" s="142">
        <v>101.37432</v>
      </c>
      <c r="F66" s="142">
        <v>92.281120000000001</v>
      </c>
      <c r="G66" s="142">
        <v>81.080479999999994</v>
      </c>
      <c r="H66" s="142">
        <v>93.22972</v>
      </c>
      <c r="I66" s="142">
        <v>118.69343000000001</v>
      </c>
      <c r="J66" s="142">
        <v>4</v>
      </c>
      <c r="K66" s="142">
        <v>5.2</v>
      </c>
      <c r="L66" s="142">
        <v>3.9</v>
      </c>
      <c r="M66" s="142">
        <v>5.7</v>
      </c>
      <c r="N66" s="142">
        <v>1.5</v>
      </c>
      <c r="O66" s="142">
        <v>-0.2</v>
      </c>
      <c r="P66" s="142">
        <v>7.7</v>
      </c>
      <c r="Q66" s="142">
        <v>4</v>
      </c>
      <c r="R66" s="142">
        <v>5.2</v>
      </c>
      <c r="S66" s="142">
        <v>3.9</v>
      </c>
      <c r="T66" s="142">
        <v>5.7</v>
      </c>
      <c r="U66" s="142">
        <v>1.5</v>
      </c>
      <c r="V66" s="142">
        <v>-0.2</v>
      </c>
      <c r="W66" s="142">
        <v>7.7</v>
      </c>
      <c r="X66" s="142">
        <v>2.7</v>
      </c>
      <c r="Y66" s="142">
        <v>6.7</v>
      </c>
      <c r="Z66" s="142">
        <v>2.5</v>
      </c>
      <c r="AA66" s="142">
        <v>2.2000000000000002</v>
      </c>
      <c r="AB66" s="142">
        <v>2</v>
      </c>
      <c r="AC66" s="142">
        <v>2.2000000000000002</v>
      </c>
      <c r="AD66" s="142">
        <v>3.2</v>
      </c>
      <c r="AE66" s="188" t="s">
        <v>19</v>
      </c>
      <c r="AF66" s="188" t="s">
        <v>19</v>
      </c>
      <c r="AG66" s="188" t="s">
        <v>19</v>
      </c>
      <c r="AH66" s="188" t="s">
        <v>19</v>
      </c>
      <c r="AI66" s="188" t="s">
        <v>19</v>
      </c>
      <c r="AJ66" s="188" t="s">
        <v>19</v>
      </c>
      <c r="AK66" s="188" t="s">
        <v>19</v>
      </c>
      <c r="AL66" s="140">
        <v>149.35083</v>
      </c>
      <c r="AM66" s="140">
        <v>186.43092999999999</v>
      </c>
      <c r="AN66" s="140">
        <v>122.63312000000001</v>
      </c>
      <c r="AO66" s="140">
        <v>88.776070000000004</v>
      </c>
      <c r="AP66" s="140">
        <v>109.52795</v>
      </c>
      <c r="AQ66" s="140">
        <v>80.008070000000004</v>
      </c>
      <c r="AR66" s="140" t="s">
        <v>19</v>
      </c>
      <c r="AS66" s="140">
        <v>3.7</v>
      </c>
      <c r="AT66" s="140">
        <v>20.6</v>
      </c>
      <c r="AU66" s="140">
        <v>-2.2000000000000002</v>
      </c>
      <c r="AV66" s="140">
        <v>10.199999999999999</v>
      </c>
      <c r="AW66" s="140">
        <v>-2.6</v>
      </c>
      <c r="AX66" s="140">
        <v>-14.1</v>
      </c>
      <c r="AY66" s="140" t="s">
        <v>19</v>
      </c>
      <c r="AZ66" s="140">
        <v>3.7</v>
      </c>
      <c r="BA66" s="140">
        <v>20.6</v>
      </c>
      <c r="BB66" s="140">
        <v>-2.2000000000000002</v>
      </c>
      <c r="BC66" s="140">
        <v>10.199999999999999</v>
      </c>
      <c r="BD66" s="140">
        <v>-2.6</v>
      </c>
      <c r="BE66" s="140">
        <v>-14.1</v>
      </c>
      <c r="BF66" s="140" t="s">
        <v>19</v>
      </c>
      <c r="BG66" s="140">
        <v>7.4</v>
      </c>
      <c r="BH66" s="140">
        <v>13.1</v>
      </c>
      <c r="BI66" s="140">
        <v>5.0999999999999996</v>
      </c>
      <c r="BJ66" s="140">
        <v>13.1</v>
      </c>
      <c r="BK66" s="140">
        <v>2.2000000000000002</v>
      </c>
      <c r="BL66" s="140">
        <v>0.2</v>
      </c>
      <c r="BM66" s="140" t="s">
        <v>19</v>
      </c>
      <c r="BN66" s="188" t="s">
        <v>19</v>
      </c>
      <c r="BO66" s="188" t="s">
        <v>19</v>
      </c>
      <c r="BP66" s="188" t="s">
        <v>19</v>
      </c>
      <c r="BQ66" s="188" t="s">
        <v>19</v>
      </c>
      <c r="BR66" s="188" t="s">
        <v>19</v>
      </c>
      <c r="BS66" s="188" t="s">
        <v>19</v>
      </c>
      <c r="BT66" s="188" t="s">
        <v>19</v>
      </c>
    </row>
    <row r="67" spans="1:72" x14ac:dyDescent="0.25">
      <c r="A67" s="1">
        <v>39114</v>
      </c>
      <c r="B67" s="30"/>
      <c r="C67" s="142">
        <v>96.225679999999997</v>
      </c>
      <c r="D67" s="142">
        <v>93.647660000000002</v>
      </c>
      <c r="E67" s="142">
        <v>96.422499999999999</v>
      </c>
      <c r="F67" s="142">
        <v>83.303399999999996</v>
      </c>
      <c r="G67" s="142">
        <v>73.247820000000004</v>
      </c>
      <c r="H67" s="142">
        <v>90.986450000000005</v>
      </c>
      <c r="I67" s="142">
        <v>107.70089</v>
      </c>
      <c r="J67" s="142">
        <v>3</v>
      </c>
      <c r="K67" s="142">
        <v>6.3</v>
      </c>
      <c r="L67" s="142">
        <v>2.8</v>
      </c>
      <c r="M67" s="142">
        <v>4.7</v>
      </c>
      <c r="N67" s="142">
        <v>1</v>
      </c>
      <c r="O67" s="142">
        <v>4.7</v>
      </c>
      <c r="P67" s="142">
        <v>9.1999999999999993</v>
      </c>
      <c r="Q67" s="142">
        <v>3.5</v>
      </c>
      <c r="R67" s="142">
        <v>5.7</v>
      </c>
      <c r="S67" s="142">
        <v>3.4</v>
      </c>
      <c r="T67" s="142">
        <v>5.2</v>
      </c>
      <c r="U67" s="142">
        <v>1.2</v>
      </c>
      <c r="V67" s="142">
        <v>2.2000000000000002</v>
      </c>
      <c r="W67" s="142">
        <v>8.4</v>
      </c>
      <c r="X67" s="142">
        <v>2.6</v>
      </c>
      <c r="Y67" s="142">
        <v>6.3</v>
      </c>
      <c r="Z67" s="142">
        <v>2.4</v>
      </c>
      <c r="AA67" s="142">
        <v>2.5</v>
      </c>
      <c r="AB67" s="142">
        <v>1.8</v>
      </c>
      <c r="AC67" s="142">
        <v>2.4</v>
      </c>
      <c r="AD67" s="142">
        <v>4.4000000000000004</v>
      </c>
      <c r="AE67" s="188" t="s">
        <v>19</v>
      </c>
      <c r="AF67" s="188" t="s">
        <v>19</v>
      </c>
      <c r="AG67" s="188" t="s">
        <v>19</v>
      </c>
      <c r="AH67" s="188" t="s">
        <v>19</v>
      </c>
      <c r="AI67" s="188" t="s">
        <v>19</v>
      </c>
      <c r="AJ67" s="188" t="s">
        <v>19</v>
      </c>
      <c r="AK67" s="188" t="s">
        <v>19</v>
      </c>
      <c r="AL67" s="140">
        <v>134.24531999999999</v>
      </c>
      <c r="AM67" s="140">
        <v>167.42328000000001</v>
      </c>
      <c r="AN67" s="140">
        <v>110.27293</v>
      </c>
      <c r="AO67" s="140">
        <v>68.312539999999998</v>
      </c>
      <c r="AP67" s="140">
        <v>102.83125</v>
      </c>
      <c r="AQ67" s="140">
        <v>86.682760000000002</v>
      </c>
      <c r="AR67" s="140" t="s">
        <v>19</v>
      </c>
      <c r="AS67" s="140">
        <v>7.7</v>
      </c>
      <c r="AT67" s="140">
        <v>18.7</v>
      </c>
      <c r="AU67" s="140">
        <v>3.6</v>
      </c>
      <c r="AV67" s="140">
        <v>17.3</v>
      </c>
      <c r="AW67" s="140">
        <v>1.8</v>
      </c>
      <c r="AX67" s="140">
        <v>2.4</v>
      </c>
      <c r="AY67" s="140" t="s">
        <v>19</v>
      </c>
      <c r="AZ67" s="140">
        <v>5.6</v>
      </c>
      <c r="BA67" s="140">
        <v>19.7</v>
      </c>
      <c r="BB67" s="140">
        <v>0.5</v>
      </c>
      <c r="BC67" s="140">
        <v>13.2</v>
      </c>
      <c r="BD67" s="140">
        <v>-0.5</v>
      </c>
      <c r="BE67" s="140">
        <v>-6.2</v>
      </c>
      <c r="BF67" s="140" t="s">
        <v>19</v>
      </c>
      <c r="BG67" s="140">
        <v>7.9</v>
      </c>
      <c r="BH67" s="140">
        <v>15.1</v>
      </c>
      <c r="BI67" s="140">
        <v>5.0999999999999996</v>
      </c>
      <c r="BJ67" s="140">
        <v>13.7</v>
      </c>
      <c r="BK67" s="140">
        <v>2.1</v>
      </c>
      <c r="BL67" s="140">
        <v>0</v>
      </c>
      <c r="BM67" s="140" t="s">
        <v>19</v>
      </c>
      <c r="BN67" s="188" t="s">
        <v>19</v>
      </c>
      <c r="BO67" s="188" t="s">
        <v>19</v>
      </c>
      <c r="BP67" s="188" t="s">
        <v>19</v>
      </c>
      <c r="BQ67" s="188" t="s">
        <v>19</v>
      </c>
      <c r="BR67" s="188" t="s">
        <v>19</v>
      </c>
      <c r="BS67" s="188" t="s">
        <v>19</v>
      </c>
      <c r="BT67" s="188" t="s">
        <v>19</v>
      </c>
    </row>
    <row r="68" spans="1:72" x14ac:dyDescent="0.25">
      <c r="A68" s="1">
        <v>39142</v>
      </c>
      <c r="B68" s="30" t="s">
        <v>90</v>
      </c>
      <c r="C68" s="142">
        <v>112.38721</v>
      </c>
      <c r="D68" s="142">
        <v>105.43052</v>
      </c>
      <c r="E68" s="142">
        <v>112.86588999999999</v>
      </c>
      <c r="F68" s="142">
        <v>93.230919999999998</v>
      </c>
      <c r="G68" s="142">
        <v>80.790369999999996</v>
      </c>
      <c r="H68" s="142">
        <v>102.09715</v>
      </c>
      <c r="I68" s="142">
        <v>123.07008</v>
      </c>
      <c r="J68" s="142">
        <v>4.4000000000000004</v>
      </c>
      <c r="K68" s="142">
        <v>5.6</v>
      </c>
      <c r="L68" s="142">
        <v>4.3</v>
      </c>
      <c r="M68" s="142">
        <v>4.0999999999999996</v>
      </c>
      <c r="N68" s="142">
        <v>-0.2</v>
      </c>
      <c r="O68" s="142">
        <v>6.6</v>
      </c>
      <c r="P68" s="142">
        <v>10.5</v>
      </c>
      <c r="Q68" s="142">
        <v>3.8</v>
      </c>
      <c r="R68" s="142">
        <v>5.7</v>
      </c>
      <c r="S68" s="142">
        <v>3.7</v>
      </c>
      <c r="T68" s="142">
        <v>4.8</v>
      </c>
      <c r="U68" s="142">
        <v>0.8</v>
      </c>
      <c r="V68" s="142">
        <v>3.7</v>
      </c>
      <c r="W68" s="142">
        <v>9.1</v>
      </c>
      <c r="X68" s="142">
        <v>2.5</v>
      </c>
      <c r="Y68" s="142">
        <v>5.7</v>
      </c>
      <c r="Z68" s="142">
        <v>2.4</v>
      </c>
      <c r="AA68" s="142">
        <v>2.6</v>
      </c>
      <c r="AB68" s="142">
        <v>1.5</v>
      </c>
      <c r="AC68" s="142">
        <v>2.7</v>
      </c>
      <c r="AD68" s="142">
        <v>5.5</v>
      </c>
      <c r="AE68" s="188">
        <f t="shared" ref="AE68:AK68" si="32">(AVERAGE(C66:C68)/AVERAGE(C54:C56)-1)*100</f>
        <v>3.8100894575967104</v>
      </c>
      <c r="AF68" s="188">
        <f t="shared" si="32"/>
        <v>5.6768322253569981</v>
      </c>
      <c r="AG68" s="188">
        <f t="shared" si="32"/>
        <v>3.6980935752805477</v>
      </c>
      <c r="AH68" s="188">
        <f t="shared" si="32"/>
        <v>4.8341196740657066</v>
      </c>
      <c r="AI68" s="188">
        <f t="shared" si="32"/>
        <v>0.75564158934611214</v>
      </c>
      <c r="AJ68" s="188">
        <f t="shared" si="32"/>
        <v>3.7103804842009813</v>
      </c>
      <c r="AK68" s="188">
        <f t="shared" si="32"/>
        <v>9.1348252506312519</v>
      </c>
      <c r="AL68" s="140">
        <v>152.43608</v>
      </c>
      <c r="AM68" s="140">
        <v>202.42963</v>
      </c>
      <c r="AN68" s="140">
        <v>121.72181</v>
      </c>
      <c r="AO68" s="140">
        <v>75.639510000000001</v>
      </c>
      <c r="AP68" s="140">
        <v>108.45791</v>
      </c>
      <c r="AQ68" s="140">
        <v>102.52562</v>
      </c>
      <c r="AR68" s="140" t="s">
        <v>19</v>
      </c>
      <c r="AS68" s="140">
        <v>4.7</v>
      </c>
      <c r="AT68" s="140">
        <v>32.799999999999997</v>
      </c>
      <c r="AU68" s="140">
        <v>-4.8</v>
      </c>
      <c r="AV68" s="140">
        <v>5.0999999999999996</v>
      </c>
      <c r="AW68" s="140">
        <v>-0.5</v>
      </c>
      <c r="AX68" s="140">
        <v>17.8</v>
      </c>
      <c r="AY68" s="140" t="s">
        <v>19</v>
      </c>
      <c r="AZ68" s="140">
        <v>5.3</v>
      </c>
      <c r="BA68" s="140">
        <v>24.2</v>
      </c>
      <c r="BB68" s="140">
        <v>-1.4</v>
      </c>
      <c r="BC68" s="140">
        <v>10.4</v>
      </c>
      <c r="BD68" s="140">
        <v>-0.5</v>
      </c>
      <c r="BE68" s="140">
        <v>1.6</v>
      </c>
      <c r="BF68" s="140" t="s">
        <v>19</v>
      </c>
      <c r="BG68" s="140">
        <v>8.1</v>
      </c>
      <c r="BH68" s="140">
        <v>18.5</v>
      </c>
      <c r="BI68" s="140">
        <v>4.0999999999999996</v>
      </c>
      <c r="BJ68" s="140">
        <v>13.8</v>
      </c>
      <c r="BK68" s="140">
        <v>2.7</v>
      </c>
      <c r="BL68" s="140">
        <v>1.9</v>
      </c>
      <c r="BM68" s="140" t="s">
        <v>19</v>
      </c>
      <c r="BN68" s="188">
        <f t="shared" ref="BN68:BS68" si="33">(AVERAGE(AL66:AL68)/AVERAGE(AL54:AL56)-1)*100</f>
        <v>5.2828171560736381</v>
      </c>
      <c r="BO68" s="188">
        <f t="shared" si="33"/>
        <v>24.159943633363824</v>
      </c>
      <c r="BP68" s="188">
        <f t="shared" si="33"/>
        <v>-1.3863665043423623</v>
      </c>
      <c r="BQ68" s="188">
        <f t="shared" si="33"/>
        <v>10.436308323504662</v>
      </c>
      <c r="BR68" s="188">
        <f t="shared" si="33"/>
        <v>-0.52428163323474664</v>
      </c>
      <c r="BS68" s="188">
        <f t="shared" si="33"/>
        <v>1.6447394378143576</v>
      </c>
      <c r="BT68" s="188" t="s">
        <v>19</v>
      </c>
    </row>
    <row r="69" spans="1:72" x14ac:dyDescent="0.25">
      <c r="A69" s="1">
        <v>39173</v>
      </c>
      <c r="B69" s="30"/>
      <c r="C69" s="142">
        <v>105.592</v>
      </c>
      <c r="D69" s="142">
        <v>101.65515000000001</v>
      </c>
      <c r="E69" s="142">
        <v>105.87783</v>
      </c>
      <c r="F69" s="142">
        <v>88.230009999999993</v>
      </c>
      <c r="G69" s="142">
        <v>77.060890000000001</v>
      </c>
      <c r="H69" s="142">
        <v>97.228629999999995</v>
      </c>
      <c r="I69" s="142">
        <v>117.43808</v>
      </c>
      <c r="J69" s="142">
        <v>5.8</v>
      </c>
      <c r="K69" s="142">
        <v>5.5</v>
      </c>
      <c r="L69" s="142">
        <v>5.8</v>
      </c>
      <c r="M69" s="142">
        <v>4.8</v>
      </c>
      <c r="N69" s="142">
        <v>-1.6</v>
      </c>
      <c r="O69" s="142">
        <v>9.6</v>
      </c>
      <c r="P69" s="142">
        <v>7.2</v>
      </c>
      <c r="Q69" s="142">
        <v>4.3</v>
      </c>
      <c r="R69" s="142">
        <v>5.6</v>
      </c>
      <c r="S69" s="142">
        <v>4.2</v>
      </c>
      <c r="T69" s="142">
        <v>4.8</v>
      </c>
      <c r="U69" s="142">
        <v>0.2</v>
      </c>
      <c r="V69" s="142">
        <v>5.0999999999999996</v>
      </c>
      <c r="W69" s="142">
        <v>8.6</v>
      </c>
      <c r="X69" s="142">
        <v>3.1</v>
      </c>
      <c r="Y69" s="142">
        <v>5.8</v>
      </c>
      <c r="Z69" s="142">
        <v>3</v>
      </c>
      <c r="AA69" s="142">
        <v>3.5</v>
      </c>
      <c r="AB69" s="142">
        <v>1</v>
      </c>
      <c r="AC69" s="142">
        <v>3.9</v>
      </c>
      <c r="AD69" s="142">
        <v>6.2</v>
      </c>
      <c r="AE69" s="188" t="s">
        <v>19</v>
      </c>
      <c r="AF69" s="188" t="s">
        <v>19</v>
      </c>
      <c r="AG69" s="188" t="s">
        <v>19</v>
      </c>
      <c r="AH69" s="188" t="s">
        <v>19</v>
      </c>
      <c r="AI69" s="188" t="s">
        <v>19</v>
      </c>
      <c r="AJ69" s="188" t="s">
        <v>19</v>
      </c>
      <c r="AK69" s="188" t="s">
        <v>19</v>
      </c>
      <c r="AL69" s="140">
        <v>139.92662000000001</v>
      </c>
      <c r="AM69" s="140">
        <v>177.73187999999999</v>
      </c>
      <c r="AN69" s="140">
        <v>114.02571</v>
      </c>
      <c r="AO69" s="140">
        <v>60.187539999999998</v>
      </c>
      <c r="AP69" s="140">
        <v>105.25373999999999</v>
      </c>
      <c r="AQ69" s="140">
        <v>90.585319999999996</v>
      </c>
      <c r="AR69" s="140" t="s">
        <v>19</v>
      </c>
      <c r="AS69" s="140">
        <v>1.4</v>
      </c>
      <c r="AT69" s="140">
        <v>9.1999999999999993</v>
      </c>
      <c r="AU69" s="140">
        <v>-1.7</v>
      </c>
      <c r="AV69" s="140">
        <v>5.8</v>
      </c>
      <c r="AW69" s="140">
        <v>0.5</v>
      </c>
      <c r="AX69" s="140">
        <v>3.3</v>
      </c>
      <c r="AY69" s="140" t="s">
        <v>19</v>
      </c>
      <c r="AZ69" s="140">
        <v>4.3</v>
      </c>
      <c r="BA69" s="140">
        <v>20.2</v>
      </c>
      <c r="BB69" s="140">
        <v>-1.5</v>
      </c>
      <c r="BC69" s="140">
        <v>9.4</v>
      </c>
      <c r="BD69" s="140">
        <v>-0.3</v>
      </c>
      <c r="BE69" s="140">
        <v>2</v>
      </c>
      <c r="BF69" s="140" t="s">
        <v>19</v>
      </c>
      <c r="BG69" s="140">
        <v>8.1</v>
      </c>
      <c r="BH69" s="140">
        <v>18.600000000000001</v>
      </c>
      <c r="BI69" s="140">
        <v>4</v>
      </c>
      <c r="BJ69" s="140">
        <v>14</v>
      </c>
      <c r="BK69" s="140">
        <v>3</v>
      </c>
      <c r="BL69" s="140">
        <v>2.7</v>
      </c>
      <c r="BM69" s="140" t="s">
        <v>19</v>
      </c>
      <c r="BN69" s="188" t="s">
        <v>19</v>
      </c>
      <c r="BO69" s="188" t="s">
        <v>19</v>
      </c>
      <c r="BP69" s="188" t="s">
        <v>19</v>
      </c>
      <c r="BQ69" s="188" t="s">
        <v>19</v>
      </c>
      <c r="BR69" s="188" t="s">
        <v>19</v>
      </c>
      <c r="BS69" s="188" t="s">
        <v>19</v>
      </c>
      <c r="BT69" s="188" t="s">
        <v>19</v>
      </c>
    </row>
    <row r="70" spans="1:72" x14ac:dyDescent="0.25">
      <c r="A70" s="1">
        <v>39203</v>
      </c>
      <c r="B70" s="30"/>
      <c r="C70" s="142">
        <v>116.40273000000001</v>
      </c>
      <c r="D70" s="142">
        <v>107.27663</v>
      </c>
      <c r="E70" s="142">
        <v>117.01963000000001</v>
      </c>
      <c r="F70" s="142">
        <v>106.97596</v>
      </c>
      <c r="G70" s="142">
        <v>79.336439999999996</v>
      </c>
      <c r="H70" s="142">
        <v>102.50830999999999</v>
      </c>
      <c r="I70" s="142">
        <v>124.39942000000001</v>
      </c>
      <c r="J70" s="142">
        <v>4.8</v>
      </c>
      <c r="K70" s="142">
        <v>3.2</v>
      </c>
      <c r="L70" s="142">
        <v>4.8</v>
      </c>
      <c r="M70" s="142">
        <v>1.6</v>
      </c>
      <c r="N70" s="142">
        <v>-0.9</v>
      </c>
      <c r="O70" s="142">
        <v>4.0999999999999996</v>
      </c>
      <c r="P70" s="142">
        <v>7.2</v>
      </c>
      <c r="Q70" s="142">
        <v>4.4000000000000004</v>
      </c>
      <c r="R70" s="142">
        <v>5.0999999999999996</v>
      </c>
      <c r="S70" s="142">
        <v>4.4000000000000004</v>
      </c>
      <c r="T70" s="142">
        <v>4.0999999999999996</v>
      </c>
      <c r="U70" s="142">
        <v>-0.1</v>
      </c>
      <c r="V70" s="142">
        <v>4.9000000000000004</v>
      </c>
      <c r="W70" s="142">
        <v>8.3000000000000007</v>
      </c>
      <c r="X70" s="142">
        <v>3.1</v>
      </c>
      <c r="Y70" s="142">
        <v>5.5</v>
      </c>
      <c r="Z70" s="142">
        <v>3</v>
      </c>
      <c r="AA70" s="142">
        <v>3.1</v>
      </c>
      <c r="AB70" s="142">
        <v>0.8</v>
      </c>
      <c r="AC70" s="142">
        <v>3.9</v>
      </c>
      <c r="AD70" s="142">
        <v>6.3</v>
      </c>
      <c r="AE70" s="188" t="s">
        <v>19</v>
      </c>
      <c r="AF70" s="188" t="s">
        <v>19</v>
      </c>
      <c r="AG70" s="188" t="s">
        <v>19</v>
      </c>
      <c r="AH70" s="188" t="s">
        <v>19</v>
      </c>
      <c r="AI70" s="188" t="s">
        <v>19</v>
      </c>
      <c r="AJ70" s="188" t="s">
        <v>19</v>
      </c>
      <c r="AK70" s="188" t="s">
        <v>19</v>
      </c>
      <c r="AL70" s="140">
        <v>149.61685</v>
      </c>
      <c r="AM70" s="140">
        <v>199.53523999999999</v>
      </c>
      <c r="AN70" s="140">
        <v>119.22975</v>
      </c>
      <c r="AO70" s="140">
        <v>78.10575</v>
      </c>
      <c r="AP70" s="140">
        <v>98.205529999999996</v>
      </c>
      <c r="AQ70" s="140">
        <v>100.00465</v>
      </c>
      <c r="AR70" s="140" t="s">
        <v>19</v>
      </c>
      <c r="AS70" s="140">
        <v>1.4</v>
      </c>
      <c r="AT70" s="140">
        <v>9.6999999999999993</v>
      </c>
      <c r="AU70" s="140">
        <v>-2</v>
      </c>
      <c r="AV70" s="140">
        <v>18.399999999999999</v>
      </c>
      <c r="AW70" s="140">
        <v>-15.7</v>
      </c>
      <c r="AX70" s="140">
        <v>3.5</v>
      </c>
      <c r="AY70" s="140" t="s">
        <v>19</v>
      </c>
      <c r="AZ70" s="140">
        <v>3.7</v>
      </c>
      <c r="BA70" s="140">
        <v>17.8</v>
      </c>
      <c r="BB70" s="140">
        <v>-1.6</v>
      </c>
      <c r="BC70" s="140">
        <v>11.2</v>
      </c>
      <c r="BD70" s="140">
        <v>-3.6</v>
      </c>
      <c r="BE70" s="140">
        <v>2.4</v>
      </c>
      <c r="BF70" s="140" t="s">
        <v>19</v>
      </c>
      <c r="BG70" s="140">
        <v>7.9</v>
      </c>
      <c r="BH70" s="140">
        <v>18.5</v>
      </c>
      <c r="BI70" s="140">
        <v>3.7</v>
      </c>
      <c r="BJ70" s="140">
        <v>13.4</v>
      </c>
      <c r="BK70" s="140">
        <v>0.8</v>
      </c>
      <c r="BL70" s="140">
        <v>2.9</v>
      </c>
      <c r="BM70" s="140" t="s">
        <v>19</v>
      </c>
      <c r="BN70" s="188" t="s">
        <v>19</v>
      </c>
      <c r="BO70" s="188" t="s">
        <v>19</v>
      </c>
      <c r="BP70" s="188" t="s">
        <v>19</v>
      </c>
      <c r="BQ70" s="188" t="s">
        <v>19</v>
      </c>
      <c r="BR70" s="188" t="s">
        <v>19</v>
      </c>
      <c r="BS70" s="188" t="s">
        <v>19</v>
      </c>
      <c r="BT70" s="188" t="s">
        <v>19</v>
      </c>
    </row>
    <row r="71" spans="1:72" x14ac:dyDescent="0.25">
      <c r="A71" s="1">
        <v>39234</v>
      </c>
      <c r="B71" s="30" t="s">
        <v>91</v>
      </c>
      <c r="C71" s="142">
        <v>112.88043</v>
      </c>
      <c r="D71" s="142">
        <v>106.34621</v>
      </c>
      <c r="E71" s="142">
        <v>113.33264</v>
      </c>
      <c r="F71" s="142">
        <v>109.18689000000001</v>
      </c>
      <c r="G71" s="142">
        <v>80.553830000000005</v>
      </c>
      <c r="H71" s="142">
        <v>99.829769999999996</v>
      </c>
      <c r="I71" s="142">
        <v>120.28319999999999</v>
      </c>
      <c r="J71" s="142">
        <v>6.3</v>
      </c>
      <c r="K71" s="142">
        <v>8.6</v>
      </c>
      <c r="L71" s="142">
        <v>6.2</v>
      </c>
      <c r="M71" s="142">
        <v>0</v>
      </c>
      <c r="N71" s="142">
        <v>5.6</v>
      </c>
      <c r="O71" s="142">
        <v>6.4</v>
      </c>
      <c r="P71" s="142">
        <v>7.6</v>
      </c>
      <c r="Q71" s="142">
        <v>4.7</v>
      </c>
      <c r="R71" s="142">
        <v>5.7</v>
      </c>
      <c r="S71" s="142">
        <v>4.7</v>
      </c>
      <c r="T71" s="142">
        <v>3.3</v>
      </c>
      <c r="U71" s="142">
        <v>0.9</v>
      </c>
      <c r="V71" s="142">
        <v>5.2</v>
      </c>
      <c r="W71" s="142">
        <v>8.1999999999999993</v>
      </c>
      <c r="X71" s="142">
        <v>3.7</v>
      </c>
      <c r="Y71" s="142">
        <v>6.1</v>
      </c>
      <c r="Z71" s="142">
        <v>3.6</v>
      </c>
      <c r="AA71" s="142">
        <v>2.7</v>
      </c>
      <c r="AB71" s="142">
        <v>1.3</v>
      </c>
      <c r="AC71" s="142">
        <v>4.5</v>
      </c>
      <c r="AD71" s="142">
        <v>6.7</v>
      </c>
      <c r="AE71" s="188">
        <f t="shared" ref="AE71:AK71" si="34">(AVERAGE(C69:C71)/AVERAGE(C57:C59)-1)*100</f>
        <v>5.604372074101982</v>
      </c>
      <c r="AF71" s="188">
        <f t="shared" si="34"/>
        <v>5.7432557639715442</v>
      </c>
      <c r="AG71" s="188">
        <f t="shared" si="34"/>
        <v>5.5961747582725208</v>
      </c>
      <c r="AH71" s="188">
        <f t="shared" si="34"/>
        <v>1.9336435260705942</v>
      </c>
      <c r="AI71" s="188">
        <f t="shared" si="34"/>
        <v>0.97802674347009511</v>
      </c>
      <c r="AJ71" s="188">
        <f t="shared" si="34"/>
        <v>6.6286237338624154</v>
      </c>
      <c r="AK71" s="188">
        <f t="shared" si="34"/>
        <v>7.3388546398413634</v>
      </c>
      <c r="AL71" s="140">
        <v>152.22174999999999</v>
      </c>
      <c r="AM71" s="140">
        <v>219.84211999999999</v>
      </c>
      <c r="AN71" s="140">
        <v>116.53233</v>
      </c>
      <c r="AO71" s="140">
        <v>71.205659999999995</v>
      </c>
      <c r="AP71" s="140">
        <v>111.49406</v>
      </c>
      <c r="AQ71" s="140">
        <v>95.632679999999993</v>
      </c>
      <c r="AR71" s="140" t="s">
        <v>19</v>
      </c>
      <c r="AS71" s="140">
        <v>1.9</v>
      </c>
      <c r="AT71" s="140">
        <v>13.2</v>
      </c>
      <c r="AU71" s="140">
        <v>-3.3</v>
      </c>
      <c r="AV71" s="140">
        <v>-2.9</v>
      </c>
      <c r="AW71" s="140">
        <v>-0.5</v>
      </c>
      <c r="AX71" s="140">
        <v>1.7</v>
      </c>
      <c r="AY71" s="140" t="s">
        <v>19</v>
      </c>
      <c r="AZ71" s="140">
        <v>3.4</v>
      </c>
      <c r="BA71" s="140">
        <v>16.899999999999999</v>
      </c>
      <c r="BB71" s="140">
        <v>-1.9</v>
      </c>
      <c r="BC71" s="140">
        <v>8.6999999999999993</v>
      </c>
      <c r="BD71" s="140">
        <v>-3.1</v>
      </c>
      <c r="BE71" s="140">
        <v>2.2000000000000002</v>
      </c>
      <c r="BF71" s="140" t="s">
        <v>19</v>
      </c>
      <c r="BG71" s="140">
        <v>6.6</v>
      </c>
      <c r="BH71" s="140">
        <v>17.899999999999999</v>
      </c>
      <c r="BI71" s="140">
        <v>2.2000000000000002</v>
      </c>
      <c r="BJ71" s="140">
        <v>11.3</v>
      </c>
      <c r="BK71" s="140">
        <v>0.3</v>
      </c>
      <c r="BL71" s="140">
        <v>3.1</v>
      </c>
      <c r="BM71" s="140" t="s">
        <v>19</v>
      </c>
      <c r="BN71" s="188">
        <f t="shared" ref="BN71:BS71" si="35">(AVERAGE(AL69:AL71)/AVERAGE(AL57:AL59)-1)*100</f>
        <v>1.5872311400001005</v>
      </c>
      <c r="BO71" s="188">
        <f t="shared" si="35"/>
        <v>10.795157545362844</v>
      </c>
      <c r="BP71" s="188">
        <f t="shared" si="35"/>
        <v>-2.3415478182122529</v>
      </c>
      <c r="BQ71" s="188">
        <f t="shared" si="35"/>
        <v>6.7757422442069615</v>
      </c>
      <c r="BR71" s="188">
        <f t="shared" si="35"/>
        <v>-5.5008741264249146</v>
      </c>
      <c r="BS71" s="188">
        <f t="shared" si="35"/>
        <v>2.818941514985096</v>
      </c>
      <c r="BT71" s="188" t="s">
        <v>19</v>
      </c>
    </row>
    <row r="72" spans="1:72" x14ac:dyDescent="0.25">
      <c r="A72" s="1">
        <v>39264</v>
      </c>
      <c r="B72" s="30"/>
      <c r="C72" s="142">
        <v>116.34116</v>
      </c>
      <c r="D72" s="142">
        <v>111.27758</v>
      </c>
      <c r="E72" s="142">
        <v>116.70186</v>
      </c>
      <c r="F72" s="142">
        <v>113.02625999999999</v>
      </c>
      <c r="G72" s="142">
        <v>82.966859999999997</v>
      </c>
      <c r="H72" s="142">
        <v>104.33208</v>
      </c>
      <c r="I72" s="142">
        <v>124.18299</v>
      </c>
      <c r="J72" s="142">
        <v>6.5</v>
      </c>
      <c r="K72" s="142">
        <v>7.2</v>
      </c>
      <c r="L72" s="142">
        <v>6.4</v>
      </c>
      <c r="M72" s="142">
        <v>-1.3</v>
      </c>
      <c r="N72" s="142">
        <v>3.4</v>
      </c>
      <c r="O72" s="142">
        <v>7.5</v>
      </c>
      <c r="P72" s="142">
        <v>4</v>
      </c>
      <c r="Q72" s="142">
        <v>5</v>
      </c>
      <c r="R72" s="142">
        <v>5.9</v>
      </c>
      <c r="S72" s="142">
        <v>4.9000000000000004</v>
      </c>
      <c r="T72" s="142">
        <v>2.5</v>
      </c>
      <c r="U72" s="142">
        <v>1.2</v>
      </c>
      <c r="V72" s="142">
        <v>5.5</v>
      </c>
      <c r="W72" s="142">
        <v>7.6</v>
      </c>
      <c r="X72" s="142">
        <v>4</v>
      </c>
      <c r="Y72" s="142">
        <v>6.1</v>
      </c>
      <c r="Z72" s="142">
        <v>3.8</v>
      </c>
      <c r="AA72" s="142">
        <v>2.1</v>
      </c>
      <c r="AB72" s="142">
        <v>1.5</v>
      </c>
      <c r="AC72" s="142">
        <v>4.8</v>
      </c>
      <c r="AD72" s="142">
        <v>6.1</v>
      </c>
      <c r="AE72" s="188" t="s">
        <v>19</v>
      </c>
      <c r="AF72" s="188" t="s">
        <v>19</v>
      </c>
      <c r="AG72" s="188" t="s">
        <v>19</v>
      </c>
      <c r="AH72" s="188" t="s">
        <v>19</v>
      </c>
      <c r="AI72" s="188" t="s">
        <v>19</v>
      </c>
      <c r="AJ72" s="188" t="s">
        <v>19</v>
      </c>
      <c r="AK72" s="188" t="s">
        <v>19</v>
      </c>
      <c r="AL72" s="140">
        <v>160.13668000000001</v>
      </c>
      <c r="AM72" s="140">
        <v>218.97721000000001</v>
      </c>
      <c r="AN72" s="140">
        <v>126.07826</v>
      </c>
      <c r="AO72" s="140">
        <v>84.299520000000001</v>
      </c>
      <c r="AP72" s="140">
        <v>117.03492</v>
      </c>
      <c r="AQ72" s="140">
        <v>97.808689999999999</v>
      </c>
      <c r="AR72" s="140" t="s">
        <v>19</v>
      </c>
      <c r="AS72" s="140">
        <v>5.8</v>
      </c>
      <c r="AT72" s="140">
        <v>10.1</v>
      </c>
      <c r="AU72" s="140">
        <v>3.8</v>
      </c>
      <c r="AV72" s="140">
        <v>30.9</v>
      </c>
      <c r="AW72" s="140">
        <v>3.9</v>
      </c>
      <c r="AX72" s="140">
        <v>-4.2</v>
      </c>
      <c r="AY72" s="140" t="s">
        <v>19</v>
      </c>
      <c r="AZ72" s="140">
        <v>3.8</v>
      </c>
      <c r="BA72" s="140">
        <v>15.7</v>
      </c>
      <c r="BB72" s="140">
        <v>-1</v>
      </c>
      <c r="BC72" s="140">
        <v>11.7</v>
      </c>
      <c r="BD72" s="140">
        <v>-2</v>
      </c>
      <c r="BE72" s="140">
        <v>1.2</v>
      </c>
      <c r="BF72" s="140" t="s">
        <v>19</v>
      </c>
      <c r="BG72" s="140">
        <v>5.6</v>
      </c>
      <c r="BH72" s="140">
        <v>16.5</v>
      </c>
      <c r="BI72" s="140">
        <v>1.2</v>
      </c>
      <c r="BJ72" s="140">
        <v>13.1</v>
      </c>
      <c r="BK72" s="140">
        <v>0.3</v>
      </c>
      <c r="BL72" s="140">
        <v>2.5</v>
      </c>
      <c r="BM72" s="140" t="s">
        <v>19</v>
      </c>
      <c r="BN72" s="188" t="s">
        <v>19</v>
      </c>
      <c r="BO72" s="188" t="s">
        <v>19</v>
      </c>
      <c r="BP72" s="188" t="s">
        <v>19</v>
      </c>
      <c r="BQ72" s="188" t="s">
        <v>19</v>
      </c>
      <c r="BR72" s="188" t="s">
        <v>19</v>
      </c>
      <c r="BS72" s="188" t="s">
        <v>19</v>
      </c>
      <c r="BT72" s="188" t="s">
        <v>19</v>
      </c>
    </row>
    <row r="73" spans="1:72" x14ac:dyDescent="0.25">
      <c r="A73" s="1">
        <v>39295</v>
      </c>
      <c r="B73" s="30"/>
      <c r="C73" s="142">
        <v>122.27648000000001</v>
      </c>
      <c r="D73" s="142">
        <v>111.09260999999999</v>
      </c>
      <c r="E73" s="142">
        <v>123.02522999999999</v>
      </c>
      <c r="F73" s="142">
        <v>123.17606000000001</v>
      </c>
      <c r="G73" s="142">
        <v>80.97972</v>
      </c>
      <c r="H73" s="142">
        <v>106.75396000000001</v>
      </c>
      <c r="I73" s="142">
        <v>126.47101000000001</v>
      </c>
      <c r="J73" s="142">
        <v>6.5</v>
      </c>
      <c r="K73" s="142">
        <v>6.8</v>
      </c>
      <c r="L73" s="142">
        <v>6.4</v>
      </c>
      <c r="M73" s="142">
        <v>2.9</v>
      </c>
      <c r="N73" s="142">
        <v>1.1000000000000001</v>
      </c>
      <c r="O73" s="142">
        <v>4.8</v>
      </c>
      <c r="P73" s="142">
        <v>4</v>
      </c>
      <c r="Q73" s="142">
        <v>5.2</v>
      </c>
      <c r="R73" s="142">
        <v>6</v>
      </c>
      <c r="S73" s="142">
        <v>5.0999999999999996</v>
      </c>
      <c r="T73" s="142">
        <v>2.6</v>
      </c>
      <c r="U73" s="142">
        <v>1.2</v>
      </c>
      <c r="V73" s="142">
        <v>5.4</v>
      </c>
      <c r="W73" s="142">
        <v>7.1</v>
      </c>
      <c r="X73" s="142">
        <v>4.3</v>
      </c>
      <c r="Y73" s="142">
        <v>6.2</v>
      </c>
      <c r="Z73" s="142">
        <v>4.0999999999999996</v>
      </c>
      <c r="AA73" s="142">
        <v>2.1</v>
      </c>
      <c r="AB73" s="142">
        <v>1.2</v>
      </c>
      <c r="AC73" s="142">
        <v>5</v>
      </c>
      <c r="AD73" s="142">
        <v>6</v>
      </c>
      <c r="AE73" s="188" t="s">
        <v>19</v>
      </c>
      <c r="AF73" s="188" t="s">
        <v>19</v>
      </c>
      <c r="AG73" s="188" t="s">
        <v>19</v>
      </c>
      <c r="AH73" s="188" t="s">
        <v>19</v>
      </c>
      <c r="AI73" s="188" t="s">
        <v>19</v>
      </c>
      <c r="AJ73" s="188" t="s">
        <v>19</v>
      </c>
      <c r="AK73" s="188" t="s">
        <v>19</v>
      </c>
      <c r="AL73" s="140">
        <v>174.06349</v>
      </c>
      <c r="AM73" s="140">
        <v>223.30796000000001</v>
      </c>
      <c r="AN73" s="140">
        <v>141.21529000000001</v>
      </c>
      <c r="AO73" s="140">
        <v>91.789240000000007</v>
      </c>
      <c r="AP73" s="140">
        <v>114.83884</v>
      </c>
      <c r="AQ73" s="140">
        <v>105.96248</v>
      </c>
      <c r="AR73" s="140" t="s">
        <v>19</v>
      </c>
      <c r="AS73" s="140">
        <v>23.9</v>
      </c>
      <c r="AT73" s="140">
        <v>15.7</v>
      </c>
      <c r="AU73" s="140">
        <v>28</v>
      </c>
      <c r="AV73" s="140">
        <v>22.6</v>
      </c>
      <c r="AW73" s="140">
        <v>52.2</v>
      </c>
      <c r="AX73" s="140">
        <v>0.1</v>
      </c>
      <c r="AY73" s="140" t="s">
        <v>19</v>
      </c>
      <c r="AZ73" s="140">
        <v>6.2</v>
      </c>
      <c r="BA73" s="140">
        <v>15.7</v>
      </c>
      <c r="BB73" s="140">
        <v>2.2999999999999998</v>
      </c>
      <c r="BC73" s="140">
        <v>13.2</v>
      </c>
      <c r="BD73" s="140">
        <v>2.8</v>
      </c>
      <c r="BE73" s="140">
        <v>1.1000000000000001</v>
      </c>
      <c r="BF73" s="140" t="s">
        <v>19</v>
      </c>
      <c r="BG73" s="140">
        <v>7.5</v>
      </c>
      <c r="BH73" s="140">
        <v>17</v>
      </c>
      <c r="BI73" s="140">
        <v>3.6</v>
      </c>
      <c r="BJ73" s="140">
        <v>14.3</v>
      </c>
      <c r="BK73" s="140">
        <v>4.4000000000000004</v>
      </c>
      <c r="BL73" s="140">
        <v>2</v>
      </c>
      <c r="BM73" s="140" t="s">
        <v>19</v>
      </c>
      <c r="BN73" s="188" t="s">
        <v>19</v>
      </c>
      <c r="BO73" s="188" t="s">
        <v>19</v>
      </c>
      <c r="BP73" s="188" t="s">
        <v>19</v>
      </c>
      <c r="BQ73" s="188" t="s">
        <v>19</v>
      </c>
      <c r="BR73" s="188" t="s">
        <v>19</v>
      </c>
      <c r="BS73" s="188" t="s">
        <v>19</v>
      </c>
      <c r="BT73" s="188" t="s">
        <v>19</v>
      </c>
    </row>
    <row r="74" spans="1:72" x14ac:dyDescent="0.25">
      <c r="A74" s="1">
        <v>39326</v>
      </c>
      <c r="B74" s="30" t="s">
        <v>92</v>
      </c>
      <c r="C74" s="142">
        <v>114.61139</v>
      </c>
      <c r="D74" s="142">
        <v>105.56753</v>
      </c>
      <c r="E74" s="142">
        <v>115.22247</v>
      </c>
      <c r="F74" s="142">
        <v>115.79953999999999</v>
      </c>
      <c r="G74" s="142">
        <v>73.840710000000001</v>
      </c>
      <c r="H74" s="142">
        <v>100.52513999999999</v>
      </c>
      <c r="I74" s="142">
        <v>122.76544</v>
      </c>
      <c r="J74" s="142">
        <v>5.5</v>
      </c>
      <c r="K74" s="142">
        <v>4</v>
      </c>
      <c r="L74" s="142">
        <v>5.6</v>
      </c>
      <c r="M74" s="142">
        <v>1.1000000000000001</v>
      </c>
      <c r="N74" s="142">
        <v>-7.1</v>
      </c>
      <c r="O74" s="142">
        <v>2.2000000000000002</v>
      </c>
      <c r="P74" s="142">
        <v>3.4</v>
      </c>
      <c r="Q74" s="142">
        <v>5.2</v>
      </c>
      <c r="R74" s="142">
        <v>5.8</v>
      </c>
      <c r="S74" s="142">
        <v>5.2</v>
      </c>
      <c r="T74" s="142">
        <v>2.4</v>
      </c>
      <c r="U74" s="142">
        <v>0.3</v>
      </c>
      <c r="V74" s="142">
        <v>5.0999999999999996</v>
      </c>
      <c r="W74" s="142">
        <v>6.7</v>
      </c>
      <c r="X74" s="142">
        <v>4.5999999999999996</v>
      </c>
      <c r="Y74" s="142">
        <v>6.2</v>
      </c>
      <c r="Z74" s="142">
        <v>4.5</v>
      </c>
      <c r="AA74" s="142">
        <v>2.1</v>
      </c>
      <c r="AB74" s="142">
        <v>0.3</v>
      </c>
      <c r="AC74" s="142">
        <v>4.9000000000000004</v>
      </c>
      <c r="AD74" s="142">
        <v>5.9</v>
      </c>
      <c r="AE74" s="188">
        <f t="shared" ref="AE74:AK74" si="36">(AVERAGE(C72:C74)/AVERAGE(C60:C62)-1)*100</f>
        <v>6.1462364575505024</v>
      </c>
      <c r="AF74" s="188">
        <f t="shared" si="36"/>
        <v>6.0157451642305126</v>
      </c>
      <c r="AG74" s="188">
        <f t="shared" si="36"/>
        <v>6.1538473961261664</v>
      </c>
      <c r="AH74" s="188">
        <f t="shared" si="36"/>
        <v>0.93790315804929136</v>
      </c>
      <c r="AI74" s="188">
        <f t="shared" si="36"/>
        <v>-0.85393177285146837</v>
      </c>
      <c r="AJ74" s="188">
        <f t="shared" si="36"/>
        <v>4.8370785619062273</v>
      </c>
      <c r="AK74" s="188">
        <f t="shared" si="36"/>
        <v>3.8200364741337145</v>
      </c>
      <c r="AL74" s="140">
        <v>150.42312999999999</v>
      </c>
      <c r="AM74" s="140">
        <v>211.38365999999999</v>
      </c>
      <c r="AN74" s="140">
        <v>116.81735999999999</v>
      </c>
      <c r="AO74" s="140">
        <v>60.582560000000001</v>
      </c>
      <c r="AP74" s="140">
        <v>83.755200000000002</v>
      </c>
      <c r="AQ74" s="140">
        <v>99.029949999999999</v>
      </c>
      <c r="AR74" s="140" t="s">
        <v>19</v>
      </c>
      <c r="AS74" s="140">
        <v>-1.7</v>
      </c>
      <c r="AT74" s="140">
        <v>12.5</v>
      </c>
      <c r="AU74" s="140">
        <v>-7.7</v>
      </c>
      <c r="AV74" s="140">
        <v>-22.2</v>
      </c>
      <c r="AW74" s="140">
        <v>-26.5</v>
      </c>
      <c r="AX74" s="140">
        <v>-2.6</v>
      </c>
      <c r="AY74" s="140" t="s">
        <v>19</v>
      </c>
      <c r="AZ74" s="140">
        <v>5.3</v>
      </c>
      <c r="BA74" s="140">
        <v>15.3</v>
      </c>
      <c r="BB74" s="140">
        <v>1.2</v>
      </c>
      <c r="BC74" s="140">
        <v>8.8000000000000007</v>
      </c>
      <c r="BD74" s="140">
        <v>-0.7</v>
      </c>
      <c r="BE74" s="140">
        <v>0.6</v>
      </c>
      <c r="BF74" s="140" t="s">
        <v>19</v>
      </c>
      <c r="BG74" s="140">
        <v>6.3</v>
      </c>
      <c r="BH74" s="140">
        <v>17</v>
      </c>
      <c r="BI74" s="140">
        <v>2</v>
      </c>
      <c r="BJ74" s="140">
        <v>10.3</v>
      </c>
      <c r="BK74" s="140">
        <v>0.7</v>
      </c>
      <c r="BL74" s="140">
        <v>1.3</v>
      </c>
      <c r="BM74" s="140" t="s">
        <v>19</v>
      </c>
      <c r="BN74" s="188">
        <f t="shared" ref="BN74:BS74" si="37">(AVERAGE(AL72:AL74)/AVERAGE(AL60:AL62)-1)*100</f>
        <v>8.9436087020042585</v>
      </c>
      <c r="BO74" s="188">
        <f t="shared" si="37"/>
        <v>12.728081538521096</v>
      </c>
      <c r="BP74" s="188">
        <f t="shared" si="37"/>
        <v>7.2067966229562019</v>
      </c>
      <c r="BQ74" s="188">
        <f t="shared" si="37"/>
        <v>8.990071951835187</v>
      </c>
      <c r="BR74" s="188">
        <f t="shared" si="37"/>
        <v>4.4944757257205481</v>
      </c>
      <c r="BS74" s="188">
        <f t="shared" si="37"/>
        <v>-2.196614568361166</v>
      </c>
      <c r="BT74" s="188" t="s">
        <v>19</v>
      </c>
    </row>
    <row r="75" spans="1:72" x14ac:dyDescent="0.25">
      <c r="A75" s="1">
        <v>39356</v>
      </c>
      <c r="B75" s="30"/>
      <c r="C75" s="142">
        <v>125.65204</v>
      </c>
      <c r="D75" s="142">
        <v>108.77695</v>
      </c>
      <c r="E75" s="142">
        <v>126.76087</v>
      </c>
      <c r="F75" s="142">
        <v>123.03903</v>
      </c>
      <c r="G75" s="142">
        <v>83.491929999999996</v>
      </c>
      <c r="H75" s="142">
        <v>109.49471</v>
      </c>
      <c r="I75" s="142">
        <v>129.61346</v>
      </c>
      <c r="J75" s="142">
        <v>10.6</v>
      </c>
      <c r="K75" s="142">
        <v>4.0999999999999996</v>
      </c>
      <c r="L75" s="142">
        <v>11</v>
      </c>
      <c r="M75" s="142">
        <v>6.6</v>
      </c>
      <c r="N75" s="142">
        <v>3.4</v>
      </c>
      <c r="O75" s="142">
        <v>8.3000000000000007</v>
      </c>
      <c r="P75" s="142">
        <v>6.1</v>
      </c>
      <c r="Q75" s="142">
        <v>5.8</v>
      </c>
      <c r="R75" s="142">
        <v>5.6</v>
      </c>
      <c r="S75" s="142">
        <v>5.8</v>
      </c>
      <c r="T75" s="142">
        <v>2.9</v>
      </c>
      <c r="U75" s="142">
        <v>0.6</v>
      </c>
      <c r="V75" s="142">
        <v>5.4</v>
      </c>
      <c r="W75" s="142">
        <v>6.6</v>
      </c>
      <c r="X75" s="142">
        <v>5.2</v>
      </c>
      <c r="Y75" s="142">
        <v>6.1</v>
      </c>
      <c r="Z75" s="142">
        <v>5.0999999999999996</v>
      </c>
      <c r="AA75" s="142">
        <v>2.4</v>
      </c>
      <c r="AB75" s="142">
        <v>0.6</v>
      </c>
      <c r="AC75" s="142">
        <v>5.0999999999999996</v>
      </c>
      <c r="AD75" s="142">
        <v>6</v>
      </c>
      <c r="AE75" s="188" t="s">
        <v>19</v>
      </c>
      <c r="AF75" s="188" t="s">
        <v>19</v>
      </c>
      <c r="AG75" s="188" t="s">
        <v>19</v>
      </c>
      <c r="AH75" s="188" t="s">
        <v>19</v>
      </c>
      <c r="AI75" s="188" t="s">
        <v>19</v>
      </c>
      <c r="AJ75" s="188" t="s">
        <v>19</v>
      </c>
      <c r="AK75" s="188" t="s">
        <v>19</v>
      </c>
      <c r="AL75" s="140">
        <v>169.20092</v>
      </c>
      <c r="AM75" s="140">
        <v>216.07062999999999</v>
      </c>
      <c r="AN75" s="140">
        <v>137.55367000000001</v>
      </c>
      <c r="AO75" s="140">
        <v>78.032250000000005</v>
      </c>
      <c r="AP75" s="140">
        <v>103.32814</v>
      </c>
      <c r="AQ75" s="140">
        <v>104.14238</v>
      </c>
      <c r="AR75" s="140" t="s">
        <v>19</v>
      </c>
      <c r="AS75" s="140">
        <v>10.199999999999999</v>
      </c>
      <c r="AT75" s="140">
        <v>13.8</v>
      </c>
      <c r="AU75" s="140">
        <v>8.6999999999999993</v>
      </c>
      <c r="AV75" s="140">
        <v>-5.9</v>
      </c>
      <c r="AW75" s="140">
        <v>-9.8000000000000007</v>
      </c>
      <c r="AX75" s="140">
        <v>0.9</v>
      </c>
      <c r="AY75" s="140" t="s">
        <v>19</v>
      </c>
      <c r="AZ75" s="140">
        <v>5.8</v>
      </c>
      <c r="BA75" s="140">
        <v>15.2</v>
      </c>
      <c r="BB75" s="140">
        <v>2</v>
      </c>
      <c r="BC75" s="140">
        <v>7.1</v>
      </c>
      <c r="BD75" s="140">
        <v>-1.6</v>
      </c>
      <c r="BE75" s="140">
        <v>0.7</v>
      </c>
      <c r="BF75" s="140" t="s">
        <v>19</v>
      </c>
      <c r="BG75" s="140">
        <v>6.5</v>
      </c>
      <c r="BH75" s="140">
        <v>16.899999999999999</v>
      </c>
      <c r="BI75" s="140">
        <v>2.2999999999999998</v>
      </c>
      <c r="BJ75" s="140">
        <v>7.9</v>
      </c>
      <c r="BK75" s="140">
        <v>-0.2</v>
      </c>
      <c r="BL75" s="140">
        <v>0.7</v>
      </c>
      <c r="BM75" s="140" t="s">
        <v>19</v>
      </c>
      <c r="BN75" s="188" t="s">
        <v>19</v>
      </c>
      <c r="BO75" s="188" t="s">
        <v>19</v>
      </c>
      <c r="BP75" s="188" t="s">
        <v>19</v>
      </c>
      <c r="BQ75" s="188" t="s">
        <v>19</v>
      </c>
      <c r="BR75" s="188" t="s">
        <v>19</v>
      </c>
      <c r="BS75" s="188" t="s">
        <v>19</v>
      </c>
      <c r="BT75" s="188" t="s">
        <v>19</v>
      </c>
    </row>
    <row r="76" spans="1:72" x14ac:dyDescent="0.25">
      <c r="A76" s="1">
        <v>39387</v>
      </c>
      <c r="B76" s="30"/>
      <c r="C76" s="142">
        <v>119.3344</v>
      </c>
      <c r="D76" s="142">
        <v>106.64295</v>
      </c>
      <c r="E76" s="142">
        <v>120.17717</v>
      </c>
      <c r="F76" s="142">
        <v>108.18189</v>
      </c>
      <c r="G76" s="142">
        <v>81.027680000000004</v>
      </c>
      <c r="H76" s="142">
        <v>104.03563</v>
      </c>
      <c r="I76" s="142">
        <v>124.96993999999999</v>
      </c>
      <c r="J76" s="142">
        <v>6.8</v>
      </c>
      <c r="K76" s="142">
        <v>3.5</v>
      </c>
      <c r="L76" s="142">
        <v>7</v>
      </c>
      <c r="M76" s="142">
        <v>0.2</v>
      </c>
      <c r="N76" s="142">
        <v>1.7</v>
      </c>
      <c r="O76" s="142">
        <v>5</v>
      </c>
      <c r="P76" s="142">
        <v>7.6</v>
      </c>
      <c r="Q76" s="142">
        <v>5.9</v>
      </c>
      <c r="R76" s="142">
        <v>5.4</v>
      </c>
      <c r="S76" s="142">
        <v>5.9</v>
      </c>
      <c r="T76" s="142">
        <v>2.6</v>
      </c>
      <c r="U76" s="142">
        <v>0.7</v>
      </c>
      <c r="V76" s="142">
        <v>5.4</v>
      </c>
      <c r="W76" s="142">
        <v>6.7</v>
      </c>
      <c r="X76" s="142">
        <v>5.5</v>
      </c>
      <c r="Y76" s="142">
        <v>5.6</v>
      </c>
      <c r="Z76" s="142">
        <v>5.5</v>
      </c>
      <c r="AA76" s="142">
        <v>2.4</v>
      </c>
      <c r="AB76" s="142">
        <v>0.6</v>
      </c>
      <c r="AC76" s="142">
        <v>5.0999999999999996</v>
      </c>
      <c r="AD76" s="142">
        <v>6.3</v>
      </c>
      <c r="AE76" s="188" t="s">
        <v>19</v>
      </c>
      <c r="AF76" s="188" t="s">
        <v>19</v>
      </c>
      <c r="AG76" s="188" t="s">
        <v>19</v>
      </c>
      <c r="AH76" s="188" t="s">
        <v>19</v>
      </c>
      <c r="AI76" s="188" t="s">
        <v>19</v>
      </c>
      <c r="AJ76" s="188" t="s">
        <v>19</v>
      </c>
      <c r="AK76" s="188" t="s">
        <v>19</v>
      </c>
      <c r="AL76" s="140">
        <v>171.30627999999999</v>
      </c>
      <c r="AM76" s="140">
        <v>208.35226</v>
      </c>
      <c r="AN76" s="140">
        <v>142.21632</v>
      </c>
      <c r="AO76" s="140">
        <v>78.505330000000001</v>
      </c>
      <c r="AP76" s="140">
        <v>107.44268</v>
      </c>
      <c r="AQ76" s="140">
        <v>100.46352</v>
      </c>
      <c r="AR76" s="140" t="s">
        <v>19</v>
      </c>
      <c r="AS76" s="140">
        <v>13.2</v>
      </c>
      <c r="AT76" s="140">
        <v>10.5</v>
      </c>
      <c r="AU76" s="140">
        <v>14.4</v>
      </c>
      <c r="AV76" s="140">
        <v>-5.5</v>
      </c>
      <c r="AW76" s="140">
        <v>-4</v>
      </c>
      <c r="AX76" s="140">
        <v>0.9</v>
      </c>
      <c r="AY76" s="140" t="s">
        <v>19</v>
      </c>
      <c r="AZ76" s="140">
        <v>6.5</v>
      </c>
      <c r="BA76" s="140">
        <v>14.7</v>
      </c>
      <c r="BB76" s="140">
        <v>3.1</v>
      </c>
      <c r="BC76" s="140">
        <v>5.7</v>
      </c>
      <c r="BD76" s="140">
        <v>-1.9</v>
      </c>
      <c r="BE76" s="140">
        <v>0.7</v>
      </c>
      <c r="BF76" s="140" t="s">
        <v>19</v>
      </c>
      <c r="BG76" s="140">
        <v>6.8</v>
      </c>
      <c r="BH76" s="140">
        <v>15.7</v>
      </c>
      <c r="BI76" s="140">
        <v>3.1</v>
      </c>
      <c r="BJ76" s="140">
        <v>6.3</v>
      </c>
      <c r="BK76" s="140">
        <v>-1</v>
      </c>
      <c r="BL76" s="140">
        <v>0.3</v>
      </c>
      <c r="BM76" s="140" t="s">
        <v>19</v>
      </c>
      <c r="BN76" s="188" t="s">
        <v>19</v>
      </c>
      <c r="BO76" s="188" t="s">
        <v>19</v>
      </c>
      <c r="BP76" s="188" t="s">
        <v>19</v>
      </c>
      <c r="BQ76" s="188" t="s">
        <v>19</v>
      </c>
      <c r="BR76" s="188" t="s">
        <v>19</v>
      </c>
      <c r="BS76" s="188" t="s">
        <v>19</v>
      </c>
      <c r="BT76" s="188" t="s">
        <v>19</v>
      </c>
    </row>
    <row r="77" spans="1:72" x14ac:dyDescent="0.25">
      <c r="A77" s="1">
        <v>39417</v>
      </c>
      <c r="B77" s="30" t="s">
        <v>93</v>
      </c>
      <c r="C77" s="142">
        <v>107.93691</v>
      </c>
      <c r="D77" s="142">
        <v>114.20452</v>
      </c>
      <c r="E77" s="142">
        <v>107.5801</v>
      </c>
      <c r="F77" s="142">
        <v>95.62106</v>
      </c>
      <c r="G77" s="142">
        <v>82.38955</v>
      </c>
      <c r="H77" s="142">
        <v>98.054699999999997</v>
      </c>
      <c r="I77" s="142">
        <v>121.74563000000001</v>
      </c>
      <c r="J77" s="142">
        <v>6.5</v>
      </c>
      <c r="K77" s="142">
        <v>10.7</v>
      </c>
      <c r="L77" s="142">
        <v>6.2</v>
      </c>
      <c r="M77" s="142">
        <v>2</v>
      </c>
      <c r="N77" s="142">
        <v>2.6</v>
      </c>
      <c r="O77" s="142">
        <v>4.2</v>
      </c>
      <c r="P77" s="142">
        <v>7.4</v>
      </c>
      <c r="Q77" s="142">
        <v>6</v>
      </c>
      <c r="R77" s="142">
        <v>5.9</v>
      </c>
      <c r="S77" s="142">
        <v>6</v>
      </c>
      <c r="T77" s="142">
        <v>2.6</v>
      </c>
      <c r="U77" s="142">
        <v>0.9</v>
      </c>
      <c r="V77" s="142">
        <v>5.3</v>
      </c>
      <c r="W77" s="142">
        <v>6.8</v>
      </c>
      <c r="X77" s="142">
        <v>6</v>
      </c>
      <c r="Y77" s="142">
        <v>5.9</v>
      </c>
      <c r="Z77" s="142">
        <v>6</v>
      </c>
      <c r="AA77" s="142">
        <v>2.6</v>
      </c>
      <c r="AB77" s="142">
        <v>0.9</v>
      </c>
      <c r="AC77" s="142">
        <v>5.3</v>
      </c>
      <c r="AD77" s="142">
        <v>6.8</v>
      </c>
      <c r="AE77" s="188">
        <f t="shared" ref="AE77:AK77" si="38">(AVERAGE(C75:C77)/AVERAGE(C63:C65)-1)*100</f>
        <v>8.0543277992807472</v>
      </c>
      <c r="AF77" s="188">
        <f t="shared" si="38"/>
        <v>6.1103304724939855</v>
      </c>
      <c r="AG77" s="188">
        <f t="shared" si="38"/>
        <v>8.1705173197004211</v>
      </c>
      <c r="AH77" s="188">
        <f t="shared" si="38"/>
        <v>3.0906831050584227</v>
      </c>
      <c r="AI77" s="188">
        <f t="shared" si="38"/>
        <v>2.5851495784733336</v>
      </c>
      <c r="AJ77" s="188">
        <f t="shared" si="38"/>
        <v>5.8723800084865108</v>
      </c>
      <c r="AK77" s="188">
        <f t="shared" si="38"/>
        <v>7.0256111613840044</v>
      </c>
      <c r="AL77" s="140">
        <v>180.08714000000001</v>
      </c>
      <c r="AM77" s="140">
        <v>240.66838000000001</v>
      </c>
      <c r="AN77" s="140">
        <v>143.37069</v>
      </c>
      <c r="AO77" s="140">
        <v>82.412850000000006</v>
      </c>
      <c r="AP77" s="140">
        <v>108.34828</v>
      </c>
      <c r="AQ77" s="140">
        <v>94.667760000000001</v>
      </c>
      <c r="AR77" s="140" t="s">
        <v>19</v>
      </c>
      <c r="AS77" s="140">
        <v>16.600000000000001</v>
      </c>
      <c r="AT77" s="140">
        <v>19.600000000000001</v>
      </c>
      <c r="AU77" s="140">
        <v>15.2</v>
      </c>
      <c r="AV77" s="140">
        <v>4</v>
      </c>
      <c r="AW77" s="140">
        <v>-5.4</v>
      </c>
      <c r="AX77" s="140">
        <v>5.3</v>
      </c>
      <c r="AY77" s="140" t="s">
        <v>19</v>
      </c>
      <c r="AZ77" s="140">
        <v>7.4</v>
      </c>
      <c r="BA77" s="140">
        <v>15.2</v>
      </c>
      <c r="BB77" s="140">
        <v>4.2</v>
      </c>
      <c r="BC77" s="140">
        <v>5.6</v>
      </c>
      <c r="BD77" s="140">
        <v>-2.2000000000000002</v>
      </c>
      <c r="BE77" s="140">
        <v>1</v>
      </c>
      <c r="BF77" s="140" t="s">
        <v>19</v>
      </c>
      <c r="BG77" s="140">
        <v>7.4</v>
      </c>
      <c r="BH77" s="140">
        <v>15.2</v>
      </c>
      <c r="BI77" s="140">
        <v>4.2</v>
      </c>
      <c r="BJ77" s="140">
        <v>5.6</v>
      </c>
      <c r="BK77" s="140">
        <v>-2.2000000000000002</v>
      </c>
      <c r="BL77" s="140">
        <v>1</v>
      </c>
      <c r="BM77" s="140" t="s">
        <v>19</v>
      </c>
      <c r="BN77" s="188">
        <f t="shared" ref="BN77:BS77" si="39">(AVERAGE(AL75:AL77)/AVERAGE(AL63:AL65)-1)*100</f>
        <v>13.359291717522105</v>
      </c>
      <c r="BO77" s="188">
        <f t="shared" si="39"/>
        <v>14.730582370316657</v>
      </c>
      <c r="BP77" s="188">
        <f t="shared" si="39"/>
        <v>12.758598682069033</v>
      </c>
      <c r="BQ77" s="188">
        <f t="shared" si="39"/>
        <v>-2.5856919246965759</v>
      </c>
      <c r="BR77" s="188">
        <f t="shared" si="39"/>
        <v>-6.4173805396693044</v>
      </c>
      <c r="BS77" s="188">
        <f t="shared" si="39"/>
        <v>2.2434452698661511</v>
      </c>
      <c r="BT77" s="188" t="s">
        <v>19</v>
      </c>
    </row>
    <row r="78" spans="1:72" x14ac:dyDescent="0.25">
      <c r="A78" s="1">
        <v>39448</v>
      </c>
      <c r="B78" s="30"/>
      <c r="C78" s="142">
        <v>110.45695000000001</v>
      </c>
      <c r="D78" s="142">
        <v>110.24493</v>
      </c>
      <c r="E78" s="142">
        <v>110.50963</v>
      </c>
      <c r="F78" s="142">
        <v>96.532619999999994</v>
      </c>
      <c r="G78" s="142">
        <v>83.918329999999997</v>
      </c>
      <c r="H78" s="142">
        <v>103.39671</v>
      </c>
      <c r="I78" s="142">
        <v>126.51642</v>
      </c>
      <c r="J78" s="142">
        <v>8.9</v>
      </c>
      <c r="K78" s="142">
        <v>7.9</v>
      </c>
      <c r="L78" s="142">
        <v>9</v>
      </c>
      <c r="M78" s="142">
        <v>4.5999999999999996</v>
      </c>
      <c r="N78" s="142">
        <v>3.5</v>
      </c>
      <c r="O78" s="142">
        <v>10.9</v>
      </c>
      <c r="P78" s="142">
        <v>6.6</v>
      </c>
      <c r="Q78" s="142">
        <v>8.9</v>
      </c>
      <c r="R78" s="142">
        <v>7.9</v>
      </c>
      <c r="S78" s="142">
        <v>9</v>
      </c>
      <c r="T78" s="142">
        <v>4.5999999999999996</v>
      </c>
      <c r="U78" s="142">
        <v>3.5</v>
      </c>
      <c r="V78" s="142">
        <v>10.9</v>
      </c>
      <c r="W78" s="142">
        <v>6.6</v>
      </c>
      <c r="X78" s="142">
        <v>6.3</v>
      </c>
      <c r="Y78" s="142">
        <v>6.1</v>
      </c>
      <c r="Z78" s="142">
        <v>6.4</v>
      </c>
      <c r="AA78" s="142">
        <v>2.5</v>
      </c>
      <c r="AB78" s="142">
        <v>1</v>
      </c>
      <c r="AC78" s="142">
        <v>6.2</v>
      </c>
      <c r="AD78" s="142">
        <v>6.7</v>
      </c>
      <c r="AE78" s="188" t="s">
        <v>19</v>
      </c>
      <c r="AF78" s="188" t="s">
        <v>19</v>
      </c>
      <c r="AG78" s="188" t="s">
        <v>19</v>
      </c>
      <c r="AH78" s="188" t="s">
        <v>19</v>
      </c>
      <c r="AI78" s="188" t="s">
        <v>19</v>
      </c>
      <c r="AJ78" s="188" t="s">
        <v>19</v>
      </c>
      <c r="AK78" s="188" t="s">
        <v>19</v>
      </c>
      <c r="AL78" s="140">
        <v>168.15869000000001</v>
      </c>
      <c r="AM78" s="140">
        <v>226.03842</v>
      </c>
      <c r="AN78" s="140">
        <v>133.50241</v>
      </c>
      <c r="AO78" s="140">
        <v>83.41489</v>
      </c>
      <c r="AP78" s="140">
        <v>95.753249999999994</v>
      </c>
      <c r="AQ78" s="140">
        <v>91.683310000000006</v>
      </c>
      <c r="AR78" s="140" t="s">
        <v>19</v>
      </c>
      <c r="AS78" s="140">
        <v>12.6</v>
      </c>
      <c r="AT78" s="140">
        <v>21.2</v>
      </c>
      <c r="AU78" s="140">
        <v>8.9</v>
      </c>
      <c r="AV78" s="140">
        <v>-6</v>
      </c>
      <c r="AW78" s="140">
        <v>-12.6</v>
      </c>
      <c r="AX78" s="140">
        <v>14.6</v>
      </c>
      <c r="AY78" s="140" t="s">
        <v>19</v>
      </c>
      <c r="AZ78" s="140">
        <v>12.6</v>
      </c>
      <c r="BA78" s="140">
        <v>21.2</v>
      </c>
      <c r="BB78" s="140">
        <v>8.9</v>
      </c>
      <c r="BC78" s="140">
        <v>-6</v>
      </c>
      <c r="BD78" s="140">
        <v>-12.6</v>
      </c>
      <c r="BE78" s="140">
        <v>14.6</v>
      </c>
      <c r="BF78" s="140" t="s">
        <v>19</v>
      </c>
      <c r="BG78" s="140">
        <v>8.1999999999999993</v>
      </c>
      <c r="BH78" s="140">
        <v>15.3</v>
      </c>
      <c r="BI78" s="140">
        <v>5.0999999999999996</v>
      </c>
      <c r="BJ78" s="140">
        <v>4</v>
      </c>
      <c r="BK78" s="140">
        <v>-3</v>
      </c>
      <c r="BL78" s="140">
        <v>3.2</v>
      </c>
      <c r="BM78" s="140" t="s">
        <v>19</v>
      </c>
      <c r="BN78" s="188" t="s">
        <v>19</v>
      </c>
      <c r="BO78" s="188" t="s">
        <v>19</v>
      </c>
      <c r="BP78" s="188" t="s">
        <v>19</v>
      </c>
      <c r="BQ78" s="188" t="s">
        <v>19</v>
      </c>
      <c r="BR78" s="188" t="s">
        <v>19</v>
      </c>
      <c r="BS78" s="188" t="s">
        <v>19</v>
      </c>
      <c r="BT78" s="188" t="s">
        <v>19</v>
      </c>
    </row>
    <row r="79" spans="1:72" x14ac:dyDescent="0.25">
      <c r="A79" s="1">
        <v>39479</v>
      </c>
      <c r="B79" s="30"/>
      <c r="C79" s="142">
        <v>106.13137</v>
      </c>
      <c r="D79" s="142">
        <v>102.60372</v>
      </c>
      <c r="E79" s="142">
        <v>106.39158999999999</v>
      </c>
      <c r="F79" s="142">
        <v>88.353089999999995</v>
      </c>
      <c r="G79" s="142">
        <v>80.060739999999996</v>
      </c>
      <c r="H79" s="142">
        <v>97.347179999999994</v>
      </c>
      <c r="I79" s="142">
        <v>120.30036</v>
      </c>
      <c r="J79" s="142">
        <v>10.3</v>
      </c>
      <c r="K79" s="142">
        <v>9.6</v>
      </c>
      <c r="L79" s="142">
        <v>10.3</v>
      </c>
      <c r="M79" s="142">
        <v>6.1</v>
      </c>
      <c r="N79" s="142">
        <v>9.3000000000000007</v>
      </c>
      <c r="O79" s="142">
        <v>7</v>
      </c>
      <c r="P79" s="142">
        <v>11.7</v>
      </c>
      <c r="Q79" s="142">
        <v>9.6</v>
      </c>
      <c r="R79" s="142">
        <v>8.6999999999999993</v>
      </c>
      <c r="S79" s="142">
        <v>9.6999999999999993</v>
      </c>
      <c r="T79" s="142">
        <v>5.3</v>
      </c>
      <c r="U79" s="142">
        <v>6.3</v>
      </c>
      <c r="V79" s="142">
        <v>9</v>
      </c>
      <c r="W79" s="142">
        <v>9</v>
      </c>
      <c r="X79" s="142">
        <v>6.9</v>
      </c>
      <c r="Y79" s="142">
        <v>6.4</v>
      </c>
      <c r="Z79" s="142">
        <v>6.9</v>
      </c>
      <c r="AA79" s="142">
        <v>2.6</v>
      </c>
      <c r="AB79" s="142">
        <v>1.7</v>
      </c>
      <c r="AC79" s="142">
        <v>6.3</v>
      </c>
      <c r="AD79" s="142">
        <v>6.9</v>
      </c>
      <c r="AE79" s="188" t="s">
        <v>19</v>
      </c>
      <c r="AF79" s="188" t="s">
        <v>19</v>
      </c>
      <c r="AG79" s="188" t="s">
        <v>19</v>
      </c>
      <c r="AH79" s="188" t="s">
        <v>19</v>
      </c>
      <c r="AI79" s="188" t="s">
        <v>19</v>
      </c>
      <c r="AJ79" s="188" t="s">
        <v>19</v>
      </c>
      <c r="AK79" s="188" t="s">
        <v>19</v>
      </c>
      <c r="AL79" s="140">
        <v>157.52402000000001</v>
      </c>
      <c r="AM79" s="140">
        <v>204.91521</v>
      </c>
      <c r="AN79" s="140">
        <v>126.99571</v>
      </c>
      <c r="AO79" s="140">
        <v>74.399680000000004</v>
      </c>
      <c r="AP79" s="140">
        <v>101.30364</v>
      </c>
      <c r="AQ79" s="140">
        <v>86.141639999999995</v>
      </c>
      <c r="AR79" s="140" t="s">
        <v>19</v>
      </c>
      <c r="AS79" s="140">
        <v>17.3</v>
      </c>
      <c r="AT79" s="140">
        <v>22.4</v>
      </c>
      <c r="AU79" s="140">
        <v>15.2</v>
      </c>
      <c r="AV79" s="140">
        <v>8.9</v>
      </c>
      <c r="AW79" s="140">
        <v>-1.5</v>
      </c>
      <c r="AX79" s="140">
        <v>-0.6</v>
      </c>
      <c r="AY79" s="140" t="s">
        <v>19</v>
      </c>
      <c r="AZ79" s="140">
        <v>14.8</v>
      </c>
      <c r="BA79" s="140">
        <v>21.8</v>
      </c>
      <c r="BB79" s="140">
        <v>11.8</v>
      </c>
      <c r="BC79" s="140">
        <v>0.5</v>
      </c>
      <c r="BD79" s="140">
        <v>-7.2</v>
      </c>
      <c r="BE79" s="140">
        <v>6.7</v>
      </c>
      <c r="BF79" s="140" t="s">
        <v>19</v>
      </c>
      <c r="BG79" s="140">
        <v>8.9</v>
      </c>
      <c r="BH79" s="140">
        <v>15.6</v>
      </c>
      <c r="BI79" s="140">
        <v>6</v>
      </c>
      <c r="BJ79" s="140">
        <v>3.5</v>
      </c>
      <c r="BK79" s="140">
        <v>-3.3</v>
      </c>
      <c r="BL79" s="140">
        <v>3</v>
      </c>
      <c r="BM79" s="140" t="s">
        <v>19</v>
      </c>
      <c r="BN79" s="188" t="s">
        <v>19</v>
      </c>
      <c r="BO79" s="188" t="s">
        <v>19</v>
      </c>
      <c r="BP79" s="188" t="s">
        <v>19</v>
      </c>
      <c r="BQ79" s="188" t="s">
        <v>19</v>
      </c>
      <c r="BR79" s="188" t="s">
        <v>19</v>
      </c>
      <c r="BS79" s="188" t="s">
        <v>19</v>
      </c>
      <c r="BT79" s="188" t="s">
        <v>19</v>
      </c>
    </row>
    <row r="80" spans="1:72" x14ac:dyDescent="0.25">
      <c r="A80" s="1">
        <v>39508</v>
      </c>
      <c r="B80" s="30" t="s">
        <v>94</v>
      </c>
      <c r="C80" s="142">
        <v>113.89995999999999</v>
      </c>
      <c r="D80" s="142">
        <v>108.96024</v>
      </c>
      <c r="E80" s="142">
        <v>114.25199000000001</v>
      </c>
      <c r="F80" s="142">
        <v>90.992869999999996</v>
      </c>
      <c r="G80" s="142">
        <v>83.989609999999999</v>
      </c>
      <c r="H80" s="142">
        <v>106.80746000000001</v>
      </c>
      <c r="I80" s="142">
        <v>129.81443999999999</v>
      </c>
      <c r="J80" s="142">
        <v>1.3</v>
      </c>
      <c r="K80" s="142">
        <v>3.3</v>
      </c>
      <c r="L80" s="142">
        <v>1.2</v>
      </c>
      <c r="M80" s="142">
        <v>-2.4</v>
      </c>
      <c r="N80" s="142">
        <v>4</v>
      </c>
      <c r="O80" s="142">
        <v>4.5999999999999996</v>
      </c>
      <c r="P80" s="142">
        <v>5.5</v>
      </c>
      <c r="Q80" s="142">
        <v>6.6</v>
      </c>
      <c r="R80" s="142">
        <v>6.8</v>
      </c>
      <c r="S80" s="142">
        <v>6.6</v>
      </c>
      <c r="T80" s="142">
        <v>2.6</v>
      </c>
      <c r="U80" s="142">
        <v>5.5</v>
      </c>
      <c r="V80" s="142">
        <v>7.4</v>
      </c>
      <c r="W80" s="142">
        <v>7.8</v>
      </c>
      <c r="X80" s="142">
        <v>6.6</v>
      </c>
      <c r="Y80" s="142">
        <v>6.2</v>
      </c>
      <c r="Z80" s="142">
        <v>6.6</v>
      </c>
      <c r="AA80" s="142">
        <v>2.1</v>
      </c>
      <c r="AB80" s="142">
        <v>2</v>
      </c>
      <c r="AC80" s="142">
        <v>6.2</v>
      </c>
      <c r="AD80" s="142">
        <v>6.5</v>
      </c>
      <c r="AE80" s="188">
        <f t="shared" ref="AE80:AK80" si="40">(AVERAGE(C78:C80)/AVERAGE(C66:C68)-1)*100</f>
        <v>6.609628116623667</v>
      </c>
      <c r="AF80" s="188">
        <f t="shared" si="40"/>
        <v>6.8367240329942014</v>
      </c>
      <c r="AG80" s="188">
        <f t="shared" si="40"/>
        <v>6.5957385101031329</v>
      </c>
      <c r="AH80" s="188">
        <f t="shared" si="40"/>
        <v>2.6275053248429492</v>
      </c>
      <c r="AI80" s="188">
        <f t="shared" si="40"/>
        <v>5.4653294865949942</v>
      </c>
      <c r="AJ80" s="188">
        <f t="shared" si="40"/>
        <v>7.4177582796357555</v>
      </c>
      <c r="AK80" s="188">
        <f t="shared" si="40"/>
        <v>7.7738447750328676</v>
      </c>
      <c r="AL80" s="140">
        <v>177.82091</v>
      </c>
      <c r="AM80" s="140">
        <v>225.51267000000001</v>
      </c>
      <c r="AN80" s="140">
        <v>145.00537</v>
      </c>
      <c r="AO80" s="140">
        <v>83.84366</v>
      </c>
      <c r="AP80" s="140">
        <v>119.02248</v>
      </c>
      <c r="AQ80" s="140">
        <v>98.602630000000005</v>
      </c>
      <c r="AR80" s="140" t="s">
        <v>19</v>
      </c>
      <c r="AS80" s="140">
        <v>16.7</v>
      </c>
      <c r="AT80" s="140">
        <v>11.4</v>
      </c>
      <c r="AU80" s="140">
        <v>19.100000000000001</v>
      </c>
      <c r="AV80" s="140">
        <v>10.8</v>
      </c>
      <c r="AW80" s="140">
        <v>9.6999999999999993</v>
      </c>
      <c r="AX80" s="140">
        <v>-3.8</v>
      </c>
      <c r="AY80" s="140" t="s">
        <v>19</v>
      </c>
      <c r="AZ80" s="140">
        <v>15.5</v>
      </c>
      <c r="BA80" s="140">
        <v>18</v>
      </c>
      <c r="BB80" s="140">
        <v>14.3</v>
      </c>
      <c r="BC80" s="140">
        <v>3.8</v>
      </c>
      <c r="BD80" s="140">
        <v>-1.5</v>
      </c>
      <c r="BE80" s="140">
        <v>2.7</v>
      </c>
      <c r="BF80" s="140" t="s">
        <v>19</v>
      </c>
      <c r="BG80" s="140">
        <v>9.9</v>
      </c>
      <c r="BH80" s="140">
        <v>14.1</v>
      </c>
      <c r="BI80" s="140">
        <v>8</v>
      </c>
      <c r="BJ80" s="140">
        <v>4</v>
      </c>
      <c r="BK80" s="140">
        <v>-2.4</v>
      </c>
      <c r="BL80" s="140">
        <v>1.3</v>
      </c>
      <c r="BM80" s="140" t="s">
        <v>19</v>
      </c>
      <c r="BN80" s="188">
        <f t="shared" ref="BN80:BS80" si="41">(AVERAGE(AL78:AL80)/AVERAGE(AL66:AL68)-1)*100</f>
        <v>15.473945584251902</v>
      </c>
      <c r="BO80" s="188">
        <f t="shared" si="41"/>
        <v>18.00923427867329</v>
      </c>
      <c r="BP80" s="188">
        <f t="shared" si="41"/>
        <v>14.346202241414407</v>
      </c>
      <c r="BQ80" s="188">
        <f t="shared" si="41"/>
        <v>3.8371426710274603</v>
      </c>
      <c r="BR80" s="188">
        <f t="shared" si="41"/>
        <v>-1.4767728566596361</v>
      </c>
      <c r="BS80" s="188">
        <f t="shared" si="41"/>
        <v>2.6785621755283096</v>
      </c>
      <c r="BT80" s="188" t="s">
        <v>19</v>
      </c>
    </row>
    <row r="81" spans="1:72" x14ac:dyDescent="0.25">
      <c r="A81" s="1">
        <v>39539</v>
      </c>
      <c r="B81" s="30"/>
      <c r="C81" s="142">
        <v>115.64140999999999</v>
      </c>
      <c r="D81" s="142">
        <v>105.84914000000001</v>
      </c>
      <c r="E81" s="142">
        <v>116.30005</v>
      </c>
      <c r="F81" s="142">
        <v>94.693470000000005</v>
      </c>
      <c r="G81" s="142">
        <v>82.06917</v>
      </c>
      <c r="H81" s="142">
        <v>105.15702</v>
      </c>
      <c r="I81" s="142">
        <v>128.32006999999999</v>
      </c>
      <c r="J81" s="142">
        <v>9.5</v>
      </c>
      <c r="K81" s="142">
        <v>4.0999999999999996</v>
      </c>
      <c r="L81" s="142">
        <v>9.8000000000000007</v>
      </c>
      <c r="M81" s="142">
        <v>7.3</v>
      </c>
      <c r="N81" s="142">
        <v>6.5</v>
      </c>
      <c r="O81" s="142">
        <v>8.1999999999999993</v>
      </c>
      <c r="P81" s="142">
        <v>9.3000000000000007</v>
      </c>
      <c r="Q81" s="142">
        <v>7.3</v>
      </c>
      <c r="R81" s="142">
        <v>6.2</v>
      </c>
      <c r="S81" s="142">
        <v>7.4</v>
      </c>
      <c r="T81" s="142">
        <v>3.8</v>
      </c>
      <c r="U81" s="142">
        <v>5.7</v>
      </c>
      <c r="V81" s="142">
        <v>7.6</v>
      </c>
      <c r="W81" s="142">
        <v>8.1</v>
      </c>
      <c r="X81" s="142">
        <v>6.9</v>
      </c>
      <c r="Y81" s="142">
        <v>6.1</v>
      </c>
      <c r="Z81" s="142">
        <v>7</v>
      </c>
      <c r="AA81" s="142">
        <v>2.2999999999999998</v>
      </c>
      <c r="AB81" s="142">
        <v>2.7</v>
      </c>
      <c r="AC81" s="142">
        <v>6.1</v>
      </c>
      <c r="AD81" s="142">
        <v>6.6</v>
      </c>
      <c r="AE81" s="188" t="s">
        <v>19</v>
      </c>
      <c r="AF81" s="188" t="s">
        <v>19</v>
      </c>
      <c r="AG81" s="188" t="s">
        <v>19</v>
      </c>
      <c r="AH81" s="188" t="s">
        <v>19</v>
      </c>
      <c r="AI81" s="188" t="s">
        <v>19</v>
      </c>
      <c r="AJ81" s="188" t="s">
        <v>19</v>
      </c>
      <c r="AK81" s="188" t="s">
        <v>19</v>
      </c>
      <c r="AL81" s="140">
        <v>170.40639999999999</v>
      </c>
      <c r="AM81" s="140">
        <v>230.37877</v>
      </c>
      <c r="AN81" s="140">
        <v>134.91287</v>
      </c>
      <c r="AO81" s="140">
        <v>82.105279999999993</v>
      </c>
      <c r="AP81" s="140">
        <v>111.07223999999999</v>
      </c>
      <c r="AQ81" s="140">
        <v>93.687299999999993</v>
      </c>
      <c r="AR81" s="140" t="s">
        <v>19</v>
      </c>
      <c r="AS81" s="140">
        <v>21.8</v>
      </c>
      <c r="AT81" s="140">
        <v>29.6</v>
      </c>
      <c r="AU81" s="140">
        <v>18.3</v>
      </c>
      <c r="AV81" s="140">
        <v>36.4</v>
      </c>
      <c r="AW81" s="140">
        <v>5.5</v>
      </c>
      <c r="AX81" s="140">
        <v>3.4</v>
      </c>
      <c r="AY81" s="140" t="s">
        <v>19</v>
      </c>
      <c r="AZ81" s="140">
        <v>17</v>
      </c>
      <c r="BA81" s="140">
        <v>20.8</v>
      </c>
      <c r="BB81" s="140">
        <v>15.3</v>
      </c>
      <c r="BC81" s="140">
        <v>10.5</v>
      </c>
      <c r="BD81" s="140">
        <v>0.3</v>
      </c>
      <c r="BE81" s="140">
        <v>2.9</v>
      </c>
      <c r="BF81" s="140" t="s">
        <v>19</v>
      </c>
      <c r="BG81" s="140">
        <v>11.5</v>
      </c>
      <c r="BH81" s="140">
        <v>15.7</v>
      </c>
      <c r="BI81" s="140">
        <v>9.6</v>
      </c>
      <c r="BJ81" s="140">
        <v>6</v>
      </c>
      <c r="BK81" s="140">
        <v>-2</v>
      </c>
      <c r="BL81" s="140">
        <v>1.3</v>
      </c>
      <c r="BM81" s="140" t="s">
        <v>19</v>
      </c>
      <c r="BN81" s="188" t="s">
        <v>19</v>
      </c>
      <c r="BO81" s="188" t="s">
        <v>19</v>
      </c>
      <c r="BP81" s="188" t="s">
        <v>19</v>
      </c>
      <c r="BQ81" s="188" t="s">
        <v>19</v>
      </c>
      <c r="BR81" s="188" t="s">
        <v>19</v>
      </c>
      <c r="BS81" s="188" t="s">
        <v>19</v>
      </c>
      <c r="BT81" s="188" t="s">
        <v>19</v>
      </c>
    </row>
    <row r="82" spans="1:72" x14ac:dyDescent="0.25">
      <c r="A82" s="1">
        <v>39569</v>
      </c>
      <c r="B82" s="30"/>
      <c r="C82" s="142">
        <v>119.39461</v>
      </c>
      <c r="D82" s="142">
        <v>115.37074</v>
      </c>
      <c r="E82" s="142">
        <v>119.69083999999999</v>
      </c>
      <c r="F82" s="142">
        <v>107.35684000000001</v>
      </c>
      <c r="G82" s="142">
        <v>86.082239999999999</v>
      </c>
      <c r="H82" s="142">
        <v>107.93040000000001</v>
      </c>
      <c r="I82" s="142">
        <v>130.19631000000001</v>
      </c>
      <c r="J82" s="142">
        <v>2.6</v>
      </c>
      <c r="K82" s="142">
        <v>7.5</v>
      </c>
      <c r="L82" s="142">
        <v>2.2999999999999998</v>
      </c>
      <c r="M82" s="142">
        <v>0.4</v>
      </c>
      <c r="N82" s="142">
        <v>8.5</v>
      </c>
      <c r="O82" s="142">
        <v>5.3</v>
      </c>
      <c r="P82" s="142">
        <v>4.7</v>
      </c>
      <c r="Q82" s="142">
        <v>6.3</v>
      </c>
      <c r="R82" s="142">
        <v>6.4</v>
      </c>
      <c r="S82" s="142">
        <v>6.3</v>
      </c>
      <c r="T82" s="142">
        <v>3</v>
      </c>
      <c r="U82" s="142">
        <v>6.3</v>
      </c>
      <c r="V82" s="142">
        <v>7.1</v>
      </c>
      <c r="W82" s="142">
        <v>7.4</v>
      </c>
      <c r="X82" s="142">
        <v>6.7</v>
      </c>
      <c r="Y82" s="142">
        <v>6.4</v>
      </c>
      <c r="Z82" s="142">
        <v>6.7</v>
      </c>
      <c r="AA82" s="142">
        <v>2.2000000000000002</v>
      </c>
      <c r="AB82" s="142">
        <v>3.5</v>
      </c>
      <c r="AC82" s="142">
        <v>6.2</v>
      </c>
      <c r="AD82" s="142">
        <v>6.4</v>
      </c>
      <c r="AE82" s="188" t="s">
        <v>19</v>
      </c>
      <c r="AF82" s="188" t="s">
        <v>19</v>
      </c>
      <c r="AG82" s="188" t="s">
        <v>19</v>
      </c>
      <c r="AH82" s="188" t="s">
        <v>19</v>
      </c>
      <c r="AI82" s="188" t="s">
        <v>19</v>
      </c>
      <c r="AJ82" s="188" t="s">
        <v>19</v>
      </c>
      <c r="AK82" s="188" t="s">
        <v>19</v>
      </c>
      <c r="AL82" s="140">
        <v>182.87031999999999</v>
      </c>
      <c r="AM82" s="140">
        <v>258.57711</v>
      </c>
      <c r="AN82" s="140">
        <v>141.56280000000001</v>
      </c>
      <c r="AO82" s="140">
        <v>79.633709999999994</v>
      </c>
      <c r="AP82" s="140">
        <v>118.50176</v>
      </c>
      <c r="AQ82" s="140">
        <v>101.67449000000001</v>
      </c>
      <c r="AR82" s="140" t="s">
        <v>19</v>
      </c>
      <c r="AS82" s="140">
        <v>22.2</v>
      </c>
      <c r="AT82" s="140">
        <v>29.6</v>
      </c>
      <c r="AU82" s="140">
        <v>18.7</v>
      </c>
      <c r="AV82" s="140">
        <v>2</v>
      </c>
      <c r="AW82" s="140">
        <v>20.7</v>
      </c>
      <c r="AX82" s="140">
        <v>1.7</v>
      </c>
      <c r="AY82" s="140" t="s">
        <v>19</v>
      </c>
      <c r="AZ82" s="140">
        <v>18.100000000000001</v>
      </c>
      <c r="BA82" s="140">
        <v>22.7</v>
      </c>
      <c r="BB82" s="140">
        <v>16</v>
      </c>
      <c r="BC82" s="140">
        <v>8.6999999999999993</v>
      </c>
      <c r="BD82" s="140">
        <v>4.0999999999999996</v>
      </c>
      <c r="BE82" s="140">
        <v>2.6</v>
      </c>
      <c r="BF82" s="140" t="s">
        <v>19</v>
      </c>
      <c r="BG82" s="140">
        <v>13.2</v>
      </c>
      <c r="BH82" s="140">
        <v>17.3</v>
      </c>
      <c r="BI82" s="140">
        <v>11.4</v>
      </c>
      <c r="BJ82" s="140">
        <v>4.8</v>
      </c>
      <c r="BK82" s="140">
        <v>1</v>
      </c>
      <c r="BL82" s="140">
        <v>1.2</v>
      </c>
      <c r="BM82" s="140" t="s">
        <v>19</v>
      </c>
      <c r="BN82" s="188" t="s">
        <v>19</v>
      </c>
      <c r="BO82" s="188" t="s">
        <v>19</v>
      </c>
      <c r="BP82" s="188" t="s">
        <v>19</v>
      </c>
      <c r="BQ82" s="188" t="s">
        <v>19</v>
      </c>
      <c r="BR82" s="188" t="s">
        <v>19</v>
      </c>
      <c r="BS82" s="188" t="s">
        <v>19</v>
      </c>
      <c r="BT82" s="188" t="s">
        <v>19</v>
      </c>
    </row>
    <row r="83" spans="1:72" x14ac:dyDescent="0.25">
      <c r="A83" s="1">
        <v>39600</v>
      </c>
      <c r="B83" s="30" t="s">
        <v>95</v>
      </c>
      <c r="C83" s="142">
        <v>120.34545</v>
      </c>
      <c r="D83" s="142">
        <v>114.08356000000001</v>
      </c>
      <c r="E83" s="142">
        <v>120.78314</v>
      </c>
      <c r="F83" s="142">
        <v>108.99335000000001</v>
      </c>
      <c r="G83" s="142">
        <v>85.210269999999994</v>
      </c>
      <c r="H83" s="142">
        <v>110.84516000000001</v>
      </c>
      <c r="I83" s="142">
        <v>130.16497000000001</v>
      </c>
      <c r="J83" s="142">
        <v>6.6</v>
      </c>
      <c r="K83" s="142">
        <v>7.3</v>
      </c>
      <c r="L83" s="142">
        <v>6.6</v>
      </c>
      <c r="M83" s="142">
        <v>-0.2</v>
      </c>
      <c r="N83" s="142">
        <v>5.8</v>
      </c>
      <c r="O83" s="142">
        <v>11</v>
      </c>
      <c r="P83" s="142">
        <v>8.1999999999999993</v>
      </c>
      <c r="Q83" s="142">
        <v>6.4</v>
      </c>
      <c r="R83" s="142">
        <v>6.6</v>
      </c>
      <c r="S83" s="142">
        <v>6.3</v>
      </c>
      <c r="T83" s="142">
        <v>2.4</v>
      </c>
      <c r="U83" s="142">
        <v>6.2</v>
      </c>
      <c r="V83" s="142">
        <v>7.8</v>
      </c>
      <c r="W83" s="142">
        <v>7.6</v>
      </c>
      <c r="X83" s="142">
        <v>6.7</v>
      </c>
      <c r="Y83" s="142">
        <v>6.3</v>
      </c>
      <c r="Z83" s="142">
        <v>6.8</v>
      </c>
      <c r="AA83" s="142">
        <v>2.2000000000000002</v>
      </c>
      <c r="AB83" s="142">
        <v>3.5</v>
      </c>
      <c r="AC83" s="142">
        <v>6.6</v>
      </c>
      <c r="AD83" s="142">
        <v>6.5</v>
      </c>
      <c r="AE83" s="188">
        <f t="shared" ref="AE83:AK83" si="42">(AVERAGE(C81:C83)/AVERAGE(C69:C71)-1)*100</f>
        <v>6.1235685561150666</v>
      </c>
      <c r="AF83" s="188">
        <f t="shared" si="42"/>
        <v>6.3516803060055027</v>
      </c>
      <c r="AG83" s="188">
        <f t="shared" si="42"/>
        <v>6.1100805668498959</v>
      </c>
      <c r="AH83" s="188">
        <f t="shared" si="42"/>
        <v>2.1849395547582917</v>
      </c>
      <c r="AI83" s="188">
        <f t="shared" si="42"/>
        <v>6.925697261832342</v>
      </c>
      <c r="AJ83" s="188">
        <f t="shared" si="42"/>
        <v>8.1337041756075035</v>
      </c>
      <c r="AK83" s="188">
        <f t="shared" si="42"/>
        <v>7.3347505403585256</v>
      </c>
      <c r="AL83" s="140">
        <v>170.09732</v>
      </c>
      <c r="AM83" s="140">
        <v>244.03514000000001</v>
      </c>
      <c r="AN83" s="140">
        <v>130.67715999999999</v>
      </c>
      <c r="AO83" s="140">
        <v>77.264240000000001</v>
      </c>
      <c r="AP83" s="140">
        <v>97.419079999999994</v>
      </c>
      <c r="AQ83" s="140">
        <v>100.33658</v>
      </c>
      <c r="AR83" s="140" t="s">
        <v>19</v>
      </c>
      <c r="AS83" s="140">
        <v>11.7</v>
      </c>
      <c r="AT83" s="140">
        <v>11</v>
      </c>
      <c r="AU83" s="140">
        <v>12.1</v>
      </c>
      <c r="AV83" s="140">
        <v>8.5</v>
      </c>
      <c r="AW83" s="140">
        <v>-12.6</v>
      </c>
      <c r="AX83" s="140">
        <v>4.9000000000000004</v>
      </c>
      <c r="AY83" s="140" t="s">
        <v>19</v>
      </c>
      <c r="AZ83" s="140">
        <v>17</v>
      </c>
      <c r="BA83" s="140">
        <v>20.5</v>
      </c>
      <c r="BB83" s="140">
        <v>15.4</v>
      </c>
      <c r="BC83" s="140">
        <v>8.6999999999999993</v>
      </c>
      <c r="BD83" s="140">
        <v>1.1000000000000001</v>
      </c>
      <c r="BE83" s="140">
        <v>3</v>
      </c>
      <c r="BF83" s="140" t="s">
        <v>19</v>
      </c>
      <c r="BG83" s="140">
        <v>14</v>
      </c>
      <c r="BH83" s="140">
        <v>17.100000000000001</v>
      </c>
      <c r="BI83" s="140">
        <v>12.7</v>
      </c>
      <c r="BJ83" s="140">
        <v>5.7</v>
      </c>
      <c r="BK83" s="140">
        <v>-0.1</v>
      </c>
      <c r="BL83" s="140">
        <v>1.4</v>
      </c>
      <c r="BM83" s="140" t="s">
        <v>19</v>
      </c>
      <c r="BN83" s="188">
        <f t="shared" ref="BN83:BS83" si="43">(AVERAGE(AL81:AL83)/AVERAGE(AL69:AL71)-1)*100</f>
        <v>18.473346543668569</v>
      </c>
      <c r="BO83" s="188">
        <f t="shared" si="43"/>
        <v>22.756603130107301</v>
      </c>
      <c r="BP83" s="188">
        <f t="shared" si="43"/>
        <v>16.399954955546047</v>
      </c>
      <c r="BQ83" s="188">
        <f t="shared" si="43"/>
        <v>14.083259128506388</v>
      </c>
      <c r="BR83" s="188">
        <f t="shared" si="43"/>
        <v>3.8227092248873884</v>
      </c>
      <c r="BS83" s="188">
        <f t="shared" si="43"/>
        <v>3.3106115117025103</v>
      </c>
      <c r="BT83" s="188" t="s">
        <v>19</v>
      </c>
    </row>
    <row r="84" spans="1:72" x14ac:dyDescent="0.25">
      <c r="A84" s="1">
        <v>39630</v>
      </c>
      <c r="B84" s="30"/>
      <c r="C84" s="142">
        <v>126.43891000000001</v>
      </c>
      <c r="D84" s="142">
        <v>120.81948</v>
      </c>
      <c r="E84" s="142">
        <v>126.83826000000001</v>
      </c>
      <c r="F84" s="142">
        <v>117.92447</v>
      </c>
      <c r="G84" s="142">
        <v>87.956549999999993</v>
      </c>
      <c r="H84" s="142">
        <v>116.85686</v>
      </c>
      <c r="I84" s="142">
        <v>136.59809000000001</v>
      </c>
      <c r="J84" s="142">
        <v>8.6999999999999993</v>
      </c>
      <c r="K84" s="142">
        <v>8.6</v>
      </c>
      <c r="L84" s="142">
        <v>8.6999999999999993</v>
      </c>
      <c r="M84" s="142">
        <v>4.3</v>
      </c>
      <c r="N84" s="142">
        <v>6</v>
      </c>
      <c r="O84" s="142">
        <v>12</v>
      </c>
      <c r="P84" s="142">
        <v>10</v>
      </c>
      <c r="Q84" s="142">
        <v>6.7</v>
      </c>
      <c r="R84" s="142">
        <v>6.9</v>
      </c>
      <c r="S84" s="142">
        <v>6.7</v>
      </c>
      <c r="T84" s="142">
        <v>2.7</v>
      </c>
      <c r="U84" s="142">
        <v>6.2</v>
      </c>
      <c r="V84" s="142">
        <v>8.4</v>
      </c>
      <c r="W84" s="142">
        <v>7.9</v>
      </c>
      <c r="X84" s="142">
        <v>6.9</v>
      </c>
      <c r="Y84" s="142">
        <v>6.5</v>
      </c>
      <c r="Z84" s="142">
        <v>6.9</v>
      </c>
      <c r="AA84" s="142">
        <v>2.7</v>
      </c>
      <c r="AB84" s="142">
        <v>3.7</v>
      </c>
      <c r="AC84" s="142">
        <v>7</v>
      </c>
      <c r="AD84" s="142">
        <v>7</v>
      </c>
      <c r="AE84" s="188" t="s">
        <v>19</v>
      </c>
      <c r="AF84" s="188" t="s">
        <v>19</v>
      </c>
      <c r="AG84" s="188" t="s">
        <v>19</v>
      </c>
      <c r="AH84" s="188" t="s">
        <v>19</v>
      </c>
      <c r="AI84" s="188" t="s">
        <v>19</v>
      </c>
      <c r="AJ84" s="188" t="s">
        <v>19</v>
      </c>
      <c r="AK84" s="188" t="s">
        <v>19</v>
      </c>
      <c r="AL84" s="140">
        <v>186.01552000000001</v>
      </c>
      <c r="AM84" s="140">
        <v>258.69425999999999</v>
      </c>
      <c r="AN84" s="140">
        <v>145.22543999999999</v>
      </c>
      <c r="AO84" s="140">
        <v>76.56859</v>
      </c>
      <c r="AP84" s="140">
        <v>115.93628</v>
      </c>
      <c r="AQ84" s="140">
        <v>97.696430000000007</v>
      </c>
      <c r="AR84" s="140" t="s">
        <v>19</v>
      </c>
      <c r="AS84" s="140">
        <v>16.2</v>
      </c>
      <c r="AT84" s="140">
        <v>18.100000000000001</v>
      </c>
      <c r="AU84" s="140">
        <v>15.2</v>
      </c>
      <c r="AV84" s="140">
        <v>-9.1999999999999993</v>
      </c>
      <c r="AW84" s="140">
        <v>-0.9</v>
      </c>
      <c r="AX84" s="140">
        <v>-0.1</v>
      </c>
      <c r="AY84" s="140" t="s">
        <v>19</v>
      </c>
      <c r="AZ84" s="140">
        <v>16.899999999999999</v>
      </c>
      <c r="BA84" s="140">
        <v>20.100000000000001</v>
      </c>
      <c r="BB84" s="140">
        <v>15.3</v>
      </c>
      <c r="BC84" s="140">
        <v>5.8</v>
      </c>
      <c r="BD84" s="140">
        <v>0.8</v>
      </c>
      <c r="BE84" s="140">
        <v>2.5</v>
      </c>
      <c r="BF84" s="140" t="s">
        <v>19</v>
      </c>
      <c r="BG84" s="140">
        <v>14.9</v>
      </c>
      <c r="BH84" s="140">
        <v>17.8</v>
      </c>
      <c r="BI84" s="140">
        <v>13.6</v>
      </c>
      <c r="BJ84" s="140">
        <v>2.6</v>
      </c>
      <c r="BK84" s="140">
        <v>-0.5</v>
      </c>
      <c r="BL84" s="140">
        <v>1.8</v>
      </c>
      <c r="BM84" s="140" t="s">
        <v>19</v>
      </c>
      <c r="BN84" s="188" t="s">
        <v>19</v>
      </c>
      <c r="BO84" s="188" t="s">
        <v>19</v>
      </c>
      <c r="BP84" s="188" t="s">
        <v>19</v>
      </c>
      <c r="BQ84" s="188" t="s">
        <v>19</v>
      </c>
      <c r="BR84" s="188" t="s">
        <v>19</v>
      </c>
      <c r="BS84" s="188" t="s">
        <v>19</v>
      </c>
      <c r="BT84" s="188" t="s">
        <v>19</v>
      </c>
    </row>
    <row r="85" spans="1:72" x14ac:dyDescent="0.25">
      <c r="A85" s="1">
        <v>39661</v>
      </c>
      <c r="B85" s="30"/>
      <c r="C85" s="142">
        <v>124.5839</v>
      </c>
      <c r="D85" s="142">
        <v>120.65791</v>
      </c>
      <c r="E85" s="142">
        <v>124.87581</v>
      </c>
      <c r="F85" s="142">
        <v>114.25586</v>
      </c>
      <c r="G85" s="142">
        <v>84.062600000000003</v>
      </c>
      <c r="H85" s="142">
        <v>119.58365999999999</v>
      </c>
      <c r="I85" s="142">
        <v>136.08425</v>
      </c>
      <c r="J85" s="142">
        <v>1.9</v>
      </c>
      <c r="K85" s="142">
        <v>8.6</v>
      </c>
      <c r="L85" s="142">
        <v>1.5</v>
      </c>
      <c r="M85" s="142">
        <v>-7.2</v>
      </c>
      <c r="N85" s="142">
        <v>3.8</v>
      </c>
      <c r="O85" s="142">
        <v>12</v>
      </c>
      <c r="P85" s="142">
        <v>7.6</v>
      </c>
      <c r="Q85" s="142">
        <v>6</v>
      </c>
      <c r="R85" s="142">
        <v>7.1</v>
      </c>
      <c r="S85" s="142">
        <v>6</v>
      </c>
      <c r="T85" s="142">
        <v>1.2</v>
      </c>
      <c r="U85" s="142">
        <v>5.9</v>
      </c>
      <c r="V85" s="142">
        <v>8.9</v>
      </c>
      <c r="W85" s="142">
        <v>7.9</v>
      </c>
      <c r="X85" s="142">
        <v>6.5</v>
      </c>
      <c r="Y85" s="142">
        <v>6.6</v>
      </c>
      <c r="Z85" s="142">
        <v>6.5</v>
      </c>
      <c r="AA85" s="142">
        <v>1.7</v>
      </c>
      <c r="AB85" s="142">
        <v>4</v>
      </c>
      <c r="AC85" s="142">
        <v>7.6</v>
      </c>
      <c r="AD85" s="142">
        <v>7.3</v>
      </c>
      <c r="AE85" s="188" t="s">
        <v>19</v>
      </c>
      <c r="AF85" s="188" t="s">
        <v>19</v>
      </c>
      <c r="AG85" s="188" t="s">
        <v>19</v>
      </c>
      <c r="AH85" s="188" t="s">
        <v>19</v>
      </c>
      <c r="AI85" s="188" t="s">
        <v>19</v>
      </c>
      <c r="AJ85" s="188" t="s">
        <v>19</v>
      </c>
      <c r="AK85" s="188" t="s">
        <v>19</v>
      </c>
      <c r="AL85" s="140">
        <v>187.75792999999999</v>
      </c>
      <c r="AM85" s="140">
        <v>259.37797999999998</v>
      </c>
      <c r="AN85" s="140">
        <v>147.07902999999999</v>
      </c>
      <c r="AO85" s="140">
        <v>83.799970000000002</v>
      </c>
      <c r="AP85" s="140">
        <v>115.43344</v>
      </c>
      <c r="AQ85" s="140">
        <v>115.25089</v>
      </c>
      <c r="AR85" s="140" t="s">
        <v>19</v>
      </c>
      <c r="AS85" s="140">
        <v>7.9</v>
      </c>
      <c r="AT85" s="140">
        <v>16.2</v>
      </c>
      <c r="AU85" s="140">
        <v>4.2</v>
      </c>
      <c r="AV85" s="140">
        <v>-8.6999999999999993</v>
      </c>
      <c r="AW85" s="140">
        <v>0.5</v>
      </c>
      <c r="AX85" s="140">
        <v>8.8000000000000007</v>
      </c>
      <c r="AY85" s="140" t="s">
        <v>19</v>
      </c>
      <c r="AZ85" s="140">
        <v>15.6</v>
      </c>
      <c r="BA85" s="140">
        <v>19.5</v>
      </c>
      <c r="BB85" s="140">
        <v>13.7</v>
      </c>
      <c r="BC85" s="140">
        <v>3.7</v>
      </c>
      <c r="BD85" s="140">
        <v>0.8</v>
      </c>
      <c r="BE85" s="140">
        <v>3.4</v>
      </c>
      <c r="BF85" s="140" t="s">
        <v>19</v>
      </c>
      <c r="BG85" s="140">
        <v>13.6</v>
      </c>
      <c r="BH85" s="140">
        <v>17.8</v>
      </c>
      <c r="BI85" s="140">
        <v>11.6</v>
      </c>
      <c r="BJ85" s="140">
        <v>-0.1</v>
      </c>
      <c r="BK85" s="140">
        <v>-3.4</v>
      </c>
      <c r="BL85" s="140">
        <v>2.6</v>
      </c>
      <c r="BM85" s="140" t="s">
        <v>19</v>
      </c>
      <c r="BN85" s="188" t="s">
        <v>19</v>
      </c>
      <c r="BO85" s="188" t="s">
        <v>19</v>
      </c>
      <c r="BP85" s="188" t="s">
        <v>19</v>
      </c>
      <c r="BQ85" s="188" t="s">
        <v>19</v>
      </c>
      <c r="BR85" s="188" t="s">
        <v>19</v>
      </c>
      <c r="BS85" s="188" t="s">
        <v>19</v>
      </c>
      <c r="BT85" s="188" t="s">
        <v>19</v>
      </c>
    </row>
    <row r="86" spans="1:72" x14ac:dyDescent="0.25">
      <c r="A86" s="1">
        <v>39692</v>
      </c>
      <c r="B86" s="30" t="s">
        <v>96</v>
      </c>
      <c r="C86" s="142">
        <v>125.0701</v>
      </c>
      <c r="D86" s="142">
        <v>115.80853999999999</v>
      </c>
      <c r="E86" s="142">
        <v>125.69862999999999</v>
      </c>
      <c r="F86" s="142">
        <v>116.59090999999999</v>
      </c>
      <c r="G86" s="142">
        <v>84.623850000000004</v>
      </c>
      <c r="H86" s="142">
        <v>117.87697</v>
      </c>
      <c r="I86" s="142">
        <v>131.36197999999999</v>
      </c>
      <c r="J86" s="142">
        <v>9.1</v>
      </c>
      <c r="K86" s="142">
        <v>9.6999999999999993</v>
      </c>
      <c r="L86" s="142">
        <v>9.1</v>
      </c>
      <c r="M86" s="142">
        <v>0.7</v>
      </c>
      <c r="N86" s="142">
        <v>14.6</v>
      </c>
      <c r="O86" s="142">
        <v>17.3</v>
      </c>
      <c r="P86" s="142">
        <v>7</v>
      </c>
      <c r="Q86" s="142">
        <v>6.4</v>
      </c>
      <c r="R86" s="142">
        <v>7.4</v>
      </c>
      <c r="S86" s="142">
        <v>6.3</v>
      </c>
      <c r="T86" s="142">
        <v>1.1000000000000001</v>
      </c>
      <c r="U86" s="142">
        <v>6.8</v>
      </c>
      <c r="V86" s="142">
        <v>9.8000000000000007</v>
      </c>
      <c r="W86" s="142">
        <v>7.8</v>
      </c>
      <c r="X86" s="142">
        <v>6.8</v>
      </c>
      <c r="Y86" s="142">
        <v>7.1</v>
      </c>
      <c r="Z86" s="142">
        <v>6.8</v>
      </c>
      <c r="AA86" s="142">
        <v>1.6</v>
      </c>
      <c r="AB86" s="142">
        <v>5.7</v>
      </c>
      <c r="AC86" s="142">
        <v>8.9</v>
      </c>
      <c r="AD86" s="142">
        <v>7.6</v>
      </c>
      <c r="AE86" s="188">
        <f t="shared" ref="AE86:AK86" si="44">(AVERAGE(C84:C86)/AVERAGE(C72:C74)-1)*100</f>
        <v>6.4728201982719336</v>
      </c>
      <c r="AF86" s="188">
        <f t="shared" si="44"/>
        <v>8.9493242802322293</v>
      </c>
      <c r="AG86" s="188">
        <f t="shared" si="44"/>
        <v>6.328544258513813</v>
      </c>
      <c r="AH86" s="188">
        <f t="shared" si="44"/>
        <v>-0.91778492306830994</v>
      </c>
      <c r="AI86" s="188">
        <f t="shared" si="44"/>
        <v>7.9296542721017715</v>
      </c>
      <c r="AJ86" s="188">
        <f t="shared" si="44"/>
        <v>13.704999287894637</v>
      </c>
      <c r="AK86" s="188">
        <f t="shared" si="44"/>
        <v>8.2012013086410143</v>
      </c>
      <c r="AL86" s="140">
        <v>175.71831</v>
      </c>
      <c r="AM86" s="140">
        <v>253.89617000000001</v>
      </c>
      <c r="AN86" s="140">
        <v>134.48598999999999</v>
      </c>
      <c r="AO86" s="140">
        <v>67.915030000000002</v>
      </c>
      <c r="AP86" s="140">
        <v>108.14452</v>
      </c>
      <c r="AQ86" s="140">
        <v>115.08293999999999</v>
      </c>
      <c r="AR86" s="140" t="s">
        <v>19</v>
      </c>
      <c r="AS86" s="140">
        <v>16.8</v>
      </c>
      <c r="AT86" s="140">
        <v>20.100000000000001</v>
      </c>
      <c r="AU86" s="140">
        <v>15.1</v>
      </c>
      <c r="AV86" s="140">
        <v>12.1</v>
      </c>
      <c r="AW86" s="140">
        <v>29.1</v>
      </c>
      <c r="AX86" s="140">
        <v>16.2</v>
      </c>
      <c r="AY86" s="140" t="s">
        <v>19</v>
      </c>
      <c r="AZ86" s="140">
        <v>15.7</v>
      </c>
      <c r="BA86" s="140">
        <v>19.600000000000001</v>
      </c>
      <c r="BB86" s="140">
        <v>13.9</v>
      </c>
      <c r="BC86" s="140">
        <v>4.4000000000000004</v>
      </c>
      <c r="BD86" s="140">
        <v>3.3</v>
      </c>
      <c r="BE86" s="140">
        <v>4.9000000000000004</v>
      </c>
      <c r="BF86" s="140" t="s">
        <v>19</v>
      </c>
      <c r="BG86" s="140">
        <v>15.1</v>
      </c>
      <c r="BH86" s="140">
        <v>18.399999999999999</v>
      </c>
      <c r="BI86" s="140">
        <v>13.6</v>
      </c>
      <c r="BJ86" s="140">
        <v>2.6</v>
      </c>
      <c r="BK86" s="140">
        <v>0.7</v>
      </c>
      <c r="BL86" s="140">
        <v>4.2</v>
      </c>
      <c r="BM86" s="140" t="s">
        <v>19</v>
      </c>
      <c r="BN86" s="188">
        <f t="shared" ref="BN86:BS86" si="45">(AVERAGE(AL84:AL86)/AVERAGE(AL72:AL74)-1)*100</f>
        <v>13.385336610930576</v>
      </c>
      <c r="BO86" s="188">
        <f t="shared" si="45"/>
        <v>18.097785081782149</v>
      </c>
      <c r="BP86" s="188">
        <f t="shared" si="45"/>
        <v>11.111256902335809</v>
      </c>
      <c r="BQ86" s="188">
        <f t="shared" si="45"/>
        <v>-3.5440415847598161</v>
      </c>
      <c r="BR86" s="188">
        <f t="shared" si="45"/>
        <v>7.5675185192131789</v>
      </c>
      <c r="BS86" s="188">
        <f t="shared" si="45"/>
        <v>8.3319176626559521</v>
      </c>
      <c r="BT86" s="188" t="s">
        <v>19</v>
      </c>
    </row>
    <row r="87" spans="1:72" x14ac:dyDescent="0.25">
      <c r="A87" s="1">
        <v>39722</v>
      </c>
      <c r="B87" s="30"/>
      <c r="C87" s="142">
        <v>126.34873</v>
      </c>
      <c r="D87" s="142">
        <v>116.76316</v>
      </c>
      <c r="E87" s="142">
        <v>126.99815</v>
      </c>
      <c r="F87" s="142">
        <v>118.83251</v>
      </c>
      <c r="G87" s="142">
        <v>86.864509999999996</v>
      </c>
      <c r="H87" s="142">
        <v>121.10798</v>
      </c>
      <c r="I87" s="142">
        <v>134.20766</v>
      </c>
      <c r="J87" s="142">
        <v>0.6</v>
      </c>
      <c r="K87" s="142">
        <v>7.3</v>
      </c>
      <c r="L87" s="142">
        <v>0.2</v>
      </c>
      <c r="M87" s="142">
        <v>-3.4</v>
      </c>
      <c r="N87" s="142">
        <v>4</v>
      </c>
      <c r="O87" s="142">
        <v>10.6</v>
      </c>
      <c r="P87" s="142">
        <v>3.5</v>
      </c>
      <c r="Q87" s="142">
        <v>5.7</v>
      </c>
      <c r="R87" s="142">
        <v>7.4</v>
      </c>
      <c r="S87" s="142">
        <v>5.6</v>
      </c>
      <c r="T87" s="142">
        <v>0.6</v>
      </c>
      <c r="U87" s="142">
        <v>6.5</v>
      </c>
      <c r="V87" s="142">
        <v>9.9</v>
      </c>
      <c r="W87" s="142">
        <v>7.3</v>
      </c>
      <c r="X87" s="142">
        <v>5.9</v>
      </c>
      <c r="Y87" s="142">
        <v>7.4</v>
      </c>
      <c r="Z87" s="142">
        <v>5.8</v>
      </c>
      <c r="AA87" s="142">
        <v>0.7</v>
      </c>
      <c r="AB87" s="142">
        <v>5.8</v>
      </c>
      <c r="AC87" s="142">
        <v>9.1</v>
      </c>
      <c r="AD87" s="142">
        <v>7.4</v>
      </c>
      <c r="AE87" s="188" t="s">
        <v>19</v>
      </c>
      <c r="AF87" s="188" t="s">
        <v>19</v>
      </c>
      <c r="AG87" s="188" t="s">
        <v>19</v>
      </c>
      <c r="AH87" s="188" t="s">
        <v>19</v>
      </c>
      <c r="AI87" s="188" t="s">
        <v>19</v>
      </c>
      <c r="AJ87" s="188" t="s">
        <v>19</v>
      </c>
      <c r="AK87" s="188" t="s">
        <v>19</v>
      </c>
      <c r="AL87" s="140">
        <v>162.76284999999999</v>
      </c>
      <c r="AM87" s="140">
        <v>257.56101000000001</v>
      </c>
      <c r="AN87" s="140">
        <v>118.22307000000001</v>
      </c>
      <c r="AO87" s="140">
        <v>62.266350000000003</v>
      </c>
      <c r="AP87" s="140">
        <v>96.50752</v>
      </c>
      <c r="AQ87" s="140">
        <v>112.9349</v>
      </c>
      <c r="AR87" s="140" t="s">
        <v>19</v>
      </c>
      <c r="AS87" s="140">
        <v>-3.8</v>
      </c>
      <c r="AT87" s="140">
        <v>19.2</v>
      </c>
      <c r="AU87" s="140">
        <v>-14.1</v>
      </c>
      <c r="AV87" s="140">
        <v>-20.2</v>
      </c>
      <c r="AW87" s="140">
        <v>-6.6</v>
      </c>
      <c r="AX87" s="140">
        <v>8.4</v>
      </c>
      <c r="AY87" s="140" t="s">
        <v>19</v>
      </c>
      <c r="AZ87" s="140">
        <v>13.5</v>
      </c>
      <c r="BA87" s="140">
        <v>19.600000000000001</v>
      </c>
      <c r="BB87" s="140">
        <v>10.7</v>
      </c>
      <c r="BC87" s="140">
        <v>1.9</v>
      </c>
      <c r="BD87" s="140">
        <v>2.2999999999999998</v>
      </c>
      <c r="BE87" s="140">
        <v>5.3</v>
      </c>
      <c r="BF87" s="140" t="s">
        <v>19</v>
      </c>
      <c r="BG87" s="140">
        <v>13.8</v>
      </c>
      <c r="BH87" s="140">
        <v>18.899999999999999</v>
      </c>
      <c r="BI87" s="140">
        <v>11.4</v>
      </c>
      <c r="BJ87" s="140">
        <v>1.4</v>
      </c>
      <c r="BK87" s="140">
        <v>1.1000000000000001</v>
      </c>
      <c r="BL87" s="140">
        <v>4.9000000000000004</v>
      </c>
      <c r="BM87" s="140" t="s">
        <v>19</v>
      </c>
      <c r="BN87" s="188" t="s">
        <v>19</v>
      </c>
      <c r="BO87" s="188" t="s">
        <v>19</v>
      </c>
      <c r="BP87" s="188" t="s">
        <v>19</v>
      </c>
      <c r="BQ87" s="188" t="s">
        <v>19</v>
      </c>
      <c r="BR87" s="188" t="s">
        <v>19</v>
      </c>
      <c r="BS87" s="188" t="s">
        <v>19</v>
      </c>
      <c r="BT87" s="188" t="s">
        <v>19</v>
      </c>
    </row>
    <row r="88" spans="1:72" x14ac:dyDescent="0.25">
      <c r="A88" s="1">
        <v>39753</v>
      </c>
      <c r="B88" s="30"/>
      <c r="C88" s="142">
        <v>112.08152</v>
      </c>
      <c r="D88" s="142">
        <v>101.78122</v>
      </c>
      <c r="E88" s="142">
        <v>112.77093000000001</v>
      </c>
      <c r="F88" s="142">
        <v>108.49807</v>
      </c>
      <c r="G88" s="142">
        <v>79.362319999999997</v>
      </c>
      <c r="H88" s="142">
        <v>107.61559</v>
      </c>
      <c r="I88" s="142">
        <v>113.85957000000001</v>
      </c>
      <c r="J88" s="142">
        <v>-6.1</v>
      </c>
      <c r="K88" s="142">
        <v>-4.5999999999999996</v>
      </c>
      <c r="L88" s="142">
        <v>-6.2</v>
      </c>
      <c r="M88" s="142">
        <v>0.3</v>
      </c>
      <c r="N88" s="142">
        <v>-2.1</v>
      </c>
      <c r="O88" s="142">
        <v>3.4</v>
      </c>
      <c r="P88" s="142">
        <v>-8.9</v>
      </c>
      <c r="Q88" s="142">
        <v>4.5999999999999996</v>
      </c>
      <c r="R88" s="142">
        <v>6.3</v>
      </c>
      <c r="S88" s="142">
        <v>4.5</v>
      </c>
      <c r="T88" s="142">
        <v>0.6</v>
      </c>
      <c r="U88" s="142">
        <v>5.7</v>
      </c>
      <c r="V88" s="142">
        <v>9.3000000000000007</v>
      </c>
      <c r="W88" s="142">
        <v>5.8</v>
      </c>
      <c r="X88" s="142">
        <v>4.8</v>
      </c>
      <c r="Y88" s="142">
        <v>6.7</v>
      </c>
      <c r="Z88" s="142">
        <v>4.5999999999999996</v>
      </c>
      <c r="AA88" s="142">
        <v>0.7</v>
      </c>
      <c r="AB88" s="142">
        <v>5.4</v>
      </c>
      <c r="AC88" s="142">
        <v>8.9</v>
      </c>
      <c r="AD88" s="142">
        <v>5.9</v>
      </c>
      <c r="AE88" s="188" t="s">
        <v>19</v>
      </c>
      <c r="AF88" s="188" t="s">
        <v>19</v>
      </c>
      <c r="AG88" s="188" t="s">
        <v>19</v>
      </c>
      <c r="AH88" s="188" t="s">
        <v>19</v>
      </c>
      <c r="AI88" s="188" t="s">
        <v>19</v>
      </c>
      <c r="AJ88" s="188" t="s">
        <v>19</v>
      </c>
      <c r="AK88" s="188" t="s">
        <v>19</v>
      </c>
      <c r="AL88" s="140">
        <v>129.29692</v>
      </c>
      <c r="AM88" s="140">
        <v>197.29703000000001</v>
      </c>
      <c r="AN88" s="140">
        <v>95.986919999999998</v>
      </c>
      <c r="AO88" s="140">
        <v>66.262349999999998</v>
      </c>
      <c r="AP88" s="140">
        <v>68.939049999999995</v>
      </c>
      <c r="AQ88" s="140">
        <v>105.76569000000001</v>
      </c>
      <c r="AR88" s="140" t="s">
        <v>19</v>
      </c>
      <c r="AS88" s="140">
        <v>-24.5</v>
      </c>
      <c r="AT88" s="140">
        <v>-5.3</v>
      </c>
      <c r="AU88" s="140">
        <v>-32.5</v>
      </c>
      <c r="AV88" s="140">
        <v>-15.6</v>
      </c>
      <c r="AW88" s="140">
        <v>-35.799999999999997</v>
      </c>
      <c r="AX88" s="140">
        <v>5.3</v>
      </c>
      <c r="AY88" s="140" t="s">
        <v>19</v>
      </c>
      <c r="AZ88" s="140">
        <v>9.6999999999999993</v>
      </c>
      <c r="BA88" s="140">
        <v>17.2</v>
      </c>
      <c r="BB88" s="140">
        <v>6.2</v>
      </c>
      <c r="BC88" s="140">
        <v>0.2</v>
      </c>
      <c r="BD88" s="140">
        <v>-1.2</v>
      </c>
      <c r="BE88" s="140">
        <v>5.3</v>
      </c>
      <c r="BF88" s="140" t="s">
        <v>19</v>
      </c>
      <c r="BG88" s="140">
        <v>10.3</v>
      </c>
      <c r="BH88" s="140">
        <v>17.399999999999999</v>
      </c>
      <c r="BI88" s="140">
        <v>7</v>
      </c>
      <c r="BJ88" s="140">
        <v>0.6</v>
      </c>
      <c r="BK88" s="140">
        <v>-1.6</v>
      </c>
      <c r="BL88" s="140">
        <v>5.3</v>
      </c>
      <c r="BM88" s="140" t="s">
        <v>19</v>
      </c>
      <c r="BN88" s="188" t="s">
        <v>19</v>
      </c>
      <c r="BO88" s="188" t="s">
        <v>19</v>
      </c>
      <c r="BP88" s="188" t="s">
        <v>19</v>
      </c>
      <c r="BQ88" s="188" t="s">
        <v>19</v>
      </c>
      <c r="BR88" s="188" t="s">
        <v>19</v>
      </c>
      <c r="BS88" s="188" t="s">
        <v>19</v>
      </c>
      <c r="BT88" s="188" t="s">
        <v>19</v>
      </c>
    </row>
    <row r="89" spans="1:72" x14ac:dyDescent="0.25">
      <c r="A89" s="1">
        <v>39783</v>
      </c>
      <c r="B89" s="30" t="s">
        <v>97</v>
      </c>
      <c r="C89" s="142">
        <v>92.197220000000002</v>
      </c>
      <c r="D89" s="142">
        <v>89.822999999999993</v>
      </c>
      <c r="E89" s="142">
        <v>92.379750000000001</v>
      </c>
      <c r="F89" s="142">
        <v>95.600920000000002</v>
      </c>
      <c r="G89" s="142">
        <v>81.212950000000006</v>
      </c>
      <c r="H89" s="142">
        <v>94.479619999999997</v>
      </c>
      <c r="I89" s="142">
        <v>91.937700000000007</v>
      </c>
      <c r="J89" s="142">
        <v>-14.6</v>
      </c>
      <c r="K89" s="142">
        <v>-21.3</v>
      </c>
      <c r="L89" s="142">
        <v>-14.1</v>
      </c>
      <c r="M89" s="142">
        <v>0</v>
      </c>
      <c r="N89" s="142">
        <v>-1.4</v>
      </c>
      <c r="O89" s="142">
        <v>-3.6</v>
      </c>
      <c r="P89" s="142">
        <v>-24.5</v>
      </c>
      <c r="Q89" s="142">
        <v>3.1</v>
      </c>
      <c r="R89" s="142">
        <v>3.8</v>
      </c>
      <c r="S89" s="142">
        <v>3</v>
      </c>
      <c r="T89" s="142">
        <v>0.5</v>
      </c>
      <c r="U89" s="142">
        <v>5.0999999999999996</v>
      </c>
      <c r="V89" s="142">
        <v>8.3000000000000007</v>
      </c>
      <c r="W89" s="142">
        <v>3.3</v>
      </c>
      <c r="X89" s="142">
        <v>3.1</v>
      </c>
      <c r="Y89" s="142">
        <v>3.8</v>
      </c>
      <c r="Z89" s="142">
        <v>3</v>
      </c>
      <c r="AA89" s="142">
        <v>0.5</v>
      </c>
      <c r="AB89" s="142">
        <v>5.0999999999999996</v>
      </c>
      <c r="AC89" s="142">
        <v>8.3000000000000007</v>
      </c>
      <c r="AD89" s="142">
        <v>3.3</v>
      </c>
      <c r="AE89" s="188">
        <f t="shared" ref="AE89:AK89" si="46">(AVERAGE(C87:C89)/AVERAGE(C75:C77)-1)*100</f>
        <v>-6.317485085642538</v>
      </c>
      <c r="AF89" s="188">
        <f t="shared" si="46"/>
        <v>-6.44886686490036</v>
      </c>
      <c r="AG89" s="188">
        <f t="shared" si="46"/>
        <v>-6.3097786759233276</v>
      </c>
      <c r="AH89" s="188">
        <f t="shared" si="46"/>
        <v>-1.1964436147400392</v>
      </c>
      <c r="AI89" s="188">
        <f t="shared" si="46"/>
        <v>0.21490494722837816</v>
      </c>
      <c r="AJ89" s="188">
        <f t="shared" si="46"/>
        <v>3.7287252301972051</v>
      </c>
      <c r="AK89" s="188">
        <f t="shared" si="46"/>
        <v>-9.6522184323648901</v>
      </c>
      <c r="AL89" s="140">
        <v>123.51595</v>
      </c>
      <c r="AM89" s="140">
        <v>138.20206999999999</v>
      </c>
      <c r="AN89" s="140">
        <v>105.95126999999999</v>
      </c>
      <c r="AO89" s="140">
        <v>75.418970000000002</v>
      </c>
      <c r="AP89" s="140">
        <v>105.21203</v>
      </c>
      <c r="AQ89" s="140">
        <v>91.088750000000005</v>
      </c>
      <c r="AR89" s="140" t="s">
        <v>19</v>
      </c>
      <c r="AS89" s="140">
        <v>-31.4</v>
      </c>
      <c r="AT89" s="140">
        <v>-42.6</v>
      </c>
      <c r="AU89" s="140">
        <v>-26.1</v>
      </c>
      <c r="AV89" s="140">
        <v>-8.5</v>
      </c>
      <c r="AW89" s="140">
        <v>-2.9</v>
      </c>
      <c r="AX89" s="140">
        <v>-3.8</v>
      </c>
      <c r="AY89" s="140" t="s">
        <v>19</v>
      </c>
      <c r="AZ89" s="140">
        <v>5.8</v>
      </c>
      <c r="BA89" s="140">
        <v>11.4</v>
      </c>
      <c r="BB89" s="140">
        <v>3.2</v>
      </c>
      <c r="BC89" s="140">
        <v>-0.5</v>
      </c>
      <c r="BD89" s="140">
        <v>-1.4</v>
      </c>
      <c r="BE89" s="140">
        <v>4.5</v>
      </c>
      <c r="BF89" s="140" t="s">
        <v>19</v>
      </c>
      <c r="BG89" s="140">
        <v>5.8</v>
      </c>
      <c r="BH89" s="140">
        <v>11.4</v>
      </c>
      <c r="BI89" s="140">
        <v>3.2</v>
      </c>
      <c r="BJ89" s="140">
        <v>-0.5</v>
      </c>
      <c r="BK89" s="140">
        <v>-1.4</v>
      </c>
      <c r="BL89" s="140">
        <v>4.5</v>
      </c>
      <c r="BM89" s="140" t="s">
        <v>19</v>
      </c>
      <c r="BN89" s="188">
        <f t="shared" ref="BN89:BS89" si="47">(AVERAGE(AL87:AL89)/AVERAGE(AL75:AL77)-1)*100</f>
        <v>-20.172831690794034</v>
      </c>
      <c r="BO89" s="188">
        <f t="shared" si="47"/>
        <v>-10.830266949677448</v>
      </c>
      <c r="BP89" s="188">
        <f t="shared" si="47"/>
        <v>-24.3369226518235</v>
      </c>
      <c r="BQ89" s="188">
        <f t="shared" si="47"/>
        <v>-14.648544470081093</v>
      </c>
      <c r="BR89" s="188">
        <f t="shared" si="47"/>
        <v>-15.185709661377212</v>
      </c>
      <c r="BS89" s="188">
        <f t="shared" si="47"/>
        <v>3.5137338848998834</v>
      </c>
      <c r="BT89" s="188" t="s">
        <v>19</v>
      </c>
    </row>
    <row r="90" spans="1:72" x14ac:dyDescent="0.25">
      <c r="A90" s="1">
        <v>39814</v>
      </c>
      <c r="B90" s="30"/>
      <c r="C90" s="142">
        <v>91.667150000000007</v>
      </c>
      <c r="D90" s="142">
        <v>89.970010000000002</v>
      </c>
      <c r="E90" s="142">
        <v>91.806790000000007</v>
      </c>
      <c r="F90" s="142">
        <v>90.990309999999994</v>
      </c>
      <c r="G90" s="142">
        <v>79.538589999999999</v>
      </c>
      <c r="H90" s="142">
        <v>96.613560000000007</v>
      </c>
      <c r="I90" s="142">
        <v>86.614320000000006</v>
      </c>
      <c r="J90" s="142">
        <v>-17</v>
      </c>
      <c r="K90" s="142">
        <v>-18.399999999999999</v>
      </c>
      <c r="L90" s="142">
        <v>-16.899999999999999</v>
      </c>
      <c r="M90" s="142">
        <v>-5.7</v>
      </c>
      <c r="N90" s="142">
        <v>-5.2</v>
      </c>
      <c r="O90" s="142">
        <v>-6.6</v>
      </c>
      <c r="P90" s="142">
        <v>-31.5</v>
      </c>
      <c r="Q90" s="142">
        <v>-17</v>
      </c>
      <c r="R90" s="142">
        <v>-18.399999999999999</v>
      </c>
      <c r="S90" s="142">
        <v>-16.899999999999999</v>
      </c>
      <c r="T90" s="142">
        <v>-5.7</v>
      </c>
      <c r="U90" s="142">
        <v>-5.2</v>
      </c>
      <c r="V90" s="142">
        <v>-6.6</v>
      </c>
      <c r="W90" s="142">
        <v>-31.5</v>
      </c>
      <c r="X90" s="142">
        <v>1</v>
      </c>
      <c r="Y90" s="142">
        <v>1.6</v>
      </c>
      <c r="Z90" s="142">
        <v>1</v>
      </c>
      <c r="AA90" s="142">
        <v>-0.3</v>
      </c>
      <c r="AB90" s="142">
        <v>4.3</v>
      </c>
      <c r="AC90" s="142">
        <v>6.8</v>
      </c>
      <c r="AD90" s="142">
        <v>0</v>
      </c>
      <c r="AE90" s="188" t="s">
        <v>19</v>
      </c>
      <c r="AF90" s="188" t="s">
        <v>19</v>
      </c>
      <c r="AG90" s="188" t="s">
        <v>19</v>
      </c>
      <c r="AH90" s="188" t="s">
        <v>19</v>
      </c>
      <c r="AI90" s="188" t="s">
        <v>19</v>
      </c>
      <c r="AJ90" s="188" t="s">
        <v>19</v>
      </c>
      <c r="AK90" s="188" t="s">
        <v>19</v>
      </c>
      <c r="AL90" s="140">
        <v>110.19079000000001</v>
      </c>
      <c r="AM90" s="140">
        <v>84.762330000000006</v>
      </c>
      <c r="AN90" s="140">
        <v>105.44696999999999</v>
      </c>
      <c r="AO90" s="140">
        <v>80.877229999999997</v>
      </c>
      <c r="AP90" s="140">
        <v>101.05817999999999</v>
      </c>
      <c r="AQ90" s="140">
        <v>86.631489999999999</v>
      </c>
      <c r="AR90" s="140" t="s">
        <v>19</v>
      </c>
      <c r="AS90" s="140">
        <v>-34.5</v>
      </c>
      <c r="AT90" s="140">
        <v>-62.5</v>
      </c>
      <c r="AU90" s="140">
        <v>-21</v>
      </c>
      <c r="AV90" s="140">
        <v>-3</v>
      </c>
      <c r="AW90" s="140">
        <v>5.5</v>
      </c>
      <c r="AX90" s="140">
        <v>-5.5</v>
      </c>
      <c r="AY90" s="140" t="s">
        <v>19</v>
      </c>
      <c r="AZ90" s="140">
        <v>-34.5</v>
      </c>
      <c r="BA90" s="140">
        <v>-62.5</v>
      </c>
      <c r="BB90" s="140">
        <v>-21</v>
      </c>
      <c r="BC90" s="140">
        <v>-3</v>
      </c>
      <c r="BD90" s="140">
        <v>5.5</v>
      </c>
      <c r="BE90" s="140">
        <v>-5.5</v>
      </c>
      <c r="BF90" s="140" t="s">
        <v>19</v>
      </c>
      <c r="BG90" s="140">
        <v>1.7</v>
      </c>
      <c r="BH90" s="140">
        <v>4</v>
      </c>
      <c r="BI90" s="140">
        <v>0.6</v>
      </c>
      <c r="BJ90" s="140">
        <v>-0.2</v>
      </c>
      <c r="BK90" s="140">
        <v>0.1</v>
      </c>
      <c r="BL90" s="140">
        <v>3.1</v>
      </c>
      <c r="BM90" s="140" t="s">
        <v>19</v>
      </c>
      <c r="BN90" s="188" t="s">
        <v>19</v>
      </c>
      <c r="BO90" s="188" t="s">
        <v>19</v>
      </c>
      <c r="BP90" s="188" t="s">
        <v>19</v>
      </c>
      <c r="BQ90" s="188" t="s">
        <v>19</v>
      </c>
      <c r="BR90" s="188" t="s">
        <v>19</v>
      </c>
      <c r="BS90" s="188" t="s">
        <v>19</v>
      </c>
      <c r="BT90" s="188" t="s">
        <v>19</v>
      </c>
    </row>
    <row r="91" spans="1:72" x14ac:dyDescent="0.25">
      <c r="A91" s="1">
        <v>39845</v>
      </c>
      <c r="B91" s="30"/>
      <c r="C91" s="142">
        <v>88.633979999999994</v>
      </c>
      <c r="D91" s="142">
        <v>83.223500000000001</v>
      </c>
      <c r="E91" s="142">
        <v>89.006699999999995</v>
      </c>
      <c r="F91" s="142">
        <v>84.588070000000002</v>
      </c>
      <c r="G91" s="142">
        <v>74.723680000000002</v>
      </c>
      <c r="H91" s="142">
        <v>89.641559999999998</v>
      </c>
      <c r="I91" s="142">
        <v>82.231930000000006</v>
      </c>
      <c r="J91" s="142">
        <v>-16.5</v>
      </c>
      <c r="K91" s="142">
        <v>-18.899999999999999</v>
      </c>
      <c r="L91" s="142">
        <v>-16.3</v>
      </c>
      <c r="M91" s="142">
        <v>-4.3</v>
      </c>
      <c r="N91" s="142">
        <v>-6.7</v>
      </c>
      <c r="O91" s="142">
        <v>-7.9</v>
      </c>
      <c r="P91" s="142">
        <v>-31.6</v>
      </c>
      <c r="Q91" s="142">
        <v>-16.8</v>
      </c>
      <c r="R91" s="142">
        <v>-18.600000000000001</v>
      </c>
      <c r="S91" s="142">
        <v>-16.600000000000001</v>
      </c>
      <c r="T91" s="142">
        <v>-5</v>
      </c>
      <c r="U91" s="142">
        <v>-5.9</v>
      </c>
      <c r="V91" s="142">
        <v>-7.2</v>
      </c>
      <c r="W91" s="142">
        <v>-31.6</v>
      </c>
      <c r="X91" s="142">
        <v>-1</v>
      </c>
      <c r="Y91" s="142">
        <v>-0.6</v>
      </c>
      <c r="Z91" s="142">
        <v>-1</v>
      </c>
      <c r="AA91" s="142">
        <v>-1</v>
      </c>
      <c r="AB91" s="142">
        <v>3</v>
      </c>
      <c r="AC91" s="142">
        <v>5.6</v>
      </c>
      <c r="AD91" s="142">
        <v>-3.4</v>
      </c>
      <c r="AE91" s="188" t="s">
        <v>19</v>
      </c>
      <c r="AF91" s="188" t="s">
        <v>19</v>
      </c>
      <c r="AG91" s="188" t="s">
        <v>19</v>
      </c>
      <c r="AH91" s="188" t="s">
        <v>19</v>
      </c>
      <c r="AI91" s="188" t="s">
        <v>19</v>
      </c>
      <c r="AJ91" s="188" t="s">
        <v>19</v>
      </c>
      <c r="AK91" s="188" t="s">
        <v>19</v>
      </c>
      <c r="AL91" s="140">
        <v>110.08481</v>
      </c>
      <c r="AM91" s="140">
        <v>80.319119999999998</v>
      </c>
      <c r="AN91" s="140">
        <v>106.58239</v>
      </c>
      <c r="AO91" s="140">
        <v>68.659130000000005</v>
      </c>
      <c r="AP91" s="140">
        <v>104.06573</v>
      </c>
      <c r="AQ91" s="140">
        <v>79.709410000000005</v>
      </c>
      <c r="AR91" s="140" t="s">
        <v>19</v>
      </c>
      <c r="AS91" s="140">
        <v>-30.1</v>
      </c>
      <c r="AT91" s="140">
        <v>-60.8</v>
      </c>
      <c r="AU91" s="140">
        <v>-16.100000000000001</v>
      </c>
      <c r="AV91" s="140">
        <v>-7.7</v>
      </c>
      <c r="AW91" s="140">
        <v>2.7</v>
      </c>
      <c r="AX91" s="140">
        <v>-7.5</v>
      </c>
      <c r="AY91" s="140" t="s">
        <v>19</v>
      </c>
      <c r="AZ91" s="140">
        <v>-32.4</v>
      </c>
      <c r="BA91" s="140">
        <v>-61.7</v>
      </c>
      <c r="BB91" s="140">
        <v>-18.600000000000001</v>
      </c>
      <c r="BC91" s="140">
        <v>-5.2</v>
      </c>
      <c r="BD91" s="140">
        <v>4.0999999999999996</v>
      </c>
      <c r="BE91" s="140">
        <v>-6.5</v>
      </c>
      <c r="BF91" s="140" t="s">
        <v>19</v>
      </c>
      <c r="BG91" s="140">
        <v>-2</v>
      </c>
      <c r="BH91" s="140">
        <v>-2.4</v>
      </c>
      <c r="BI91" s="140">
        <v>-1.8</v>
      </c>
      <c r="BJ91" s="140">
        <v>-1.5</v>
      </c>
      <c r="BK91" s="140">
        <v>0.5</v>
      </c>
      <c r="BL91" s="140">
        <v>2.6</v>
      </c>
      <c r="BM91" s="140" t="s">
        <v>19</v>
      </c>
      <c r="BN91" s="188" t="s">
        <v>19</v>
      </c>
      <c r="BO91" s="188" t="s">
        <v>19</v>
      </c>
      <c r="BP91" s="188" t="s">
        <v>19</v>
      </c>
      <c r="BQ91" s="188" t="s">
        <v>19</v>
      </c>
      <c r="BR91" s="188" t="s">
        <v>19</v>
      </c>
      <c r="BS91" s="188" t="s">
        <v>19</v>
      </c>
      <c r="BT91" s="188" t="s">
        <v>19</v>
      </c>
    </row>
    <row r="92" spans="1:72" x14ac:dyDescent="0.25">
      <c r="A92" s="1">
        <v>39873</v>
      </c>
      <c r="B92" s="30" t="s">
        <v>98</v>
      </c>
      <c r="C92" s="142">
        <v>103.19096</v>
      </c>
      <c r="D92" s="142">
        <v>97.543059999999997</v>
      </c>
      <c r="E92" s="142">
        <v>103.58383000000001</v>
      </c>
      <c r="F92" s="142">
        <v>92.717240000000004</v>
      </c>
      <c r="G92" s="142">
        <v>79.577219999999997</v>
      </c>
      <c r="H92" s="142">
        <v>100.67133</v>
      </c>
      <c r="I92" s="142">
        <v>91.850560000000002</v>
      </c>
      <c r="J92" s="142">
        <v>-9.4</v>
      </c>
      <c r="K92" s="142">
        <v>-10.5</v>
      </c>
      <c r="L92" s="142">
        <v>-9.3000000000000007</v>
      </c>
      <c r="M92" s="142">
        <v>1.9</v>
      </c>
      <c r="N92" s="142">
        <v>-5.3</v>
      </c>
      <c r="O92" s="142">
        <v>-5.7</v>
      </c>
      <c r="P92" s="142">
        <v>-29.2</v>
      </c>
      <c r="Q92" s="142">
        <v>-14.2</v>
      </c>
      <c r="R92" s="142">
        <v>-15.9</v>
      </c>
      <c r="S92" s="142">
        <v>-14.1</v>
      </c>
      <c r="T92" s="142">
        <v>-2.7</v>
      </c>
      <c r="U92" s="142">
        <v>-5.7</v>
      </c>
      <c r="V92" s="142">
        <v>-6.7</v>
      </c>
      <c r="W92" s="142">
        <v>-30.8</v>
      </c>
      <c r="X92" s="142">
        <v>-1.9</v>
      </c>
      <c r="Y92" s="142">
        <v>-1.8</v>
      </c>
      <c r="Z92" s="142">
        <v>-1.9</v>
      </c>
      <c r="AA92" s="142">
        <v>-0.6</v>
      </c>
      <c r="AB92" s="142">
        <v>2.2000000000000002</v>
      </c>
      <c r="AC92" s="142">
        <v>4.7</v>
      </c>
      <c r="AD92" s="142">
        <v>-6.4</v>
      </c>
      <c r="AE92" s="188">
        <f t="shared" ref="AE92:AK92" si="48">(AVERAGE(C90:C92)/AVERAGE(C78:C80)-1)*100</f>
        <v>-14.220228929146895</v>
      </c>
      <c r="AF92" s="188">
        <f t="shared" si="48"/>
        <v>-15.870388167337456</v>
      </c>
      <c r="AG92" s="188">
        <f t="shared" si="48"/>
        <v>-14.119111211393665</v>
      </c>
      <c r="AH92" s="188">
        <f t="shared" si="48"/>
        <v>-2.7486584859179763</v>
      </c>
      <c r="AI92" s="188">
        <f t="shared" si="48"/>
        <v>-5.6979736311859819</v>
      </c>
      <c r="AJ92" s="188">
        <f t="shared" si="48"/>
        <v>-6.7061646778659885</v>
      </c>
      <c r="AK92" s="188">
        <f t="shared" si="48"/>
        <v>-30.781943674239219</v>
      </c>
      <c r="AL92" s="140">
        <v>115.78094</v>
      </c>
      <c r="AM92" s="140">
        <v>133.17688999999999</v>
      </c>
      <c r="AN92" s="140">
        <v>98.287000000000006</v>
      </c>
      <c r="AO92" s="140">
        <v>85.382649999999998</v>
      </c>
      <c r="AP92" s="140">
        <v>83.541899999999998</v>
      </c>
      <c r="AQ92" s="140">
        <v>91.615780000000001</v>
      </c>
      <c r="AR92" s="140" t="s">
        <v>19</v>
      </c>
      <c r="AS92" s="140">
        <v>-34.9</v>
      </c>
      <c r="AT92" s="140">
        <v>-40.9</v>
      </c>
      <c r="AU92" s="140">
        <v>-32.200000000000003</v>
      </c>
      <c r="AV92" s="140">
        <v>1.8</v>
      </c>
      <c r="AW92" s="140">
        <v>-29.8</v>
      </c>
      <c r="AX92" s="140">
        <v>-7.1</v>
      </c>
      <c r="AY92" s="140" t="s">
        <v>19</v>
      </c>
      <c r="AZ92" s="140">
        <v>-33.299999999999997</v>
      </c>
      <c r="BA92" s="140">
        <v>-54.6</v>
      </c>
      <c r="BB92" s="140">
        <v>-23.5</v>
      </c>
      <c r="BC92" s="140">
        <v>-2.8</v>
      </c>
      <c r="BD92" s="140">
        <v>-8.6999999999999993</v>
      </c>
      <c r="BE92" s="140">
        <v>-6.7</v>
      </c>
      <c r="BF92" s="140" t="s">
        <v>19</v>
      </c>
      <c r="BG92" s="140">
        <v>-6.5</v>
      </c>
      <c r="BH92" s="140">
        <v>-6.8</v>
      </c>
      <c r="BI92" s="140">
        <v>-6.3</v>
      </c>
      <c r="BJ92" s="140">
        <v>-2.2000000000000002</v>
      </c>
      <c r="BK92" s="140">
        <v>-3.2</v>
      </c>
      <c r="BL92" s="140">
        <v>2.2999999999999998</v>
      </c>
      <c r="BM92" s="140" t="s">
        <v>19</v>
      </c>
      <c r="BN92" s="188">
        <f t="shared" ref="BN92:BS92" si="49">(AVERAGE(AL90:AL92)/AVERAGE(AL78:AL80)-1)*100</f>
        <v>-33.256380559885571</v>
      </c>
      <c r="BO92" s="188">
        <f t="shared" si="49"/>
        <v>-54.566085113584663</v>
      </c>
      <c r="BP92" s="188">
        <f t="shared" si="49"/>
        <v>-23.473812765458547</v>
      </c>
      <c r="BQ92" s="188">
        <f t="shared" si="49"/>
        <v>-2.7887401144997326</v>
      </c>
      <c r="BR92" s="188">
        <f t="shared" si="49"/>
        <v>-8.6729988103937607</v>
      </c>
      <c r="BS92" s="188">
        <f t="shared" si="49"/>
        <v>-6.682003293593219</v>
      </c>
      <c r="BT92" s="188" t="s">
        <v>19</v>
      </c>
    </row>
    <row r="93" spans="1:72" x14ac:dyDescent="0.25">
      <c r="A93" s="1">
        <v>39904</v>
      </c>
      <c r="B93" s="30"/>
      <c r="C93" s="142">
        <v>99.313500000000005</v>
      </c>
      <c r="D93" s="142">
        <v>93.595600000000005</v>
      </c>
      <c r="E93" s="142">
        <v>99.709410000000005</v>
      </c>
      <c r="F93" s="142">
        <v>93.114810000000006</v>
      </c>
      <c r="G93" s="142">
        <v>77.545019999999994</v>
      </c>
      <c r="H93" s="142">
        <v>95.357690000000005</v>
      </c>
      <c r="I93" s="142">
        <v>92.581980000000001</v>
      </c>
      <c r="J93" s="142">
        <v>-14.1</v>
      </c>
      <c r="K93" s="142">
        <v>-11.6</v>
      </c>
      <c r="L93" s="142">
        <v>-14.3</v>
      </c>
      <c r="M93" s="142">
        <v>-1.7</v>
      </c>
      <c r="N93" s="142">
        <v>-5.5</v>
      </c>
      <c r="O93" s="142">
        <v>-9.3000000000000007</v>
      </c>
      <c r="P93" s="142">
        <v>-27.9</v>
      </c>
      <c r="Q93" s="142">
        <v>-14.2</v>
      </c>
      <c r="R93" s="142">
        <v>-14.8</v>
      </c>
      <c r="S93" s="142">
        <v>-14.2</v>
      </c>
      <c r="T93" s="142">
        <v>-2.5</v>
      </c>
      <c r="U93" s="142">
        <v>-5.7</v>
      </c>
      <c r="V93" s="142">
        <v>-7.4</v>
      </c>
      <c r="W93" s="142">
        <v>-30</v>
      </c>
      <c r="X93" s="142">
        <v>-3.8</v>
      </c>
      <c r="Y93" s="142">
        <v>-3</v>
      </c>
      <c r="Z93" s="142">
        <v>-3.8</v>
      </c>
      <c r="AA93" s="142">
        <v>-1.3</v>
      </c>
      <c r="AB93" s="142">
        <v>1.2</v>
      </c>
      <c r="AC93" s="142">
        <v>3.3</v>
      </c>
      <c r="AD93" s="142">
        <v>-9.5</v>
      </c>
      <c r="AE93" s="188" t="s">
        <v>19</v>
      </c>
      <c r="AF93" s="188" t="s">
        <v>19</v>
      </c>
      <c r="AG93" s="188" t="s">
        <v>19</v>
      </c>
      <c r="AH93" s="188" t="s">
        <v>19</v>
      </c>
      <c r="AI93" s="188" t="s">
        <v>19</v>
      </c>
      <c r="AJ93" s="188" t="s">
        <v>19</v>
      </c>
      <c r="AK93" s="188" t="s">
        <v>19</v>
      </c>
      <c r="AL93" s="140">
        <v>123.17368999999999</v>
      </c>
      <c r="AM93" s="140">
        <v>128.54170999999999</v>
      </c>
      <c r="AN93" s="140">
        <v>108.28846</v>
      </c>
      <c r="AO93" s="140">
        <v>76.543210000000002</v>
      </c>
      <c r="AP93" s="140">
        <v>108.51987</v>
      </c>
      <c r="AQ93" s="140">
        <v>86.571190000000001</v>
      </c>
      <c r="AR93" s="140" t="s">
        <v>19</v>
      </c>
      <c r="AS93" s="140">
        <v>-27.7</v>
      </c>
      <c r="AT93" s="140">
        <v>-44.2</v>
      </c>
      <c r="AU93" s="140">
        <v>-19.7</v>
      </c>
      <c r="AV93" s="140">
        <v>-6.8</v>
      </c>
      <c r="AW93" s="140">
        <v>-2.2999999999999998</v>
      </c>
      <c r="AX93" s="140">
        <v>-7.6</v>
      </c>
      <c r="AY93" s="140" t="s">
        <v>19</v>
      </c>
      <c r="AZ93" s="140">
        <v>-31.9</v>
      </c>
      <c r="BA93" s="140">
        <v>-51.9</v>
      </c>
      <c r="BB93" s="140">
        <v>-22.5</v>
      </c>
      <c r="BC93" s="140">
        <v>-3.8</v>
      </c>
      <c r="BD93" s="140">
        <v>-7</v>
      </c>
      <c r="BE93" s="140">
        <v>-6.9</v>
      </c>
      <c r="BF93" s="140" t="s">
        <v>19</v>
      </c>
      <c r="BG93" s="140">
        <v>-10.3</v>
      </c>
      <c r="BH93" s="140">
        <v>-12.6</v>
      </c>
      <c r="BI93" s="140">
        <v>-9.1999999999999993</v>
      </c>
      <c r="BJ93" s="140">
        <v>-5.0999999999999996</v>
      </c>
      <c r="BK93" s="140">
        <v>-3.8</v>
      </c>
      <c r="BL93" s="140">
        <v>1.4</v>
      </c>
      <c r="BM93" s="140" t="s">
        <v>19</v>
      </c>
      <c r="BN93" s="188" t="s">
        <v>19</v>
      </c>
      <c r="BO93" s="188" t="s">
        <v>19</v>
      </c>
      <c r="BP93" s="188" t="s">
        <v>19</v>
      </c>
      <c r="BQ93" s="188" t="s">
        <v>19</v>
      </c>
      <c r="BR93" s="188" t="s">
        <v>19</v>
      </c>
      <c r="BS93" s="188" t="s">
        <v>19</v>
      </c>
      <c r="BT93" s="188" t="s">
        <v>19</v>
      </c>
    </row>
    <row r="94" spans="1:72" x14ac:dyDescent="0.25">
      <c r="A94" s="1">
        <v>39934</v>
      </c>
      <c r="B94" s="30"/>
      <c r="C94" s="142">
        <v>106.35166</v>
      </c>
      <c r="D94" s="142">
        <v>98.930179999999993</v>
      </c>
      <c r="E94" s="142">
        <v>106.8575</v>
      </c>
      <c r="F94" s="142">
        <v>105.10437</v>
      </c>
      <c r="G94" s="142">
        <v>81.439329999999998</v>
      </c>
      <c r="H94" s="142">
        <v>102.23324</v>
      </c>
      <c r="I94" s="142">
        <v>98.397919999999999</v>
      </c>
      <c r="J94" s="142">
        <v>-10.9</v>
      </c>
      <c r="K94" s="142">
        <v>-14.3</v>
      </c>
      <c r="L94" s="142">
        <v>-10.7</v>
      </c>
      <c r="M94" s="142">
        <v>-2.1</v>
      </c>
      <c r="N94" s="142">
        <v>-5.4</v>
      </c>
      <c r="O94" s="142">
        <v>-5.3</v>
      </c>
      <c r="P94" s="142">
        <v>-24.4</v>
      </c>
      <c r="Q94" s="142">
        <v>-13.5</v>
      </c>
      <c r="R94" s="142">
        <v>-14.7</v>
      </c>
      <c r="S94" s="142">
        <v>-13.4</v>
      </c>
      <c r="T94" s="142">
        <v>-2.4</v>
      </c>
      <c r="U94" s="142">
        <v>-5.6</v>
      </c>
      <c r="V94" s="142">
        <v>-6.9</v>
      </c>
      <c r="W94" s="142">
        <v>-28.9</v>
      </c>
      <c r="X94" s="142">
        <v>-4.9000000000000004</v>
      </c>
      <c r="Y94" s="142">
        <v>-4.9000000000000004</v>
      </c>
      <c r="Z94" s="142">
        <v>-4.9000000000000004</v>
      </c>
      <c r="AA94" s="142">
        <v>-1.5</v>
      </c>
      <c r="AB94" s="142">
        <v>0.1</v>
      </c>
      <c r="AC94" s="142">
        <v>2.2999999999999998</v>
      </c>
      <c r="AD94" s="142">
        <v>-11.9</v>
      </c>
      <c r="AE94" s="188" t="s">
        <v>19</v>
      </c>
      <c r="AF94" s="188" t="s">
        <v>19</v>
      </c>
      <c r="AG94" s="188" t="s">
        <v>19</v>
      </c>
      <c r="AH94" s="188" t="s">
        <v>19</v>
      </c>
      <c r="AI94" s="188" t="s">
        <v>19</v>
      </c>
      <c r="AJ94" s="188" t="s">
        <v>19</v>
      </c>
      <c r="AK94" s="188" t="s">
        <v>19</v>
      </c>
      <c r="AL94" s="140">
        <v>128.05346</v>
      </c>
      <c r="AM94" s="140">
        <v>131.67752999999999</v>
      </c>
      <c r="AN94" s="140">
        <v>113.13334999999999</v>
      </c>
      <c r="AO94" s="140">
        <v>73.679010000000005</v>
      </c>
      <c r="AP94" s="140">
        <v>108.85709</v>
      </c>
      <c r="AQ94" s="140">
        <v>93.098960000000005</v>
      </c>
      <c r="AR94" s="140" t="s">
        <v>19</v>
      </c>
      <c r="AS94" s="140">
        <v>-30</v>
      </c>
      <c r="AT94" s="140">
        <v>-49.1</v>
      </c>
      <c r="AU94" s="140">
        <v>-20.100000000000001</v>
      </c>
      <c r="AV94" s="140">
        <v>-7.5</v>
      </c>
      <c r="AW94" s="140">
        <v>-8.1</v>
      </c>
      <c r="AX94" s="140">
        <v>-8.4</v>
      </c>
      <c r="AY94" s="140" t="s">
        <v>19</v>
      </c>
      <c r="AZ94" s="140">
        <v>-31.5</v>
      </c>
      <c r="BA94" s="140">
        <v>-51.2</v>
      </c>
      <c r="BB94" s="140">
        <v>-22</v>
      </c>
      <c r="BC94" s="140">
        <v>-4.5</v>
      </c>
      <c r="BD94" s="140">
        <v>-7.3</v>
      </c>
      <c r="BE94" s="140">
        <v>-7.2</v>
      </c>
      <c r="BF94" s="140" t="s">
        <v>19</v>
      </c>
      <c r="BG94" s="140">
        <v>-14.5</v>
      </c>
      <c r="BH94" s="140">
        <v>-19.2</v>
      </c>
      <c r="BI94" s="140">
        <v>-12.2</v>
      </c>
      <c r="BJ94" s="140">
        <v>-5.8</v>
      </c>
      <c r="BK94" s="140">
        <v>-6.1</v>
      </c>
      <c r="BL94" s="140">
        <v>0.5</v>
      </c>
      <c r="BM94" s="140" t="s">
        <v>19</v>
      </c>
      <c r="BN94" s="188" t="s">
        <v>19</v>
      </c>
      <c r="BO94" s="188" t="s">
        <v>19</v>
      </c>
      <c r="BP94" s="188" t="s">
        <v>19</v>
      </c>
      <c r="BQ94" s="188" t="s">
        <v>19</v>
      </c>
      <c r="BR94" s="188" t="s">
        <v>19</v>
      </c>
      <c r="BS94" s="188" t="s">
        <v>19</v>
      </c>
      <c r="BT94" s="188" t="s">
        <v>19</v>
      </c>
    </row>
    <row r="95" spans="1:72" x14ac:dyDescent="0.25">
      <c r="A95" s="1">
        <v>39965</v>
      </c>
      <c r="B95" s="30" t="s">
        <v>99</v>
      </c>
      <c r="C95" s="142">
        <v>107.43047</v>
      </c>
      <c r="D95" s="142">
        <v>103.26649</v>
      </c>
      <c r="E95" s="142">
        <v>107.73128</v>
      </c>
      <c r="F95" s="142">
        <v>106.49805000000001</v>
      </c>
      <c r="G95" s="142">
        <v>81.066749999999999</v>
      </c>
      <c r="H95" s="142">
        <v>101.39274</v>
      </c>
      <c r="I95" s="142">
        <v>100.58065000000001</v>
      </c>
      <c r="J95" s="142">
        <v>-10.7</v>
      </c>
      <c r="K95" s="142">
        <v>-9.5</v>
      </c>
      <c r="L95" s="142">
        <v>-10.8</v>
      </c>
      <c r="M95" s="142">
        <v>-2.2999999999999998</v>
      </c>
      <c r="N95" s="142">
        <v>-4.9000000000000004</v>
      </c>
      <c r="O95" s="142">
        <v>-8.5</v>
      </c>
      <c r="P95" s="142">
        <v>-22.7</v>
      </c>
      <c r="Q95" s="142">
        <v>-13</v>
      </c>
      <c r="R95" s="142">
        <v>-13.8</v>
      </c>
      <c r="S95" s="142">
        <v>-13</v>
      </c>
      <c r="T95" s="142">
        <v>-2.4</v>
      </c>
      <c r="U95" s="142">
        <v>-5.5</v>
      </c>
      <c r="V95" s="142">
        <v>-7.2</v>
      </c>
      <c r="W95" s="142">
        <v>-27.8</v>
      </c>
      <c r="X95" s="142">
        <v>-6.4</v>
      </c>
      <c r="Y95" s="142">
        <v>-6.3</v>
      </c>
      <c r="Z95" s="142">
        <v>-6.4</v>
      </c>
      <c r="AA95" s="142">
        <v>-1.7</v>
      </c>
      <c r="AB95" s="142">
        <v>-0.8</v>
      </c>
      <c r="AC95" s="142">
        <v>0.7</v>
      </c>
      <c r="AD95" s="142">
        <v>-14.4</v>
      </c>
      <c r="AE95" s="188">
        <f t="shared" ref="AE95:AK95" si="50">(AVERAGE(C93:C95)/AVERAGE(C81:C83)-1)*100</f>
        <v>-11.898718298396371</v>
      </c>
      <c r="AF95" s="188">
        <f t="shared" si="50"/>
        <v>-11.783705529534682</v>
      </c>
      <c r="AG95" s="188">
        <f t="shared" si="50"/>
        <v>-11.905530231558615</v>
      </c>
      <c r="AH95" s="188">
        <f t="shared" si="50"/>
        <v>-2.033936329067132</v>
      </c>
      <c r="AI95" s="188">
        <f t="shared" si="50"/>
        <v>-5.2535884668904682</v>
      </c>
      <c r="AJ95" s="188">
        <f t="shared" si="50"/>
        <v>-7.7018835215648895</v>
      </c>
      <c r="AK95" s="188">
        <f t="shared" si="50"/>
        <v>-24.987254984063444</v>
      </c>
      <c r="AL95" s="140">
        <v>130.17182</v>
      </c>
      <c r="AM95" s="140">
        <v>129.43029000000001</v>
      </c>
      <c r="AN95" s="140">
        <v>116.25984</v>
      </c>
      <c r="AO95" s="140">
        <v>42.986730000000001</v>
      </c>
      <c r="AP95" s="140">
        <v>109.30036</v>
      </c>
      <c r="AQ95" s="140">
        <v>90.701830000000001</v>
      </c>
      <c r="AR95" s="140" t="s">
        <v>19</v>
      </c>
      <c r="AS95" s="140">
        <v>-23.5</v>
      </c>
      <c r="AT95" s="140">
        <v>-47</v>
      </c>
      <c r="AU95" s="140">
        <v>-11</v>
      </c>
      <c r="AV95" s="140">
        <v>-44.4</v>
      </c>
      <c r="AW95" s="140">
        <v>12.2</v>
      </c>
      <c r="AX95" s="140">
        <v>-9.6</v>
      </c>
      <c r="AY95" s="140" t="s">
        <v>19</v>
      </c>
      <c r="AZ95" s="140">
        <v>-30.1</v>
      </c>
      <c r="BA95" s="140">
        <v>-50.5</v>
      </c>
      <c r="BB95" s="140">
        <v>-20.3</v>
      </c>
      <c r="BC95" s="140">
        <v>-10.9</v>
      </c>
      <c r="BD95" s="140">
        <v>-4.3</v>
      </c>
      <c r="BE95" s="140">
        <v>-7.7</v>
      </c>
      <c r="BF95" s="140" t="s">
        <v>19</v>
      </c>
      <c r="BG95" s="140">
        <v>-17.2</v>
      </c>
      <c r="BH95" s="140">
        <v>-24.2</v>
      </c>
      <c r="BI95" s="140">
        <v>-13.9</v>
      </c>
      <c r="BJ95" s="140">
        <v>-10</v>
      </c>
      <c r="BK95" s="140">
        <v>-4.0999999999999996</v>
      </c>
      <c r="BL95" s="140">
        <v>-0.7</v>
      </c>
      <c r="BM95" s="140" t="s">
        <v>19</v>
      </c>
      <c r="BN95" s="188">
        <f t="shared" ref="BN95:BS95" si="51">(AVERAGE(AL93:AL95)/AVERAGE(AL81:AL83)-1)*100</f>
        <v>-27.126884245156667</v>
      </c>
      <c r="BO95" s="188">
        <f t="shared" si="51"/>
        <v>-46.841159118156718</v>
      </c>
      <c r="BP95" s="188">
        <f t="shared" si="51"/>
        <v>-17.062678896275884</v>
      </c>
      <c r="BQ95" s="188">
        <f t="shared" si="51"/>
        <v>-19.160527663161719</v>
      </c>
      <c r="BR95" s="188">
        <f t="shared" si="51"/>
        <v>-9.6564734642090588E-2</v>
      </c>
      <c r="BS95" s="188">
        <f t="shared" si="51"/>
        <v>-8.5649406860105355</v>
      </c>
      <c r="BT95" s="188" t="s">
        <v>19</v>
      </c>
    </row>
    <row r="96" spans="1:72" x14ac:dyDescent="0.25">
      <c r="A96" s="1">
        <v>39995</v>
      </c>
      <c r="B96" s="30"/>
      <c r="C96" s="142">
        <v>113.86257000000001</v>
      </c>
      <c r="D96" s="142">
        <v>108.41943000000001</v>
      </c>
      <c r="E96" s="142">
        <v>114.24633</v>
      </c>
      <c r="F96" s="142">
        <v>114.28703</v>
      </c>
      <c r="G96" s="142">
        <v>85.628290000000007</v>
      </c>
      <c r="H96" s="142">
        <v>111.19313</v>
      </c>
      <c r="I96" s="142">
        <v>109.79106</v>
      </c>
      <c r="J96" s="142">
        <v>-9.9</v>
      </c>
      <c r="K96" s="142">
        <v>-10.3</v>
      </c>
      <c r="L96" s="142">
        <v>-9.9</v>
      </c>
      <c r="M96" s="142">
        <v>-3.1</v>
      </c>
      <c r="N96" s="142">
        <v>-2.6</v>
      </c>
      <c r="O96" s="142">
        <v>-4.8</v>
      </c>
      <c r="P96" s="142">
        <v>-19.600000000000001</v>
      </c>
      <c r="Q96" s="142">
        <v>-12.5</v>
      </c>
      <c r="R96" s="142">
        <v>-13.2</v>
      </c>
      <c r="S96" s="142">
        <v>-12.5</v>
      </c>
      <c r="T96" s="142">
        <v>-2.5</v>
      </c>
      <c r="U96" s="142">
        <v>-5.0999999999999996</v>
      </c>
      <c r="V96" s="142">
        <v>-6.8</v>
      </c>
      <c r="W96" s="142">
        <v>-26.6</v>
      </c>
      <c r="X96" s="142">
        <v>-7.9</v>
      </c>
      <c r="Y96" s="142">
        <v>-7.9</v>
      </c>
      <c r="Z96" s="142">
        <v>-7.9</v>
      </c>
      <c r="AA96" s="142">
        <v>-2.2999999999999998</v>
      </c>
      <c r="AB96" s="142">
        <v>-1.6</v>
      </c>
      <c r="AC96" s="142">
        <v>-0.7</v>
      </c>
      <c r="AD96" s="142">
        <v>-16.899999999999999</v>
      </c>
      <c r="AE96" s="188" t="s">
        <v>19</v>
      </c>
      <c r="AF96" s="188" t="s">
        <v>19</v>
      </c>
      <c r="AG96" s="188" t="s">
        <v>19</v>
      </c>
      <c r="AH96" s="188" t="s">
        <v>19</v>
      </c>
      <c r="AI96" s="188" t="s">
        <v>19</v>
      </c>
      <c r="AJ96" s="188" t="s">
        <v>19</v>
      </c>
      <c r="AK96" s="188" t="s">
        <v>19</v>
      </c>
      <c r="AL96" s="140">
        <v>149.49062000000001</v>
      </c>
      <c r="AM96" s="140">
        <v>168.53183999999999</v>
      </c>
      <c r="AN96" s="140">
        <v>127.873</v>
      </c>
      <c r="AO96" s="140">
        <v>61.039830000000002</v>
      </c>
      <c r="AP96" s="140">
        <v>124.03309</v>
      </c>
      <c r="AQ96" s="140">
        <v>99.509110000000007</v>
      </c>
      <c r="AR96" s="140" t="s">
        <v>19</v>
      </c>
      <c r="AS96" s="140">
        <v>-19.600000000000001</v>
      </c>
      <c r="AT96" s="140">
        <v>-34.9</v>
      </c>
      <c r="AU96" s="140">
        <v>-11.9</v>
      </c>
      <c r="AV96" s="140">
        <v>-20.3</v>
      </c>
      <c r="AW96" s="140">
        <v>7</v>
      </c>
      <c r="AX96" s="140">
        <v>1.9</v>
      </c>
      <c r="AY96" s="140" t="s">
        <v>19</v>
      </c>
      <c r="AZ96" s="140">
        <v>-28.5</v>
      </c>
      <c r="BA96" s="140">
        <v>-48</v>
      </c>
      <c r="BB96" s="140">
        <v>-19</v>
      </c>
      <c r="BC96" s="140">
        <v>-12.2</v>
      </c>
      <c r="BD96" s="140">
        <v>-2.6</v>
      </c>
      <c r="BE96" s="140">
        <v>-6.3</v>
      </c>
      <c r="BF96" s="140" t="s">
        <v>19</v>
      </c>
      <c r="BG96" s="140">
        <v>-20</v>
      </c>
      <c r="BH96" s="140">
        <v>-28.6</v>
      </c>
      <c r="BI96" s="140">
        <v>-16</v>
      </c>
      <c r="BJ96" s="140">
        <v>-10.9</v>
      </c>
      <c r="BK96" s="140">
        <v>-3.4</v>
      </c>
      <c r="BL96" s="140">
        <v>-0.5</v>
      </c>
      <c r="BM96" s="140" t="s">
        <v>19</v>
      </c>
      <c r="BN96" s="188" t="s">
        <v>19</v>
      </c>
      <c r="BO96" s="188" t="s">
        <v>19</v>
      </c>
      <c r="BP96" s="188" t="s">
        <v>19</v>
      </c>
      <c r="BQ96" s="188" t="s">
        <v>19</v>
      </c>
      <c r="BR96" s="188" t="s">
        <v>19</v>
      </c>
      <c r="BS96" s="188" t="s">
        <v>19</v>
      </c>
      <c r="BT96" s="188" t="s">
        <v>19</v>
      </c>
    </row>
    <row r="97" spans="1:72" x14ac:dyDescent="0.25">
      <c r="A97" s="1">
        <v>40026</v>
      </c>
      <c r="B97" s="30"/>
      <c r="C97" s="142">
        <v>116.10422</v>
      </c>
      <c r="D97" s="142">
        <v>108.19334000000001</v>
      </c>
      <c r="E97" s="142">
        <v>116.64439</v>
      </c>
      <c r="F97" s="142">
        <v>114.66096</v>
      </c>
      <c r="G97" s="142">
        <v>85.423580000000001</v>
      </c>
      <c r="H97" s="142">
        <v>110.57732</v>
      </c>
      <c r="I97" s="142">
        <v>114.23565000000001</v>
      </c>
      <c r="J97" s="142">
        <v>-6.8</v>
      </c>
      <c r="K97" s="142">
        <v>-10.3</v>
      </c>
      <c r="L97" s="142">
        <v>-6.6</v>
      </c>
      <c r="M97" s="142">
        <v>0.4</v>
      </c>
      <c r="N97" s="142">
        <v>1.6</v>
      </c>
      <c r="O97" s="142">
        <v>-7.5</v>
      </c>
      <c r="P97" s="142">
        <v>-16.100000000000001</v>
      </c>
      <c r="Q97" s="142">
        <v>-11.8</v>
      </c>
      <c r="R97" s="142">
        <v>-12.8</v>
      </c>
      <c r="S97" s="142">
        <v>-11.7</v>
      </c>
      <c r="T97" s="142">
        <v>-2.1</v>
      </c>
      <c r="U97" s="142">
        <v>-4.2</v>
      </c>
      <c r="V97" s="142">
        <v>-6.9</v>
      </c>
      <c r="W97" s="142">
        <v>-25.2</v>
      </c>
      <c r="X97" s="142">
        <v>-8.6999999999999993</v>
      </c>
      <c r="Y97" s="142">
        <v>-9.5</v>
      </c>
      <c r="Z97" s="142">
        <v>-8.6999999999999993</v>
      </c>
      <c r="AA97" s="142">
        <v>-1.6</v>
      </c>
      <c r="AB97" s="142">
        <v>-1.7</v>
      </c>
      <c r="AC97" s="142">
        <v>-2.4</v>
      </c>
      <c r="AD97" s="142">
        <v>-18.8</v>
      </c>
      <c r="AE97" s="188" t="s">
        <v>19</v>
      </c>
      <c r="AF97" s="188" t="s">
        <v>19</v>
      </c>
      <c r="AG97" s="188" t="s">
        <v>19</v>
      </c>
      <c r="AH97" s="188" t="s">
        <v>19</v>
      </c>
      <c r="AI97" s="188" t="s">
        <v>19</v>
      </c>
      <c r="AJ97" s="188" t="s">
        <v>19</v>
      </c>
      <c r="AK97" s="188" t="s">
        <v>19</v>
      </c>
      <c r="AL97" s="140">
        <v>167.30427</v>
      </c>
      <c r="AM97" s="140">
        <v>190.99833000000001</v>
      </c>
      <c r="AN97" s="140">
        <v>142.43466000000001</v>
      </c>
      <c r="AO97" s="140">
        <v>89.193899999999999</v>
      </c>
      <c r="AP97" s="140">
        <v>119.55631</v>
      </c>
      <c r="AQ97" s="140">
        <v>96.249179999999996</v>
      </c>
      <c r="AR97" s="140" t="s">
        <v>19</v>
      </c>
      <c r="AS97" s="140">
        <v>-10.9</v>
      </c>
      <c r="AT97" s="140">
        <v>-26.4</v>
      </c>
      <c r="AU97" s="140">
        <v>-3.2</v>
      </c>
      <c r="AV97" s="140">
        <v>6.4</v>
      </c>
      <c r="AW97" s="140">
        <v>3.6</v>
      </c>
      <c r="AX97" s="140">
        <v>-16.5</v>
      </c>
      <c r="AY97" s="140" t="s">
        <v>19</v>
      </c>
      <c r="AZ97" s="140">
        <v>-26.2</v>
      </c>
      <c r="BA97" s="140">
        <v>-45.1</v>
      </c>
      <c r="BB97" s="140">
        <v>-16.899999999999999</v>
      </c>
      <c r="BC97" s="140">
        <v>-9.8000000000000007</v>
      </c>
      <c r="BD97" s="140">
        <v>-1.8</v>
      </c>
      <c r="BE97" s="140">
        <v>-7.8</v>
      </c>
      <c r="BF97" s="140" t="s">
        <v>19</v>
      </c>
      <c r="BG97" s="140">
        <v>-21.5</v>
      </c>
      <c r="BH97" s="140">
        <v>-32</v>
      </c>
      <c r="BI97" s="140">
        <v>-16.5</v>
      </c>
      <c r="BJ97" s="140">
        <v>-9.6</v>
      </c>
      <c r="BK97" s="140">
        <v>-3.1</v>
      </c>
      <c r="BL97" s="140">
        <v>-2.9</v>
      </c>
      <c r="BM97" s="140" t="s">
        <v>19</v>
      </c>
      <c r="BN97" s="188" t="s">
        <v>19</v>
      </c>
      <c r="BO97" s="188" t="s">
        <v>19</v>
      </c>
      <c r="BP97" s="188" t="s">
        <v>19</v>
      </c>
      <c r="BQ97" s="188" t="s">
        <v>19</v>
      </c>
      <c r="BR97" s="188" t="s">
        <v>19</v>
      </c>
      <c r="BS97" s="188" t="s">
        <v>19</v>
      </c>
      <c r="BT97" s="188" t="s">
        <v>19</v>
      </c>
    </row>
    <row r="98" spans="1:72" x14ac:dyDescent="0.25">
      <c r="A98" s="1">
        <v>40057</v>
      </c>
      <c r="B98" s="30" t="s">
        <v>100</v>
      </c>
      <c r="C98" s="142">
        <v>115.87900999999999</v>
      </c>
      <c r="D98" s="142">
        <v>104.9037</v>
      </c>
      <c r="E98" s="142">
        <v>116.61233</v>
      </c>
      <c r="F98" s="142">
        <v>113.38316</v>
      </c>
      <c r="G98" s="142">
        <v>84.633009999999999</v>
      </c>
      <c r="H98" s="142">
        <v>108.76206000000001</v>
      </c>
      <c r="I98" s="142">
        <v>115.34511000000001</v>
      </c>
      <c r="J98" s="142">
        <v>-7.3</v>
      </c>
      <c r="K98" s="142">
        <v>-9.4</v>
      </c>
      <c r="L98" s="142">
        <v>-7.2</v>
      </c>
      <c r="M98" s="142">
        <v>-2.8</v>
      </c>
      <c r="N98" s="142">
        <v>0</v>
      </c>
      <c r="O98" s="142">
        <v>-7.7</v>
      </c>
      <c r="P98" s="142">
        <v>-12.2</v>
      </c>
      <c r="Q98" s="142">
        <v>-11.3</v>
      </c>
      <c r="R98" s="142">
        <v>-12.5</v>
      </c>
      <c r="S98" s="142">
        <v>-11.2</v>
      </c>
      <c r="T98" s="142">
        <v>-2.2000000000000002</v>
      </c>
      <c r="U98" s="142">
        <v>-3.7</v>
      </c>
      <c r="V98" s="142">
        <v>-7</v>
      </c>
      <c r="W98" s="142">
        <v>-23.8</v>
      </c>
      <c r="X98" s="142">
        <v>-10</v>
      </c>
      <c r="Y98" s="142">
        <v>-11</v>
      </c>
      <c r="Z98" s="142">
        <v>-10</v>
      </c>
      <c r="AA98" s="142">
        <v>-1.9</v>
      </c>
      <c r="AB98" s="142">
        <v>-2.8</v>
      </c>
      <c r="AC98" s="142">
        <v>-4.5</v>
      </c>
      <c r="AD98" s="142">
        <v>-20.3</v>
      </c>
      <c r="AE98" s="188">
        <f t="shared" ref="AE98:AK98" si="52">(AVERAGE(C96:C98)/AVERAGE(C84:C86)-1)*100</f>
        <v>-8.0424568492929005</v>
      </c>
      <c r="AF98" s="188">
        <f t="shared" si="52"/>
        <v>-10.011438177820198</v>
      </c>
      <c r="AG98" s="188">
        <f t="shared" si="52"/>
        <v>-7.9249187957904033</v>
      </c>
      <c r="AH98" s="188">
        <f t="shared" si="52"/>
        <v>-1.8465083302166674</v>
      </c>
      <c r="AI98" s="188">
        <f t="shared" si="52"/>
        <v>-0.37332793023772126</v>
      </c>
      <c r="AJ98" s="188">
        <f t="shared" si="52"/>
        <v>-6.7129003425713041</v>
      </c>
      <c r="AK98" s="188">
        <f t="shared" si="52"/>
        <v>-16.006288617050714</v>
      </c>
      <c r="AL98" s="140">
        <v>162.72408999999999</v>
      </c>
      <c r="AM98" s="140">
        <v>190.45759000000001</v>
      </c>
      <c r="AN98" s="140">
        <v>137.20593</v>
      </c>
      <c r="AO98" s="140">
        <v>91.152569999999997</v>
      </c>
      <c r="AP98" s="140">
        <v>115.49242</v>
      </c>
      <c r="AQ98" s="140">
        <v>96.408280000000005</v>
      </c>
      <c r="AR98" s="140" t="s">
        <v>19</v>
      </c>
      <c r="AS98" s="140">
        <v>-7.4</v>
      </c>
      <c r="AT98" s="140">
        <v>-25</v>
      </c>
      <c r="AU98" s="140">
        <v>2</v>
      </c>
      <c r="AV98" s="140">
        <v>34.200000000000003</v>
      </c>
      <c r="AW98" s="140">
        <v>6.8</v>
      </c>
      <c r="AX98" s="140">
        <v>-16.2</v>
      </c>
      <c r="AY98" s="140" t="s">
        <v>19</v>
      </c>
      <c r="AZ98" s="140">
        <v>-24.1</v>
      </c>
      <c r="BA98" s="140">
        <v>-42.7</v>
      </c>
      <c r="BB98" s="140">
        <v>-14.8</v>
      </c>
      <c r="BC98" s="140">
        <v>-5.6</v>
      </c>
      <c r="BD98" s="140">
        <v>-0.8</v>
      </c>
      <c r="BE98" s="140">
        <v>-8.8000000000000007</v>
      </c>
      <c r="BF98" s="140" t="s">
        <v>19</v>
      </c>
      <c r="BG98" s="140">
        <v>-23.1</v>
      </c>
      <c r="BH98" s="140">
        <v>-35.200000000000003</v>
      </c>
      <c r="BI98" s="140">
        <v>-17.3</v>
      </c>
      <c r="BJ98" s="140">
        <v>-7.9</v>
      </c>
      <c r="BK98" s="140">
        <v>-4.3</v>
      </c>
      <c r="BL98" s="140">
        <v>-5.8</v>
      </c>
      <c r="BM98" s="140" t="s">
        <v>19</v>
      </c>
      <c r="BN98" s="188">
        <f t="shared" ref="BN98:BS98" si="53">(AVERAGE(AL96:AL98)/AVERAGE(AL84:AL86)-1)*100</f>
        <v>-12.73409086243622</v>
      </c>
      <c r="BO98" s="188">
        <f t="shared" si="53"/>
        <v>-28.755146858923919</v>
      </c>
      <c r="BP98" s="188">
        <f t="shared" si="53"/>
        <v>-4.5167059263695686</v>
      </c>
      <c r="BQ98" s="188">
        <f t="shared" si="53"/>
        <v>5.7396635474323832</v>
      </c>
      <c r="BR98" s="188">
        <f t="shared" si="53"/>
        <v>5.7634047985734016</v>
      </c>
      <c r="BS98" s="188">
        <f t="shared" si="53"/>
        <v>-10.933043189369185</v>
      </c>
      <c r="BT98" s="188" t="s">
        <v>19</v>
      </c>
    </row>
    <row r="99" spans="1:72" x14ac:dyDescent="0.25">
      <c r="A99" s="1">
        <v>40087</v>
      </c>
      <c r="B99" s="30"/>
      <c r="C99" s="142">
        <v>123.07453</v>
      </c>
      <c r="D99" s="142">
        <v>107.52755000000001</v>
      </c>
      <c r="E99" s="142">
        <v>124.09869</v>
      </c>
      <c r="F99" s="142">
        <v>118.96926999999999</v>
      </c>
      <c r="G99" s="142">
        <v>87.817800000000005</v>
      </c>
      <c r="H99" s="142">
        <v>114.95433</v>
      </c>
      <c r="I99" s="142">
        <v>120.61134</v>
      </c>
      <c r="J99" s="142">
        <v>-2.6</v>
      </c>
      <c r="K99" s="142">
        <v>-7.9</v>
      </c>
      <c r="L99" s="142">
        <v>-2.2999999999999998</v>
      </c>
      <c r="M99" s="142">
        <v>0.1</v>
      </c>
      <c r="N99" s="142">
        <v>1.1000000000000001</v>
      </c>
      <c r="O99" s="142">
        <v>-5.0999999999999996</v>
      </c>
      <c r="P99" s="142">
        <v>-10.1</v>
      </c>
      <c r="Q99" s="142">
        <v>-10.3</v>
      </c>
      <c r="R99" s="142">
        <v>-12</v>
      </c>
      <c r="S99" s="142">
        <v>-10.199999999999999</v>
      </c>
      <c r="T99" s="142">
        <v>-1.9</v>
      </c>
      <c r="U99" s="142">
        <v>-3.2</v>
      </c>
      <c r="V99" s="142">
        <v>-6.8</v>
      </c>
      <c r="W99" s="142">
        <v>-22.3</v>
      </c>
      <c r="X99" s="142">
        <v>-10.3</v>
      </c>
      <c r="Y99" s="142">
        <v>-12.2</v>
      </c>
      <c r="Z99" s="142">
        <v>-10.199999999999999</v>
      </c>
      <c r="AA99" s="142">
        <v>-1.6</v>
      </c>
      <c r="AB99" s="142">
        <v>-3</v>
      </c>
      <c r="AC99" s="142">
        <v>-5.8</v>
      </c>
      <c r="AD99" s="142">
        <v>-21.4</v>
      </c>
      <c r="AE99" s="188" t="s">
        <v>19</v>
      </c>
      <c r="AF99" s="188" t="s">
        <v>19</v>
      </c>
      <c r="AG99" s="188" t="s">
        <v>19</v>
      </c>
      <c r="AH99" s="188" t="s">
        <v>19</v>
      </c>
      <c r="AI99" s="188" t="s">
        <v>19</v>
      </c>
      <c r="AJ99" s="188" t="s">
        <v>19</v>
      </c>
      <c r="AK99" s="188" t="s">
        <v>19</v>
      </c>
      <c r="AL99" s="140">
        <v>166.16705999999999</v>
      </c>
      <c r="AM99" s="140">
        <v>204.09997000000001</v>
      </c>
      <c r="AN99" s="140">
        <v>137.38314</v>
      </c>
      <c r="AO99" s="140">
        <v>96.344409999999996</v>
      </c>
      <c r="AP99" s="140">
        <v>113.21113</v>
      </c>
      <c r="AQ99" s="140">
        <v>96.820790000000002</v>
      </c>
      <c r="AR99" s="140" t="s">
        <v>19</v>
      </c>
      <c r="AS99" s="140">
        <v>2.1</v>
      </c>
      <c r="AT99" s="140">
        <v>-20.8</v>
      </c>
      <c r="AU99" s="140">
        <v>16.2</v>
      </c>
      <c r="AV99" s="140">
        <v>54.7</v>
      </c>
      <c r="AW99" s="140">
        <v>17.3</v>
      </c>
      <c r="AX99" s="140">
        <v>-14.3</v>
      </c>
      <c r="AY99" s="140" t="s">
        <v>19</v>
      </c>
      <c r="AZ99" s="140">
        <v>-21.6</v>
      </c>
      <c r="BA99" s="140">
        <v>-40.4</v>
      </c>
      <c r="BB99" s="140">
        <v>-12.1</v>
      </c>
      <c r="BC99" s="140">
        <v>-0.7</v>
      </c>
      <c r="BD99" s="140">
        <v>0.8</v>
      </c>
      <c r="BE99" s="140">
        <v>-9.5</v>
      </c>
      <c r="BF99" s="140" t="s">
        <v>19</v>
      </c>
      <c r="BG99" s="140">
        <v>-22.7</v>
      </c>
      <c r="BH99" s="140">
        <v>-38</v>
      </c>
      <c r="BI99" s="140">
        <v>-15.1</v>
      </c>
      <c r="BJ99" s="140">
        <v>-2.6</v>
      </c>
      <c r="BK99" s="140">
        <v>-2.6</v>
      </c>
      <c r="BL99" s="140">
        <v>-7.8</v>
      </c>
      <c r="BM99" s="140" t="s">
        <v>19</v>
      </c>
      <c r="BN99" s="188" t="s">
        <v>19</v>
      </c>
      <c r="BO99" s="188" t="s">
        <v>19</v>
      </c>
      <c r="BP99" s="188" t="s">
        <v>19</v>
      </c>
      <c r="BQ99" s="188" t="s">
        <v>19</v>
      </c>
      <c r="BR99" s="188" t="s">
        <v>19</v>
      </c>
      <c r="BS99" s="188" t="s">
        <v>19</v>
      </c>
      <c r="BT99" s="188" t="s">
        <v>19</v>
      </c>
    </row>
    <row r="100" spans="1:72" x14ac:dyDescent="0.25">
      <c r="A100" s="1">
        <v>40118</v>
      </c>
      <c r="B100" s="30"/>
      <c r="C100" s="142">
        <v>118.13763</v>
      </c>
      <c r="D100" s="142">
        <v>102.94316999999999</v>
      </c>
      <c r="E100" s="142">
        <v>119.13781</v>
      </c>
      <c r="F100" s="142">
        <v>108.58508999999999</v>
      </c>
      <c r="G100" s="142">
        <v>83.990960000000001</v>
      </c>
      <c r="H100" s="142">
        <v>110.07781</v>
      </c>
      <c r="I100" s="142">
        <v>117.37721999999999</v>
      </c>
      <c r="J100" s="142">
        <v>5.4</v>
      </c>
      <c r="K100" s="142">
        <v>1.1000000000000001</v>
      </c>
      <c r="L100" s="142">
        <v>5.6</v>
      </c>
      <c r="M100" s="142">
        <v>0.1</v>
      </c>
      <c r="N100" s="142">
        <v>5.8</v>
      </c>
      <c r="O100" s="142">
        <v>2.2999999999999998</v>
      </c>
      <c r="P100" s="142">
        <v>3.1</v>
      </c>
      <c r="Q100" s="142">
        <v>-9</v>
      </c>
      <c r="R100" s="142">
        <v>-10.9</v>
      </c>
      <c r="S100" s="142">
        <v>-8.9</v>
      </c>
      <c r="T100" s="142">
        <v>-1.7</v>
      </c>
      <c r="U100" s="142">
        <v>-2.5</v>
      </c>
      <c r="V100" s="142">
        <v>-6</v>
      </c>
      <c r="W100" s="142">
        <v>-20.3</v>
      </c>
      <c r="X100" s="142">
        <v>-9.4</v>
      </c>
      <c r="Y100" s="142">
        <v>-11.8</v>
      </c>
      <c r="Z100" s="142">
        <v>-9.3000000000000007</v>
      </c>
      <c r="AA100" s="142">
        <v>-1.6</v>
      </c>
      <c r="AB100" s="142">
        <v>-2.4</v>
      </c>
      <c r="AC100" s="142">
        <v>-5.8</v>
      </c>
      <c r="AD100" s="142">
        <v>-20.6</v>
      </c>
      <c r="AE100" s="188" t="s">
        <v>19</v>
      </c>
      <c r="AF100" s="188" t="s">
        <v>19</v>
      </c>
      <c r="AG100" s="188" t="s">
        <v>19</v>
      </c>
      <c r="AH100" s="188" t="s">
        <v>19</v>
      </c>
      <c r="AI100" s="188" t="s">
        <v>19</v>
      </c>
      <c r="AJ100" s="188" t="s">
        <v>19</v>
      </c>
      <c r="AK100" s="188" t="s">
        <v>19</v>
      </c>
      <c r="AL100" s="140">
        <v>159.76965000000001</v>
      </c>
      <c r="AM100" s="140">
        <v>185.31897000000001</v>
      </c>
      <c r="AN100" s="140">
        <v>135.19138000000001</v>
      </c>
      <c r="AO100" s="140">
        <v>93.203710000000001</v>
      </c>
      <c r="AP100" s="140">
        <v>112.76191</v>
      </c>
      <c r="AQ100" s="140">
        <v>94.325620000000001</v>
      </c>
      <c r="AR100" s="140" t="s">
        <v>19</v>
      </c>
      <c r="AS100" s="140">
        <v>23.6</v>
      </c>
      <c r="AT100" s="140">
        <v>-6.1</v>
      </c>
      <c r="AU100" s="140">
        <v>40.799999999999997</v>
      </c>
      <c r="AV100" s="140">
        <v>40.700000000000003</v>
      </c>
      <c r="AW100" s="140">
        <v>63.6</v>
      </c>
      <c r="AX100" s="140">
        <v>-10.8</v>
      </c>
      <c r="AY100" s="140" t="s">
        <v>19</v>
      </c>
      <c r="AZ100" s="140">
        <v>-18.5</v>
      </c>
      <c r="BA100" s="140">
        <v>-37.799999999999997</v>
      </c>
      <c r="BB100" s="140">
        <v>-8.6</v>
      </c>
      <c r="BC100" s="140">
        <v>2.6</v>
      </c>
      <c r="BD100" s="140">
        <v>4.5999999999999996</v>
      </c>
      <c r="BE100" s="140">
        <v>-9.6</v>
      </c>
      <c r="BF100" s="140" t="s">
        <v>19</v>
      </c>
      <c r="BG100" s="140">
        <v>-19.600000000000001</v>
      </c>
      <c r="BH100" s="140">
        <v>-38.200000000000003</v>
      </c>
      <c r="BI100" s="140">
        <v>-10.199999999999999</v>
      </c>
      <c r="BJ100" s="140">
        <v>1.6</v>
      </c>
      <c r="BK100" s="140">
        <v>3.9</v>
      </c>
      <c r="BL100" s="140">
        <v>-9.1</v>
      </c>
      <c r="BM100" s="140" t="s">
        <v>19</v>
      </c>
      <c r="BN100" s="188" t="s">
        <v>19</v>
      </c>
      <c r="BO100" s="188" t="s">
        <v>19</v>
      </c>
      <c r="BP100" s="188" t="s">
        <v>19</v>
      </c>
      <c r="BQ100" s="188" t="s">
        <v>19</v>
      </c>
      <c r="BR100" s="188" t="s">
        <v>19</v>
      </c>
      <c r="BS100" s="188" t="s">
        <v>19</v>
      </c>
      <c r="BT100" s="188" t="s">
        <v>19</v>
      </c>
    </row>
    <row r="101" spans="1:72" x14ac:dyDescent="0.25">
      <c r="A101" s="1">
        <v>40148</v>
      </c>
      <c r="B101" s="30" t="s">
        <v>101</v>
      </c>
      <c r="C101" s="142">
        <v>109.62616</v>
      </c>
      <c r="D101" s="142">
        <v>107.07231</v>
      </c>
      <c r="E101" s="142">
        <v>109.82622000000001</v>
      </c>
      <c r="F101" s="142">
        <v>95.089240000000004</v>
      </c>
      <c r="G101" s="142">
        <v>85.668000000000006</v>
      </c>
      <c r="H101" s="142">
        <v>107.00042000000001</v>
      </c>
      <c r="I101" s="142">
        <v>114.4752</v>
      </c>
      <c r="J101" s="142">
        <v>18.899999999999999</v>
      </c>
      <c r="K101" s="142">
        <v>19.2</v>
      </c>
      <c r="L101" s="142">
        <v>18.899999999999999</v>
      </c>
      <c r="M101" s="142">
        <v>-0.5</v>
      </c>
      <c r="N101" s="142">
        <v>5.5</v>
      </c>
      <c r="O101" s="142">
        <v>13.3</v>
      </c>
      <c r="P101" s="142">
        <v>24.5</v>
      </c>
      <c r="Q101" s="142">
        <v>-7.1</v>
      </c>
      <c r="R101" s="142">
        <v>-8.9</v>
      </c>
      <c r="S101" s="142">
        <v>-7</v>
      </c>
      <c r="T101" s="142">
        <v>-1.6</v>
      </c>
      <c r="U101" s="142">
        <v>-1.8</v>
      </c>
      <c r="V101" s="142">
        <v>-4.5999999999999996</v>
      </c>
      <c r="W101" s="142">
        <v>-17.600000000000001</v>
      </c>
      <c r="X101" s="142">
        <v>-7.1</v>
      </c>
      <c r="Y101" s="142">
        <v>-8.9</v>
      </c>
      <c r="Z101" s="142">
        <v>-7</v>
      </c>
      <c r="AA101" s="142">
        <v>-1.6</v>
      </c>
      <c r="AB101" s="142">
        <v>-1.8</v>
      </c>
      <c r="AC101" s="142">
        <v>-4.5999999999999996</v>
      </c>
      <c r="AD101" s="142">
        <v>-17.600000000000001</v>
      </c>
      <c r="AE101" s="188">
        <f t="shared" ref="AE101:AK101" si="54">(AVERAGE(C99:C101)/AVERAGE(C87:C89)-1)*100</f>
        <v>6.1128768278086332</v>
      </c>
      <c r="AF101" s="188">
        <f t="shared" si="54"/>
        <v>2.9755579205556604</v>
      </c>
      <c r="AG101" s="188">
        <f t="shared" si="54"/>
        <v>6.2965418243382087</v>
      </c>
      <c r="AH101" s="188">
        <f t="shared" si="54"/>
        <v>-8.915203379046277E-2</v>
      </c>
      <c r="AI101" s="188">
        <f t="shared" si="54"/>
        <v>4.0563324134866185</v>
      </c>
      <c r="AJ101" s="188">
        <f t="shared" si="54"/>
        <v>2.7318325663802989</v>
      </c>
      <c r="AK101" s="188">
        <f t="shared" si="54"/>
        <v>3.6643086322307061</v>
      </c>
      <c r="AL101" s="140">
        <v>171.89161999999999</v>
      </c>
      <c r="AM101" s="140">
        <v>215.00468000000001</v>
      </c>
      <c r="AN101" s="140">
        <v>141.01772</v>
      </c>
      <c r="AO101" s="140">
        <v>97.858779999999996</v>
      </c>
      <c r="AP101" s="140">
        <v>112.19352000000001</v>
      </c>
      <c r="AQ101" s="140">
        <v>89.984899999999996</v>
      </c>
      <c r="AR101" s="140" t="s">
        <v>19</v>
      </c>
      <c r="AS101" s="140">
        <v>39.200000000000003</v>
      </c>
      <c r="AT101" s="140">
        <v>55.6</v>
      </c>
      <c r="AU101" s="140">
        <v>33.1</v>
      </c>
      <c r="AV101" s="140">
        <v>29.8</v>
      </c>
      <c r="AW101" s="140">
        <v>6.6</v>
      </c>
      <c r="AX101" s="140">
        <v>-1.2</v>
      </c>
      <c r="AY101" s="140" t="s">
        <v>19</v>
      </c>
      <c r="AZ101" s="140">
        <v>-14.9</v>
      </c>
      <c r="BA101" s="140">
        <v>-33.1</v>
      </c>
      <c r="BB101" s="140">
        <v>-5.8</v>
      </c>
      <c r="BC101" s="140">
        <v>4.8</v>
      </c>
      <c r="BD101" s="140">
        <v>4.7</v>
      </c>
      <c r="BE101" s="140">
        <v>-9</v>
      </c>
      <c r="BF101" s="140" t="s">
        <v>19</v>
      </c>
      <c r="BG101" s="140">
        <v>-14.9</v>
      </c>
      <c r="BH101" s="140">
        <v>-33.1</v>
      </c>
      <c r="BI101" s="140">
        <v>-5.8</v>
      </c>
      <c r="BJ101" s="140">
        <v>4.8</v>
      </c>
      <c r="BK101" s="140">
        <v>4.7</v>
      </c>
      <c r="BL101" s="140">
        <v>-9</v>
      </c>
      <c r="BM101" s="140" t="s">
        <v>19</v>
      </c>
      <c r="BN101" s="188">
        <f t="shared" ref="BN101:BS101" si="55">(AVERAGE(AL99:AL101)/AVERAGE(AL87:AL89)-1)*100</f>
        <v>19.792448413492526</v>
      </c>
      <c r="BO101" s="188">
        <f t="shared" si="55"/>
        <v>1.9160806482162673</v>
      </c>
      <c r="BP101" s="188">
        <f t="shared" si="55"/>
        <v>29.182475106451065</v>
      </c>
      <c r="BQ101" s="188">
        <f t="shared" si="55"/>
        <v>40.921884520671384</v>
      </c>
      <c r="BR101" s="188">
        <f t="shared" si="55"/>
        <v>24.942107880555064</v>
      </c>
      <c r="BS101" s="188">
        <f t="shared" si="55"/>
        <v>-9.2508121809485306</v>
      </c>
      <c r="BT101" s="188" t="s">
        <v>19</v>
      </c>
    </row>
    <row r="102" spans="1:72" x14ac:dyDescent="0.25">
      <c r="A102" s="1">
        <v>40179</v>
      </c>
      <c r="B102" s="30"/>
      <c r="C102" s="142">
        <v>106.28637999999999</v>
      </c>
      <c r="D102" s="142">
        <v>109.10737</v>
      </c>
      <c r="E102" s="142">
        <v>106.14632</v>
      </c>
      <c r="F102" s="142">
        <v>89.743840000000006</v>
      </c>
      <c r="G102" s="142">
        <v>84.45523</v>
      </c>
      <c r="H102" s="142">
        <v>104.06601999999999</v>
      </c>
      <c r="I102" s="142">
        <v>115.77127</v>
      </c>
      <c r="J102" s="142">
        <v>15.9</v>
      </c>
      <c r="K102" s="142">
        <v>21.3</v>
      </c>
      <c r="L102" s="142">
        <v>15.6</v>
      </c>
      <c r="M102" s="142">
        <v>-1.4</v>
      </c>
      <c r="N102" s="142">
        <v>6.2</v>
      </c>
      <c r="O102" s="142">
        <v>7.7</v>
      </c>
      <c r="P102" s="142">
        <v>33.700000000000003</v>
      </c>
      <c r="Q102" s="142">
        <v>15.9</v>
      </c>
      <c r="R102" s="142">
        <v>21.3</v>
      </c>
      <c r="S102" s="142">
        <v>15.6</v>
      </c>
      <c r="T102" s="142">
        <v>-1.4</v>
      </c>
      <c r="U102" s="142">
        <v>6.2</v>
      </c>
      <c r="V102" s="142">
        <v>7.7</v>
      </c>
      <c r="W102" s="142">
        <v>33.700000000000003</v>
      </c>
      <c r="X102" s="142">
        <v>-4.8</v>
      </c>
      <c r="Y102" s="142">
        <v>-6</v>
      </c>
      <c r="Z102" s="142">
        <v>-4.7</v>
      </c>
      <c r="AA102" s="142">
        <v>-1.3</v>
      </c>
      <c r="AB102" s="142">
        <v>-0.9</v>
      </c>
      <c r="AC102" s="142">
        <v>-3.6</v>
      </c>
      <c r="AD102" s="142">
        <v>-13.4</v>
      </c>
      <c r="AE102" s="188" t="s">
        <v>19</v>
      </c>
      <c r="AF102" s="188" t="s">
        <v>19</v>
      </c>
      <c r="AG102" s="188" t="s">
        <v>19</v>
      </c>
      <c r="AH102" s="188" t="s">
        <v>19</v>
      </c>
      <c r="AI102" s="188" t="s">
        <v>19</v>
      </c>
      <c r="AJ102" s="188" t="s">
        <v>19</v>
      </c>
      <c r="AK102" s="188" t="s">
        <v>19</v>
      </c>
      <c r="AL102" s="140">
        <v>166.84447</v>
      </c>
      <c r="AM102" s="140">
        <v>219.02615</v>
      </c>
      <c r="AN102" s="140">
        <v>133.94656000000001</v>
      </c>
      <c r="AO102" s="140">
        <v>91.549459999999996</v>
      </c>
      <c r="AP102" s="140">
        <v>114.04524000000001</v>
      </c>
      <c r="AQ102" s="140">
        <v>93.423590000000004</v>
      </c>
      <c r="AR102" s="140" t="s">
        <v>19</v>
      </c>
      <c r="AS102" s="140">
        <v>51.4</v>
      </c>
      <c r="AT102" s="140">
        <v>158.4</v>
      </c>
      <c r="AU102" s="140">
        <v>27</v>
      </c>
      <c r="AV102" s="140">
        <v>13.2</v>
      </c>
      <c r="AW102" s="140">
        <v>12.9</v>
      </c>
      <c r="AX102" s="140">
        <v>7.8</v>
      </c>
      <c r="AY102" s="140" t="s">
        <v>19</v>
      </c>
      <c r="AZ102" s="140">
        <v>51.4</v>
      </c>
      <c r="BA102" s="140">
        <v>158.4</v>
      </c>
      <c r="BB102" s="140">
        <v>27</v>
      </c>
      <c r="BC102" s="140">
        <v>13.2</v>
      </c>
      <c r="BD102" s="140">
        <v>12.9</v>
      </c>
      <c r="BE102" s="140">
        <v>7.8</v>
      </c>
      <c r="BF102" s="140" t="s">
        <v>19</v>
      </c>
      <c r="BG102" s="140">
        <v>-9.4</v>
      </c>
      <c r="BH102" s="140">
        <v>-24.4</v>
      </c>
      <c r="BI102" s="140">
        <v>-2.2000000000000002</v>
      </c>
      <c r="BJ102" s="140">
        <v>6.3</v>
      </c>
      <c r="BK102" s="140">
        <v>5.3</v>
      </c>
      <c r="BL102" s="140">
        <v>-8</v>
      </c>
      <c r="BM102" s="140" t="s">
        <v>19</v>
      </c>
      <c r="BN102" s="188" t="s">
        <v>19</v>
      </c>
      <c r="BO102" s="188" t="s">
        <v>19</v>
      </c>
      <c r="BP102" s="188" t="s">
        <v>19</v>
      </c>
      <c r="BQ102" s="188" t="s">
        <v>19</v>
      </c>
      <c r="BR102" s="188" t="s">
        <v>19</v>
      </c>
      <c r="BS102" s="188" t="s">
        <v>19</v>
      </c>
      <c r="BT102" s="188" t="s">
        <v>19</v>
      </c>
    </row>
    <row r="103" spans="1:72" x14ac:dyDescent="0.25">
      <c r="A103" s="1">
        <v>40210</v>
      </c>
      <c r="B103" s="30"/>
      <c r="C103" s="142">
        <v>103.65597</v>
      </c>
      <c r="D103" s="142">
        <v>100.53788</v>
      </c>
      <c r="E103" s="142">
        <v>103.88948000000001</v>
      </c>
      <c r="F103" s="142">
        <v>84.592060000000004</v>
      </c>
      <c r="G103" s="142">
        <v>78.029970000000006</v>
      </c>
      <c r="H103" s="142">
        <v>100.20243000000001</v>
      </c>
      <c r="I103" s="142">
        <v>111.2088</v>
      </c>
      <c r="J103" s="142">
        <v>16.899999999999999</v>
      </c>
      <c r="K103" s="142">
        <v>20.8</v>
      </c>
      <c r="L103" s="142">
        <v>16.7</v>
      </c>
      <c r="M103" s="142">
        <v>0</v>
      </c>
      <c r="N103" s="142">
        <v>4.4000000000000004</v>
      </c>
      <c r="O103" s="142">
        <v>11.8</v>
      </c>
      <c r="P103" s="142">
        <v>35.200000000000003</v>
      </c>
      <c r="Q103" s="142">
        <v>16.399999999999999</v>
      </c>
      <c r="R103" s="142">
        <v>21</v>
      </c>
      <c r="S103" s="142">
        <v>16.2</v>
      </c>
      <c r="T103" s="142">
        <v>-0.7</v>
      </c>
      <c r="U103" s="142">
        <v>5.3</v>
      </c>
      <c r="V103" s="142">
        <v>9.6999999999999993</v>
      </c>
      <c r="W103" s="142">
        <v>34.4</v>
      </c>
      <c r="X103" s="142">
        <v>-2.5</v>
      </c>
      <c r="Y103" s="142">
        <v>-3.2</v>
      </c>
      <c r="Z103" s="142">
        <v>-2.4</v>
      </c>
      <c r="AA103" s="142">
        <v>-1</v>
      </c>
      <c r="AB103" s="142">
        <v>0</v>
      </c>
      <c r="AC103" s="142">
        <v>-2.2000000000000002</v>
      </c>
      <c r="AD103" s="142">
        <v>-9</v>
      </c>
      <c r="AE103" s="188" t="s">
        <v>19</v>
      </c>
      <c r="AF103" s="188" t="s">
        <v>19</v>
      </c>
      <c r="AG103" s="188" t="s">
        <v>19</v>
      </c>
      <c r="AH103" s="188" t="s">
        <v>19</v>
      </c>
      <c r="AI103" s="188" t="s">
        <v>19</v>
      </c>
      <c r="AJ103" s="188" t="s">
        <v>19</v>
      </c>
      <c r="AK103" s="188" t="s">
        <v>19</v>
      </c>
      <c r="AL103" s="140">
        <v>152.20423</v>
      </c>
      <c r="AM103" s="140">
        <v>203.81906000000001</v>
      </c>
      <c r="AN103" s="140">
        <v>121.05537</v>
      </c>
      <c r="AO103" s="140">
        <v>75.152389999999997</v>
      </c>
      <c r="AP103" s="140">
        <v>100.38493</v>
      </c>
      <c r="AQ103" s="140">
        <v>87.167010000000005</v>
      </c>
      <c r="AR103" s="140" t="s">
        <v>19</v>
      </c>
      <c r="AS103" s="140">
        <v>38.299999999999997</v>
      </c>
      <c r="AT103" s="140">
        <v>153.80000000000001</v>
      </c>
      <c r="AU103" s="140">
        <v>13.6</v>
      </c>
      <c r="AV103" s="140">
        <v>9.5</v>
      </c>
      <c r="AW103" s="140">
        <v>-3.5</v>
      </c>
      <c r="AX103" s="140">
        <v>9.4</v>
      </c>
      <c r="AY103" s="140" t="s">
        <v>19</v>
      </c>
      <c r="AZ103" s="140">
        <v>44.8</v>
      </c>
      <c r="BA103" s="140">
        <v>156.1</v>
      </c>
      <c r="BB103" s="140">
        <v>20.3</v>
      </c>
      <c r="BC103" s="140">
        <v>11.5</v>
      </c>
      <c r="BD103" s="140">
        <v>4.5</v>
      </c>
      <c r="BE103" s="140">
        <v>8.6</v>
      </c>
      <c r="BF103" s="140" t="s">
        <v>19</v>
      </c>
      <c r="BG103" s="140">
        <v>-4.9000000000000004</v>
      </c>
      <c r="BH103" s="140">
        <v>-15.6</v>
      </c>
      <c r="BI103" s="140">
        <v>0.1</v>
      </c>
      <c r="BJ103" s="140">
        <v>7.7</v>
      </c>
      <c r="BK103" s="140">
        <v>4.8</v>
      </c>
      <c r="BL103" s="140">
        <v>-6.9</v>
      </c>
      <c r="BM103" s="140" t="s">
        <v>19</v>
      </c>
      <c r="BN103" s="188" t="s">
        <v>19</v>
      </c>
      <c r="BO103" s="188" t="s">
        <v>19</v>
      </c>
      <c r="BP103" s="188" t="s">
        <v>19</v>
      </c>
      <c r="BQ103" s="188" t="s">
        <v>19</v>
      </c>
      <c r="BR103" s="188" t="s">
        <v>19</v>
      </c>
      <c r="BS103" s="188" t="s">
        <v>19</v>
      </c>
      <c r="BT103" s="188" t="s">
        <v>19</v>
      </c>
    </row>
    <row r="104" spans="1:72" x14ac:dyDescent="0.25">
      <c r="A104" s="1">
        <v>40238</v>
      </c>
      <c r="B104" s="30" t="s">
        <v>102</v>
      </c>
      <c r="C104" s="142">
        <v>122.44795000000001</v>
      </c>
      <c r="D104" s="142">
        <v>112.37958999999999</v>
      </c>
      <c r="E104" s="142">
        <v>123.12642</v>
      </c>
      <c r="F104" s="142">
        <v>100.73436</v>
      </c>
      <c r="G104" s="142">
        <v>89.760450000000006</v>
      </c>
      <c r="H104" s="142">
        <v>114.25808000000001</v>
      </c>
      <c r="I104" s="142">
        <v>125.78675</v>
      </c>
      <c r="J104" s="142">
        <v>18.7</v>
      </c>
      <c r="K104" s="142">
        <v>15.2</v>
      </c>
      <c r="L104" s="142">
        <v>18.899999999999999</v>
      </c>
      <c r="M104" s="142">
        <v>8.6</v>
      </c>
      <c r="N104" s="142">
        <v>12.8</v>
      </c>
      <c r="O104" s="142">
        <v>13.5</v>
      </c>
      <c r="P104" s="142">
        <v>36.9</v>
      </c>
      <c r="Q104" s="142">
        <v>17.2</v>
      </c>
      <c r="R104" s="142">
        <v>18.899999999999999</v>
      </c>
      <c r="S104" s="142">
        <v>17.100000000000001</v>
      </c>
      <c r="T104" s="142">
        <v>2.5</v>
      </c>
      <c r="U104" s="142">
        <v>7.9</v>
      </c>
      <c r="V104" s="142">
        <v>11</v>
      </c>
      <c r="W104" s="142">
        <v>35.299999999999997</v>
      </c>
      <c r="X104" s="142">
        <v>-0.3</v>
      </c>
      <c r="Y104" s="142">
        <v>-1.2</v>
      </c>
      <c r="Z104" s="142">
        <v>-0.2</v>
      </c>
      <c r="AA104" s="142">
        <v>-0.5</v>
      </c>
      <c r="AB104" s="142">
        <v>1.4</v>
      </c>
      <c r="AC104" s="142">
        <v>-0.6</v>
      </c>
      <c r="AD104" s="142">
        <v>-4.0999999999999996</v>
      </c>
      <c r="AE104" s="188">
        <f t="shared" ref="AE104:AK104" si="56">(AVERAGE(C102:C104)/AVERAGE(C90:C92)-1)*100</f>
        <v>17.248527110580024</v>
      </c>
      <c r="AF104" s="188">
        <f t="shared" si="56"/>
        <v>18.94397568824926</v>
      </c>
      <c r="AG104" s="188">
        <f t="shared" si="56"/>
        <v>17.146750890620211</v>
      </c>
      <c r="AH104" s="188">
        <f t="shared" si="56"/>
        <v>2.5250654483289781</v>
      </c>
      <c r="AI104" s="188">
        <f t="shared" si="56"/>
        <v>7.871279568733236</v>
      </c>
      <c r="AJ104" s="188">
        <f t="shared" si="56"/>
        <v>11.013303235027649</v>
      </c>
      <c r="AK104" s="188">
        <f t="shared" si="56"/>
        <v>35.31689167964884</v>
      </c>
      <c r="AL104" s="140">
        <v>173.36953</v>
      </c>
      <c r="AM104" s="140">
        <v>222.52517</v>
      </c>
      <c r="AN104" s="140">
        <v>140.62181000000001</v>
      </c>
      <c r="AO104" s="140">
        <v>96.306759999999997</v>
      </c>
      <c r="AP104" s="140">
        <v>124.39653</v>
      </c>
      <c r="AQ104" s="140">
        <v>100.17564</v>
      </c>
      <c r="AR104" s="140" t="s">
        <v>19</v>
      </c>
      <c r="AS104" s="140">
        <v>49.7</v>
      </c>
      <c r="AT104" s="140">
        <v>67.099999999999994</v>
      </c>
      <c r="AU104" s="140">
        <v>43.1</v>
      </c>
      <c r="AV104" s="140">
        <v>12.8</v>
      </c>
      <c r="AW104" s="140">
        <v>48.9</v>
      </c>
      <c r="AX104" s="140">
        <v>9.3000000000000007</v>
      </c>
      <c r="AY104" s="140" t="s">
        <v>19</v>
      </c>
      <c r="AZ104" s="140">
        <v>46.5</v>
      </c>
      <c r="BA104" s="140">
        <v>116.4</v>
      </c>
      <c r="BB104" s="140">
        <v>27.5</v>
      </c>
      <c r="BC104" s="140">
        <v>12</v>
      </c>
      <c r="BD104" s="140">
        <v>17.399999999999999</v>
      </c>
      <c r="BE104" s="140">
        <v>8.8000000000000007</v>
      </c>
      <c r="BF104" s="140" t="s">
        <v>19</v>
      </c>
      <c r="BG104" s="140">
        <v>1.5</v>
      </c>
      <c r="BH104" s="140">
        <v>-8.6</v>
      </c>
      <c r="BI104" s="140">
        <v>6.1</v>
      </c>
      <c r="BJ104" s="140">
        <v>8.6999999999999993</v>
      </c>
      <c r="BK104" s="140">
        <v>11.2</v>
      </c>
      <c r="BL104" s="140">
        <v>-5.6</v>
      </c>
      <c r="BM104" s="140" t="s">
        <v>19</v>
      </c>
      <c r="BN104" s="188">
        <f t="shared" ref="BN104:BS104" si="57">(AVERAGE(AL102:AL104)/AVERAGE(AL90:AL92)-1)*100</f>
        <v>46.528387752846598</v>
      </c>
      <c r="BO104" s="188">
        <f t="shared" si="57"/>
        <v>116.37965932486587</v>
      </c>
      <c r="BP104" s="188">
        <f t="shared" si="57"/>
        <v>27.490455224468356</v>
      </c>
      <c r="BQ104" s="188">
        <f t="shared" si="57"/>
        <v>11.957142165719148</v>
      </c>
      <c r="BR104" s="188">
        <f t="shared" si="57"/>
        <v>17.376803300674947</v>
      </c>
      <c r="BS104" s="188">
        <f t="shared" si="57"/>
        <v>8.8423994292374797</v>
      </c>
      <c r="BT104" s="188" t="s">
        <v>19</v>
      </c>
    </row>
    <row r="105" spans="1:72" x14ac:dyDescent="0.25">
      <c r="A105" s="1">
        <v>40269</v>
      </c>
      <c r="B105" s="30"/>
      <c r="C105" s="142">
        <v>115.72172</v>
      </c>
      <c r="D105" s="142">
        <v>110.09023000000001</v>
      </c>
      <c r="E105" s="142">
        <v>116.11801</v>
      </c>
      <c r="F105" s="142">
        <v>100.98971</v>
      </c>
      <c r="G105" s="142">
        <v>81.982039999999998</v>
      </c>
      <c r="H105" s="142">
        <v>109.25033000000001</v>
      </c>
      <c r="I105" s="142">
        <v>121.07519000000001</v>
      </c>
      <c r="J105" s="142">
        <v>16.5</v>
      </c>
      <c r="K105" s="142">
        <v>17.600000000000001</v>
      </c>
      <c r="L105" s="142">
        <v>16.5</v>
      </c>
      <c r="M105" s="142">
        <v>8.5</v>
      </c>
      <c r="N105" s="142">
        <v>5.7</v>
      </c>
      <c r="O105" s="142">
        <v>14.6</v>
      </c>
      <c r="P105" s="142">
        <v>30.8</v>
      </c>
      <c r="Q105" s="142">
        <v>17.100000000000001</v>
      </c>
      <c r="R105" s="142">
        <v>18.600000000000001</v>
      </c>
      <c r="S105" s="142">
        <v>17</v>
      </c>
      <c r="T105" s="142">
        <v>4.0999999999999996</v>
      </c>
      <c r="U105" s="142">
        <v>7.3</v>
      </c>
      <c r="V105" s="142">
        <v>11.9</v>
      </c>
      <c r="W105" s="142">
        <v>34.1</v>
      </c>
      <c r="X105" s="142">
        <v>2.2000000000000002</v>
      </c>
      <c r="Y105" s="142">
        <v>1.1000000000000001</v>
      </c>
      <c r="Z105" s="142">
        <v>2.2999999999999998</v>
      </c>
      <c r="AA105" s="142">
        <v>0.3</v>
      </c>
      <c r="AB105" s="142">
        <v>2.2999999999999998</v>
      </c>
      <c r="AC105" s="142">
        <v>1.2</v>
      </c>
      <c r="AD105" s="142">
        <v>0.5</v>
      </c>
      <c r="AE105" s="188" t="s">
        <v>19</v>
      </c>
      <c r="AF105" s="188" t="s">
        <v>19</v>
      </c>
      <c r="AG105" s="188" t="s">
        <v>19</v>
      </c>
      <c r="AH105" s="188" t="s">
        <v>19</v>
      </c>
      <c r="AI105" s="188" t="s">
        <v>19</v>
      </c>
      <c r="AJ105" s="188" t="s">
        <v>19</v>
      </c>
      <c r="AK105" s="188" t="s">
        <v>19</v>
      </c>
      <c r="AL105" s="140">
        <v>162.42490000000001</v>
      </c>
      <c r="AM105" s="140">
        <v>221.98265000000001</v>
      </c>
      <c r="AN105" s="140">
        <v>127.91484</v>
      </c>
      <c r="AO105" s="140">
        <v>75.779679999999999</v>
      </c>
      <c r="AP105" s="140">
        <v>107.3128</v>
      </c>
      <c r="AQ105" s="140">
        <v>91.248350000000002</v>
      </c>
      <c r="AR105" s="140" t="s">
        <v>19</v>
      </c>
      <c r="AS105" s="140">
        <v>31.9</v>
      </c>
      <c r="AT105" s="140">
        <v>72.7</v>
      </c>
      <c r="AU105" s="140">
        <v>18.100000000000001</v>
      </c>
      <c r="AV105" s="140">
        <v>-1</v>
      </c>
      <c r="AW105" s="140">
        <v>-1.1000000000000001</v>
      </c>
      <c r="AX105" s="140">
        <v>5.4</v>
      </c>
      <c r="AY105" s="140" t="s">
        <v>19</v>
      </c>
      <c r="AZ105" s="140">
        <v>42.6</v>
      </c>
      <c r="BA105" s="140">
        <v>103.2</v>
      </c>
      <c r="BB105" s="140">
        <v>25.1</v>
      </c>
      <c r="BC105" s="140">
        <v>8.8000000000000007</v>
      </c>
      <c r="BD105" s="140">
        <v>12.3</v>
      </c>
      <c r="BE105" s="140">
        <v>8</v>
      </c>
      <c r="BF105" s="140" t="s">
        <v>19</v>
      </c>
      <c r="BG105" s="140">
        <v>6.4</v>
      </c>
      <c r="BH105" s="140">
        <v>-0.5</v>
      </c>
      <c r="BI105" s="140">
        <v>9.5</v>
      </c>
      <c r="BJ105" s="140">
        <v>9.3000000000000007</v>
      </c>
      <c r="BK105" s="140">
        <v>11.3</v>
      </c>
      <c r="BL105" s="140">
        <v>-4.7</v>
      </c>
      <c r="BM105" s="140" t="s">
        <v>19</v>
      </c>
      <c r="BN105" s="188" t="s">
        <v>19</v>
      </c>
      <c r="BO105" s="188" t="s">
        <v>19</v>
      </c>
      <c r="BP105" s="188" t="s">
        <v>19</v>
      </c>
      <c r="BQ105" s="188" t="s">
        <v>19</v>
      </c>
      <c r="BR105" s="188" t="s">
        <v>19</v>
      </c>
      <c r="BS105" s="188" t="s">
        <v>19</v>
      </c>
      <c r="BT105" s="188" t="s">
        <v>19</v>
      </c>
    </row>
    <row r="106" spans="1:72" x14ac:dyDescent="0.25">
      <c r="A106" s="1">
        <v>40299</v>
      </c>
      <c r="B106" s="30"/>
      <c r="C106" s="142">
        <v>121.51815999999999</v>
      </c>
      <c r="D106" s="142">
        <v>114.42955000000001</v>
      </c>
      <c r="E106" s="142">
        <v>122.00839999999999</v>
      </c>
      <c r="F106" s="142">
        <v>113.07473</v>
      </c>
      <c r="G106" s="142">
        <v>87.154030000000006</v>
      </c>
      <c r="H106" s="142">
        <v>116.94168999999999</v>
      </c>
      <c r="I106" s="142">
        <v>127.58665000000001</v>
      </c>
      <c r="J106" s="142">
        <v>14.3</v>
      </c>
      <c r="K106" s="142">
        <v>15.7</v>
      </c>
      <c r="L106" s="142">
        <v>14.2</v>
      </c>
      <c r="M106" s="142">
        <v>7.6</v>
      </c>
      <c r="N106" s="142">
        <v>7</v>
      </c>
      <c r="O106" s="142">
        <v>14.4</v>
      </c>
      <c r="P106" s="142">
        <v>29.7</v>
      </c>
      <c r="Q106" s="142">
        <v>16.5</v>
      </c>
      <c r="R106" s="142">
        <v>18</v>
      </c>
      <c r="S106" s="142">
        <v>16.399999999999999</v>
      </c>
      <c r="T106" s="142">
        <v>4.8</v>
      </c>
      <c r="U106" s="142">
        <v>7.3</v>
      </c>
      <c r="V106" s="142">
        <v>12.4</v>
      </c>
      <c r="W106" s="142">
        <v>33.200000000000003</v>
      </c>
      <c r="X106" s="142">
        <v>4.4000000000000004</v>
      </c>
      <c r="Y106" s="142">
        <v>3.7</v>
      </c>
      <c r="Z106" s="142">
        <v>4.4000000000000004</v>
      </c>
      <c r="AA106" s="142">
        <v>1.1000000000000001</v>
      </c>
      <c r="AB106" s="142">
        <v>3.4</v>
      </c>
      <c r="AC106" s="142">
        <v>2.8</v>
      </c>
      <c r="AD106" s="142">
        <v>5.0999999999999996</v>
      </c>
      <c r="AE106" s="188" t="s">
        <v>19</v>
      </c>
      <c r="AF106" s="188" t="s">
        <v>19</v>
      </c>
      <c r="AG106" s="188" t="s">
        <v>19</v>
      </c>
      <c r="AH106" s="188" t="s">
        <v>19</v>
      </c>
      <c r="AI106" s="188" t="s">
        <v>19</v>
      </c>
      <c r="AJ106" s="188" t="s">
        <v>19</v>
      </c>
      <c r="AK106" s="188" t="s">
        <v>19</v>
      </c>
      <c r="AL106" s="140">
        <v>160.72158999999999</v>
      </c>
      <c r="AM106" s="140">
        <v>229.61248000000001</v>
      </c>
      <c r="AN106" s="140">
        <v>123.74974</v>
      </c>
      <c r="AO106" s="140">
        <v>90.020920000000004</v>
      </c>
      <c r="AP106" s="140">
        <v>86.280159999999995</v>
      </c>
      <c r="AQ106" s="140">
        <v>101.56301000000001</v>
      </c>
      <c r="AR106" s="140" t="s">
        <v>19</v>
      </c>
      <c r="AS106" s="140">
        <v>25.5</v>
      </c>
      <c r="AT106" s="140">
        <v>74.400000000000006</v>
      </c>
      <c r="AU106" s="140">
        <v>9.4</v>
      </c>
      <c r="AV106" s="140">
        <v>22.2</v>
      </c>
      <c r="AW106" s="140">
        <v>-20.7</v>
      </c>
      <c r="AX106" s="140">
        <v>9.1</v>
      </c>
      <c r="AY106" s="140" t="s">
        <v>19</v>
      </c>
      <c r="AZ106" s="140">
        <v>38.9</v>
      </c>
      <c r="BA106" s="140">
        <v>96.4</v>
      </c>
      <c r="BB106" s="140">
        <v>21.7</v>
      </c>
      <c r="BC106" s="140">
        <v>11.3</v>
      </c>
      <c r="BD106" s="140">
        <v>5.2</v>
      </c>
      <c r="BE106" s="140">
        <v>8.1999999999999993</v>
      </c>
      <c r="BF106" s="140" t="s">
        <v>19</v>
      </c>
      <c r="BG106" s="140">
        <v>11.6</v>
      </c>
      <c r="BH106" s="140">
        <v>9.8000000000000007</v>
      </c>
      <c r="BI106" s="140">
        <v>12.4</v>
      </c>
      <c r="BJ106" s="140">
        <v>11.8</v>
      </c>
      <c r="BK106" s="140">
        <v>10.3</v>
      </c>
      <c r="BL106" s="140">
        <v>-3.2</v>
      </c>
      <c r="BM106" s="140" t="s">
        <v>19</v>
      </c>
      <c r="BN106" s="188" t="s">
        <v>19</v>
      </c>
      <c r="BO106" s="188" t="s">
        <v>19</v>
      </c>
      <c r="BP106" s="188" t="s">
        <v>19</v>
      </c>
      <c r="BQ106" s="188" t="s">
        <v>19</v>
      </c>
      <c r="BR106" s="188" t="s">
        <v>19</v>
      </c>
      <c r="BS106" s="188" t="s">
        <v>19</v>
      </c>
      <c r="BT106" s="188" t="s">
        <v>19</v>
      </c>
    </row>
    <row r="107" spans="1:72" x14ac:dyDescent="0.25">
      <c r="A107" s="1">
        <v>40330</v>
      </c>
      <c r="B107" s="30" t="s">
        <v>103</v>
      </c>
      <c r="C107" s="142">
        <v>119.43995</v>
      </c>
      <c r="D107" s="142">
        <v>112.84326</v>
      </c>
      <c r="E107" s="142">
        <v>119.89843999999999</v>
      </c>
      <c r="F107" s="142">
        <v>115.46661</v>
      </c>
      <c r="G107" s="142">
        <v>83.589439999999996</v>
      </c>
      <c r="H107" s="142">
        <v>112.77564</v>
      </c>
      <c r="I107" s="142">
        <v>127.26439999999999</v>
      </c>
      <c r="J107" s="142">
        <v>11.2</v>
      </c>
      <c r="K107" s="142">
        <v>9.3000000000000007</v>
      </c>
      <c r="L107" s="142">
        <v>11.3</v>
      </c>
      <c r="M107" s="142">
        <v>8.4</v>
      </c>
      <c r="N107" s="142">
        <v>3.1</v>
      </c>
      <c r="O107" s="142">
        <v>11.2</v>
      </c>
      <c r="P107" s="142">
        <v>26.5</v>
      </c>
      <c r="Q107" s="142">
        <v>15.5</v>
      </c>
      <c r="R107" s="142">
        <v>16.399999999999999</v>
      </c>
      <c r="S107" s="142">
        <v>15.4</v>
      </c>
      <c r="T107" s="142">
        <v>5.5</v>
      </c>
      <c r="U107" s="142">
        <v>6.6</v>
      </c>
      <c r="V107" s="142">
        <v>12.2</v>
      </c>
      <c r="W107" s="142">
        <v>31.9</v>
      </c>
      <c r="X107" s="142">
        <v>6.3</v>
      </c>
      <c r="Y107" s="142">
        <v>5.4</v>
      </c>
      <c r="Z107" s="142">
        <v>6.4</v>
      </c>
      <c r="AA107" s="142">
        <v>2</v>
      </c>
      <c r="AB107" s="142">
        <v>4.0999999999999996</v>
      </c>
      <c r="AC107" s="142">
        <v>4.5</v>
      </c>
      <c r="AD107" s="142">
        <v>9.6</v>
      </c>
      <c r="AE107" s="188">
        <f t="shared" ref="AE107:AK107" si="58">(AVERAGE(C105:C107)/AVERAGE(C93:C95)-1)*100</f>
        <v>13.920411473005867</v>
      </c>
      <c r="AF107" s="188">
        <f t="shared" si="58"/>
        <v>14.054042047819571</v>
      </c>
      <c r="AG107" s="188">
        <f t="shared" si="58"/>
        <v>13.912475919762702</v>
      </c>
      <c r="AH107" s="188">
        <f t="shared" si="58"/>
        <v>8.1432283957162621</v>
      </c>
      <c r="AI107" s="188">
        <f t="shared" si="58"/>
        <v>5.279879992218306</v>
      </c>
      <c r="AJ107" s="188">
        <f t="shared" si="58"/>
        <v>13.373302294402901</v>
      </c>
      <c r="AK107" s="188">
        <f t="shared" si="58"/>
        <v>28.935907138328567</v>
      </c>
      <c r="AL107" s="140">
        <v>171.16238999999999</v>
      </c>
      <c r="AM107" s="140">
        <v>246.03935999999999</v>
      </c>
      <c r="AN107" s="140">
        <v>131.36035999999999</v>
      </c>
      <c r="AO107" s="140">
        <v>88.684250000000006</v>
      </c>
      <c r="AP107" s="140">
        <v>103.89057</v>
      </c>
      <c r="AQ107" s="140">
        <v>93.494929999999997</v>
      </c>
      <c r="AR107" s="140" t="s">
        <v>19</v>
      </c>
      <c r="AS107" s="140">
        <v>31.5</v>
      </c>
      <c r="AT107" s="140">
        <v>90.1</v>
      </c>
      <c r="AU107" s="140">
        <v>13</v>
      </c>
      <c r="AV107" s="140">
        <v>106.3</v>
      </c>
      <c r="AW107" s="140">
        <v>-4.9000000000000004</v>
      </c>
      <c r="AX107" s="140">
        <v>3.1</v>
      </c>
      <c r="AY107" s="140" t="s">
        <v>19</v>
      </c>
      <c r="AZ107" s="140">
        <v>37.5</v>
      </c>
      <c r="BA107" s="140">
        <v>95.2</v>
      </c>
      <c r="BB107" s="140">
        <v>20.2</v>
      </c>
      <c r="BC107" s="140">
        <v>20.9</v>
      </c>
      <c r="BD107" s="140">
        <v>3.4</v>
      </c>
      <c r="BE107" s="140">
        <v>7.3</v>
      </c>
      <c r="BF107" s="140" t="s">
        <v>19</v>
      </c>
      <c r="BG107" s="140">
        <v>16.7</v>
      </c>
      <c r="BH107" s="140">
        <v>21.7</v>
      </c>
      <c r="BI107" s="140">
        <v>14.7</v>
      </c>
      <c r="BJ107" s="140">
        <v>21.6</v>
      </c>
      <c r="BK107" s="140">
        <v>8.8000000000000007</v>
      </c>
      <c r="BL107" s="140">
        <v>-2.2000000000000002</v>
      </c>
      <c r="BM107" s="140" t="s">
        <v>19</v>
      </c>
      <c r="BN107" s="188">
        <f t="shared" ref="BN107:BS107" si="59">(AVERAGE(AL105:AL107)/AVERAGE(AL93:AL95)-1)*100</f>
        <v>29.604146545020814</v>
      </c>
      <c r="BO107" s="188">
        <f t="shared" si="59"/>
        <v>79.041532527961706</v>
      </c>
      <c r="BP107" s="188">
        <f t="shared" si="59"/>
        <v>13.427821736834101</v>
      </c>
      <c r="BQ107" s="188">
        <f t="shared" si="59"/>
        <v>31.714835156445929</v>
      </c>
      <c r="BR107" s="188">
        <f t="shared" si="59"/>
        <v>-8.936583047761026</v>
      </c>
      <c r="BS107" s="188">
        <f t="shared" si="59"/>
        <v>5.8934768314379271</v>
      </c>
      <c r="BT107" s="188" t="s">
        <v>19</v>
      </c>
    </row>
    <row r="108" spans="1:72" x14ac:dyDescent="0.25">
      <c r="A108" s="1">
        <v>40360</v>
      </c>
      <c r="B108" s="30"/>
      <c r="C108" s="142">
        <v>124.55664</v>
      </c>
      <c r="D108" s="142">
        <v>119.58261</v>
      </c>
      <c r="E108" s="142">
        <v>124.91462</v>
      </c>
      <c r="F108" s="142">
        <v>122.81198999999999</v>
      </c>
      <c r="G108" s="142">
        <v>90.406909999999996</v>
      </c>
      <c r="H108" s="142">
        <v>117.72481000000001</v>
      </c>
      <c r="I108" s="142">
        <v>131.58767</v>
      </c>
      <c r="J108" s="142">
        <v>9.4</v>
      </c>
      <c r="K108" s="142">
        <v>10.3</v>
      </c>
      <c r="L108" s="142">
        <v>9.3000000000000007</v>
      </c>
      <c r="M108" s="142">
        <v>7.5</v>
      </c>
      <c r="N108" s="142">
        <v>5.6</v>
      </c>
      <c r="O108" s="142">
        <v>5.9</v>
      </c>
      <c r="P108" s="142">
        <v>19.899999999999999</v>
      </c>
      <c r="Q108" s="142">
        <v>14.5</v>
      </c>
      <c r="R108" s="142">
        <v>15.4</v>
      </c>
      <c r="S108" s="142">
        <v>14.5</v>
      </c>
      <c r="T108" s="142">
        <v>5.8</v>
      </c>
      <c r="U108" s="142">
        <v>6.4</v>
      </c>
      <c r="V108" s="142">
        <v>11.2</v>
      </c>
      <c r="W108" s="142">
        <v>29.9</v>
      </c>
      <c r="X108" s="142">
        <v>8.1999999999999993</v>
      </c>
      <c r="Y108" s="142">
        <v>7.4</v>
      </c>
      <c r="Z108" s="142">
        <v>8.1999999999999993</v>
      </c>
      <c r="AA108" s="142">
        <v>3</v>
      </c>
      <c r="AB108" s="142">
        <v>4.8</v>
      </c>
      <c r="AC108" s="142">
        <v>5.5</v>
      </c>
      <c r="AD108" s="142">
        <v>13.6</v>
      </c>
      <c r="AE108" s="188" t="s">
        <v>19</v>
      </c>
      <c r="AF108" s="188" t="s">
        <v>19</v>
      </c>
      <c r="AG108" s="188" t="s">
        <v>19</v>
      </c>
      <c r="AH108" s="188" t="s">
        <v>19</v>
      </c>
      <c r="AI108" s="188" t="s">
        <v>19</v>
      </c>
      <c r="AJ108" s="188" t="s">
        <v>19</v>
      </c>
      <c r="AK108" s="188" t="s">
        <v>19</v>
      </c>
      <c r="AL108" s="140">
        <v>183.05484999999999</v>
      </c>
      <c r="AM108" s="140">
        <v>268.43718999999999</v>
      </c>
      <c r="AN108" s="140">
        <v>138.98363000000001</v>
      </c>
      <c r="AO108" s="140">
        <v>91.676400000000001</v>
      </c>
      <c r="AP108" s="140">
        <v>120.89923</v>
      </c>
      <c r="AQ108" s="140">
        <v>103.0311</v>
      </c>
      <c r="AR108" s="140" t="s">
        <v>19</v>
      </c>
      <c r="AS108" s="140">
        <v>22.5</v>
      </c>
      <c r="AT108" s="140">
        <v>59.3</v>
      </c>
      <c r="AU108" s="140">
        <v>8.6999999999999993</v>
      </c>
      <c r="AV108" s="140">
        <v>50.2</v>
      </c>
      <c r="AW108" s="140">
        <v>-2.5</v>
      </c>
      <c r="AX108" s="140">
        <v>3.5</v>
      </c>
      <c r="AY108" s="140" t="s">
        <v>19</v>
      </c>
      <c r="AZ108" s="140">
        <v>34.9</v>
      </c>
      <c r="BA108" s="140">
        <v>88.2</v>
      </c>
      <c r="BB108" s="140">
        <v>18.3</v>
      </c>
      <c r="BC108" s="140">
        <v>24.5</v>
      </c>
      <c r="BD108" s="140">
        <v>2.4</v>
      </c>
      <c r="BE108" s="140">
        <v>6.7</v>
      </c>
      <c r="BF108" s="140" t="s">
        <v>19</v>
      </c>
      <c r="BG108" s="140">
        <v>21.4</v>
      </c>
      <c r="BH108" s="140">
        <v>32.299999999999997</v>
      </c>
      <c r="BI108" s="140">
        <v>16.899999999999999</v>
      </c>
      <c r="BJ108" s="140">
        <v>27.5</v>
      </c>
      <c r="BK108" s="140">
        <v>7.8</v>
      </c>
      <c r="BL108" s="140">
        <v>-2.1</v>
      </c>
      <c r="BM108" s="140" t="s">
        <v>19</v>
      </c>
      <c r="BN108" s="188" t="s">
        <v>19</v>
      </c>
      <c r="BO108" s="188" t="s">
        <v>19</v>
      </c>
      <c r="BP108" s="188" t="s">
        <v>19</v>
      </c>
      <c r="BQ108" s="188" t="s">
        <v>19</v>
      </c>
      <c r="BR108" s="188" t="s">
        <v>19</v>
      </c>
      <c r="BS108" s="188" t="s">
        <v>19</v>
      </c>
      <c r="BT108" s="188" t="s">
        <v>19</v>
      </c>
    </row>
    <row r="109" spans="1:72" x14ac:dyDescent="0.25">
      <c r="A109" s="1">
        <v>40391</v>
      </c>
      <c r="B109" s="30"/>
      <c r="C109" s="142">
        <v>126.02153</v>
      </c>
      <c r="D109" s="142">
        <v>119.85259000000001</v>
      </c>
      <c r="E109" s="142">
        <v>126.45538000000001</v>
      </c>
      <c r="F109" s="142">
        <v>125.80517</v>
      </c>
      <c r="G109" s="142">
        <v>86.482349999999997</v>
      </c>
      <c r="H109" s="142">
        <v>120.03058</v>
      </c>
      <c r="I109" s="142">
        <v>126.16912000000001</v>
      </c>
      <c r="J109" s="142">
        <v>8.5</v>
      </c>
      <c r="K109" s="142">
        <v>10.8</v>
      </c>
      <c r="L109" s="142">
        <v>8.4</v>
      </c>
      <c r="M109" s="142">
        <v>9.6999999999999993</v>
      </c>
      <c r="N109" s="142">
        <v>1.2</v>
      </c>
      <c r="O109" s="142">
        <v>8.5</v>
      </c>
      <c r="P109" s="142">
        <v>10.4</v>
      </c>
      <c r="Q109" s="142">
        <v>13.7</v>
      </c>
      <c r="R109" s="142">
        <v>14.8</v>
      </c>
      <c r="S109" s="142">
        <v>13.6</v>
      </c>
      <c r="T109" s="142">
        <v>6.4</v>
      </c>
      <c r="U109" s="142">
        <v>5.7</v>
      </c>
      <c r="V109" s="142">
        <v>10.8</v>
      </c>
      <c r="W109" s="142">
        <v>27.1</v>
      </c>
      <c r="X109" s="142">
        <v>9.6999999999999993</v>
      </c>
      <c r="Y109" s="142">
        <v>9.4</v>
      </c>
      <c r="Z109" s="142">
        <v>9.6999999999999993</v>
      </c>
      <c r="AA109" s="142">
        <v>3.8</v>
      </c>
      <c r="AB109" s="142">
        <v>4.8</v>
      </c>
      <c r="AC109" s="142">
        <v>7</v>
      </c>
      <c r="AD109" s="142">
        <v>16.600000000000001</v>
      </c>
      <c r="AE109" s="188" t="s">
        <v>19</v>
      </c>
      <c r="AF109" s="188" t="s">
        <v>19</v>
      </c>
      <c r="AG109" s="188" t="s">
        <v>19</v>
      </c>
      <c r="AH109" s="188" t="s">
        <v>19</v>
      </c>
      <c r="AI109" s="188" t="s">
        <v>19</v>
      </c>
      <c r="AJ109" s="188" t="s">
        <v>19</v>
      </c>
      <c r="AK109" s="188" t="s">
        <v>19</v>
      </c>
      <c r="AL109" s="140">
        <v>190.50737000000001</v>
      </c>
      <c r="AM109" s="140">
        <v>270.46845000000002</v>
      </c>
      <c r="AN109" s="140">
        <v>147.16493</v>
      </c>
      <c r="AO109" s="140">
        <v>99.900350000000003</v>
      </c>
      <c r="AP109" s="140">
        <v>122.89751</v>
      </c>
      <c r="AQ109" s="140">
        <v>110.64771</v>
      </c>
      <c r="AR109" s="140" t="s">
        <v>19</v>
      </c>
      <c r="AS109" s="140">
        <v>13.9</v>
      </c>
      <c r="AT109" s="140">
        <v>41.6</v>
      </c>
      <c r="AU109" s="140">
        <v>3.3</v>
      </c>
      <c r="AV109" s="140">
        <v>12</v>
      </c>
      <c r="AW109" s="140">
        <v>2.8</v>
      </c>
      <c r="AX109" s="140">
        <v>15</v>
      </c>
      <c r="AY109" s="140" t="s">
        <v>19</v>
      </c>
      <c r="AZ109" s="140">
        <v>31.5</v>
      </c>
      <c r="BA109" s="140">
        <v>79.7</v>
      </c>
      <c r="BB109" s="140">
        <v>16</v>
      </c>
      <c r="BC109" s="140">
        <v>22.6</v>
      </c>
      <c r="BD109" s="140">
        <v>2.5</v>
      </c>
      <c r="BE109" s="140">
        <v>7.8</v>
      </c>
      <c r="BF109" s="140" t="s">
        <v>19</v>
      </c>
      <c r="BG109" s="140">
        <v>24.3</v>
      </c>
      <c r="BH109" s="140">
        <v>41.3</v>
      </c>
      <c r="BI109" s="140">
        <v>17.7</v>
      </c>
      <c r="BJ109" s="140">
        <v>27.9</v>
      </c>
      <c r="BK109" s="140">
        <v>7.8</v>
      </c>
      <c r="BL109" s="140">
        <v>0.8</v>
      </c>
      <c r="BM109" s="140" t="s">
        <v>19</v>
      </c>
      <c r="BN109" s="188" t="s">
        <v>19</v>
      </c>
      <c r="BO109" s="188" t="s">
        <v>19</v>
      </c>
      <c r="BP109" s="188" t="s">
        <v>19</v>
      </c>
      <c r="BQ109" s="188" t="s">
        <v>19</v>
      </c>
      <c r="BR109" s="188" t="s">
        <v>19</v>
      </c>
      <c r="BS109" s="188" t="s">
        <v>19</v>
      </c>
      <c r="BT109" s="188" t="s">
        <v>19</v>
      </c>
    </row>
    <row r="110" spans="1:72" x14ac:dyDescent="0.25">
      <c r="A110" s="1">
        <v>40422</v>
      </c>
      <c r="B110" s="30" t="s">
        <v>104</v>
      </c>
      <c r="C110" s="142">
        <v>123.28957</v>
      </c>
      <c r="D110" s="142">
        <v>119.11333999999999</v>
      </c>
      <c r="E110" s="142">
        <v>123.5968</v>
      </c>
      <c r="F110" s="142">
        <v>119.63314</v>
      </c>
      <c r="G110" s="142">
        <v>86.128469999999993</v>
      </c>
      <c r="H110" s="142">
        <v>118.38266</v>
      </c>
      <c r="I110" s="142">
        <v>120.18347</v>
      </c>
      <c r="J110" s="142">
        <v>6.4</v>
      </c>
      <c r="K110" s="142">
        <v>13.5</v>
      </c>
      <c r="L110" s="142">
        <v>6</v>
      </c>
      <c r="M110" s="142">
        <v>5.5</v>
      </c>
      <c r="N110" s="142">
        <v>1.8</v>
      </c>
      <c r="O110" s="142">
        <v>8.8000000000000007</v>
      </c>
      <c r="P110" s="142">
        <v>4.2</v>
      </c>
      <c r="Q110" s="142">
        <v>12.8</v>
      </c>
      <c r="R110" s="142">
        <v>14.6</v>
      </c>
      <c r="S110" s="142">
        <v>12.7</v>
      </c>
      <c r="T110" s="142">
        <v>6.3</v>
      </c>
      <c r="U110" s="142">
        <v>5.3</v>
      </c>
      <c r="V110" s="142">
        <v>10.6</v>
      </c>
      <c r="W110" s="142">
        <v>24.1</v>
      </c>
      <c r="X110" s="142">
        <v>11.1</v>
      </c>
      <c r="Y110" s="142">
        <v>11.6</v>
      </c>
      <c r="Z110" s="142">
        <v>11</v>
      </c>
      <c r="AA110" s="142">
        <v>4.5999999999999996</v>
      </c>
      <c r="AB110" s="142">
        <v>5</v>
      </c>
      <c r="AC110" s="142">
        <v>8.6</v>
      </c>
      <c r="AD110" s="142">
        <v>18.5</v>
      </c>
      <c r="AE110" s="188">
        <f t="shared" ref="AE110:AK110" si="60">(AVERAGE(C108:C110)/AVERAGE(C96:C98)-1)*100</f>
        <v>8.1024375603231391</v>
      </c>
      <c r="AF110" s="188">
        <f t="shared" si="60"/>
        <v>11.517938723325738</v>
      </c>
      <c r="AG110" s="188">
        <f t="shared" si="60"/>
        <v>7.9031680441366214</v>
      </c>
      <c r="AH110" s="188">
        <f t="shared" si="60"/>
        <v>7.5713676654900031</v>
      </c>
      <c r="AI110" s="188">
        <f t="shared" si="60"/>
        <v>2.8679247673933483</v>
      </c>
      <c r="AJ110" s="188">
        <f t="shared" si="60"/>
        <v>7.746753866964573</v>
      </c>
      <c r="AK110" s="188">
        <f t="shared" si="60"/>
        <v>11.364656028305475</v>
      </c>
      <c r="AL110" s="140">
        <v>179.36274</v>
      </c>
      <c r="AM110" s="140">
        <v>253.27887000000001</v>
      </c>
      <c r="AN110" s="140">
        <v>138.94353000000001</v>
      </c>
      <c r="AO110" s="140">
        <v>93.046589999999995</v>
      </c>
      <c r="AP110" s="140">
        <v>116.83831000000001</v>
      </c>
      <c r="AQ110" s="140">
        <v>111.20441</v>
      </c>
      <c r="AR110" s="140" t="s">
        <v>19</v>
      </c>
      <c r="AS110" s="140">
        <v>10.199999999999999</v>
      </c>
      <c r="AT110" s="140">
        <v>33</v>
      </c>
      <c r="AU110" s="140">
        <v>1.3</v>
      </c>
      <c r="AV110" s="140">
        <v>2.1</v>
      </c>
      <c r="AW110" s="140">
        <v>1.2</v>
      </c>
      <c r="AX110" s="140">
        <v>15.3</v>
      </c>
      <c r="AY110" s="140" t="s">
        <v>19</v>
      </c>
      <c r="AZ110" s="140">
        <v>28.6</v>
      </c>
      <c r="BA110" s="140">
        <v>72.5</v>
      </c>
      <c r="BB110" s="140">
        <v>14</v>
      </c>
      <c r="BC110" s="140">
        <v>19.8</v>
      </c>
      <c r="BD110" s="140">
        <v>2.2999999999999998</v>
      </c>
      <c r="BE110" s="140">
        <v>8.6999999999999993</v>
      </c>
      <c r="BF110" s="140" t="s">
        <v>19</v>
      </c>
      <c r="BG110" s="140">
        <v>26.4</v>
      </c>
      <c r="BH110" s="140">
        <v>49.6</v>
      </c>
      <c r="BI110" s="140">
        <v>17.600000000000001</v>
      </c>
      <c r="BJ110" s="140">
        <v>24.7</v>
      </c>
      <c r="BK110" s="140">
        <v>7.2</v>
      </c>
      <c r="BL110" s="140">
        <v>3.8</v>
      </c>
      <c r="BM110" s="140" t="s">
        <v>19</v>
      </c>
      <c r="BN110" s="188">
        <f t="shared" ref="BN110:BS110" si="61">(AVERAGE(AL108:AL110)/AVERAGE(AL96:AL98)-1)*100</f>
        <v>15.308253283321548</v>
      </c>
      <c r="BO110" s="188">
        <f t="shared" si="61"/>
        <v>44.036752745188345</v>
      </c>
      <c r="BP110" s="188">
        <f t="shared" si="61"/>
        <v>4.3135984741024203</v>
      </c>
      <c r="BQ110" s="188">
        <f t="shared" si="61"/>
        <v>17.911969320545506</v>
      </c>
      <c r="BR110" s="188">
        <f t="shared" si="61"/>
        <v>0.43255601188609827</v>
      </c>
      <c r="BS110" s="188">
        <f t="shared" si="61"/>
        <v>11.197944378099113</v>
      </c>
      <c r="BT110" s="188" t="s">
        <v>19</v>
      </c>
    </row>
    <row r="111" spans="1:72" x14ac:dyDescent="0.25">
      <c r="A111" s="1">
        <v>40452</v>
      </c>
      <c r="B111" s="30"/>
      <c r="C111" s="142">
        <v>125.54517</v>
      </c>
      <c r="D111" s="142">
        <v>116.80873</v>
      </c>
      <c r="E111" s="142">
        <v>126.14076</v>
      </c>
      <c r="F111" s="142">
        <v>116.95247000000001</v>
      </c>
      <c r="G111" s="142">
        <v>89.180109999999999</v>
      </c>
      <c r="H111" s="142">
        <v>120.61989</v>
      </c>
      <c r="I111" s="142">
        <v>124.9241</v>
      </c>
      <c r="J111" s="142">
        <v>2</v>
      </c>
      <c r="K111" s="142">
        <v>8.6</v>
      </c>
      <c r="L111" s="142">
        <v>1.6</v>
      </c>
      <c r="M111" s="142">
        <v>-1.7</v>
      </c>
      <c r="N111" s="142">
        <v>1.6</v>
      </c>
      <c r="O111" s="142">
        <v>4.9000000000000004</v>
      </c>
      <c r="P111" s="142">
        <v>3.6</v>
      </c>
      <c r="Q111" s="142">
        <v>11.5</v>
      </c>
      <c r="R111" s="142">
        <v>14</v>
      </c>
      <c r="S111" s="142">
        <v>11.4</v>
      </c>
      <c r="T111" s="142">
        <v>5.4</v>
      </c>
      <c r="U111" s="142">
        <v>4.9000000000000004</v>
      </c>
      <c r="V111" s="142">
        <v>10</v>
      </c>
      <c r="W111" s="142">
        <v>21.7</v>
      </c>
      <c r="X111" s="142">
        <v>11.5</v>
      </c>
      <c r="Y111" s="142">
        <v>13.3</v>
      </c>
      <c r="Z111" s="142">
        <v>11.4</v>
      </c>
      <c r="AA111" s="142">
        <v>4.4000000000000004</v>
      </c>
      <c r="AB111" s="142">
        <v>5</v>
      </c>
      <c r="AC111" s="142">
        <v>9.6</v>
      </c>
      <c r="AD111" s="142">
        <v>20.100000000000001</v>
      </c>
      <c r="AE111" s="188" t="s">
        <v>19</v>
      </c>
      <c r="AF111" s="188" t="s">
        <v>19</v>
      </c>
      <c r="AG111" s="188" t="s">
        <v>19</v>
      </c>
      <c r="AH111" s="188" t="s">
        <v>19</v>
      </c>
      <c r="AI111" s="188" t="s">
        <v>19</v>
      </c>
      <c r="AJ111" s="188" t="s">
        <v>19</v>
      </c>
      <c r="AK111" s="188" t="s">
        <v>19</v>
      </c>
      <c r="AL111" s="140">
        <v>185.04733999999999</v>
      </c>
      <c r="AM111" s="140">
        <v>278.53859</v>
      </c>
      <c r="AN111" s="140">
        <v>138.46053000000001</v>
      </c>
      <c r="AO111" s="140">
        <v>89.711979999999997</v>
      </c>
      <c r="AP111" s="140">
        <v>120.56201</v>
      </c>
      <c r="AQ111" s="140">
        <v>110.37824999999999</v>
      </c>
      <c r="AR111" s="140" t="s">
        <v>19</v>
      </c>
      <c r="AS111" s="140">
        <v>11.4</v>
      </c>
      <c r="AT111" s="140">
        <v>36.5</v>
      </c>
      <c r="AU111" s="140">
        <v>0.8</v>
      </c>
      <c r="AV111" s="140">
        <v>-6.9</v>
      </c>
      <c r="AW111" s="140">
        <v>6.5</v>
      </c>
      <c r="AX111" s="140">
        <v>14</v>
      </c>
      <c r="AY111" s="140" t="s">
        <v>19</v>
      </c>
      <c r="AZ111" s="140">
        <v>26.5</v>
      </c>
      <c r="BA111" s="140">
        <v>67.400000000000006</v>
      </c>
      <c r="BB111" s="140">
        <v>12.5</v>
      </c>
      <c r="BC111" s="140">
        <v>16.399999999999999</v>
      </c>
      <c r="BD111" s="140">
        <v>2.7</v>
      </c>
      <c r="BE111" s="140">
        <v>9.3000000000000007</v>
      </c>
      <c r="BF111" s="140" t="s">
        <v>19</v>
      </c>
      <c r="BG111" s="140">
        <v>27.3</v>
      </c>
      <c r="BH111" s="140">
        <v>58.3</v>
      </c>
      <c r="BI111" s="140">
        <v>16</v>
      </c>
      <c r="BJ111" s="140">
        <v>19.3</v>
      </c>
      <c r="BK111" s="140">
        <v>6.4</v>
      </c>
      <c r="BL111" s="140">
        <v>6.5</v>
      </c>
      <c r="BM111" s="140" t="s">
        <v>19</v>
      </c>
      <c r="BN111" s="188" t="s">
        <v>19</v>
      </c>
      <c r="BO111" s="188" t="s">
        <v>19</v>
      </c>
      <c r="BP111" s="188" t="s">
        <v>19</v>
      </c>
      <c r="BQ111" s="188" t="s">
        <v>19</v>
      </c>
      <c r="BR111" s="188" t="s">
        <v>19</v>
      </c>
      <c r="BS111" s="188" t="s">
        <v>19</v>
      </c>
      <c r="BT111" s="188" t="s">
        <v>19</v>
      </c>
    </row>
    <row r="112" spans="1:72" x14ac:dyDescent="0.25">
      <c r="A112" s="1">
        <v>40483</v>
      </c>
      <c r="B112" s="30"/>
      <c r="C112" s="142">
        <v>124.42525000000001</v>
      </c>
      <c r="D112" s="142">
        <v>114.78005</v>
      </c>
      <c r="E112" s="142">
        <v>125.07774000000001</v>
      </c>
      <c r="F112" s="142">
        <v>110.23663000000001</v>
      </c>
      <c r="G112" s="142">
        <v>87.924940000000007</v>
      </c>
      <c r="H112" s="142">
        <v>116.33996999999999</v>
      </c>
      <c r="I112" s="142">
        <v>122.11098</v>
      </c>
      <c r="J112" s="142">
        <v>5.3</v>
      </c>
      <c r="K112" s="142">
        <v>11.5</v>
      </c>
      <c r="L112" s="142">
        <v>5</v>
      </c>
      <c r="M112" s="142">
        <v>1.5</v>
      </c>
      <c r="N112" s="142">
        <v>4.7</v>
      </c>
      <c r="O112" s="142">
        <v>5.7</v>
      </c>
      <c r="P112" s="142">
        <v>4</v>
      </c>
      <c r="Q112" s="142">
        <v>10.9</v>
      </c>
      <c r="R112" s="142">
        <v>13.7</v>
      </c>
      <c r="S112" s="142">
        <v>10.8</v>
      </c>
      <c r="T112" s="142">
        <v>5</v>
      </c>
      <c r="U112" s="142">
        <v>4.8</v>
      </c>
      <c r="V112" s="142">
        <v>9.6</v>
      </c>
      <c r="W112" s="142">
        <v>19.8</v>
      </c>
      <c r="X112" s="142">
        <v>11.5</v>
      </c>
      <c r="Y112" s="142">
        <v>14.2</v>
      </c>
      <c r="Z112" s="142">
        <v>11.3</v>
      </c>
      <c r="AA112" s="142">
        <v>4.5999999999999996</v>
      </c>
      <c r="AB112" s="142">
        <v>4.9000000000000004</v>
      </c>
      <c r="AC112" s="142">
        <v>9.8000000000000007</v>
      </c>
      <c r="AD112" s="142">
        <v>20.2</v>
      </c>
      <c r="AE112" s="188" t="s">
        <v>19</v>
      </c>
      <c r="AF112" s="188" t="s">
        <v>19</v>
      </c>
      <c r="AG112" s="188" t="s">
        <v>19</v>
      </c>
      <c r="AH112" s="188" t="s">
        <v>19</v>
      </c>
      <c r="AI112" s="188" t="s">
        <v>19</v>
      </c>
      <c r="AJ112" s="188" t="s">
        <v>19</v>
      </c>
      <c r="AK112" s="188" t="s">
        <v>19</v>
      </c>
      <c r="AL112" s="140">
        <v>175.02952999999999</v>
      </c>
      <c r="AM112" s="140">
        <v>271.29043000000001</v>
      </c>
      <c r="AN112" s="140">
        <v>128.74415999999999</v>
      </c>
      <c r="AO112" s="140">
        <v>84.070740000000001</v>
      </c>
      <c r="AP112" s="140">
        <v>112.71305</v>
      </c>
      <c r="AQ112" s="140">
        <v>102.66433000000001</v>
      </c>
      <c r="AR112" s="140" t="s">
        <v>19</v>
      </c>
      <c r="AS112" s="140">
        <v>9.6</v>
      </c>
      <c r="AT112" s="140">
        <v>46.4</v>
      </c>
      <c r="AU112" s="140">
        <v>-4.8</v>
      </c>
      <c r="AV112" s="140">
        <v>-9.8000000000000007</v>
      </c>
      <c r="AW112" s="140">
        <v>0</v>
      </c>
      <c r="AX112" s="140">
        <v>8.8000000000000007</v>
      </c>
      <c r="AY112" s="140" t="s">
        <v>19</v>
      </c>
      <c r="AZ112" s="140">
        <v>24.7</v>
      </c>
      <c r="BA112" s="140">
        <v>65</v>
      </c>
      <c r="BB112" s="140">
        <v>10.8</v>
      </c>
      <c r="BC112" s="140">
        <v>13.6</v>
      </c>
      <c r="BD112" s="140">
        <v>2.5</v>
      </c>
      <c r="BE112" s="140">
        <v>9.1999999999999993</v>
      </c>
      <c r="BF112" s="140" t="s">
        <v>19</v>
      </c>
      <c r="BG112" s="140">
        <v>25.8</v>
      </c>
      <c r="BH112" s="140">
        <v>64.3</v>
      </c>
      <c r="BI112" s="140">
        <v>12.4</v>
      </c>
      <c r="BJ112" s="140">
        <v>14.9</v>
      </c>
      <c r="BK112" s="140">
        <v>2.8</v>
      </c>
      <c r="BL112" s="140">
        <v>8.4</v>
      </c>
      <c r="BM112" s="140" t="s">
        <v>19</v>
      </c>
      <c r="BN112" s="188" t="s">
        <v>19</v>
      </c>
      <c r="BO112" s="188" t="s">
        <v>19</v>
      </c>
      <c r="BP112" s="188" t="s">
        <v>19</v>
      </c>
      <c r="BQ112" s="188" t="s">
        <v>19</v>
      </c>
      <c r="BR112" s="188" t="s">
        <v>19</v>
      </c>
      <c r="BS112" s="188" t="s">
        <v>19</v>
      </c>
      <c r="BT112" s="188" t="s">
        <v>19</v>
      </c>
    </row>
    <row r="113" spans="1:72" x14ac:dyDescent="0.25">
      <c r="A113" s="1">
        <v>40513</v>
      </c>
      <c r="B113" s="30" t="s">
        <v>105</v>
      </c>
      <c r="C113" s="142">
        <v>112.54306</v>
      </c>
      <c r="D113" s="142">
        <v>118.2225</v>
      </c>
      <c r="E113" s="142">
        <v>112.22498</v>
      </c>
      <c r="F113" s="142">
        <v>93.76155</v>
      </c>
      <c r="G113" s="142">
        <v>86.3215</v>
      </c>
      <c r="H113" s="142">
        <v>114.31598</v>
      </c>
      <c r="I113" s="142">
        <v>110.03789999999999</v>
      </c>
      <c r="J113" s="142">
        <v>2.7</v>
      </c>
      <c r="K113" s="142">
        <v>10.4</v>
      </c>
      <c r="L113" s="142">
        <v>2.2000000000000002</v>
      </c>
      <c r="M113" s="142">
        <v>-1.4</v>
      </c>
      <c r="N113" s="142">
        <v>0.8</v>
      </c>
      <c r="O113" s="142">
        <v>6.8</v>
      </c>
      <c r="P113" s="142">
        <v>-3.9</v>
      </c>
      <c r="Q113" s="142">
        <v>10.199999999999999</v>
      </c>
      <c r="R113" s="142">
        <v>13.5</v>
      </c>
      <c r="S113" s="142">
        <v>10</v>
      </c>
      <c r="T113" s="142">
        <v>4.5</v>
      </c>
      <c r="U113" s="142">
        <v>4.5</v>
      </c>
      <c r="V113" s="142">
        <v>9.3000000000000007</v>
      </c>
      <c r="W113" s="142">
        <v>17.7</v>
      </c>
      <c r="X113" s="142">
        <v>10.199999999999999</v>
      </c>
      <c r="Y113" s="142">
        <v>13.5</v>
      </c>
      <c r="Z113" s="142">
        <v>10</v>
      </c>
      <c r="AA113" s="142">
        <v>4.5</v>
      </c>
      <c r="AB113" s="142">
        <v>4.5</v>
      </c>
      <c r="AC113" s="142">
        <v>9.3000000000000007</v>
      </c>
      <c r="AD113" s="142">
        <v>17.7</v>
      </c>
      <c r="AE113" s="188">
        <f t="shared" ref="AE113:AK113" si="62">(AVERAGE(C111:C113)/AVERAGE(C99:C101)-1)*100</f>
        <v>3.3277892791186536</v>
      </c>
      <c r="AF113" s="188">
        <f t="shared" si="62"/>
        <v>10.161851135576816</v>
      </c>
      <c r="AG113" s="188">
        <f t="shared" si="62"/>
        <v>2.9402028058924001</v>
      </c>
      <c r="AH113" s="188">
        <f t="shared" si="62"/>
        <v>-0.52471209718711886</v>
      </c>
      <c r="AI113" s="188">
        <f t="shared" si="62"/>
        <v>2.3108066141581229</v>
      </c>
      <c r="AJ113" s="188">
        <f t="shared" si="62"/>
        <v>5.7956002869116174</v>
      </c>
      <c r="AK113" s="188">
        <f t="shared" si="62"/>
        <v>1.3077145860328931</v>
      </c>
      <c r="AL113" s="140">
        <v>168.54629</v>
      </c>
      <c r="AM113" s="140">
        <v>260.14810999999997</v>
      </c>
      <c r="AN113" s="140">
        <v>124.28545</v>
      </c>
      <c r="AO113" s="140">
        <v>88.09957</v>
      </c>
      <c r="AP113" s="140">
        <v>111.96593</v>
      </c>
      <c r="AQ113" s="140">
        <v>104.82853</v>
      </c>
      <c r="AR113" s="140" t="s">
        <v>19</v>
      </c>
      <c r="AS113" s="140">
        <v>-1.9</v>
      </c>
      <c r="AT113" s="140">
        <v>21</v>
      </c>
      <c r="AU113" s="140">
        <v>-11.9</v>
      </c>
      <c r="AV113" s="140">
        <v>-10</v>
      </c>
      <c r="AW113" s="140">
        <v>-0.2</v>
      </c>
      <c r="AX113" s="140">
        <v>16.5</v>
      </c>
      <c r="AY113" s="140" t="s">
        <v>19</v>
      </c>
      <c r="AZ113" s="140">
        <v>22</v>
      </c>
      <c r="BA113" s="140">
        <v>59.9</v>
      </c>
      <c r="BB113" s="140">
        <v>8.6</v>
      </c>
      <c r="BC113" s="140">
        <v>11.2</v>
      </c>
      <c r="BD113" s="140">
        <v>2.2999999999999998</v>
      </c>
      <c r="BE113" s="140">
        <v>9.8000000000000007</v>
      </c>
      <c r="BF113" s="140" t="s">
        <v>19</v>
      </c>
      <c r="BG113" s="140">
        <v>22</v>
      </c>
      <c r="BH113" s="140">
        <v>59.9</v>
      </c>
      <c r="BI113" s="140">
        <v>8.6</v>
      </c>
      <c r="BJ113" s="140">
        <v>11.2</v>
      </c>
      <c r="BK113" s="140">
        <v>2.2999999999999998</v>
      </c>
      <c r="BL113" s="140">
        <v>9.8000000000000007</v>
      </c>
      <c r="BM113" s="140" t="s">
        <v>19</v>
      </c>
      <c r="BN113" s="188">
        <f t="shared" ref="BN113:BS113" si="63">(AVERAGE(AL111:AL113)/AVERAGE(AL99:AL101)-1)*100</f>
        <v>6.1858331766695418</v>
      </c>
      <c r="BO113" s="188">
        <f t="shared" si="63"/>
        <v>34.008186179090735</v>
      </c>
      <c r="BP113" s="188">
        <f t="shared" si="63"/>
        <v>-5.3439348862057923</v>
      </c>
      <c r="BQ113" s="188">
        <f t="shared" si="63"/>
        <v>-8.8810011172313352</v>
      </c>
      <c r="BR113" s="188">
        <f t="shared" si="63"/>
        <v>2.0919957313342952</v>
      </c>
      <c r="BS113" s="188">
        <f t="shared" si="63"/>
        <v>13.068555046394504</v>
      </c>
      <c r="BT113" s="188" t="s">
        <v>19</v>
      </c>
    </row>
    <row r="114" spans="1:72" x14ac:dyDescent="0.25">
      <c r="A114" s="1">
        <v>40544</v>
      </c>
      <c r="B114" s="30"/>
      <c r="C114" s="142">
        <v>108.6343</v>
      </c>
      <c r="D114" s="142">
        <v>115.16291</v>
      </c>
      <c r="E114" s="142">
        <v>108.26129</v>
      </c>
      <c r="F114" s="142">
        <v>89.138099999999994</v>
      </c>
      <c r="G114" s="142">
        <v>86.436350000000004</v>
      </c>
      <c r="H114" s="142">
        <v>107.744</v>
      </c>
      <c r="I114" s="142">
        <v>116.39858</v>
      </c>
      <c r="J114" s="142">
        <v>2.2000000000000002</v>
      </c>
      <c r="K114" s="142">
        <v>5.6</v>
      </c>
      <c r="L114" s="142">
        <v>2</v>
      </c>
      <c r="M114" s="142">
        <v>-0.7</v>
      </c>
      <c r="N114" s="142">
        <v>2.2999999999999998</v>
      </c>
      <c r="O114" s="142">
        <v>3.5</v>
      </c>
      <c r="P114" s="142">
        <v>0.5</v>
      </c>
      <c r="Q114" s="142">
        <v>2.2000000000000002</v>
      </c>
      <c r="R114" s="142">
        <v>5.6</v>
      </c>
      <c r="S114" s="142">
        <v>2</v>
      </c>
      <c r="T114" s="142">
        <v>-0.7</v>
      </c>
      <c r="U114" s="142">
        <v>2.2999999999999998</v>
      </c>
      <c r="V114" s="142">
        <v>3.5</v>
      </c>
      <c r="W114" s="142">
        <v>0.5</v>
      </c>
      <c r="X114" s="142">
        <v>9.1999999999999993</v>
      </c>
      <c r="Y114" s="142">
        <v>12.2</v>
      </c>
      <c r="Z114" s="142">
        <v>9</v>
      </c>
      <c r="AA114" s="142">
        <v>4.5999999999999996</v>
      </c>
      <c r="AB114" s="142">
        <v>4.2</v>
      </c>
      <c r="AC114" s="142">
        <v>9</v>
      </c>
      <c r="AD114" s="142">
        <v>15</v>
      </c>
      <c r="AE114" s="188" t="s">
        <v>19</v>
      </c>
      <c r="AF114" s="188" t="s">
        <v>19</v>
      </c>
      <c r="AG114" s="188" t="s">
        <v>19</v>
      </c>
      <c r="AH114" s="188" t="s">
        <v>19</v>
      </c>
      <c r="AI114" s="188" t="s">
        <v>19</v>
      </c>
      <c r="AJ114" s="188" t="s">
        <v>19</v>
      </c>
      <c r="AK114" s="188" t="s">
        <v>19</v>
      </c>
      <c r="AL114" s="140">
        <v>181.58528999999999</v>
      </c>
      <c r="AM114" s="140">
        <v>303.26949000000002</v>
      </c>
      <c r="AN114" s="140">
        <v>127.37945000000001</v>
      </c>
      <c r="AO114" s="140">
        <v>84.390460000000004</v>
      </c>
      <c r="AP114" s="140">
        <v>114.20253</v>
      </c>
      <c r="AQ114" s="140">
        <v>107.9187</v>
      </c>
      <c r="AR114" s="140" t="s">
        <v>19</v>
      </c>
      <c r="AS114" s="140">
        <v>8.8000000000000007</v>
      </c>
      <c r="AT114" s="140">
        <v>38.5</v>
      </c>
      <c r="AU114" s="140">
        <v>-4.9000000000000004</v>
      </c>
      <c r="AV114" s="140">
        <v>-7.8</v>
      </c>
      <c r="AW114" s="140">
        <v>0.1</v>
      </c>
      <c r="AX114" s="140">
        <v>15.5</v>
      </c>
      <c r="AY114" s="140" t="s">
        <v>19</v>
      </c>
      <c r="AZ114" s="140">
        <v>8.8000000000000007</v>
      </c>
      <c r="BA114" s="140">
        <v>38.5</v>
      </c>
      <c r="BB114" s="140">
        <v>-4.9000000000000004</v>
      </c>
      <c r="BC114" s="140">
        <v>-7.8</v>
      </c>
      <c r="BD114" s="140">
        <v>0.1</v>
      </c>
      <c r="BE114" s="140">
        <v>15.5</v>
      </c>
      <c r="BF114" s="140" t="s">
        <v>19</v>
      </c>
      <c r="BG114" s="140">
        <v>18.899999999999999</v>
      </c>
      <c r="BH114" s="140">
        <v>53.3</v>
      </c>
      <c r="BI114" s="140">
        <v>6.1</v>
      </c>
      <c r="BJ114" s="140">
        <v>9.1999999999999993</v>
      </c>
      <c r="BK114" s="140">
        <v>1.3</v>
      </c>
      <c r="BL114" s="140">
        <v>10.5</v>
      </c>
      <c r="BM114" s="140" t="s">
        <v>19</v>
      </c>
      <c r="BN114" s="188" t="s">
        <v>19</v>
      </c>
      <c r="BO114" s="188" t="s">
        <v>19</v>
      </c>
      <c r="BP114" s="188" t="s">
        <v>19</v>
      </c>
      <c r="BQ114" s="188" t="s">
        <v>19</v>
      </c>
      <c r="BR114" s="188" t="s">
        <v>19</v>
      </c>
      <c r="BS114" s="188" t="s">
        <v>19</v>
      </c>
      <c r="BT114" s="188" t="s">
        <v>19</v>
      </c>
    </row>
    <row r="115" spans="1:72" x14ac:dyDescent="0.25">
      <c r="A115" s="1">
        <v>40575</v>
      </c>
      <c r="B115" s="30"/>
      <c r="C115" s="142">
        <v>111.18262</v>
      </c>
      <c r="D115" s="142">
        <v>105.10588</v>
      </c>
      <c r="E115" s="142">
        <v>111.60538</v>
      </c>
      <c r="F115" s="142">
        <v>89.888729999999995</v>
      </c>
      <c r="G115" s="142">
        <v>81.046689999999998</v>
      </c>
      <c r="H115" s="142">
        <v>108.0719</v>
      </c>
      <c r="I115" s="142">
        <v>114.80665</v>
      </c>
      <c r="J115" s="142">
        <v>7.3</v>
      </c>
      <c r="K115" s="142">
        <v>4.5</v>
      </c>
      <c r="L115" s="142">
        <v>7.4</v>
      </c>
      <c r="M115" s="142">
        <v>6.3</v>
      </c>
      <c r="N115" s="142">
        <v>3.9</v>
      </c>
      <c r="O115" s="142">
        <v>7.9</v>
      </c>
      <c r="P115" s="142">
        <v>3.2</v>
      </c>
      <c r="Q115" s="142">
        <v>4.7</v>
      </c>
      <c r="R115" s="142">
        <v>5.0999999999999996</v>
      </c>
      <c r="S115" s="142">
        <v>4.7</v>
      </c>
      <c r="T115" s="142">
        <v>2.7</v>
      </c>
      <c r="U115" s="142">
        <v>3.1</v>
      </c>
      <c r="V115" s="142">
        <v>5.7</v>
      </c>
      <c r="W115" s="142">
        <v>1.9</v>
      </c>
      <c r="X115" s="142">
        <v>8.5</v>
      </c>
      <c r="Y115" s="142">
        <v>11</v>
      </c>
      <c r="Z115" s="142">
        <v>8.4</v>
      </c>
      <c r="AA115" s="142">
        <v>5</v>
      </c>
      <c r="AB115" s="142">
        <v>4.0999999999999996</v>
      </c>
      <c r="AC115" s="142">
        <v>8.6999999999999993</v>
      </c>
      <c r="AD115" s="142">
        <v>12.7</v>
      </c>
      <c r="AE115" s="188" t="s">
        <v>19</v>
      </c>
      <c r="AF115" s="188" t="s">
        <v>19</v>
      </c>
      <c r="AG115" s="188" t="s">
        <v>19</v>
      </c>
      <c r="AH115" s="188" t="s">
        <v>19</v>
      </c>
      <c r="AI115" s="188" t="s">
        <v>19</v>
      </c>
      <c r="AJ115" s="188" t="s">
        <v>19</v>
      </c>
      <c r="AK115" s="188" t="s">
        <v>19</v>
      </c>
      <c r="AL115" s="140">
        <v>171.86345</v>
      </c>
      <c r="AM115" s="140">
        <v>284.23523</v>
      </c>
      <c r="AN115" s="140">
        <v>121.35303</v>
      </c>
      <c r="AO115" s="140">
        <v>85.93338</v>
      </c>
      <c r="AP115" s="140">
        <v>110.40138</v>
      </c>
      <c r="AQ115" s="140">
        <v>101.9923</v>
      </c>
      <c r="AR115" s="140" t="s">
        <v>19</v>
      </c>
      <c r="AS115" s="140">
        <v>12.9</v>
      </c>
      <c r="AT115" s="140">
        <v>39.5</v>
      </c>
      <c r="AU115" s="140">
        <v>0.2</v>
      </c>
      <c r="AV115" s="140">
        <v>14.3</v>
      </c>
      <c r="AW115" s="140">
        <v>10</v>
      </c>
      <c r="AX115" s="140">
        <v>17</v>
      </c>
      <c r="AY115" s="140" t="s">
        <v>19</v>
      </c>
      <c r="AZ115" s="140">
        <v>10.8</v>
      </c>
      <c r="BA115" s="140">
        <v>38.9</v>
      </c>
      <c r="BB115" s="140">
        <v>-2.5</v>
      </c>
      <c r="BC115" s="140">
        <v>2.2000000000000002</v>
      </c>
      <c r="BD115" s="140">
        <v>4.7</v>
      </c>
      <c r="BE115" s="140">
        <v>16.2</v>
      </c>
      <c r="BF115" s="140" t="s">
        <v>19</v>
      </c>
      <c r="BG115" s="140">
        <v>17.2</v>
      </c>
      <c r="BH115" s="140">
        <v>48.1</v>
      </c>
      <c r="BI115" s="140">
        <v>5.0999999999999996</v>
      </c>
      <c r="BJ115" s="140">
        <v>9.6</v>
      </c>
      <c r="BK115" s="140">
        <v>2.2999999999999998</v>
      </c>
      <c r="BL115" s="140">
        <v>11</v>
      </c>
      <c r="BM115" s="140" t="s">
        <v>19</v>
      </c>
      <c r="BN115" s="188" t="s">
        <v>19</v>
      </c>
      <c r="BO115" s="188" t="s">
        <v>19</v>
      </c>
      <c r="BP115" s="188" t="s">
        <v>19</v>
      </c>
      <c r="BQ115" s="188" t="s">
        <v>19</v>
      </c>
      <c r="BR115" s="188" t="s">
        <v>19</v>
      </c>
      <c r="BS115" s="188" t="s">
        <v>19</v>
      </c>
      <c r="BT115" s="188" t="s">
        <v>19</v>
      </c>
    </row>
    <row r="116" spans="1:72" x14ac:dyDescent="0.25">
      <c r="A116" s="1">
        <v>40603</v>
      </c>
      <c r="B116" s="30" t="s">
        <v>106</v>
      </c>
      <c r="C116" s="142">
        <v>121.63363</v>
      </c>
      <c r="D116" s="142">
        <v>112.41294000000001</v>
      </c>
      <c r="E116" s="142">
        <v>122.25836</v>
      </c>
      <c r="F116" s="142">
        <v>98.501580000000004</v>
      </c>
      <c r="G116" s="142">
        <v>90.608239999999995</v>
      </c>
      <c r="H116" s="142">
        <v>117.13182999999999</v>
      </c>
      <c r="I116" s="142">
        <v>130.19618</v>
      </c>
      <c r="J116" s="142">
        <v>-0.7</v>
      </c>
      <c r="K116" s="142">
        <v>0</v>
      </c>
      <c r="L116" s="142">
        <v>-0.7</v>
      </c>
      <c r="M116" s="142">
        <v>-2.2000000000000002</v>
      </c>
      <c r="N116" s="142">
        <v>0.9</v>
      </c>
      <c r="O116" s="142">
        <v>2.5</v>
      </c>
      <c r="P116" s="142">
        <v>3.5</v>
      </c>
      <c r="Q116" s="142">
        <v>2.7</v>
      </c>
      <c r="R116" s="142">
        <v>3.3</v>
      </c>
      <c r="S116" s="142">
        <v>2.7</v>
      </c>
      <c r="T116" s="142">
        <v>0.9</v>
      </c>
      <c r="U116" s="142">
        <v>2.2999999999999998</v>
      </c>
      <c r="V116" s="142">
        <v>4.5</v>
      </c>
      <c r="W116" s="142">
        <v>2.4</v>
      </c>
      <c r="X116" s="142">
        <v>6.9</v>
      </c>
      <c r="Y116" s="142">
        <v>9.6999999999999993</v>
      </c>
      <c r="Z116" s="142">
        <v>6.7</v>
      </c>
      <c r="AA116" s="142">
        <v>4.0999999999999996</v>
      </c>
      <c r="AB116" s="142">
        <v>3.2</v>
      </c>
      <c r="AC116" s="142">
        <v>7.8</v>
      </c>
      <c r="AD116" s="142">
        <v>10.199999999999999</v>
      </c>
      <c r="AE116" s="188">
        <f t="shared" ref="AE116:AK116" si="64">(AVERAGE(C114:C116)/AVERAGE(C102:C104)-1)*100</f>
        <v>2.7257865226512301</v>
      </c>
      <c r="AF116" s="188">
        <f t="shared" si="64"/>
        <v>3.3093378759228687</v>
      </c>
      <c r="AG116" s="188">
        <f t="shared" si="64"/>
        <v>2.6902239995879373</v>
      </c>
      <c r="AH116" s="188">
        <f t="shared" si="64"/>
        <v>0.89364440925021604</v>
      </c>
      <c r="AI116" s="188">
        <f t="shared" si="64"/>
        <v>2.3174354047334145</v>
      </c>
      <c r="AJ116" s="188">
        <f t="shared" si="64"/>
        <v>4.527472170057556</v>
      </c>
      <c r="AK116" s="188">
        <f t="shared" si="64"/>
        <v>2.4476763432569992</v>
      </c>
      <c r="AL116" s="140">
        <v>192.19612000000001</v>
      </c>
      <c r="AM116" s="140">
        <v>319.75921</v>
      </c>
      <c r="AN116" s="140">
        <v>135.17205999999999</v>
      </c>
      <c r="AO116" s="140">
        <v>83.120440000000002</v>
      </c>
      <c r="AP116" s="140">
        <v>120.93855000000001</v>
      </c>
      <c r="AQ116" s="140">
        <v>104.50434</v>
      </c>
      <c r="AR116" s="140" t="s">
        <v>19</v>
      </c>
      <c r="AS116" s="140">
        <v>10.9</v>
      </c>
      <c r="AT116" s="140">
        <v>43.7</v>
      </c>
      <c r="AU116" s="140">
        <v>-3.9</v>
      </c>
      <c r="AV116" s="140">
        <v>-13.7</v>
      </c>
      <c r="AW116" s="140">
        <v>-2.8</v>
      </c>
      <c r="AX116" s="140">
        <v>4.3</v>
      </c>
      <c r="AY116" s="140" t="s">
        <v>19</v>
      </c>
      <c r="AZ116" s="140">
        <v>10.8</v>
      </c>
      <c r="BA116" s="140">
        <v>40.6</v>
      </c>
      <c r="BB116" s="140">
        <v>-3</v>
      </c>
      <c r="BC116" s="140">
        <v>-3.6</v>
      </c>
      <c r="BD116" s="140">
        <v>2</v>
      </c>
      <c r="BE116" s="140">
        <v>12</v>
      </c>
      <c r="BF116" s="140" t="s">
        <v>19</v>
      </c>
      <c r="BG116" s="140">
        <v>14.6</v>
      </c>
      <c r="BH116" s="140">
        <v>46.5</v>
      </c>
      <c r="BI116" s="140">
        <v>1.9</v>
      </c>
      <c r="BJ116" s="140">
        <v>7</v>
      </c>
      <c r="BK116" s="140">
        <v>-1</v>
      </c>
      <c r="BL116" s="140">
        <v>10.6</v>
      </c>
      <c r="BM116" s="140" t="s">
        <v>19</v>
      </c>
      <c r="BN116" s="188">
        <f t="shared" ref="BN116:BS116" si="65">(AVERAGE(AL114:AL116)/AVERAGE(AL102:AL104)-1)*100</f>
        <v>10.809232225216348</v>
      </c>
      <c r="BO116" s="188">
        <f t="shared" si="65"/>
        <v>40.580348605400808</v>
      </c>
      <c r="BP116" s="188">
        <f t="shared" si="65"/>
        <v>-2.962208486275375</v>
      </c>
      <c r="BQ116" s="188">
        <f t="shared" si="65"/>
        <v>-3.6365083257160036</v>
      </c>
      <c r="BR116" s="188">
        <f t="shared" si="65"/>
        <v>1.9820633970109247</v>
      </c>
      <c r="BS116" s="188">
        <f t="shared" si="65"/>
        <v>11.984738620996605</v>
      </c>
      <c r="BT116" s="188" t="s">
        <v>19</v>
      </c>
    </row>
    <row r="117" spans="1:72" x14ac:dyDescent="0.25">
      <c r="A117" s="1">
        <v>40634</v>
      </c>
      <c r="B117" s="30"/>
      <c r="C117" s="142">
        <v>113.61426</v>
      </c>
      <c r="D117" s="142">
        <v>111.82093</v>
      </c>
      <c r="E117" s="142">
        <v>113.76777</v>
      </c>
      <c r="F117" s="142">
        <v>92.555629999999994</v>
      </c>
      <c r="G117" s="142">
        <v>83.122129999999999</v>
      </c>
      <c r="H117" s="142">
        <v>114.35536</v>
      </c>
      <c r="I117" s="142">
        <v>124.02576000000001</v>
      </c>
      <c r="J117" s="142">
        <v>-1.8</v>
      </c>
      <c r="K117" s="142">
        <v>1.6</v>
      </c>
      <c r="L117" s="142">
        <v>-2</v>
      </c>
      <c r="M117" s="142">
        <v>-8.4</v>
      </c>
      <c r="N117" s="142">
        <v>1.4</v>
      </c>
      <c r="O117" s="142">
        <v>4.7</v>
      </c>
      <c r="P117" s="142">
        <v>2.4</v>
      </c>
      <c r="Q117" s="142">
        <v>1.6</v>
      </c>
      <c r="R117" s="142">
        <v>2.9</v>
      </c>
      <c r="S117" s="142">
        <v>1.5</v>
      </c>
      <c r="T117" s="142">
        <v>-1.6</v>
      </c>
      <c r="U117" s="142">
        <v>2.1</v>
      </c>
      <c r="V117" s="142">
        <v>4.5999999999999996</v>
      </c>
      <c r="W117" s="142">
        <v>2.4</v>
      </c>
      <c r="X117" s="142">
        <v>5.4</v>
      </c>
      <c r="Y117" s="142">
        <v>8.4</v>
      </c>
      <c r="Z117" s="142">
        <v>5.3</v>
      </c>
      <c r="AA117" s="142">
        <v>2.8</v>
      </c>
      <c r="AB117" s="142">
        <v>2.8</v>
      </c>
      <c r="AC117" s="142">
        <v>7</v>
      </c>
      <c r="AD117" s="142">
        <v>8.1</v>
      </c>
      <c r="AE117" s="188" t="s">
        <v>19</v>
      </c>
      <c r="AF117" s="188" t="s">
        <v>19</v>
      </c>
      <c r="AG117" s="188" t="s">
        <v>19</v>
      </c>
      <c r="AH117" s="188" t="s">
        <v>19</v>
      </c>
      <c r="AI117" s="188" t="s">
        <v>19</v>
      </c>
      <c r="AJ117" s="188" t="s">
        <v>19</v>
      </c>
      <c r="AK117" s="188" t="s">
        <v>19</v>
      </c>
      <c r="AL117" s="140">
        <v>183.89836</v>
      </c>
      <c r="AM117" s="140">
        <v>307.32920999999999</v>
      </c>
      <c r="AN117" s="140">
        <v>128.94628</v>
      </c>
      <c r="AO117" s="140">
        <v>79.323340000000002</v>
      </c>
      <c r="AP117" s="140">
        <v>117.04088</v>
      </c>
      <c r="AQ117" s="140">
        <v>111.17910999999999</v>
      </c>
      <c r="AR117" s="140" t="s">
        <v>19</v>
      </c>
      <c r="AS117" s="140">
        <v>13.2</v>
      </c>
      <c r="AT117" s="140">
        <v>38.4</v>
      </c>
      <c r="AU117" s="140">
        <v>0.8</v>
      </c>
      <c r="AV117" s="140">
        <v>4.7</v>
      </c>
      <c r="AW117" s="140">
        <v>9.1</v>
      </c>
      <c r="AX117" s="140">
        <v>21.8</v>
      </c>
      <c r="AY117" s="140" t="s">
        <v>19</v>
      </c>
      <c r="AZ117" s="140">
        <v>11.4</v>
      </c>
      <c r="BA117" s="140">
        <v>40</v>
      </c>
      <c r="BB117" s="140">
        <v>-2</v>
      </c>
      <c r="BC117" s="140">
        <v>-1.8</v>
      </c>
      <c r="BD117" s="140">
        <v>3.7</v>
      </c>
      <c r="BE117" s="140">
        <v>14.4</v>
      </c>
      <c r="BF117" s="140" t="s">
        <v>19</v>
      </c>
      <c r="BG117" s="140">
        <v>13.4</v>
      </c>
      <c r="BH117" s="140">
        <v>44.2</v>
      </c>
      <c r="BI117" s="140">
        <v>0.7</v>
      </c>
      <c r="BJ117" s="140">
        <v>7.5</v>
      </c>
      <c r="BK117" s="140">
        <v>-0.2</v>
      </c>
      <c r="BL117" s="140">
        <v>11.9</v>
      </c>
      <c r="BM117" s="140" t="s">
        <v>19</v>
      </c>
      <c r="BN117" s="188" t="s">
        <v>19</v>
      </c>
      <c r="BO117" s="188" t="s">
        <v>19</v>
      </c>
      <c r="BP117" s="188" t="s">
        <v>19</v>
      </c>
      <c r="BQ117" s="188" t="s">
        <v>19</v>
      </c>
      <c r="BR117" s="188" t="s">
        <v>19</v>
      </c>
      <c r="BS117" s="188" t="s">
        <v>19</v>
      </c>
      <c r="BT117" s="188" t="s">
        <v>19</v>
      </c>
    </row>
    <row r="118" spans="1:72" x14ac:dyDescent="0.25">
      <c r="A118" s="1">
        <v>40664</v>
      </c>
      <c r="B118" s="30"/>
      <c r="C118" s="142">
        <v>124.81165</v>
      </c>
      <c r="D118" s="142">
        <v>117.85912</v>
      </c>
      <c r="E118" s="142">
        <v>125.29447999999999</v>
      </c>
      <c r="F118" s="142">
        <v>112.88984000000001</v>
      </c>
      <c r="G118" s="142">
        <v>87.524860000000004</v>
      </c>
      <c r="H118" s="142">
        <v>122.15745</v>
      </c>
      <c r="I118" s="142">
        <v>128.38731000000001</v>
      </c>
      <c r="J118" s="142">
        <v>2.7</v>
      </c>
      <c r="K118" s="142">
        <v>3</v>
      </c>
      <c r="L118" s="142">
        <v>2.7</v>
      </c>
      <c r="M118" s="142">
        <v>-0.2</v>
      </c>
      <c r="N118" s="142">
        <v>0.4</v>
      </c>
      <c r="O118" s="142">
        <v>4.5</v>
      </c>
      <c r="P118" s="142">
        <v>0.6</v>
      </c>
      <c r="Q118" s="142">
        <v>1.8</v>
      </c>
      <c r="R118" s="142">
        <v>2.9</v>
      </c>
      <c r="S118" s="142">
        <v>1.7</v>
      </c>
      <c r="T118" s="142">
        <v>-1.3</v>
      </c>
      <c r="U118" s="142">
        <v>1.7</v>
      </c>
      <c r="V118" s="142">
        <v>4.5</v>
      </c>
      <c r="W118" s="142">
        <v>2.1</v>
      </c>
      <c r="X118" s="142">
        <v>4.5</v>
      </c>
      <c r="Y118" s="142">
        <v>7.3</v>
      </c>
      <c r="Z118" s="142">
        <v>4.3</v>
      </c>
      <c r="AA118" s="142">
        <v>2.1</v>
      </c>
      <c r="AB118" s="142">
        <v>2.2999999999999998</v>
      </c>
      <c r="AC118" s="142">
        <v>6.2</v>
      </c>
      <c r="AD118" s="142">
        <v>5.9</v>
      </c>
      <c r="AE118" s="188" t="s">
        <v>19</v>
      </c>
      <c r="AF118" s="188" t="s">
        <v>19</v>
      </c>
      <c r="AG118" s="188" t="s">
        <v>19</v>
      </c>
      <c r="AH118" s="188" t="s">
        <v>19</v>
      </c>
      <c r="AI118" s="188" t="s">
        <v>19</v>
      </c>
      <c r="AJ118" s="188" t="s">
        <v>19</v>
      </c>
      <c r="AK118" s="188" t="s">
        <v>19</v>
      </c>
      <c r="AL118" s="140">
        <v>191.11865</v>
      </c>
      <c r="AM118" s="140">
        <v>330.53717</v>
      </c>
      <c r="AN118" s="140">
        <v>130.84965</v>
      </c>
      <c r="AO118" s="140">
        <v>93.372249999999994</v>
      </c>
      <c r="AP118" s="140">
        <v>101.84820000000001</v>
      </c>
      <c r="AQ118" s="140">
        <v>113.70359000000001</v>
      </c>
      <c r="AR118" s="140" t="s">
        <v>19</v>
      </c>
      <c r="AS118" s="140">
        <v>18.899999999999999</v>
      </c>
      <c r="AT118" s="140">
        <v>44</v>
      </c>
      <c r="AU118" s="140">
        <v>5.7</v>
      </c>
      <c r="AV118" s="140">
        <v>3.7</v>
      </c>
      <c r="AW118" s="140">
        <v>18</v>
      </c>
      <c r="AX118" s="140">
        <v>12</v>
      </c>
      <c r="AY118" s="140" t="s">
        <v>19</v>
      </c>
      <c r="AZ118" s="140">
        <v>12.9</v>
      </c>
      <c r="BA118" s="140">
        <v>40.9</v>
      </c>
      <c r="BB118" s="140">
        <v>-0.6</v>
      </c>
      <c r="BC118" s="140">
        <v>-0.6</v>
      </c>
      <c r="BD118" s="140">
        <v>6</v>
      </c>
      <c r="BE118" s="140">
        <v>13.9</v>
      </c>
      <c r="BF118" s="140" t="s">
        <v>19</v>
      </c>
      <c r="BG118" s="140">
        <v>13</v>
      </c>
      <c r="BH118" s="140">
        <v>42.5</v>
      </c>
      <c r="BI118" s="140">
        <v>0.4</v>
      </c>
      <c r="BJ118" s="140">
        <v>6.1</v>
      </c>
      <c r="BK118" s="140">
        <v>2.6</v>
      </c>
      <c r="BL118" s="140">
        <v>12.1</v>
      </c>
      <c r="BM118" s="140" t="s">
        <v>19</v>
      </c>
      <c r="BN118" s="188" t="s">
        <v>19</v>
      </c>
      <c r="BO118" s="188" t="s">
        <v>19</v>
      </c>
      <c r="BP118" s="188" t="s">
        <v>19</v>
      </c>
      <c r="BQ118" s="188" t="s">
        <v>19</v>
      </c>
      <c r="BR118" s="188" t="s">
        <v>19</v>
      </c>
      <c r="BS118" s="188" t="s">
        <v>19</v>
      </c>
      <c r="BT118" s="188" t="s">
        <v>19</v>
      </c>
    </row>
    <row r="119" spans="1:72" x14ac:dyDescent="0.25">
      <c r="A119" s="1">
        <v>40695</v>
      </c>
      <c r="B119" s="30" t="s">
        <v>107</v>
      </c>
      <c r="C119" s="142">
        <v>119.80302</v>
      </c>
      <c r="D119" s="142">
        <v>117.2808</v>
      </c>
      <c r="E119" s="142">
        <v>120.0047</v>
      </c>
      <c r="F119" s="142">
        <v>113.45224</v>
      </c>
      <c r="G119" s="142">
        <v>85.236149999999995</v>
      </c>
      <c r="H119" s="142">
        <v>119.2483</v>
      </c>
      <c r="I119" s="142">
        <v>122.84229000000001</v>
      </c>
      <c r="J119" s="142">
        <v>0.3</v>
      </c>
      <c r="K119" s="142">
        <v>3.9</v>
      </c>
      <c r="L119" s="142">
        <v>0.1</v>
      </c>
      <c r="M119" s="142">
        <v>-1.7</v>
      </c>
      <c r="N119" s="142">
        <v>2</v>
      </c>
      <c r="O119" s="142">
        <v>5.7</v>
      </c>
      <c r="P119" s="142">
        <v>-3.5</v>
      </c>
      <c r="Q119" s="142">
        <v>1.5</v>
      </c>
      <c r="R119" s="142">
        <v>3.1</v>
      </c>
      <c r="S119" s="142">
        <v>1.4</v>
      </c>
      <c r="T119" s="142">
        <v>-1.4</v>
      </c>
      <c r="U119" s="142">
        <v>1.8</v>
      </c>
      <c r="V119" s="142">
        <v>4.7</v>
      </c>
      <c r="W119" s="142">
        <v>1.1000000000000001</v>
      </c>
      <c r="X119" s="142">
        <v>3.6</v>
      </c>
      <c r="Y119" s="142">
        <v>6.9</v>
      </c>
      <c r="Z119" s="142">
        <v>3.4</v>
      </c>
      <c r="AA119" s="142">
        <v>1.3</v>
      </c>
      <c r="AB119" s="142">
        <v>2.2000000000000002</v>
      </c>
      <c r="AC119" s="142">
        <v>5.8</v>
      </c>
      <c r="AD119" s="142">
        <v>3.6</v>
      </c>
      <c r="AE119" s="188">
        <f t="shared" ref="AE119:AK119" si="66">(AVERAGE(C117:C119)/AVERAGE(C105:C107)-1)*100</f>
        <v>0.43431107388383072</v>
      </c>
      <c r="AF119" s="188">
        <f t="shared" si="66"/>
        <v>2.8449500573625386</v>
      </c>
      <c r="AG119" s="188">
        <f t="shared" si="66"/>
        <v>0.29106918137107307</v>
      </c>
      <c r="AH119" s="188">
        <f t="shared" si="66"/>
        <v>-3.2268097346213609</v>
      </c>
      <c r="AI119" s="188">
        <f t="shared" si="66"/>
        <v>1.2494306570001612</v>
      </c>
      <c r="AJ119" s="188">
        <f t="shared" si="66"/>
        <v>4.9542926897510053</v>
      </c>
      <c r="AK119" s="188">
        <f t="shared" si="66"/>
        <v>-0.17846054055710159</v>
      </c>
      <c r="AL119" s="140">
        <v>183.45246</v>
      </c>
      <c r="AM119" s="140">
        <v>310.62365999999997</v>
      </c>
      <c r="AN119" s="140">
        <v>127.48811000000001</v>
      </c>
      <c r="AO119" s="140">
        <v>87.712729999999993</v>
      </c>
      <c r="AP119" s="140">
        <v>107.79300000000001</v>
      </c>
      <c r="AQ119" s="140">
        <v>113.29552</v>
      </c>
      <c r="AR119" s="140" t="s">
        <v>19</v>
      </c>
      <c r="AS119" s="140">
        <v>7.2</v>
      </c>
      <c r="AT119" s="140">
        <v>26.2</v>
      </c>
      <c r="AU119" s="140">
        <v>-2.9</v>
      </c>
      <c r="AV119" s="140">
        <v>-1.1000000000000001</v>
      </c>
      <c r="AW119" s="140">
        <v>3.8</v>
      </c>
      <c r="AX119" s="140">
        <v>21.2</v>
      </c>
      <c r="AY119" s="140" t="s">
        <v>19</v>
      </c>
      <c r="AZ119" s="140">
        <v>11.9</v>
      </c>
      <c r="BA119" s="140">
        <v>38.200000000000003</v>
      </c>
      <c r="BB119" s="140">
        <v>-1</v>
      </c>
      <c r="BC119" s="140">
        <v>-0.7</v>
      </c>
      <c r="BD119" s="140">
        <v>5.6</v>
      </c>
      <c r="BE119" s="140">
        <v>15.1</v>
      </c>
      <c r="BF119" s="140" t="s">
        <v>19</v>
      </c>
      <c r="BG119" s="140">
        <v>11.3</v>
      </c>
      <c r="BH119" s="140">
        <v>38.5</v>
      </c>
      <c r="BI119" s="140">
        <v>-0.7</v>
      </c>
      <c r="BJ119" s="140">
        <v>1.3</v>
      </c>
      <c r="BK119" s="140">
        <v>3.3</v>
      </c>
      <c r="BL119" s="140">
        <v>13.6</v>
      </c>
      <c r="BM119" s="140" t="s">
        <v>19</v>
      </c>
      <c r="BN119" s="188">
        <f t="shared" ref="BN119:BS119" si="67">(AVERAGE(AL117:AL119)/AVERAGE(AL105:AL107)-1)*100</f>
        <v>12.979857857297649</v>
      </c>
      <c r="BO119" s="188">
        <f t="shared" si="67"/>
        <v>35.958020080113862</v>
      </c>
      <c r="BP119" s="188">
        <f t="shared" si="67"/>
        <v>1.1119641452068452</v>
      </c>
      <c r="BQ119" s="188">
        <f t="shared" si="67"/>
        <v>2.327631684165099</v>
      </c>
      <c r="BR119" s="188">
        <f t="shared" si="67"/>
        <v>9.8151820371366494</v>
      </c>
      <c r="BS119" s="188">
        <f t="shared" si="67"/>
        <v>18.117635487505357</v>
      </c>
      <c r="BT119" s="188" t="s">
        <v>19</v>
      </c>
    </row>
    <row r="120" spans="1:72" x14ac:dyDescent="0.25">
      <c r="A120" s="1">
        <v>40725</v>
      </c>
      <c r="B120" s="30"/>
      <c r="C120" s="142">
        <v>123.60012</v>
      </c>
      <c r="D120" s="142">
        <v>120.77509999999999</v>
      </c>
      <c r="E120" s="142">
        <v>123.82225</v>
      </c>
      <c r="F120" s="142">
        <v>122.2811</v>
      </c>
      <c r="G120" s="142">
        <v>87.884680000000003</v>
      </c>
      <c r="H120" s="142">
        <v>121.20252000000001</v>
      </c>
      <c r="I120" s="142">
        <v>123.12778</v>
      </c>
      <c r="J120" s="142">
        <v>-0.8</v>
      </c>
      <c r="K120" s="142">
        <v>1</v>
      </c>
      <c r="L120" s="142">
        <v>-0.9</v>
      </c>
      <c r="M120" s="142">
        <v>-0.4</v>
      </c>
      <c r="N120" s="142">
        <v>-2.8</v>
      </c>
      <c r="O120" s="142">
        <v>3</v>
      </c>
      <c r="P120" s="142">
        <v>-6.4</v>
      </c>
      <c r="Q120" s="142">
        <v>1.2</v>
      </c>
      <c r="R120" s="142">
        <v>2.8</v>
      </c>
      <c r="S120" s="142">
        <v>1.1000000000000001</v>
      </c>
      <c r="T120" s="142">
        <v>-1.2</v>
      </c>
      <c r="U120" s="142">
        <v>1.1000000000000001</v>
      </c>
      <c r="V120" s="142">
        <v>4.5</v>
      </c>
      <c r="W120" s="142">
        <v>-0.1</v>
      </c>
      <c r="X120" s="142">
        <v>2.8</v>
      </c>
      <c r="Y120" s="142">
        <v>6.1</v>
      </c>
      <c r="Z120" s="142">
        <v>2.6</v>
      </c>
      <c r="AA120" s="142">
        <v>0.5</v>
      </c>
      <c r="AB120" s="142">
        <v>1.5</v>
      </c>
      <c r="AC120" s="142">
        <v>5.5</v>
      </c>
      <c r="AD120" s="142">
        <v>1.4</v>
      </c>
      <c r="AE120" s="188" t="s">
        <v>19</v>
      </c>
      <c r="AF120" s="188" t="s">
        <v>19</v>
      </c>
      <c r="AG120" s="188" t="s">
        <v>19</v>
      </c>
      <c r="AH120" s="188" t="s">
        <v>19</v>
      </c>
      <c r="AI120" s="188" t="s">
        <v>19</v>
      </c>
      <c r="AJ120" s="188" t="s">
        <v>19</v>
      </c>
      <c r="AK120" s="188" t="s">
        <v>19</v>
      </c>
      <c r="AL120" s="140">
        <v>184.5427</v>
      </c>
      <c r="AM120" s="140">
        <v>334.65419000000003</v>
      </c>
      <c r="AN120" s="140">
        <v>121.95493999999999</v>
      </c>
      <c r="AO120" s="140">
        <v>103.73407</v>
      </c>
      <c r="AP120" s="140">
        <v>124.41321000000001</v>
      </c>
      <c r="AQ120" s="140">
        <v>117.51057</v>
      </c>
      <c r="AR120" s="140" t="s">
        <v>19</v>
      </c>
      <c r="AS120" s="140">
        <v>0.8</v>
      </c>
      <c r="AT120" s="140">
        <v>24.7</v>
      </c>
      <c r="AU120" s="140">
        <v>-12.3</v>
      </c>
      <c r="AV120" s="140">
        <v>13.2</v>
      </c>
      <c r="AW120" s="140">
        <v>2.9</v>
      </c>
      <c r="AX120" s="140">
        <v>14.1</v>
      </c>
      <c r="AY120" s="140" t="s">
        <v>19</v>
      </c>
      <c r="AZ120" s="140">
        <v>10.199999999999999</v>
      </c>
      <c r="BA120" s="140">
        <v>35.9</v>
      </c>
      <c r="BB120" s="140">
        <v>-2.7</v>
      </c>
      <c r="BC120" s="140">
        <v>1.4</v>
      </c>
      <c r="BD120" s="140">
        <v>5.2</v>
      </c>
      <c r="BE120" s="140">
        <v>14.9</v>
      </c>
      <c r="BF120" s="140" t="s">
        <v>19</v>
      </c>
      <c r="BG120" s="140">
        <v>9.5</v>
      </c>
      <c r="BH120" s="140">
        <v>35.700000000000003</v>
      </c>
      <c r="BI120" s="140">
        <v>-2.5</v>
      </c>
      <c r="BJ120" s="140">
        <v>-0.4</v>
      </c>
      <c r="BK120" s="140">
        <v>3.8</v>
      </c>
      <c r="BL120" s="140">
        <v>14.5</v>
      </c>
      <c r="BM120" s="140" t="s">
        <v>19</v>
      </c>
      <c r="BN120" s="188" t="s">
        <v>19</v>
      </c>
      <c r="BO120" s="188" t="s">
        <v>19</v>
      </c>
      <c r="BP120" s="188" t="s">
        <v>19</v>
      </c>
      <c r="BQ120" s="188" t="s">
        <v>19</v>
      </c>
      <c r="BR120" s="188" t="s">
        <v>19</v>
      </c>
      <c r="BS120" s="188" t="s">
        <v>19</v>
      </c>
      <c r="BT120" s="188" t="s">
        <v>19</v>
      </c>
    </row>
    <row r="121" spans="1:72" x14ac:dyDescent="0.25">
      <c r="A121" s="1">
        <v>40756</v>
      </c>
      <c r="B121" s="30"/>
      <c r="C121" s="142">
        <v>129.14279999999999</v>
      </c>
      <c r="D121" s="142">
        <v>120.89794999999999</v>
      </c>
      <c r="E121" s="142">
        <v>129.70867000000001</v>
      </c>
      <c r="F121" s="142">
        <v>125.51899</v>
      </c>
      <c r="G121" s="142">
        <v>88.996530000000007</v>
      </c>
      <c r="H121" s="142">
        <v>124.01585</v>
      </c>
      <c r="I121" s="142">
        <v>126.00478</v>
      </c>
      <c r="J121" s="142">
        <v>2.5</v>
      </c>
      <c r="K121" s="142">
        <v>0.9</v>
      </c>
      <c r="L121" s="142">
        <v>2.6</v>
      </c>
      <c r="M121" s="142">
        <v>-0.2</v>
      </c>
      <c r="N121" s="142">
        <v>2.9</v>
      </c>
      <c r="O121" s="142">
        <v>3.3</v>
      </c>
      <c r="P121" s="142">
        <v>-0.1</v>
      </c>
      <c r="Q121" s="142">
        <v>1.4</v>
      </c>
      <c r="R121" s="142">
        <v>2.5</v>
      </c>
      <c r="S121" s="142">
        <v>1.3</v>
      </c>
      <c r="T121" s="142">
        <v>-1.1000000000000001</v>
      </c>
      <c r="U121" s="142">
        <v>1.3</v>
      </c>
      <c r="V121" s="142">
        <v>4.3</v>
      </c>
      <c r="W121" s="142">
        <v>-0.1</v>
      </c>
      <c r="X121" s="142">
        <v>2.2999999999999998</v>
      </c>
      <c r="Y121" s="142">
        <v>5.2</v>
      </c>
      <c r="Z121" s="142">
        <v>2.1</v>
      </c>
      <c r="AA121" s="142">
        <v>-0.3</v>
      </c>
      <c r="AB121" s="142">
        <v>1.6</v>
      </c>
      <c r="AC121" s="142">
        <v>5.0999999999999996</v>
      </c>
      <c r="AD121" s="142">
        <v>0.6</v>
      </c>
      <c r="AE121" s="188" t="s">
        <v>19</v>
      </c>
      <c r="AF121" s="188" t="s">
        <v>19</v>
      </c>
      <c r="AG121" s="188" t="s">
        <v>19</v>
      </c>
      <c r="AH121" s="188" t="s">
        <v>19</v>
      </c>
      <c r="AI121" s="188" t="s">
        <v>19</v>
      </c>
      <c r="AJ121" s="188" t="s">
        <v>19</v>
      </c>
      <c r="AK121" s="188" t="s">
        <v>19</v>
      </c>
      <c r="AL121" s="140">
        <v>183.10782</v>
      </c>
      <c r="AM121" s="140">
        <v>337.03223000000003</v>
      </c>
      <c r="AN121" s="140">
        <v>119.5945</v>
      </c>
      <c r="AO121" s="140">
        <v>106.37112</v>
      </c>
      <c r="AP121" s="140">
        <v>126.63312999999999</v>
      </c>
      <c r="AQ121" s="140">
        <v>120.85053000000001</v>
      </c>
      <c r="AR121" s="140" t="s">
        <v>19</v>
      </c>
      <c r="AS121" s="140">
        <v>-3.9</v>
      </c>
      <c r="AT121" s="140">
        <v>24.6</v>
      </c>
      <c r="AU121" s="140">
        <v>-18.7</v>
      </c>
      <c r="AV121" s="140">
        <v>6.5</v>
      </c>
      <c r="AW121" s="140">
        <v>3</v>
      </c>
      <c r="AX121" s="140">
        <v>9.1999999999999993</v>
      </c>
      <c r="AY121" s="140" t="s">
        <v>19</v>
      </c>
      <c r="AZ121" s="140">
        <v>8.1999999999999993</v>
      </c>
      <c r="BA121" s="140">
        <v>34.299999999999997</v>
      </c>
      <c r="BB121" s="140">
        <v>-4.9000000000000004</v>
      </c>
      <c r="BC121" s="140">
        <v>2.1</v>
      </c>
      <c r="BD121" s="140">
        <v>4.9000000000000004</v>
      </c>
      <c r="BE121" s="140">
        <v>14.1</v>
      </c>
      <c r="BF121" s="140" t="s">
        <v>19</v>
      </c>
      <c r="BG121" s="140">
        <v>7.9</v>
      </c>
      <c r="BH121" s="140">
        <v>34.1</v>
      </c>
      <c r="BI121" s="140">
        <v>-4.5</v>
      </c>
      <c r="BJ121" s="140">
        <v>-0.8</v>
      </c>
      <c r="BK121" s="140">
        <v>3.9</v>
      </c>
      <c r="BL121" s="140">
        <v>14</v>
      </c>
      <c r="BM121" s="140" t="s">
        <v>19</v>
      </c>
      <c r="BN121" s="188" t="s">
        <v>19</v>
      </c>
      <c r="BO121" s="188" t="s">
        <v>19</v>
      </c>
      <c r="BP121" s="188" t="s">
        <v>19</v>
      </c>
      <c r="BQ121" s="188" t="s">
        <v>19</v>
      </c>
      <c r="BR121" s="188" t="s">
        <v>19</v>
      </c>
      <c r="BS121" s="188" t="s">
        <v>19</v>
      </c>
      <c r="BT121" s="188" t="s">
        <v>19</v>
      </c>
    </row>
    <row r="122" spans="1:72" x14ac:dyDescent="0.25">
      <c r="A122" s="1">
        <v>40787</v>
      </c>
      <c r="B122" s="30" t="s">
        <v>108</v>
      </c>
      <c r="C122" s="142">
        <v>122.10754</v>
      </c>
      <c r="D122" s="142">
        <v>117.43449</v>
      </c>
      <c r="E122" s="142">
        <v>122.44567000000001</v>
      </c>
      <c r="F122" s="142">
        <v>124.01079</v>
      </c>
      <c r="G122" s="142">
        <v>85.489500000000007</v>
      </c>
      <c r="H122" s="142">
        <v>122.02221</v>
      </c>
      <c r="I122" s="142">
        <v>122.13318</v>
      </c>
      <c r="J122" s="142">
        <v>-1</v>
      </c>
      <c r="K122" s="142">
        <v>-1.4</v>
      </c>
      <c r="L122" s="142">
        <v>-0.9</v>
      </c>
      <c r="M122" s="142">
        <v>3.7</v>
      </c>
      <c r="N122" s="142">
        <v>-0.7</v>
      </c>
      <c r="O122" s="142">
        <v>3.1</v>
      </c>
      <c r="P122" s="142">
        <v>1.6</v>
      </c>
      <c r="Q122" s="142">
        <v>1.1000000000000001</v>
      </c>
      <c r="R122" s="142">
        <v>2</v>
      </c>
      <c r="S122" s="142">
        <v>1</v>
      </c>
      <c r="T122" s="142">
        <v>-0.5</v>
      </c>
      <c r="U122" s="142">
        <v>1.1000000000000001</v>
      </c>
      <c r="V122" s="142">
        <v>4.2</v>
      </c>
      <c r="W122" s="142">
        <v>0.1</v>
      </c>
      <c r="X122" s="142">
        <v>1.6</v>
      </c>
      <c r="Y122" s="142">
        <v>4</v>
      </c>
      <c r="Z122" s="142">
        <v>1.5</v>
      </c>
      <c r="AA122" s="142">
        <v>-0.5</v>
      </c>
      <c r="AB122" s="142">
        <v>1.4</v>
      </c>
      <c r="AC122" s="142">
        <v>4.5999999999999996</v>
      </c>
      <c r="AD122" s="142">
        <v>0.4</v>
      </c>
      <c r="AE122" s="188">
        <f t="shared" ref="AE122:AK122" si="68">(AVERAGE(C120:C122)/AVERAGE(C108:C110)-1)*100</f>
        <v>0.26285231242468843</v>
      </c>
      <c r="AF122" s="188">
        <f t="shared" si="68"/>
        <v>0.15590636626214849</v>
      </c>
      <c r="AG122" s="188">
        <f t="shared" si="68"/>
        <v>0.26930117546406507</v>
      </c>
      <c r="AH122" s="188">
        <f t="shared" si="68"/>
        <v>0.9668912693350018</v>
      </c>
      <c r="AI122" s="188">
        <f t="shared" si="68"/>
        <v>-0.24599862526375471</v>
      </c>
      <c r="AJ122" s="188">
        <f t="shared" si="68"/>
        <v>3.1174793033207138</v>
      </c>
      <c r="AK122" s="188">
        <f t="shared" si="68"/>
        <v>-1.7660251384703063</v>
      </c>
      <c r="AL122" s="140">
        <v>173.54777999999999</v>
      </c>
      <c r="AM122" s="140">
        <v>318.96661999999998</v>
      </c>
      <c r="AN122" s="140">
        <v>113.48353</v>
      </c>
      <c r="AO122" s="140">
        <v>104.16639000000001</v>
      </c>
      <c r="AP122" s="140">
        <v>116.39624000000001</v>
      </c>
      <c r="AQ122" s="140">
        <v>119.04636000000001</v>
      </c>
      <c r="AR122" s="140" t="s">
        <v>19</v>
      </c>
      <c r="AS122" s="140">
        <v>-3.2</v>
      </c>
      <c r="AT122" s="140">
        <v>25.9</v>
      </c>
      <c r="AU122" s="140">
        <v>-18.3</v>
      </c>
      <c r="AV122" s="140">
        <v>12</v>
      </c>
      <c r="AW122" s="140">
        <v>-0.4</v>
      </c>
      <c r="AX122" s="140">
        <v>7.1</v>
      </c>
      <c r="AY122" s="140" t="s">
        <v>19</v>
      </c>
      <c r="AZ122" s="140">
        <v>6.9</v>
      </c>
      <c r="BA122" s="140">
        <v>33.299999999999997</v>
      </c>
      <c r="BB122" s="140">
        <v>-6.4</v>
      </c>
      <c r="BC122" s="140">
        <v>3.2</v>
      </c>
      <c r="BD122" s="140">
        <v>4.3</v>
      </c>
      <c r="BE122" s="140">
        <v>13.2</v>
      </c>
      <c r="BF122" s="140" t="s">
        <v>19</v>
      </c>
      <c r="BG122" s="140">
        <v>6.7</v>
      </c>
      <c r="BH122" s="140">
        <v>33.5</v>
      </c>
      <c r="BI122" s="140">
        <v>-6.2</v>
      </c>
      <c r="BJ122" s="140">
        <v>0</v>
      </c>
      <c r="BK122" s="140">
        <v>3.7</v>
      </c>
      <c r="BL122" s="140">
        <v>13.2</v>
      </c>
      <c r="BM122" s="140" t="s">
        <v>19</v>
      </c>
      <c r="BN122" s="188">
        <f t="shared" ref="BN122:BS122" si="69">(AVERAGE(AL120:AL122)/AVERAGE(AL108:AL110)-1)*100</f>
        <v>-2.1208411354770473</v>
      </c>
      <c r="BO122" s="188">
        <f t="shared" si="69"/>
        <v>25.053321226894475</v>
      </c>
      <c r="BP122" s="188">
        <f t="shared" si="69"/>
        <v>-16.4809276973373</v>
      </c>
      <c r="BQ122" s="188">
        <f t="shared" si="69"/>
        <v>10.416658029520697</v>
      </c>
      <c r="BR122" s="188">
        <f t="shared" si="69"/>
        <v>1.8876506873084065</v>
      </c>
      <c r="BS122" s="188">
        <f t="shared" si="69"/>
        <v>10.011055664863221</v>
      </c>
      <c r="BT122" s="188" t="s">
        <v>19</v>
      </c>
    </row>
    <row r="123" spans="1:72" x14ac:dyDescent="0.25">
      <c r="A123" s="1">
        <v>40817</v>
      </c>
      <c r="B123" s="30"/>
      <c r="C123" s="142">
        <v>123.83857</v>
      </c>
      <c r="D123" s="142">
        <v>118.94184</v>
      </c>
      <c r="E123" s="142">
        <v>124.19141999999999</v>
      </c>
      <c r="F123" s="142">
        <v>117.03657</v>
      </c>
      <c r="G123" s="142">
        <v>91.123459999999994</v>
      </c>
      <c r="H123" s="142">
        <v>123.09712</v>
      </c>
      <c r="I123" s="142">
        <v>123.01430999999999</v>
      </c>
      <c r="J123" s="142">
        <v>-1.4</v>
      </c>
      <c r="K123" s="142">
        <v>1.8</v>
      </c>
      <c r="L123" s="142">
        <v>-1.5</v>
      </c>
      <c r="M123" s="142">
        <v>0.1</v>
      </c>
      <c r="N123" s="142">
        <v>2.2000000000000002</v>
      </c>
      <c r="O123" s="142">
        <v>2.1</v>
      </c>
      <c r="P123" s="142">
        <v>-1.5</v>
      </c>
      <c r="Q123" s="142">
        <v>0.8</v>
      </c>
      <c r="R123" s="142">
        <v>2</v>
      </c>
      <c r="S123" s="142">
        <v>0.8</v>
      </c>
      <c r="T123" s="142">
        <v>-0.4</v>
      </c>
      <c r="U123" s="142">
        <v>1.2</v>
      </c>
      <c r="V123" s="142">
        <v>3.9</v>
      </c>
      <c r="W123" s="142">
        <v>-0.1</v>
      </c>
      <c r="X123" s="142">
        <v>1.3</v>
      </c>
      <c r="Y123" s="142">
        <v>3.4</v>
      </c>
      <c r="Z123" s="142">
        <v>1.2</v>
      </c>
      <c r="AA123" s="142">
        <v>-0.3</v>
      </c>
      <c r="AB123" s="142">
        <v>1.4</v>
      </c>
      <c r="AC123" s="142">
        <v>4.3</v>
      </c>
      <c r="AD123" s="142">
        <v>0</v>
      </c>
      <c r="AE123" s="188" t="s">
        <v>19</v>
      </c>
      <c r="AF123" s="188" t="s">
        <v>19</v>
      </c>
      <c r="AG123" s="188" t="s">
        <v>19</v>
      </c>
      <c r="AH123" s="188" t="s">
        <v>19</v>
      </c>
      <c r="AI123" s="188" t="s">
        <v>19</v>
      </c>
      <c r="AJ123" s="188" t="s">
        <v>19</v>
      </c>
      <c r="AK123" s="188" t="s">
        <v>19</v>
      </c>
      <c r="AL123" s="140">
        <v>174.49681000000001</v>
      </c>
      <c r="AM123" s="140">
        <v>306.16699999999997</v>
      </c>
      <c r="AN123" s="140">
        <v>118.22828</v>
      </c>
      <c r="AO123" s="140">
        <v>115.25578</v>
      </c>
      <c r="AP123" s="140">
        <v>121.59452</v>
      </c>
      <c r="AQ123" s="140">
        <v>124.34179</v>
      </c>
      <c r="AR123" s="140" t="s">
        <v>19</v>
      </c>
      <c r="AS123" s="140">
        <v>-5.7</v>
      </c>
      <c r="AT123" s="140">
        <v>9.9</v>
      </c>
      <c r="AU123" s="140">
        <v>-14.6</v>
      </c>
      <c r="AV123" s="140">
        <v>28.5</v>
      </c>
      <c r="AW123" s="140">
        <v>0.9</v>
      </c>
      <c r="AX123" s="140">
        <v>12.7</v>
      </c>
      <c r="AY123" s="140" t="s">
        <v>19</v>
      </c>
      <c r="AZ123" s="140">
        <v>5.5</v>
      </c>
      <c r="BA123" s="140">
        <v>30.6</v>
      </c>
      <c r="BB123" s="140">
        <v>-7.3</v>
      </c>
      <c r="BC123" s="140">
        <v>5.8</v>
      </c>
      <c r="BD123" s="140">
        <v>3.9</v>
      </c>
      <c r="BE123" s="140">
        <v>13.2</v>
      </c>
      <c r="BF123" s="140" t="s">
        <v>19</v>
      </c>
      <c r="BG123" s="140">
        <v>5.2</v>
      </c>
      <c r="BH123" s="140">
        <v>30.9</v>
      </c>
      <c r="BI123" s="140">
        <v>-7.5</v>
      </c>
      <c r="BJ123" s="140">
        <v>3</v>
      </c>
      <c r="BK123" s="140">
        <v>3.2</v>
      </c>
      <c r="BL123" s="140">
        <v>13.1</v>
      </c>
      <c r="BM123" s="140" t="s">
        <v>19</v>
      </c>
      <c r="BN123" s="188" t="s">
        <v>19</v>
      </c>
      <c r="BO123" s="188" t="s">
        <v>19</v>
      </c>
      <c r="BP123" s="188" t="s">
        <v>19</v>
      </c>
      <c r="BQ123" s="188" t="s">
        <v>19</v>
      </c>
      <c r="BR123" s="188" t="s">
        <v>19</v>
      </c>
      <c r="BS123" s="188" t="s">
        <v>19</v>
      </c>
      <c r="BT123" s="188" t="s">
        <v>19</v>
      </c>
    </row>
    <row r="124" spans="1:72" x14ac:dyDescent="0.25">
      <c r="A124" s="1">
        <v>40848</v>
      </c>
      <c r="B124" s="30"/>
      <c r="C124" s="142">
        <v>121.40188000000001</v>
      </c>
      <c r="D124" s="142">
        <v>118.82906</v>
      </c>
      <c r="E124" s="142">
        <v>121.60733</v>
      </c>
      <c r="F124" s="142">
        <v>110.43955</v>
      </c>
      <c r="G124" s="142">
        <v>88.763999999999996</v>
      </c>
      <c r="H124" s="142">
        <v>117.69271999999999</v>
      </c>
      <c r="I124" s="142">
        <v>117.4687</v>
      </c>
      <c r="J124" s="142">
        <v>-2.4</v>
      </c>
      <c r="K124" s="142">
        <v>3.5</v>
      </c>
      <c r="L124" s="142">
        <v>-2.8</v>
      </c>
      <c r="M124" s="142">
        <v>0.2</v>
      </c>
      <c r="N124" s="142">
        <v>1</v>
      </c>
      <c r="O124" s="142">
        <v>1.2</v>
      </c>
      <c r="P124" s="142">
        <v>-3.8</v>
      </c>
      <c r="Q124" s="142">
        <v>0.5</v>
      </c>
      <c r="R124" s="142">
        <v>2.2000000000000002</v>
      </c>
      <c r="S124" s="142">
        <v>0.4</v>
      </c>
      <c r="T124" s="142">
        <v>-0.4</v>
      </c>
      <c r="U124" s="142">
        <v>1.2</v>
      </c>
      <c r="V124" s="142">
        <v>3.7</v>
      </c>
      <c r="W124" s="142">
        <v>-0.4</v>
      </c>
      <c r="X124" s="142">
        <v>0.7</v>
      </c>
      <c r="Y124" s="142">
        <v>2.8</v>
      </c>
      <c r="Z124" s="142">
        <v>0.6</v>
      </c>
      <c r="AA124" s="142">
        <v>-0.4</v>
      </c>
      <c r="AB124" s="142">
        <v>1.1000000000000001</v>
      </c>
      <c r="AC124" s="142">
        <v>3.9</v>
      </c>
      <c r="AD124" s="142">
        <v>-0.7</v>
      </c>
      <c r="AE124" s="188" t="s">
        <v>19</v>
      </c>
      <c r="AF124" s="188" t="s">
        <v>19</v>
      </c>
      <c r="AG124" s="188" t="s">
        <v>19</v>
      </c>
      <c r="AH124" s="188" t="s">
        <v>19</v>
      </c>
      <c r="AI124" s="188" t="s">
        <v>19</v>
      </c>
      <c r="AJ124" s="188" t="s">
        <v>19</v>
      </c>
      <c r="AK124" s="188" t="s">
        <v>19</v>
      </c>
      <c r="AL124" s="140">
        <v>175.03981999999999</v>
      </c>
      <c r="AM124" s="140">
        <v>322.30766</v>
      </c>
      <c r="AN124" s="140">
        <v>114.28937999999999</v>
      </c>
      <c r="AO124" s="140">
        <v>127.0604</v>
      </c>
      <c r="AP124" s="140">
        <v>115.49242</v>
      </c>
      <c r="AQ124" s="140">
        <v>118.12797999999999</v>
      </c>
      <c r="AR124" s="140" t="s">
        <v>19</v>
      </c>
      <c r="AS124" s="140">
        <v>0</v>
      </c>
      <c r="AT124" s="140">
        <v>18.8</v>
      </c>
      <c r="AU124" s="140">
        <v>-11.2</v>
      </c>
      <c r="AV124" s="140">
        <v>51.1</v>
      </c>
      <c r="AW124" s="140">
        <v>2.5</v>
      </c>
      <c r="AX124" s="140">
        <v>15.1</v>
      </c>
      <c r="AY124" s="140" t="s">
        <v>19</v>
      </c>
      <c r="AZ124" s="140">
        <v>5</v>
      </c>
      <c r="BA124" s="140">
        <v>29.4</v>
      </c>
      <c r="BB124" s="140">
        <v>-7.6</v>
      </c>
      <c r="BC124" s="140">
        <v>9.6999999999999993</v>
      </c>
      <c r="BD124" s="140">
        <v>3.8</v>
      </c>
      <c r="BE124" s="140">
        <v>13.3</v>
      </c>
      <c r="BF124" s="140" t="s">
        <v>19</v>
      </c>
      <c r="BG124" s="140">
        <v>4.4000000000000004</v>
      </c>
      <c r="BH124" s="140">
        <v>28.8</v>
      </c>
      <c r="BI124" s="140">
        <v>-8</v>
      </c>
      <c r="BJ124" s="140">
        <v>7.9</v>
      </c>
      <c r="BK124" s="140">
        <v>3.4</v>
      </c>
      <c r="BL124" s="140">
        <v>13.6</v>
      </c>
      <c r="BM124" s="140" t="s">
        <v>19</v>
      </c>
      <c r="BN124" s="188" t="s">
        <v>19</v>
      </c>
      <c r="BO124" s="188" t="s">
        <v>19</v>
      </c>
      <c r="BP124" s="188" t="s">
        <v>19</v>
      </c>
      <c r="BQ124" s="188" t="s">
        <v>19</v>
      </c>
      <c r="BR124" s="188" t="s">
        <v>19</v>
      </c>
      <c r="BS124" s="188" t="s">
        <v>19</v>
      </c>
      <c r="BT124" s="188" t="s">
        <v>19</v>
      </c>
    </row>
    <row r="125" spans="1:72" x14ac:dyDescent="0.25">
      <c r="A125" s="1">
        <v>40878</v>
      </c>
      <c r="B125" s="30" t="s">
        <v>109</v>
      </c>
      <c r="C125" s="142">
        <v>111.49518999999999</v>
      </c>
      <c r="D125" s="142">
        <v>120.74981</v>
      </c>
      <c r="E125" s="142">
        <v>110.9513</v>
      </c>
      <c r="F125" s="142">
        <v>98.647580000000005</v>
      </c>
      <c r="G125" s="142">
        <v>89.633269999999996</v>
      </c>
      <c r="H125" s="142">
        <v>111.13208</v>
      </c>
      <c r="I125" s="142">
        <v>109.64644</v>
      </c>
      <c r="J125" s="142">
        <v>-0.9</v>
      </c>
      <c r="K125" s="142">
        <v>2.1</v>
      </c>
      <c r="L125" s="142">
        <v>-1.1000000000000001</v>
      </c>
      <c r="M125" s="142">
        <v>5.2</v>
      </c>
      <c r="N125" s="142">
        <v>3.8</v>
      </c>
      <c r="O125" s="142">
        <v>-2.8</v>
      </c>
      <c r="P125" s="142">
        <v>-0.4</v>
      </c>
      <c r="Q125" s="142">
        <v>0.4</v>
      </c>
      <c r="R125" s="142">
        <v>2.2000000000000002</v>
      </c>
      <c r="S125" s="142">
        <v>0.3</v>
      </c>
      <c r="T125" s="142">
        <v>0</v>
      </c>
      <c r="U125" s="142">
        <v>1.4</v>
      </c>
      <c r="V125" s="142">
        <v>3.1</v>
      </c>
      <c r="W125" s="142">
        <v>-0.4</v>
      </c>
      <c r="X125" s="142">
        <v>0.4</v>
      </c>
      <c r="Y125" s="142">
        <v>2.2000000000000002</v>
      </c>
      <c r="Z125" s="142">
        <v>0.3</v>
      </c>
      <c r="AA125" s="142">
        <v>0</v>
      </c>
      <c r="AB125" s="142">
        <v>1.4</v>
      </c>
      <c r="AC125" s="142">
        <v>3.1</v>
      </c>
      <c r="AD125" s="142">
        <v>-0.4</v>
      </c>
      <c r="AE125" s="188">
        <f t="shared" ref="AE125:AK125" si="70">(AVERAGE(C123:C125)/AVERAGE(C111:C113)-1)*100</f>
        <v>-1.5938276281477814</v>
      </c>
      <c r="AF125" s="188">
        <f t="shared" si="70"/>
        <v>2.4897510451921345</v>
      </c>
      <c r="AG125" s="188">
        <f t="shared" si="70"/>
        <v>-1.8416701270855262</v>
      </c>
      <c r="AH125" s="188">
        <f t="shared" si="70"/>
        <v>1.6117898499348637</v>
      </c>
      <c r="AI125" s="188">
        <f t="shared" si="70"/>
        <v>2.3134266458714636</v>
      </c>
      <c r="AJ125" s="188">
        <f t="shared" si="70"/>
        <v>0.18392383603722529</v>
      </c>
      <c r="AK125" s="188">
        <f t="shared" si="70"/>
        <v>-1.9445688665661542</v>
      </c>
      <c r="AL125" s="140">
        <v>175.62384</v>
      </c>
      <c r="AM125" s="140">
        <v>341.39084000000003</v>
      </c>
      <c r="AN125" s="140">
        <v>109.56426999999999</v>
      </c>
      <c r="AO125" s="140">
        <v>118.70937000000001</v>
      </c>
      <c r="AP125" s="140">
        <v>106.94519</v>
      </c>
      <c r="AQ125" s="140">
        <v>115.69474</v>
      </c>
      <c r="AR125" s="140" t="s">
        <v>19</v>
      </c>
      <c r="AS125" s="140">
        <v>4.2</v>
      </c>
      <c r="AT125" s="140">
        <v>31.2</v>
      </c>
      <c r="AU125" s="140">
        <v>-11.8</v>
      </c>
      <c r="AV125" s="140">
        <v>34.700000000000003</v>
      </c>
      <c r="AW125" s="140">
        <v>-4.5</v>
      </c>
      <c r="AX125" s="140">
        <v>10.4</v>
      </c>
      <c r="AY125" s="140" t="s">
        <v>19</v>
      </c>
      <c r="AZ125" s="140">
        <v>4.9000000000000004</v>
      </c>
      <c r="BA125" s="140">
        <v>29.6</v>
      </c>
      <c r="BB125" s="140">
        <v>-8</v>
      </c>
      <c r="BC125" s="140">
        <v>11.8</v>
      </c>
      <c r="BD125" s="140">
        <v>3.1</v>
      </c>
      <c r="BE125" s="140">
        <v>13.1</v>
      </c>
      <c r="BF125" s="140" t="s">
        <v>19</v>
      </c>
      <c r="BG125" s="140">
        <v>4.9000000000000004</v>
      </c>
      <c r="BH125" s="140">
        <v>29.6</v>
      </c>
      <c r="BI125" s="140">
        <v>-8</v>
      </c>
      <c r="BJ125" s="140">
        <v>11.8</v>
      </c>
      <c r="BK125" s="140">
        <v>3.1</v>
      </c>
      <c r="BL125" s="140">
        <v>13.1</v>
      </c>
      <c r="BM125" s="140" t="s">
        <v>19</v>
      </c>
      <c r="BN125" s="188">
        <f t="shared" ref="BN125:BS125" si="71">(AVERAGE(AL123:AL125)/AVERAGE(AL111:AL113)-1)*100</f>
        <v>-0.65503940462993127</v>
      </c>
      <c r="BO125" s="188">
        <f t="shared" si="71"/>
        <v>19.739862284753663</v>
      </c>
      <c r="BP125" s="188">
        <f t="shared" si="71"/>
        <v>-12.620550290232091</v>
      </c>
      <c r="BQ125" s="188">
        <f t="shared" si="71"/>
        <v>37.857947553459994</v>
      </c>
      <c r="BR125" s="188">
        <f t="shared" si="71"/>
        <v>-0.35014961577999326</v>
      </c>
      <c r="BS125" s="188">
        <f t="shared" si="71"/>
        <v>12.676018276715983</v>
      </c>
      <c r="BT125" s="188" t="s">
        <v>19</v>
      </c>
    </row>
    <row r="126" spans="1:72" x14ac:dyDescent="0.25">
      <c r="A126" s="1">
        <v>40909</v>
      </c>
      <c r="B126" s="30"/>
      <c r="C126" s="142">
        <v>103.35733</v>
      </c>
      <c r="D126" s="142">
        <v>107.09504</v>
      </c>
      <c r="E126" s="142">
        <v>102.88463</v>
      </c>
      <c r="F126" s="142">
        <v>86.787270000000007</v>
      </c>
      <c r="G126" s="142">
        <v>85.180440000000004</v>
      </c>
      <c r="H126" s="142">
        <v>109.16285999999999</v>
      </c>
      <c r="I126" s="142">
        <v>110.93009000000001</v>
      </c>
      <c r="J126" s="142">
        <v>-4.9000000000000004</v>
      </c>
      <c r="K126" s="142">
        <v>-7</v>
      </c>
      <c r="L126" s="142">
        <v>-5</v>
      </c>
      <c r="M126" s="142">
        <v>-2.6</v>
      </c>
      <c r="N126" s="142">
        <v>-1.5</v>
      </c>
      <c r="O126" s="142">
        <v>1.3</v>
      </c>
      <c r="P126" s="142">
        <v>-4.7</v>
      </c>
      <c r="Q126" s="142">
        <v>-4.9000000000000004</v>
      </c>
      <c r="R126" s="142">
        <v>-7</v>
      </c>
      <c r="S126" s="142">
        <v>-5</v>
      </c>
      <c r="T126" s="142">
        <v>-2.6</v>
      </c>
      <c r="U126" s="142">
        <v>-1.5</v>
      </c>
      <c r="V126" s="142">
        <v>1.3</v>
      </c>
      <c r="W126" s="142">
        <v>-4.7</v>
      </c>
      <c r="X126" s="142">
        <v>-0.1</v>
      </c>
      <c r="Y126" s="142">
        <v>1.1000000000000001</v>
      </c>
      <c r="Z126" s="142">
        <v>-0.2</v>
      </c>
      <c r="AA126" s="142">
        <v>-0.1</v>
      </c>
      <c r="AB126" s="142">
        <v>1.1000000000000001</v>
      </c>
      <c r="AC126" s="142">
        <v>3</v>
      </c>
      <c r="AD126" s="142">
        <v>-0.8</v>
      </c>
      <c r="AE126" s="188" t="s">
        <v>19</v>
      </c>
      <c r="AF126" s="188" t="s">
        <v>19</v>
      </c>
      <c r="AG126" s="188" t="s">
        <v>19</v>
      </c>
      <c r="AH126" s="188" t="s">
        <v>19</v>
      </c>
      <c r="AI126" s="188" t="s">
        <v>19</v>
      </c>
      <c r="AJ126" s="188" t="s">
        <v>19</v>
      </c>
      <c r="AK126" s="188" t="s">
        <v>19</v>
      </c>
      <c r="AL126" s="140">
        <v>166.09302</v>
      </c>
      <c r="AM126" s="140">
        <v>298.17385000000002</v>
      </c>
      <c r="AN126" s="140">
        <v>112.22009</v>
      </c>
      <c r="AO126" s="140">
        <v>112.55163</v>
      </c>
      <c r="AP126" s="140">
        <v>122.14919999999999</v>
      </c>
      <c r="AQ126" s="140">
        <v>105.69887</v>
      </c>
      <c r="AR126" s="140">
        <v>109.62844</v>
      </c>
      <c r="AS126" s="140">
        <v>-8.5</v>
      </c>
      <c r="AT126" s="140">
        <v>-1.7</v>
      </c>
      <c r="AU126" s="140">
        <v>-11.9</v>
      </c>
      <c r="AV126" s="140">
        <v>33.4</v>
      </c>
      <c r="AW126" s="140">
        <v>7</v>
      </c>
      <c r="AX126" s="140">
        <v>-2.1</v>
      </c>
      <c r="AY126" s="140" t="s">
        <v>19</v>
      </c>
      <c r="AZ126" s="140">
        <v>-8.5</v>
      </c>
      <c r="BA126" s="140">
        <v>-1.7</v>
      </c>
      <c r="BB126" s="140">
        <v>-11.9</v>
      </c>
      <c r="BC126" s="140">
        <v>33.4</v>
      </c>
      <c r="BD126" s="140">
        <v>7</v>
      </c>
      <c r="BE126" s="140">
        <v>-2.1</v>
      </c>
      <c r="BF126" s="140" t="s">
        <v>19</v>
      </c>
      <c r="BG126" s="140">
        <v>3.5</v>
      </c>
      <c r="BH126" s="140">
        <v>25.8</v>
      </c>
      <c r="BI126" s="140">
        <v>-8.5</v>
      </c>
      <c r="BJ126" s="140">
        <v>15.2</v>
      </c>
      <c r="BK126" s="140">
        <v>3.7</v>
      </c>
      <c r="BL126" s="140">
        <v>11.6</v>
      </c>
      <c r="BM126" s="140" t="s">
        <v>19</v>
      </c>
      <c r="BN126" s="188" t="s">
        <v>19</v>
      </c>
      <c r="BO126" s="188" t="s">
        <v>19</v>
      </c>
      <c r="BP126" s="188" t="s">
        <v>19</v>
      </c>
      <c r="BQ126" s="188" t="s">
        <v>19</v>
      </c>
      <c r="BR126" s="188" t="s">
        <v>19</v>
      </c>
      <c r="BS126" s="188" t="s">
        <v>19</v>
      </c>
      <c r="BT126" s="188" t="s">
        <v>19</v>
      </c>
    </row>
    <row r="127" spans="1:72" x14ac:dyDescent="0.25">
      <c r="A127" s="1">
        <v>40940</v>
      </c>
      <c r="B127" s="30"/>
      <c r="C127" s="142">
        <v>104.68291000000001</v>
      </c>
      <c r="D127" s="142">
        <v>108.47377</v>
      </c>
      <c r="E127" s="142">
        <v>104.20349</v>
      </c>
      <c r="F127" s="142">
        <v>82.56156</v>
      </c>
      <c r="G127" s="142">
        <v>83.345219999999998</v>
      </c>
      <c r="H127" s="142">
        <v>110.58347000000001</v>
      </c>
      <c r="I127" s="142">
        <v>110.86579</v>
      </c>
      <c r="J127" s="142">
        <v>-5.8</v>
      </c>
      <c r="K127" s="142">
        <v>3.2</v>
      </c>
      <c r="L127" s="142">
        <v>-6.6</v>
      </c>
      <c r="M127" s="142">
        <v>-8.1999999999999993</v>
      </c>
      <c r="N127" s="142">
        <v>2.8</v>
      </c>
      <c r="O127" s="142">
        <v>2.2999999999999998</v>
      </c>
      <c r="P127" s="142">
        <v>-3.4</v>
      </c>
      <c r="Q127" s="142">
        <v>-5.4</v>
      </c>
      <c r="R127" s="142">
        <v>-2.1</v>
      </c>
      <c r="S127" s="142">
        <v>-5.8</v>
      </c>
      <c r="T127" s="142">
        <v>-5.4</v>
      </c>
      <c r="U127" s="142">
        <v>0.6</v>
      </c>
      <c r="V127" s="142">
        <v>1.8</v>
      </c>
      <c r="W127" s="142">
        <v>-4.0999999999999996</v>
      </c>
      <c r="X127" s="142">
        <v>-1.1000000000000001</v>
      </c>
      <c r="Y127" s="142">
        <v>1</v>
      </c>
      <c r="Z127" s="142">
        <v>-1.3</v>
      </c>
      <c r="AA127" s="142">
        <v>-1.1000000000000001</v>
      </c>
      <c r="AB127" s="142">
        <v>1</v>
      </c>
      <c r="AC127" s="142">
        <v>2.6</v>
      </c>
      <c r="AD127" s="142">
        <v>-1.3</v>
      </c>
      <c r="AE127" s="188" t="s">
        <v>19</v>
      </c>
      <c r="AF127" s="188" t="s">
        <v>19</v>
      </c>
      <c r="AG127" s="188" t="s">
        <v>19</v>
      </c>
      <c r="AH127" s="188" t="s">
        <v>19</v>
      </c>
      <c r="AI127" s="188" t="s">
        <v>19</v>
      </c>
      <c r="AJ127" s="188" t="s">
        <v>19</v>
      </c>
      <c r="AK127" s="188" t="s">
        <v>19</v>
      </c>
      <c r="AL127" s="140">
        <v>162.34941000000001</v>
      </c>
      <c r="AM127" s="140">
        <v>302.56292999999999</v>
      </c>
      <c r="AN127" s="140">
        <v>105.15931999999999</v>
      </c>
      <c r="AO127" s="140">
        <v>91.307599999999994</v>
      </c>
      <c r="AP127" s="140">
        <v>116.1037</v>
      </c>
      <c r="AQ127" s="140">
        <v>109.77273</v>
      </c>
      <c r="AR127" s="140">
        <v>106.5904</v>
      </c>
      <c r="AS127" s="140">
        <v>-5.5</v>
      </c>
      <c r="AT127" s="140">
        <v>6.4</v>
      </c>
      <c r="AU127" s="140">
        <v>-13.3</v>
      </c>
      <c r="AV127" s="140">
        <v>6.3</v>
      </c>
      <c r="AW127" s="140">
        <v>5.2</v>
      </c>
      <c r="AX127" s="140">
        <v>7.6</v>
      </c>
      <c r="AY127" s="140" t="s">
        <v>19</v>
      </c>
      <c r="AZ127" s="140">
        <v>-7.1</v>
      </c>
      <c r="BA127" s="140">
        <v>2.2999999999999998</v>
      </c>
      <c r="BB127" s="140">
        <v>-12.6</v>
      </c>
      <c r="BC127" s="140">
        <v>19.7</v>
      </c>
      <c r="BD127" s="140">
        <v>6.1</v>
      </c>
      <c r="BE127" s="140">
        <v>2.6</v>
      </c>
      <c r="BF127" s="140" t="s">
        <v>19</v>
      </c>
      <c r="BG127" s="140">
        <v>2</v>
      </c>
      <c r="BH127" s="140">
        <v>23.1</v>
      </c>
      <c r="BI127" s="140">
        <v>-9.6</v>
      </c>
      <c r="BJ127" s="140">
        <v>14.5</v>
      </c>
      <c r="BK127" s="140">
        <v>3.3</v>
      </c>
      <c r="BL127" s="140">
        <v>10.9</v>
      </c>
      <c r="BM127" s="140" t="s">
        <v>19</v>
      </c>
      <c r="BN127" s="188" t="s">
        <v>19</v>
      </c>
      <c r="BO127" s="188" t="s">
        <v>19</v>
      </c>
      <c r="BP127" s="188" t="s">
        <v>19</v>
      </c>
      <c r="BQ127" s="188" t="s">
        <v>19</v>
      </c>
      <c r="BR127" s="188" t="s">
        <v>19</v>
      </c>
      <c r="BS127" s="188" t="s">
        <v>19</v>
      </c>
      <c r="BT127" s="188" t="s">
        <v>19</v>
      </c>
    </row>
    <row r="128" spans="1:72" x14ac:dyDescent="0.25">
      <c r="A128" s="1">
        <v>40969</v>
      </c>
      <c r="B128" s="30" t="s">
        <v>110</v>
      </c>
      <c r="C128" s="142">
        <v>116.1812</v>
      </c>
      <c r="D128" s="142">
        <v>114.22976</v>
      </c>
      <c r="E128" s="142">
        <v>116.42738</v>
      </c>
      <c r="F128" s="142">
        <v>88.601460000000003</v>
      </c>
      <c r="G128" s="142">
        <v>88.793989999999994</v>
      </c>
      <c r="H128" s="142">
        <v>120.73351</v>
      </c>
      <c r="I128" s="142">
        <v>120.91254000000001</v>
      </c>
      <c r="J128" s="142">
        <v>-4.5</v>
      </c>
      <c r="K128" s="142">
        <v>1.6</v>
      </c>
      <c r="L128" s="142">
        <v>-4.8</v>
      </c>
      <c r="M128" s="142">
        <v>-10.1</v>
      </c>
      <c r="N128" s="142">
        <v>-2</v>
      </c>
      <c r="O128" s="142">
        <v>3.1</v>
      </c>
      <c r="P128" s="142">
        <v>-7.1</v>
      </c>
      <c r="Q128" s="142">
        <v>-5</v>
      </c>
      <c r="R128" s="142">
        <v>-0.9</v>
      </c>
      <c r="S128" s="142">
        <v>-5.4</v>
      </c>
      <c r="T128" s="142">
        <v>-7.1</v>
      </c>
      <c r="U128" s="142">
        <v>-0.3</v>
      </c>
      <c r="V128" s="142">
        <v>2.2999999999999998</v>
      </c>
      <c r="W128" s="142">
        <v>-5.2</v>
      </c>
      <c r="X128" s="142">
        <v>-1.4</v>
      </c>
      <c r="Y128" s="142">
        <v>1.2</v>
      </c>
      <c r="Z128" s="142">
        <v>-1.6</v>
      </c>
      <c r="AA128" s="142">
        <v>-1.7</v>
      </c>
      <c r="AB128" s="142">
        <v>0.8</v>
      </c>
      <c r="AC128" s="142">
        <v>2.6</v>
      </c>
      <c r="AD128" s="142">
        <v>-2.2000000000000002</v>
      </c>
      <c r="AE128" s="188">
        <f t="shared" ref="AE128:AK128" si="72">(AVERAGE(C126:C128)/AVERAGE(C114:C116)-1)*100</f>
        <v>-5.0458580312727319</v>
      </c>
      <c r="AF128" s="188">
        <f t="shared" si="72"/>
        <v>-0.86664212068393587</v>
      </c>
      <c r="AG128" s="188">
        <f t="shared" si="72"/>
        <v>-5.439394481017656</v>
      </c>
      <c r="AH128" s="188">
        <f t="shared" si="72"/>
        <v>-7.0544561545969326</v>
      </c>
      <c r="AI128" s="188">
        <f t="shared" si="72"/>
        <v>-0.29897561823861718</v>
      </c>
      <c r="AJ128" s="188">
        <f t="shared" si="72"/>
        <v>2.2622499934148665</v>
      </c>
      <c r="AK128" s="188">
        <f t="shared" si="72"/>
        <v>-5.1723622218297187</v>
      </c>
      <c r="AL128" s="140">
        <v>175.30303000000001</v>
      </c>
      <c r="AM128" s="140">
        <v>330.07889</v>
      </c>
      <c r="AN128" s="140">
        <v>112.17328999999999</v>
      </c>
      <c r="AO128" s="140">
        <v>110.55997000000001</v>
      </c>
      <c r="AP128" s="140">
        <v>123.35389000000001</v>
      </c>
      <c r="AQ128" s="140">
        <v>126.20976</v>
      </c>
      <c r="AR128" s="140">
        <v>97.098259999999996</v>
      </c>
      <c r="AS128" s="140">
        <v>-8.8000000000000007</v>
      </c>
      <c r="AT128" s="140">
        <v>3.2</v>
      </c>
      <c r="AU128" s="140">
        <v>-17</v>
      </c>
      <c r="AV128" s="140">
        <v>33</v>
      </c>
      <c r="AW128" s="140">
        <v>2</v>
      </c>
      <c r="AX128" s="140">
        <v>20.8</v>
      </c>
      <c r="AY128" s="140" t="s">
        <v>19</v>
      </c>
      <c r="AZ128" s="140">
        <v>-7.7</v>
      </c>
      <c r="BA128" s="140">
        <v>2.6</v>
      </c>
      <c r="BB128" s="140">
        <v>-14.2</v>
      </c>
      <c r="BC128" s="140">
        <v>24.1</v>
      </c>
      <c r="BD128" s="140">
        <v>4.5999999999999996</v>
      </c>
      <c r="BE128" s="140">
        <v>8.6999999999999993</v>
      </c>
      <c r="BF128" s="140" t="s">
        <v>19</v>
      </c>
      <c r="BG128" s="140">
        <v>0.3</v>
      </c>
      <c r="BH128" s="140">
        <v>19.7</v>
      </c>
      <c r="BI128" s="140">
        <v>-10.7</v>
      </c>
      <c r="BJ128" s="140">
        <v>18.600000000000001</v>
      </c>
      <c r="BK128" s="140">
        <v>3.8</v>
      </c>
      <c r="BL128" s="140">
        <v>12.2</v>
      </c>
      <c r="BM128" s="140" t="s">
        <v>19</v>
      </c>
      <c r="BN128" s="188">
        <f t="shared" ref="BN128:BS128" si="73">(AVERAGE(AL126:AL128)/AVERAGE(AL114:AL116)-1)*100</f>
        <v>-7.6788774295427187</v>
      </c>
      <c r="BO128" s="188">
        <f t="shared" si="73"/>
        <v>2.59590833727954</v>
      </c>
      <c r="BP128" s="188">
        <f t="shared" si="73"/>
        <v>-14.157644501937893</v>
      </c>
      <c r="BQ128" s="188">
        <f t="shared" si="73"/>
        <v>24.05851100683747</v>
      </c>
      <c r="BR128" s="188">
        <f t="shared" si="73"/>
        <v>4.649017663415389</v>
      </c>
      <c r="BS128" s="188">
        <f t="shared" si="73"/>
        <v>8.6719751014692648</v>
      </c>
      <c r="BT128" s="188" t="s">
        <v>19</v>
      </c>
    </row>
    <row r="129" spans="1:72" x14ac:dyDescent="0.25">
      <c r="A129" s="1">
        <v>41000</v>
      </c>
      <c r="B129" s="30"/>
      <c r="C129" s="142">
        <v>108.09827</v>
      </c>
      <c r="D129" s="142">
        <v>111.42543999999999</v>
      </c>
      <c r="E129" s="142">
        <v>107.67743</v>
      </c>
      <c r="F129" s="142">
        <v>82.621309999999994</v>
      </c>
      <c r="G129" s="142">
        <v>85.753219999999999</v>
      </c>
      <c r="H129" s="142">
        <v>112.44716</v>
      </c>
      <c r="I129" s="142">
        <v>115.86013</v>
      </c>
      <c r="J129" s="142">
        <v>-4.9000000000000004</v>
      </c>
      <c r="K129" s="142">
        <v>-0.4</v>
      </c>
      <c r="L129" s="142">
        <v>-5.4</v>
      </c>
      <c r="M129" s="142">
        <v>-10.7</v>
      </c>
      <c r="N129" s="142">
        <v>3.2</v>
      </c>
      <c r="O129" s="142">
        <v>-1.7</v>
      </c>
      <c r="P129" s="142">
        <v>-6.6</v>
      </c>
      <c r="Q129" s="142">
        <v>-5</v>
      </c>
      <c r="R129" s="142">
        <v>-0.7</v>
      </c>
      <c r="S129" s="142">
        <v>-5.4</v>
      </c>
      <c r="T129" s="142">
        <v>-8</v>
      </c>
      <c r="U129" s="142">
        <v>0.5</v>
      </c>
      <c r="V129" s="142">
        <v>1.3</v>
      </c>
      <c r="W129" s="142">
        <v>-5.5</v>
      </c>
      <c r="X129" s="142">
        <v>-1.7</v>
      </c>
      <c r="Y129" s="142">
        <v>1</v>
      </c>
      <c r="Z129" s="142">
        <v>-1.9</v>
      </c>
      <c r="AA129" s="142">
        <v>-1.8</v>
      </c>
      <c r="AB129" s="142">
        <v>0.9</v>
      </c>
      <c r="AC129" s="142">
        <v>2.1</v>
      </c>
      <c r="AD129" s="142">
        <v>-3</v>
      </c>
      <c r="AE129" s="188" t="s">
        <v>19</v>
      </c>
      <c r="AF129" s="188" t="s">
        <v>19</v>
      </c>
      <c r="AG129" s="188" t="s">
        <v>19</v>
      </c>
      <c r="AH129" s="188" t="s">
        <v>19</v>
      </c>
      <c r="AI129" s="188" t="s">
        <v>19</v>
      </c>
      <c r="AJ129" s="188" t="s">
        <v>19</v>
      </c>
      <c r="AK129" s="188" t="s">
        <v>19</v>
      </c>
      <c r="AL129" s="140">
        <v>157.24360999999999</v>
      </c>
      <c r="AM129" s="140">
        <v>291.97841</v>
      </c>
      <c r="AN129" s="140">
        <v>102.28818</v>
      </c>
      <c r="AO129" s="140">
        <v>86.800809999999998</v>
      </c>
      <c r="AP129" s="140">
        <v>119.3883</v>
      </c>
      <c r="AQ129" s="140">
        <v>117.28308</v>
      </c>
      <c r="AR129" s="140">
        <v>94.330410000000001</v>
      </c>
      <c r="AS129" s="140">
        <v>-14.5</v>
      </c>
      <c r="AT129" s="140">
        <v>-5</v>
      </c>
      <c r="AU129" s="140">
        <v>-20.7</v>
      </c>
      <c r="AV129" s="140">
        <v>9.4</v>
      </c>
      <c r="AW129" s="140">
        <v>2</v>
      </c>
      <c r="AX129" s="140">
        <v>5.5</v>
      </c>
      <c r="AY129" s="140" t="s">
        <v>19</v>
      </c>
      <c r="AZ129" s="140">
        <v>-9.4</v>
      </c>
      <c r="BA129" s="140">
        <v>0.7</v>
      </c>
      <c r="BB129" s="140">
        <v>-15.8</v>
      </c>
      <c r="BC129" s="140">
        <v>20.6</v>
      </c>
      <c r="BD129" s="140">
        <v>4</v>
      </c>
      <c r="BE129" s="140">
        <v>7.8</v>
      </c>
      <c r="BF129" s="140" t="s">
        <v>19</v>
      </c>
      <c r="BG129" s="140">
        <v>-1.9</v>
      </c>
      <c r="BH129" s="140">
        <v>16.2</v>
      </c>
      <c r="BI129" s="140">
        <v>-12.4</v>
      </c>
      <c r="BJ129" s="140">
        <v>18.899999999999999</v>
      </c>
      <c r="BK129" s="140">
        <v>3.2</v>
      </c>
      <c r="BL129" s="140">
        <v>10.9</v>
      </c>
      <c r="BM129" s="140" t="s">
        <v>19</v>
      </c>
      <c r="BN129" s="188" t="s">
        <v>19</v>
      </c>
      <c r="BO129" s="188" t="s">
        <v>19</v>
      </c>
      <c r="BP129" s="188" t="s">
        <v>19</v>
      </c>
      <c r="BQ129" s="188" t="s">
        <v>19</v>
      </c>
      <c r="BR129" s="188" t="s">
        <v>19</v>
      </c>
      <c r="BS129" s="188" t="s">
        <v>19</v>
      </c>
      <c r="BT129" s="188" t="s">
        <v>19</v>
      </c>
    </row>
    <row r="130" spans="1:72" x14ac:dyDescent="0.25">
      <c r="A130" s="1">
        <v>41030</v>
      </c>
      <c r="B130" s="30"/>
      <c r="C130" s="142">
        <v>119.38667</v>
      </c>
      <c r="D130" s="142">
        <v>120.79577999999999</v>
      </c>
      <c r="E130" s="142">
        <v>119.20817</v>
      </c>
      <c r="F130" s="142">
        <v>106.93496</v>
      </c>
      <c r="G130" s="142">
        <v>88.643020000000007</v>
      </c>
      <c r="H130" s="142">
        <v>121.35571</v>
      </c>
      <c r="I130" s="142">
        <v>120.96257</v>
      </c>
      <c r="J130" s="142">
        <v>-4.3</v>
      </c>
      <c r="K130" s="142">
        <v>2.5</v>
      </c>
      <c r="L130" s="142">
        <v>-4.9000000000000004</v>
      </c>
      <c r="M130" s="142">
        <v>-5.3</v>
      </c>
      <c r="N130" s="142">
        <v>1.3</v>
      </c>
      <c r="O130" s="142">
        <v>-0.7</v>
      </c>
      <c r="P130" s="142">
        <v>-5.8</v>
      </c>
      <c r="Q130" s="142">
        <v>-4.9000000000000004</v>
      </c>
      <c r="R130" s="142">
        <v>-0.1</v>
      </c>
      <c r="S130" s="142">
        <v>-5.3</v>
      </c>
      <c r="T130" s="142">
        <v>-7.3</v>
      </c>
      <c r="U130" s="142">
        <v>0.7</v>
      </c>
      <c r="V130" s="142">
        <v>0.8</v>
      </c>
      <c r="W130" s="142">
        <v>-5.6</v>
      </c>
      <c r="X130" s="142">
        <v>-2.2999999999999998</v>
      </c>
      <c r="Y130" s="142">
        <v>1</v>
      </c>
      <c r="Z130" s="142">
        <v>-2.5</v>
      </c>
      <c r="AA130" s="142">
        <v>-2.2000000000000002</v>
      </c>
      <c r="AB130" s="142">
        <v>1</v>
      </c>
      <c r="AC130" s="142">
        <v>1.7</v>
      </c>
      <c r="AD130" s="142">
        <v>-3.5</v>
      </c>
      <c r="AE130" s="188" t="s">
        <v>19</v>
      </c>
      <c r="AF130" s="188" t="s">
        <v>19</v>
      </c>
      <c r="AG130" s="188" t="s">
        <v>19</v>
      </c>
      <c r="AH130" s="188" t="s">
        <v>19</v>
      </c>
      <c r="AI130" s="188" t="s">
        <v>19</v>
      </c>
      <c r="AJ130" s="188" t="s">
        <v>19</v>
      </c>
      <c r="AK130" s="188" t="s">
        <v>19</v>
      </c>
      <c r="AL130" s="140">
        <v>164.36134000000001</v>
      </c>
      <c r="AM130" s="140">
        <v>324.71924999999999</v>
      </c>
      <c r="AN130" s="140">
        <v>98.954800000000006</v>
      </c>
      <c r="AO130" s="140">
        <v>88.776030000000006</v>
      </c>
      <c r="AP130" s="140">
        <v>89.303210000000007</v>
      </c>
      <c r="AQ130" s="140">
        <v>124.40836</v>
      </c>
      <c r="AR130" s="140">
        <v>97.378489999999999</v>
      </c>
      <c r="AS130" s="140">
        <v>-14</v>
      </c>
      <c r="AT130" s="140">
        <v>-1.8</v>
      </c>
      <c r="AU130" s="140">
        <v>-24.4</v>
      </c>
      <c r="AV130" s="140">
        <v>-4.9000000000000004</v>
      </c>
      <c r="AW130" s="140">
        <v>-12.3</v>
      </c>
      <c r="AX130" s="140">
        <v>9.4</v>
      </c>
      <c r="AY130" s="140" t="s">
        <v>19</v>
      </c>
      <c r="AZ130" s="140">
        <v>-10.4</v>
      </c>
      <c r="BA130" s="140">
        <v>0.2</v>
      </c>
      <c r="BB130" s="140">
        <v>-17.5</v>
      </c>
      <c r="BC130" s="140">
        <v>15</v>
      </c>
      <c r="BD130" s="140">
        <v>1</v>
      </c>
      <c r="BE130" s="140">
        <v>8.1999999999999993</v>
      </c>
      <c r="BF130" s="140" t="s">
        <v>19</v>
      </c>
      <c r="BG130" s="140">
        <v>-4.5</v>
      </c>
      <c r="BH130" s="140">
        <v>12.5</v>
      </c>
      <c r="BI130" s="140">
        <v>-14.8</v>
      </c>
      <c r="BJ130" s="140">
        <v>18.100000000000001</v>
      </c>
      <c r="BK130" s="140">
        <v>1.1000000000000001</v>
      </c>
      <c r="BL130" s="140">
        <v>10.7</v>
      </c>
      <c r="BM130" s="140" t="s">
        <v>19</v>
      </c>
      <c r="BN130" s="188" t="s">
        <v>19</v>
      </c>
      <c r="BO130" s="188" t="s">
        <v>19</v>
      </c>
      <c r="BP130" s="188" t="s">
        <v>19</v>
      </c>
      <c r="BQ130" s="188" t="s">
        <v>19</v>
      </c>
      <c r="BR130" s="188" t="s">
        <v>19</v>
      </c>
      <c r="BS130" s="188" t="s">
        <v>19</v>
      </c>
      <c r="BT130" s="188" t="s">
        <v>19</v>
      </c>
    </row>
    <row r="131" spans="1:72" x14ac:dyDescent="0.25">
      <c r="A131" s="1">
        <v>41061</v>
      </c>
      <c r="B131" s="30" t="s">
        <v>111</v>
      </c>
      <c r="C131" s="142">
        <v>114.50151</v>
      </c>
      <c r="D131" s="142">
        <v>116.43788000000001</v>
      </c>
      <c r="E131" s="142">
        <v>114.2564</v>
      </c>
      <c r="F131" s="142">
        <v>103.62712000000001</v>
      </c>
      <c r="G131" s="142">
        <v>85.892430000000004</v>
      </c>
      <c r="H131" s="142">
        <v>114.21146</v>
      </c>
      <c r="I131" s="142">
        <v>116.83696</v>
      </c>
      <c r="J131" s="142">
        <v>-4.4000000000000004</v>
      </c>
      <c r="K131" s="142">
        <v>-0.7</v>
      </c>
      <c r="L131" s="142">
        <v>-4.8</v>
      </c>
      <c r="M131" s="142">
        <v>-8.6999999999999993</v>
      </c>
      <c r="N131" s="142">
        <v>0.8</v>
      </c>
      <c r="O131" s="142">
        <v>-4.2</v>
      </c>
      <c r="P131" s="142">
        <v>-4.9000000000000004</v>
      </c>
      <c r="Q131" s="142">
        <v>-4.8</v>
      </c>
      <c r="R131" s="142">
        <v>-0.2</v>
      </c>
      <c r="S131" s="142">
        <v>-5.2</v>
      </c>
      <c r="T131" s="142">
        <v>-7.6</v>
      </c>
      <c r="U131" s="142">
        <v>0.7</v>
      </c>
      <c r="V131" s="142">
        <v>0</v>
      </c>
      <c r="W131" s="142">
        <v>-5.5</v>
      </c>
      <c r="X131" s="142">
        <v>-2.7</v>
      </c>
      <c r="Y131" s="142">
        <v>0.6</v>
      </c>
      <c r="Z131" s="142">
        <v>-2.9</v>
      </c>
      <c r="AA131" s="142">
        <v>-2.8</v>
      </c>
      <c r="AB131" s="142">
        <v>0.9</v>
      </c>
      <c r="AC131" s="142">
        <v>0.8</v>
      </c>
      <c r="AD131" s="142">
        <v>-3.7</v>
      </c>
      <c r="AE131" s="188">
        <f t="shared" ref="AE131:AK131" si="74">(AVERAGE(C129:C131)/AVERAGE(C117:C119)-1)*100</f>
        <v>-4.5341061650157721</v>
      </c>
      <c r="AF131" s="188">
        <f t="shared" si="74"/>
        <v>0.48946444534014866</v>
      </c>
      <c r="AG131" s="188">
        <f t="shared" si="74"/>
        <v>-4.9920913077630802</v>
      </c>
      <c r="AH131" s="188">
        <f t="shared" si="74"/>
        <v>-8.0635009890789195</v>
      </c>
      <c r="AI131" s="188">
        <f t="shared" si="74"/>
        <v>1.7216960836106798</v>
      </c>
      <c r="AJ131" s="188">
        <f t="shared" si="74"/>
        <v>-2.1775230013196367</v>
      </c>
      <c r="AK131" s="188">
        <f t="shared" si="74"/>
        <v>-5.7549344531681035</v>
      </c>
      <c r="AL131" s="140">
        <v>168.34053</v>
      </c>
      <c r="AM131" s="140">
        <v>316.56234000000001</v>
      </c>
      <c r="AN131" s="140">
        <v>107.88405</v>
      </c>
      <c r="AO131" s="140">
        <v>92.257530000000003</v>
      </c>
      <c r="AP131" s="140">
        <v>119.76484000000001</v>
      </c>
      <c r="AQ131" s="140">
        <v>124.07786</v>
      </c>
      <c r="AR131" s="140">
        <v>102.70023999999999</v>
      </c>
      <c r="AS131" s="140">
        <v>-8.1999999999999993</v>
      </c>
      <c r="AT131" s="140">
        <v>1.9</v>
      </c>
      <c r="AU131" s="140">
        <v>-15.4</v>
      </c>
      <c r="AV131" s="140">
        <v>5.2</v>
      </c>
      <c r="AW131" s="140">
        <v>11.1</v>
      </c>
      <c r="AX131" s="140">
        <v>9.5</v>
      </c>
      <c r="AY131" s="140" t="s">
        <v>19</v>
      </c>
      <c r="AZ131" s="140">
        <v>-10</v>
      </c>
      <c r="BA131" s="140">
        <v>0.4</v>
      </c>
      <c r="BB131" s="140">
        <v>-17.2</v>
      </c>
      <c r="BC131" s="140">
        <v>13.3</v>
      </c>
      <c r="BD131" s="140">
        <v>2.7</v>
      </c>
      <c r="BE131" s="140">
        <v>8.4</v>
      </c>
      <c r="BF131" s="140" t="s">
        <v>19</v>
      </c>
      <c r="BG131" s="140">
        <v>-5.7</v>
      </c>
      <c r="BH131" s="140">
        <v>10.6</v>
      </c>
      <c r="BI131" s="140">
        <v>-15.9</v>
      </c>
      <c r="BJ131" s="140">
        <v>18.600000000000001</v>
      </c>
      <c r="BK131" s="140">
        <v>1.7</v>
      </c>
      <c r="BL131" s="140">
        <v>9.9</v>
      </c>
      <c r="BM131" s="140" t="s">
        <v>19</v>
      </c>
      <c r="BN131" s="188">
        <f t="shared" ref="BN131:BS131" si="75">(AVERAGE(AL129:AL131)/AVERAGE(AL117:AL119)-1)*100</f>
        <v>-12.269961686535868</v>
      </c>
      <c r="BO131" s="188">
        <f t="shared" si="75"/>
        <v>-1.6057142782437639</v>
      </c>
      <c r="BP131" s="188">
        <f t="shared" si="75"/>
        <v>-20.180798051993055</v>
      </c>
      <c r="BQ131" s="188">
        <f t="shared" si="75"/>
        <v>2.8516946002339782</v>
      </c>
      <c r="BR131" s="188">
        <f t="shared" si="75"/>
        <v>0.54311825123678492</v>
      </c>
      <c r="BS131" s="188">
        <f t="shared" si="75"/>
        <v>8.1587394954057082</v>
      </c>
      <c r="BT131" s="188" t="s">
        <v>19</v>
      </c>
    </row>
    <row r="132" spans="1:72" x14ac:dyDescent="0.25">
      <c r="A132" s="1">
        <v>41091</v>
      </c>
      <c r="B132" s="30"/>
      <c r="C132" s="142">
        <v>121.76721000000001</v>
      </c>
      <c r="D132" s="142">
        <v>120.43343</v>
      </c>
      <c r="E132" s="142">
        <v>121.93532</v>
      </c>
      <c r="F132" s="142">
        <v>124.28255</v>
      </c>
      <c r="G132" s="142">
        <v>90.099029999999999</v>
      </c>
      <c r="H132" s="142">
        <v>119.68519999999999</v>
      </c>
      <c r="I132" s="142">
        <v>120.84141</v>
      </c>
      <c r="J132" s="142">
        <v>-1.5</v>
      </c>
      <c r="K132" s="142">
        <v>-0.3</v>
      </c>
      <c r="L132" s="142">
        <v>-1.5</v>
      </c>
      <c r="M132" s="142">
        <v>1.6</v>
      </c>
      <c r="N132" s="142">
        <v>2.5</v>
      </c>
      <c r="O132" s="142">
        <v>-1.3</v>
      </c>
      <c r="P132" s="142">
        <v>-1.9</v>
      </c>
      <c r="Q132" s="142">
        <v>-4.3</v>
      </c>
      <c r="R132" s="142">
        <v>-0.2</v>
      </c>
      <c r="S132" s="142">
        <v>-4.7</v>
      </c>
      <c r="T132" s="142">
        <v>-6</v>
      </c>
      <c r="U132" s="142">
        <v>1</v>
      </c>
      <c r="V132" s="142">
        <v>-0.2</v>
      </c>
      <c r="W132" s="142">
        <v>-5</v>
      </c>
      <c r="X132" s="142">
        <v>-2.7</v>
      </c>
      <c r="Y132" s="142">
        <v>0.5</v>
      </c>
      <c r="Z132" s="142">
        <v>-3</v>
      </c>
      <c r="AA132" s="142">
        <v>-2.6</v>
      </c>
      <c r="AB132" s="142">
        <v>1.3</v>
      </c>
      <c r="AC132" s="142">
        <v>0.5</v>
      </c>
      <c r="AD132" s="142">
        <v>-3.3</v>
      </c>
      <c r="AE132" s="188" t="s">
        <v>19</v>
      </c>
      <c r="AF132" s="188" t="s">
        <v>19</v>
      </c>
      <c r="AG132" s="188" t="s">
        <v>19</v>
      </c>
      <c r="AH132" s="188" t="s">
        <v>19</v>
      </c>
      <c r="AI132" s="188" t="s">
        <v>19</v>
      </c>
      <c r="AJ132" s="188" t="s">
        <v>19</v>
      </c>
      <c r="AK132" s="188" t="s">
        <v>19</v>
      </c>
      <c r="AL132" s="140">
        <v>175.95076</v>
      </c>
      <c r="AM132" s="140">
        <v>326.33677999999998</v>
      </c>
      <c r="AN132" s="140">
        <v>114.61154000000001</v>
      </c>
      <c r="AO132" s="140">
        <v>106.4706</v>
      </c>
      <c r="AP132" s="140">
        <v>126.29114</v>
      </c>
      <c r="AQ132" s="140">
        <v>130.19776999999999</v>
      </c>
      <c r="AR132" s="140">
        <v>103.67814</v>
      </c>
      <c r="AS132" s="140">
        <v>-4.7</v>
      </c>
      <c r="AT132" s="140">
        <v>-2.5</v>
      </c>
      <c r="AU132" s="140">
        <v>-6</v>
      </c>
      <c r="AV132" s="140">
        <v>2.6</v>
      </c>
      <c r="AW132" s="140">
        <v>1.5</v>
      </c>
      <c r="AX132" s="140">
        <v>10.8</v>
      </c>
      <c r="AY132" s="140" t="s">
        <v>19</v>
      </c>
      <c r="AZ132" s="140">
        <v>-9.1999999999999993</v>
      </c>
      <c r="BA132" s="140">
        <v>0</v>
      </c>
      <c r="BB132" s="140">
        <v>-15.7</v>
      </c>
      <c r="BC132" s="140">
        <v>11.5</v>
      </c>
      <c r="BD132" s="140">
        <v>2.5</v>
      </c>
      <c r="BE132" s="140">
        <v>8.8000000000000007</v>
      </c>
      <c r="BF132" s="140" t="s">
        <v>19</v>
      </c>
      <c r="BG132" s="140">
        <v>-6.2</v>
      </c>
      <c r="BH132" s="140">
        <v>8.3000000000000007</v>
      </c>
      <c r="BI132" s="140">
        <v>-15.4</v>
      </c>
      <c r="BJ132" s="140">
        <v>17.5</v>
      </c>
      <c r="BK132" s="140">
        <v>1.6</v>
      </c>
      <c r="BL132" s="140">
        <v>9.6</v>
      </c>
      <c r="BM132" s="140" t="s">
        <v>19</v>
      </c>
      <c r="BN132" s="188" t="s">
        <v>19</v>
      </c>
      <c r="BO132" s="188" t="s">
        <v>19</v>
      </c>
      <c r="BP132" s="188" t="s">
        <v>19</v>
      </c>
      <c r="BQ132" s="188" t="s">
        <v>19</v>
      </c>
      <c r="BR132" s="188" t="s">
        <v>19</v>
      </c>
      <c r="BS132" s="188" t="s">
        <v>19</v>
      </c>
      <c r="BT132" s="188" t="s">
        <v>19</v>
      </c>
    </row>
    <row r="133" spans="1:72" x14ac:dyDescent="0.25">
      <c r="A133" s="1">
        <v>41122</v>
      </c>
      <c r="B133" s="30"/>
      <c r="C133" s="142">
        <v>129.95274000000001</v>
      </c>
      <c r="D133" s="142">
        <v>120.53806</v>
      </c>
      <c r="E133" s="142">
        <v>131.14198999999999</v>
      </c>
      <c r="F133" s="142">
        <v>135.60995</v>
      </c>
      <c r="G133" s="142">
        <v>91.088930000000005</v>
      </c>
      <c r="H133" s="142">
        <v>125.14321</v>
      </c>
      <c r="I133" s="142">
        <v>121.27085</v>
      </c>
      <c r="J133" s="142">
        <v>0.6</v>
      </c>
      <c r="K133" s="142">
        <v>-0.3</v>
      </c>
      <c r="L133" s="142">
        <v>1.1000000000000001</v>
      </c>
      <c r="M133" s="142">
        <v>8</v>
      </c>
      <c r="N133" s="142">
        <v>2.4</v>
      </c>
      <c r="O133" s="142">
        <v>0.9</v>
      </c>
      <c r="P133" s="142">
        <v>-3.8</v>
      </c>
      <c r="Q133" s="142">
        <v>-3.6</v>
      </c>
      <c r="R133" s="142">
        <v>-0.2</v>
      </c>
      <c r="S133" s="142">
        <v>-3.9</v>
      </c>
      <c r="T133" s="142">
        <v>-3.9</v>
      </c>
      <c r="U133" s="142">
        <v>1.1000000000000001</v>
      </c>
      <c r="V133" s="142">
        <v>-0.1</v>
      </c>
      <c r="W133" s="142">
        <v>-4.8</v>
      </c>
      <c r="X133" s="142">
        <v>-2.9</v>
      </c>
      <c r="Y133" s="142">
        <v>0.4</v>
      </c>
      <c r="Z133" s="142">
        <v>-3.1</v>
      </c>
      <c r="AA133" s="142">
        <v>-1.8</v>
      </c>
      <c r="AB133" s="142">
        <v>1.3</v>
      </c>
      <c r="AC133" s="142">
        <v>0.3</v>
      </c>
      <c r="AD133" s="142">
        <v>-3.6</v>
      </c>
      <c r="AE133" s="188" t="s">
        <v>19</v>
      </c>
      <c r="AF133" s="188" t="s">
        <v>19</v>
      </c>
      <c r="AG133" s="188" t="s">
        <v>19</v>
      </c>
      <c r="AH133" s="188" t="s">
        <v>19</v>
      </c>
      <c r="AI133" s="188" t="s">
        <v>19</v>
      </c>
      <c r="AJ133" s="188" t="s">
        <v>19</v>
      </c>
      <c r="AK133" s="188" t="s">
        <v>19</v>
      </c>
      <c r="AL133" s="140">
        <v>175.94920999999999</v>
      </c>
      <c r="AM133" s="140">
        <v>328.80270000000002</v>
      </c>
      <c r="AN133" s="140">
        <v>113.60355</v>
      </c>
      <c r="AO133" s="140">
        <v>107.1168</v>
      </c>
      <c r="AP133" s="140">
        <v>126.90362</v>
      </c>
      <c r="AQ133" s="140">
        <v>128.38692</v>
      </c>
      <c r="AR133" s="140">
        <v>100.73690999999999</v>
      </c>
      <c r="AS133" s="140">
        <v>-3.9</v>
      </c>
      <c r="AT133" s="140">
        <v>-2.4</v>
      </c>
      <c r="AU133" s="140">
        <v>-5</v>
      </c>
      <c r="AV133" s="140">
        <v>0.7</v>
      </c>
      <c r="AW133" s="140">
        <v>0.2</v>
      </c>
      <c r="AX133" s="140">
        <v>6.2</v>
      </c>
      <c r="AY133" s="140" t="s">
        <v>19</v>
      </c>
      <c r="AZ133" s="140">
        <v>-8.6</v>
      </c>
      <c r="BA133" s="140">
        <v>-0.3</v>
      </c>
      <c r="BB133" s="140">
        <v>-14.4</v>
      </c>
      <c r="BC133" s="140">
        <v>9.9</v>
      </c>
      <c r="BD133" s="140">
        <v>2.2000000000000002</v>
      </c>
      <c r="BE133" s="140">
        <v>8.4</v>
      </c>
      <c r="BF133" s="140" t="s">
        <v>19</v>
      </c>
      <c r="BG133" s="140">
        <v>-6.2</v>
      </c>
      <c r="BH133" s="140">
        <v>6.1</v>
      </c>
      <c r="BI133" s="140">
        <v>-14.3</v>
      </c>
      <c r="BJ133" s="140">
        <v>16.899999999999999</v>
      </c>
      <c r="BK133" s="140">
        <v>1.3</v>
      </c>
      <c r="BL133" s="140">
        <v>9.3000000000000007</v>
      </c>
      <c r="BM133" s="140" t="s">
        <v>19</v>
      </c>
      <c r="BN133" s="188" t="s">
        <v>19</v>
      </c>
      <c r="BO133" s="188" t="s">
        <v>19</v>
      </c>
      <c r="BP133" s="188" t="s">
        <v>19</v>
      </c>
      <c r="BQ133" s="188" t="s">
        <v>19</v>
      </c>
      <c r="BR133" s="188" t="s">
        <v>19</v>
      </c>
      <c r="BS133" s="188" t="s">
        <v>19</v>
      </c>
      <c r="BT133" s="188" t="s">
        <v>19</v>
      </c>
    </row>
    <row r="134" spans="1:72" x14ac:dyDescent="0.25">
      <c r="A134" s="1">
        <v>41153</v>
      </c>
      <c r="B134" s="30" t="s">
        <v>112</v>
      </c>
      <c r="C134" s="142">
        <v>120.52278</v>
      </c>
      <c r="D134" s="142">
        <v>112.99274</v>
      </c>
      <c r="E134" s="142">
        <v>121.4739</v>
      </c>
      <c r="F134" s="142">
        <v>123.19617</v>
      </c>
      <c r="G134" s="142">
        <v>88.632990000000007</v>
      </c>
      <c r="H134" s="142">
        <v>117.51788000000001</v>
      </c>
      <c r="I134" s="142">
        <v>115.86287</v>
      </c>
      <c r="J134" s="142">
        <v>-1.3</v>
      </c>
      <c r="K134" s="142">
        <v>-3.8</v>
      </c>
      <c r="L134" s="142">
        <v>-0.8</v>
      </c>
      <c r="M134" s="142">
        <v>-0.7</v>
      </c>
      <c r="N134" s="142">
        <v>3.7</v>
      </c>
      <c r="O134" s="142">
        <v>-3.7</v>
      </c>
      <c r="P134" s="142">
        <v>-5.0999999999999996</v>
      </c>
      <c r="Q134" s="142">
        <v>-3.4</v>
      </c>
      <c r="R134" s="142">
        <v>-0.6</v>
      </c>
      <c r="S134" s="142">
        <v>-3.5</v>
      </c>
      <c r="T134" s="142">
        <v>-3.5</v>
      </c>
      <c r="U134" s="142">
        <v>1.4</v>
      </c>
      <c r="V134" s="142">
        <v>-0.5</v>
      </c>
      <c r="W134" s="142">
        <v>-4.8</v>
      </c>
      <c r="X134" s="142">
        <v>-2.9</v>
      </c>
      <c r="Y134" s="142">
        <v>0.2</v>
      </c>
      <c r="Z134" s="142">
        <v>-3.1</v>
      </c>
      <c r="AA134" s="142">
        <v>-2.2000000000000002</v>
      </c>
      <c r="AB134" s="142">
        <v>1.7</v>
      </c>
      <c r="AC134" s="142">
        <v>-0.3</v>
      </c>
      <c r="AD134" s="142">
        <v>-4.0999999999999996</v>
      </c>
      <c r="AE134" s="188">
        <f t="shared" ref="AE134:AK134" si="76">(AVERAGE(C132:C134)/AVERAGE(C120:C122)-1)*100</f>
        <v>-0.69567208214176279</v>
      </c>
      <c r="AF134" s="188">
        <f t="shared" si="76"/>
        <v>-1.4322478441972875</v>
      </c>
      <c r="AG134" s="188">
        <f t="shared" si="76"/>
        <v>-0.37911402941336325</v>
      </c>
      <c r="AH134" s="188">
        <f t="shared" si="76"/>
        <v>3.0332060212977074</v>
      </c>
      <c r="AI134" s="188">
        <f t="shared" si="76"/>
        <v>2.8395852570586078</v>
      </c>
      <c r="AJ134" s="188">
        <f t="shared" si="76"/>
        <v>-1.3327203654890152</v>
      </c>
      <c r="AK134" s="188">
        <f t="shared" si="76"/>
        <v>-3.5798105152390347</v>
      </c>
      <c r="AL134" s="140">
        <v>159.77252999999999</v>
      </c>
      <c r="AM134" s="140">
        <v>292.27010000000001</v>
      </c>
      <c r="AN134" s="140">
        <v>105.72960999999999</v>
      </c>
      <c r="AO134" s="140">
        <v>98.566159999999996</v>
      </c>
      <c r="AP134" s="140">
        <v>119.84468</v>
      </c>
      <c r="AQ134" s="140">
        <v>126.85391</v>
      </c>
      <c r="AR134" s="140">
        <v>88.794820000000001</v>
      </c>
      <c r="AS134" s="140">
        <v>-7.9</v>
      </c>
      <c r="AT134" s="140">
        <v>-8.4</v>
      </c>
      <c r="AU134" s="140">
        <v>-6.8</v>
      </c>
      <c r="AV134" s="140">
        <v>-5.4</v>
      </c>
      <c r="AW134" s="140">
        <v>3</v>
      </c>
      <c r="AX134" s="140">
        <v>6.6</v>
      </c>
      <c r="AY134" s="140" t="s">
        <v>19</v>
      </c>
      <c r="AZ134" s="140">
        <v>-8.5</v>
      </c>
      <c r="BA134" s="140">
        <v>-1.2</v>
      </c>
      <c r="BB134" s="140">
        <v>-13.6</v>
      </c>
      <c r="BC134" s="140">
        <v>8</v>
      </c>
      <c r="BD134" s="140">
        <v>2.2999999999999998</v>
      </c>
      <c r="BE134" s="140">
        <v>8.1999999999999993</v>
      </c>
      <c r="BF134" s="140" t="s">
        <v>19</v>
      </c>
      <c r="BG134" s="140">
        <v>-6.6</v>
      </c>
      <c r="BH134" s="140">
        <v>3.4</v>
      </c>
      <c r="BI134" s="140">
        <v>-13.4</v>
      </c>
      <c r="BJ134" s="140">
        <v>15.2</v>
      </c>
      <c r="BK134" s="140">
        <v>1.6</v>
      </c>
      <c r="BL134" s="140">
        <v>9.3000000000000007</v>
      </c>
      <c r="BM134" s="140" t="s">
        <v>19</v>
      </c>
      <c r="BN134" s="188">
        <f t="shared" ref="BN134:BS134" si="77">(AVERAGE(AL132:AL134)/AVERAGE(AL120:AL122)-1)*100</f>
        <v>-5.4556342841431738</v>
      </c>
      <c r="BO134" s="188">
        <f t="shared" si="77"/>
        <v>-4.365146853029378</v>
      </c>
      <c r="BP134" s="188">
        <f t="shared" si="77"/>
        <v>-5.9398060974449667</v>
      </c>
      <c r="BQ134" s="188">
        <f t="shared" si="77"/>
        <v>-0.67394576372448167</v>
      </c>
      <c r="BR134" s="188">
        <f t="shared" si="77"/>
        <v>1.5231930931902227</v>
      </c>
      <c r="BS134" s="188">
        <f t="shared" si="77"/>
        <v>7.8429084832196683</v>
      </c>
      <c r="BT134" s="188" t="s">
        <v>19</v>
      </c>
    </row>
    <row r="135" spans="1:72" x14ac:dyDescent="0.25">
      <c r="A135" s="1">
        <v>41183</v>
      </c>
      <c r="B135" s="30"/>
      <c r="C135" s="142">
        <v>130.27002999999999</v>
      </c>
      <c r="D135" s="142">
        <v>125.2329</v>
      </c>
      <c r="E135" s="142">
        <v>130.90610000000001</v>
      </c>
      <c r="F135" s="142">
        <v>132.37440000000001</v>
      </c>
      <c r="G135" s="142">
        <v>93.834119999999999</v>
      </c>
      <c r="H135" s="142">
        <v>122.99504</v>
      </c>
      <c r="I135" s="142">
        <v>125.11212</v>
      </c>
      <c r="J135" s="142">
        <v>5.2</v>
      </c>
      <c r="K135" s="142">
        <v>5.3</v>
      </c>
      <c r="L135" s="142">
        <v>5.4</v>
      </c>
      <c r="M135" s="142">
        <v>13.1</v>
      </c>
      <c r="N135" s="142">
        <v>3</v>
      </c>
      <c r="O135" s="142">
        <v>-0.1</v>
      </c>
      <c r="P135" s="142">
        <v>1.7</v>
      </c>
      <c r="Q135" s="142">
        <v>-2.5</v>
      </c>
      <c r="R135" s="142">
        <v>0</v>
      </c>
      <c r="S135" s="142">
        <v>-2.6</v>
      </c>
      <c r="T135" s="142">
        <v>-1.7</v>
      </c>
      <c r="U135" s="142">
        <v>1.6</v>
      </c>
      <c r="V135" s="142">
        <v>-0.4</v>
      </c>
      <c r="W135" s="142">
        <v>-4.2</v>
      </c>
      <c r="X135" s="142">
        <v>-2.2999999999999998</v>
      </c>
      <c r="Y135" s="142">
        <v>0.5</v>
      </c>
      <c r="Z135" s="142">
        <v>-2.5</v>
      </c>
      <c r="AA135" s="142">
        <v>-1.1000000000000001</v>
      </c>
      <c r="AB135" s="142">
        <v>1.7</v>
      </c>
      <c r="AC135" s="142">
        <v>-0.5</v>
      </c>
      <c r="AD135" s="142">
        <v>-3.9</v>
      </c>
      <c r="AE135" s="188" t="s">
        <v>19</v>
      </c>
      <c r="AF135" s="188" t="s">
        <v>19</v>
      </c>
      <c r="AG135" s="188" t="s">
        <v>19</v>
      </c>
      <c r="AH135" s="188" t="s">
        <v>19</v>
      </c>
      <c r="AI135" s="188" t="s">
        <v>19</v>
      </c>
      <c r="AJ135" s="188" t="s">
        <v>19</v>
      </c>
      <c r="AK135" s="188" t="s">
        <v>19</v>
      </c>
      <c r="AL135" s="140">
        <v>184.27010999999999</v>
      </c>
      <c r="AM135" s="140">
        <v>357.69535999999999</v>
      </c>
      <c r="AN135" s="140">
        <v>113.53368</v>
      </c>
      <c r="AO135" s="140">
        <v>107.81623999999999</v>
      </c>
      <c r="AP135" s="140">
        <v>121.75239999999999</v>
      </c>
      <c r="AQ135" s="140">
        <v>123.67492</v>
      </c>
      <c r="AR135" s="140">
        <v>106.36501</v>
      </c>
      <c r="AS135" s="140">
        <v>5.6</v>
      </c>
      <c r="AT135" s="140">
        <v>16.8</v>
      </c>
      <c r="AU135" s="140">
        <v>-4</v>
      </c>
      <c r="AV135" s="140">
        <v>-6.5</v>
      </c>
      <c r="AW135" s="140">
        <v>0.1</v>
      </c>
      <c r="AX135" s="140">
        <v>-0.5</v>
      </c>
      <c r="AY135" s="140" t="s">
        <v>19</v>
      </c>
      <c r="AZ135" s="140">
        <v>-7.2</v>
      </c>
      <c r="BA135" s="140">
        <v>0.5</v>
      </c>
      <c r="BB135" s="140">
        <v>-12.7</v>
      </c>
      <c r="BC135" s="140">
        <v>6.2</v>
      </c>
      <c r="BD135" s="140">
        <v>2</v>
      </c>
      <c r="BE135" s="140">
        <v>7.2</v>
      </c>
      <c r="BF135" s="140" t="s">
        <v>19</v>
      </c>
      <c r="BG135" s="140">
        <v>-5.7</v>
      </c>
      <c r="BH135" s="140">
        <v>4</v>
      </c>
      <c r="BI135" s="140">
        <v>-12.5</v>
      </c>
      <c r="BJ135" s="140">
        <v>11.9</v>
      </c>
      <c r="BK135" s="140">
        <v>1.5</v>
      </c>
      <c r="BL135" s="140">
        <v>8.1</v>
      </c>
      <c r="BM135" s="140" t="s">
        <v>19</v>
      </c>
      <c r="BN135" s="188" t="s">
        <v>19</v>
      </c>
      <c r="BO135" s="188" t="s">
        <v>19</v>
      </c>
      <c r="BP135" s="188" t="s">
        <v>19</v>
      </c>
      <c r="BQ135" s="188" t="s">
        <v>19</v>
      </c>
      <c r="BR135" s="188" t="s">
        <v>19</v>
      </c>
      <c r="BS135" s="188" t="s">
        <v>19</v>
      </c>
      <c r="BT135" s="188" t="s">
        <v>19</v>
      </c>
    </row>
    <row r="136" spans="1:72" x14ac:dyDescent="0.25">
      <c r="A136" s="1">
        <v>41214</v>
      </c>
      <c r="B136" s="30"/>
      <c r="C136" s="142">
        <v>122.16077</v>
      </c>
      <c r="D136" s="142">
        <v>112.79730000000001</v>
      </c>
      <c r="E136" s="142">
        <v>123.34358</v>
      </c>
      <c r="F136" s="142">
        <v>118.59783</v>
      </c>
      <c r="G136" s="142">
        <v>91.686340000000001</v>
      </c>
      <c r="H136" s="142">
        <v>114.84228</v>
      </c>
      <c r="I136" s="142">
        <v>114.76729</v>
      </c>
      <c r="J136" s="142">
        <v>0.6</v>
      </c>
      <c r="K136" s="142">
        <v>-5.0999999999999996</v>
      </c>
      <c r="L136" s="142">
        <v>1.4</v>
      </c>
      <c r="M136" s="142">
        <v>7.4</v>
      </c>
      <c r="N136" s="142">
        <v>3.3</v>
      </c>
      <c r="O136" s="142">
        <v>-2.4</v>
      </c>
      <c r="P136" s="142">
        <v>-2.2999999999999998</v>
      </c>
      <c r="Q136" s="142">
        <v>-2.2000000000000002</v>
      </c>
      <c r="R136" s="142">
        <v>-0.5</v>
      </c>
      <c r="S136" s="142">
        <v>-2.2000000000000002</v>
      </c>
      <c r="T136" s="142">
        <v>-0.9</v>
      </c>
      <c r="U136" s="142">
        <v>1.7</v>
      </c>
      <c r="V136" s="142">
        <v>-0.6</v>
      </c>
      <c r="W136" s="142">
        <v>-4</v>
      </c>
      <c r="X136" s="142">
        <v>-2.1</v>
      </c>
      <c r="Y136" s="142">
        <v>-0.3</v>
      </c>
      <c r="Z136" s="142">
        <v>-2.1</v>
      </c>
      <c r="AA136" s="142">
        <v>-0.4</v>
      </c>
      <c r="AB136" s="142">
        <v>1.9</v>
      </c>
      <c r="AC136" s="142">
        <v>-0.8</v>
      </c>
      <c r="AD136" s="142">
        <v>-3.7</v>
      </c>
      <c r="AE136" s="188" t="s">
        <v>19</v>
      </c>
      <c r="AF136" s="188" t="s">
        <v>19</v>
      </c>
      <c r="AG136" s="188" t="s">
        <v>19</v>
      </c>
      <c r="AH136" s="188" t="s">
        <v>19</v>
      </c>
      <c r="AI136" s="188" t="s">
        <v>19</v>
      </c>
      <c r="AJ136" s="188" t="s">
        <v>19</v>
      </c>
      <c r="AK136" s="188" t="s">
        <v>19</v>
      </c>
      <c r="AL136" s="140">
        <v>156.29480000000001</v>
      </c>
      <c r="AM136" s="140">
        <v>286.00189</v>
      </c>
      <c r="AN136" s="140">
        <v>103.39006999999999</v>
      </c>
      <c r="AO136" s="140">
        <v>101.71057999999999</v>
      </c>
      <c r="AP136" s="140">
        <v>117.7749</v>
      </c>
      <c r="AQ136" s="140">
        <v>110.93192999999999</v>
      </c>
      <c r="AR136" s="140">
        <v>90.462069999999997</v>
      </c>
      <c r="AS136" s="140">
        <v>-10.7</v>
      </c>
      <c r="AT136" s="140">
        <v>-11.3</v>
      </c>
      <c r="AU136" s="140">
        <v>-9.5</v>
      </c>
      <c r="AV136" s="140">
        <v>-20</v>
      </c>
      <c r="AW136" s="140">
        <v>2</v>
      </c>
      <c r="AX136" s="140">
        <v>-6.1</v>
      </c>
      <c r="AY136" s="140" t="s">
        <v>19</v>
      </c>
      <c r="AZ136" s="140">
        <v>-7.5</v>
      </c>
      <c r="BA136" s="140">
        <v>-0.6</v>
      </c>
      <c r="BB136" s="140">
        <v>-12.5</v>
      </c>
      <c r="BC136" s="140">
        <v>3.1</v>
      </c>
      <c r="BD136" s="140">
        <v>2</v>
      </c>
      <c r="BE136" s="140">
        <v>6</v>
      </c>
      <c r="BF136" s="140" t="s">
        <v>19</v>
      </c>
      <c r="BG136" s="140">
        <v>-6.6</v>
      </c>
      <c r="BH136" s="140">
        <v>1.6</v>
      </c>
      <c r="BI136" s="140">
        <v>-12.4</v>
      </c>
      <c r="BJ136" s="140">
        <v>5.5</v>
      </c>
      <c r="BK136" s="140">
        <v>1.5</v>
      </c>
      <c r="BL136" s="140">
        <v>6.3</v>
      </c>
      <c r="BM136" s="140" t="s">
        <v>19</v>
      </c>
      <c r="BN136" s="188" t="s">
        <v>19</v>
      </c>
      <c r="BO136" s="188" t="s">
        <v>19</v>
      </c>
      <c r="BP136" s="188" t="s">
        <v>19</v>
      </c>
      <c r="BQ136" s="188" t="s">
        <v>19</v>
      </c>
      <c r="BR136" s="188" t="s">
        <v>19</v>
      </c>
      <c r="BS136" s="188" t="s">
        <v>19</v>
      </c>
      <c r="BT136" s="188" t="s">
        <v>19</v>
      </c>
    </row>
    <row r="137" spans="1:72" x14ac:dyDescent="0.25">
      <c r="A137" s="1">
        <v>41244</v>
      </c>
      <c r="B137" s="30" t="s">
        <v>113</v>
      </c>
      <c r="C137" s="142">
        <v>107.48936999999999</v>
      </c>
      <c r="D137" s="142">
        <v>119.97843</v>
      </c>
      <c r="E137" s="142">
        <v>105.91076</v>
      </c>
      <c r="F137" s="142">
        <v>94.107330000000005</v>
      </c>
      <c r="G137" s="142">
        <v>88.463939999999994</v>
      </c>
      <c r="H137" s="142">
        <v>109.32177</v>
      </c>
      <c r="I137" s="142">
        <v>103.76058</v>
      </c>
      <c r="J137" s="142">
        <v>-3.6</v>
      </c>
      <c r="K137" s="142">
        <v>-0.6</v>
      </c>
      <c r="L137" s="142">
        <v>-4.5</v>
      </c>
      <c r="M137" s="142">
        <v>-4.5999999999999996</v>
      </c>
      <c r="N137" s="142">
        <v>-1.3</v>
      </c>
      <c r="O137" s="142">
        <v>-1.6</v>
      </c>
      <c r="P137" s="142">
        <v>-5.4</v>
      </c>
      <c r="Q137" s="142">
        <v>-2.2999999999999998</v>
      </c>
      <c r="R137" s="142">
        <v>-0.5</v>
      </c>
      <c r="S137" s="142">
        <v>-2.4</v>
      </c>
      <c r="T137" s="142">
        <v>-1.2</v>
      </c>
      <c r="U137" s="142">
        <v>1.5</v>
      </c>
      <c r="V137" s="142">
        <v>-0.7</v>
      </c>
      <c r="W137" s="142">
        <v>-4.0999999999999996</v>
      </c>
      <c r="X137" s="142">
        <v>-2.2999999999999998</v>
      </c>
      <c r="Y137" s="142">
        <v>-0.5</v>
      </c>
      <c r="Z137" s="142">
        <v>-2.4</v>
      </c>
      <c r="AA137" s="142">
        <v>-1.2</v>
      </c>
      <c r="AB137" s="142">
        <v>1.5</v>
      </c>
      <c r="AC137" s="142">
        <v>-0.7</v>
      </c>
      <c r="AD137" s="142">
        <v>-4.0999999999999996</v>
      </c>
      <c r="AE137" s="188">
        <f t="shared" ref="AE137:AK137" si="78">(AVERAGE(C135:C137)/AVERAGE(C123:C125)-1)*100</f>
        <v>0.8926862480014508</v>
      </c>
      <c r="AF137" s="188">
        <f t="shared" si="78"/>
        <v>-0.14283135833352834</v>
      </c>
      <c r="AG137" s="188">
        <f t="shared" si="78"/>
        <v>0.95596062285066008</v>
      </c>
      <c r="AH137" s="188">
        <f t="shared" si="78"/>
        <v>5.8124754502662634</v>
      </c>
      <c r="AI137" s="188">
        <f t="shared" si="78"/>
        <v>1.656150901639375</v>
      </c>
      <c r="AJ137" s="188">
        <f t="shared" si="78"/>
        <v>-1.3533769081505387</v>
      </c>
      <c r="AK137" s="188">
        <f t="shared" si="78"/>
        <v>-1.8534459183596086</v>
      </c>
      <c r="AL137" s="140">
        <v>161.38408000000001</v>
      </c>
      <c r="AM137" s="140">
        <v>303.97221000000002</v>
      </c>
      <c r="AN137" s="140">
        <v>103.22544000000001</v>
      </c>
      <c r="AO137" s="140">
        <v>93.410839999999993</v>
      </c>
      <c r="AP137" s="140">
        <v>119.44848</v>
      </c>
      <c r="AQ137" s="140">
        <v>99.61891</v>
      </c>
      <c r="AR137" s="140">
        <v>103.11521</v>
      </c>
      <c r="AS137" s="140">
        <v>-8.1</v>
      </c>
      <c r="AT137" s="140">
        <v>-11</v>
      </c>
      <c r="AU137" s="140">
        <v>-5.8</v>
      </c>
      <c r="AV137" s="140">
        <v>-21.3</v>
      </c>
      <c r="AW137" s="140">
        <v>11.7</v>
      </c>
      <c r="AX137" s="140">
        <v>-13.9</v>
      </c>
      <c r="AY137" s="140" t="s">
        <v>19</v>
      </c>
      <c r="AZ137" s="140">
        <v>-7.5</v>
      </c>
      <c r="BA137" s="140">
        <v>-1.5</v>
      </c>
      <c r="BB137" s="140">
        <v>-12</v>
      </c>
      <c r="BC137" s="140">
        <v>0.7</v>
      </c>
      <c r="BD137" s="140">
        <v>2.8</v>
      </c>
      <c r="BE137" s="140">
        <v>4.3</v>
      </c>
      <c r="BF137" s="140" t="s">
        <v>19</v>
      </c>
      <c r="BG137" s="140">
        <v>-7.5</v>
      </c>
      <c r="BH137" s="140">
        <v>-1.5</v>
      </c>
      <c r="BI137" s="140">
        <v>-12</v>
      </c>
      <c r="BJ137" s="140">
        <v>0.7</v>
      </c>
      <c r="BK137" s="140">
        <v>2.8</v>
      </c>
      <c r="BL137" s="140">
        <v>4.3</v>
      </c>
      <c r="BM137" s="140" t="s">
        <v>19</v>
      </c>
      <c r="BN137" s="188">
        <f t="shared" ref="BN137:BS137" si="79">(AVERAGE(AL135:AL137)/AVERAGE(AL123:AL125)-1)*100</f>
        <v>-4.4198833168079155</v>
      </c>
      <c r="BO137" s="188">
        <f t="shared" si="79"/>
        <v>-2.2885688788806369</v>
      </c>
      <c r="BP137" s="188">
        <f t="shared" si="79"/>
        <v>-6.4115459124075898</v>
      </c>
      <c r="BQ137" s="188">
        <f t="shared" si="79"/>
        <v>-16.089689497045299</v>
      </c>
      <c r="BR137" s="188">
        <f t="shared" si="79"/>
        <v>4.3436785976937786</v>
      </c>
      <c r="BS137" s="188">
        <f t="shared" si="79"/>
        <v>-6.6837303338624814</v>
      </c>
      <c r="BT137" s="188" t="s">
        <v>19</v>
      </c>
    </row>
    <row r="138" spans="1:72" x14ac:dyDescent="0.25">
      <c r="A138" s="1">
        <v>41275</v>
      </c>
      <c r="B138" s="30"/>
      <c r="C138" s="142">
        <v>110.11744</v>
      </c>
      <c r="D138" s="142">
        <v>109.22538</v>
      </c>
      <c r="E138" s="142">
        <v>110.22978000000001</v>
      </c>
      <c r="F138" s="142">
        <v>89.072040000000001</v>
      </c>
      <c r="G138" s="142">
        <v>88.617800000000003</v>
      </c>
      <c r="H138" s="142">
        <v>112.12017</v>
      </c>
      <c r="I138" s="142">
        <v>111.48363999999999</v>
      </c>
      <c r="J138" s="142">
        <v>6.5</v>
      </c>
      <c r="K138" s="142">
        <v>2</v>
      </c>
      <c r="L138" s="142">
        <v>7.1</v>
      </c>
      <c r="M138" s="142">
        <v>2.6</v>
      </c>
      <c r="N138" s="142">
        <v>4</v>
      </c>
      <c r="O138" s="142">
        <v>2.7</v>
      </c>
      <c r="P138" s="142">
        <v>0.5</v>
      </c>
      <c r="Q138" s="142">
        <v>6.5</v>
      </c>
      <c r="R138" s="142">
        <v>2</v>
      </c>
      <c r="S138" s="142">
        <v>7.1</v>
      </c>
      <c r="T138" s="142">
        <v>2.6</v>
      </c>
      <c r="U138" s="142">
        <v>4</v>
      </c>
      <c r="V138" s="142">
        <v>2.7</v>
      </c>
      <c r="W138" s="142">
        <v>0.5</v>
      </c>
      <c r="X138" s="142">
        <v>-1.5</v>
      </c>
      <c r="Y138" s="142">
        <v>0.2</v>
      </c>
      <c r="Z138" s="142">
        <v>-1.5</v>
      </c>
      <c r="AA138" s="142">
        <v>-0.8</v>
      </c>
      <c r="AB138" s="142">
        <v>1.9</v>
      </c>
      <c r="AC138" s="142">
        <v>-0.6</v>
      </c>
      <c r="AD138" s="142">
        <v>-3.7</v>
      </c>
      <c r="AE138" s="188" t="s">
        <v>19</v>
      </c>
      <c r="AF138" s="188" t="s">
        <v>19</v>
      </c>
      <c r="AG138" s="188" t="s">
        <v>19</v>
      </c>
      <c r="AH138" s="188" t="s">
        <v>19</v>
      </c>
      <c r="AI138" s="188" t="s">
        <v>19</v>
      </c>
      <c r="AJ138" s="188" t="s">
        <v>19</v>
      </c>
      <c r="AK138" s="188" t="s">
        <v>19</v>
      </c>
      <c r="AL138" s="140">
        <v>157.29875999999999</v>
      </c>
      <c r="AM138" s="140">
        <v>290.18696999999997</v>
      </c>
      <c r="AN138" s="140">
        <v>103.09650999999999</v>
      </c>
      <c r="AO138" s="140">
        <v>97.86506</v>
      </c>
      <c r="AP138" s="140">
        <v>110.09990999999999</v>
      </c>
      <c r="AQ138" s="140">
        <v>107.36763999999999</v>
      </c>
      <c r="AR138" s="140">
        <v>100.11474</v>
      </c>
      <c r="AS138" s="140">
        <v>-5.3</v>
      </c>
      <c r="AT138" s="140">
        <v>-2.7</v>
      </c>
      <c r="AU138" s="140">
        <v>-8.1</v>
      </c>
      <c r="AV138" s="140">
        <v>-13</v>
      </c>
      <c r="AW138" s="140">
        <v>-9.9</v>
      </c>
      <c r="AX138" s="140">
        <v>1.6</v>
      </c>
      <c r="AY138" s="140">
        <v>-8.6999999999999993</v>
      </c>
      <c r="AZ138" s="140">
        <v>-5.3</v>
      </c>
      <c r="BA138" s="140">
        <v>-2.7</v>
      </c>
      <c r="BB138" s="140">
        <v>-8.1</v>
      </c>
      <c r="BC138" s="140">
        <v>-13</v>
      </c>
      <c r="BD138" s="140">
        <v>-9.9</v>
      </c>
      <c r="BE138" s="140">
        <v>1.6</v>
      </c>
      <c r="BF138" s="140">
        <v>-8.6999999999999993</v>
      </c>
      <c r="BG138" s="140">
        <v>-7.3</v>
      </c>
      <c r="BH138" s="140">
        <v>-1.6</v>
      </c>
      <c r="BI138" s="140">
        <v>-11.7</v>
      </c>
      <c r="BJ138" s="140">
        <v>-2.8</v>
      </c>
      <c r="BK138" s="140">
        <v>1.3</v>
      </c>
      <c r="BL138" s="140">
        <v>4.5999999999999996</v>
      </c>
      <c r="BM138" s="140" t="s">
        <v>19</v>
      </c>
      <c r="BN138" s="188" t="s">
        <v>19</v>
      </c>
      <c r="BO138" s="188" t="s">
        <v>19</v>
      </c>
      <c r="BP138" s="188" t="s">
        <v>19</v>
      </c>
      <c r="BQ138" s="188" t="s">
        <v>19</v>
      </c>
      <c r="BR138" s="188" t="s">
        <v>19</v>
      </c>
      <c r="BS138" s="188" t="s">
        <v>19</v>
      </c>
      <c r="BT138" s="188" t="s">
        <v>19</v>
      </c>
    </row>
    <row r="139" spans="1:72" x14ac:dyDescent="0.25">
      <c r="A139" s="1">
        <v>41306</v>
      </c>
      <c r="B139" s="30"/>
      <c r="C139" s="142">
        <v>102.62008</v>
      </c>
      <c r="D139" s="142">
        <v>98.982550000000003</v>
      </c>
      <c r="E139" s="142">
        <v>103.07938</v>
      </c>
      <c r="F139" s="142">
        <v>80.141050000000007</v>
      </c>
      <c r="G139" s="142">
        <v>80.527749999999997</v>
      </c>
      <c r="H139" s="142">
        <v>107.36114999999999</v>
      </c>
      <c r="I139" s="142">
        <v>105.83119000000001</v>
      </c>
      <c r="J139" s="142">
        <v>-2</v>
      </c>
      <c r="K139" s="142">
        <v>-8.6999999999999993</v>
      </c>
      <c r="L139" s="142">
        <v>-1.1000000000000001</v>
      </c>
      <c r="M139" s="142">
        <v>-2.9</v>
      </c>
      <c r="N139" s="142">
        <v>-3.4</v>
      </c>
      <c r="O139" s="142">
        <v>-2.9</v>
      </c>
      <c r="P139" s="142">
        <v>-4.5</v>
      </c>
      <c r="Q139" s="142">
        <v>2.2999999999999998</v>
      </c>
      <c r="R139" s="142">
        <v>-3.4</v>
      </c>
      <c r="S139" s="142">
        <v>3</v>
      </c>
      <c r="T139" s="142">
        <v>-0.1</v>
      </c>
      <c r="U139" s="142">
        <v>0.4</v>
      </c>
      <c r="V139" s="142">
        <v>-0.1</v>
      </c>
      <c r="W139" s="142">
        <v>-2</v>
      </c>
      <c r="X139" s="142">
        <v>-1.2</v>
      </c>
      <c r="Y139" s="142">
        <v>-0.7</v>
      </c>
      <c r="Z139" s="142">
        <v>-1.1000000000000001</v>
      </c>
      <c r="AA139" s="142">
        <v>-0.4</v>
      </c>
      <c r="AB139" s="142">
        <v>1.4</v>
      </c>
      <c r="AC139" s="142">
        <v>-1</v>
      </c>
      <c r="AD139" s="142">
        <v>-3.8</v>
      </c>
      <c r="AE139" s="188" t="s">
        <v>19</v>
      </c>
      <c r="AF139" s="188" t="s">
        <v>19</v>
      </c>
      <c r="AG139" s="188" t="s">
        <v>19</v>
      </c>
      <c r="AH139" s="188" t="s">
        <v>19</v>
      </c>
      <c r="AI139" s="188" t="s">
        <v>19</v>
      </c>
      <c r="AJ139" s="188" t="s">
        <v>19</v>
      </c>
      <c r="AK139" s="188" t="s">
        <v>19</v>
      </c>
      <c r="AL139" s="140">
        <v>153.14189999999999</v>
      </c>
      <c r="AM139" s="140">
        <v>285.23842999999999</v>
      </c>
      <c r="AN139" s="140">
        <v>99.262569999999997</v>
      </c>
      <c r="AO139" s="140">
        <v>83.621889999999993</v>
      </c>
      <c r="AP139" s="140">
        <v>101.29351</v>
      </c>
      <c r="AQ139" s="140">
        <v>115.59898</v>
      </c>
      <c r="AR139" s="140">
        <v>100.47606</v>
      </c>
      <c r="AS139" s="140">
        <v>-5.7</v>
      </c>
      <c r="AT139" s="140">
        <v>-5.7</v>
      </c>
      <c r="AU139" s="140">
        <v>-5.6</v>
      </c>
      <c r="AV139" s="140">
        <v>-8.4</v>
      </c>
      <c r="AW139" s="140">
        <v>-12.8</v>
      </c>
      <c r="AX139" s="140">
        <v>5.3</v>
      </c>
      <c r="AY139" s="140">
        <v>-5.7</v>
      </c>
      <c r="AZ139" s="140">
        <v>-5.5</v>
      </c>
      <c r="BA139" s="140">
        <v>-4.2</v>
      </c>
      <c r="BB139" s="140">
        <v>-6.9</v>
      </c>
      <c r="BC139" s="140">
        <v>-11</v>
      </c>
      <c r="BD139" s="140">
        <v>-11.3</v>
      </c>
      <c r="BE139" s="140">
        <v>3.5</v>
      </c>
      <c r="BF139" s="140">
        <v>-7.2</v>
      </c>
      <c r="BG139" s="140">
        <v>-7.3</v>
      </c>
      <c r="BH139" s="140">
        <v>-2.5</v>
      </c>
      <c r="BI139" s="140">
        <v>-11.1</v>
      </c>
      <c r="BJ139" s="140">
        <v>-3.9</v>
      </c>
      <c r="BK139" s="140">
        <v>-0.2</v>
      </c>
      <c r="BL139" s="140">
        <v>4.4000000000000004</v>
      </c>
      <c r="BM139" s="140" t="s">
        <v>19</v>
      </c>
      <c r="BN139" s="188" t="s">
        <v>19</v>
      </c>
      <c r="BO139" s="188" t="s">
        <v>19</v>
      </c>
      <c r="BP139" s="188" t="s">
        <v>19</v>
      </c>
      <c r="BQ139" s="188" t="s">
        <v>19</v>
      </c>
      <c r="BR139" s="188" t="s">
        <v>19</v>
      </c>
      <c r="BS139" s="188" t="s">
        <v>19</v>
      </c>
      <c r="BT139" s="188" t="s">
        <v>19</v>
      </c>
    </row>
    <row r="140" spans="1:72" x14ac:dyDescent="0.25">
      <c r="A140" s="1">
        <v>41334</v>
      </c>
      <c r="B140" s="30" t="s">
        <v>114</v>
      </c>
      <c r="C140" s="142">
        <v>113.85214000000001</v>
      </c>
      <c r="D140" s="142">
        <v>103.84508</v>
      </c>
      <c r="E140" s="142">
        <v>115.11631</v>
      </c>
      <c r="F140" s="142">
        <v>83.257270000000005</v>
      </c>
      <c r="G140" s="142">
        <v>87.842429999999993</v>
      </c>
      <c r="H140" s="142">
        <v>119.41911</v>
      </c>
      <c r="I140" s="142">
        <v>118.01094999999999</v>
      </c>
      <c r="J140" s="142">
        <v>-2</v>
      </c>
      <c r="K140" s="142">
        <v>-9.1</v>
      </c>
      <c r="L140" s="142">
        <v>-1.1000000000000001</v>
      </c>
      <c r="M140" s="142">
        <v>-6</v>
      </c>
      <c r="N140" s="142">
        <v>-1.1000000000000001</v>
      </c>
      <c r="O140" s="142">
        <v>-1.1000000000000001</v>
      </c>
      <c r="P140" s="142">
        <v>-2.4</v>
      </c>
      <c r="Q140" s="142">
        <v>0.7</v>
      </c>
      <c r="R140" s="142">
        <v>-5.4</v>
      </c>
      <c r="S140" s="142">
        <v>1.5</v>
      </c>
      <c r="T140" s="142">
        <v>-2.1</v>
      </c>
      <c r="U140" s="142">
        <v>-0.1</v>
      </c>
      <c r="V140" s="142">
        <v>-0.5</v>
      </c>
      <c r="W140" s="142">
        <v>-2.2000000000000002</v>
      </c>
      <c r="X140" s="142">
        <v>-0.9</v>
      </c>
      <c r="Y140" s="142">
        <v>-1.6</v>
      </c>
      <c r="Z140" s="142">
        <v>-0.8</v>
      </c>
      <c r="AA140" s="142">
        <v>-0.1</v>
      </c>
      <c r="AB140" s="142">
        <v>1.5</v>
      </c>
      <c r="AC140" s="142">
        <v>-1.3</v>
      </c>
      <c r="AD140" s="142">
        <v>-3.4</v>
      </c>
      <c r="AE140" s="188">
        <f t="shared" ref="AE140:AK140" si="80">(AVERAGE(C138:C140)/AVERAGE(C126:C128)-1)*100</f>
        <v>0.73043287945424584</v>
      </c>
      <c r="AF140" s="188">
        <f t="shared" si="80"/>
        <v>-5.3807267872629128</v>
      </c>
      <c r="AG140" s="188">
        <f t="shared" si="80"/>
        <v>1.5176923516802221</v>
      </c>
      <c r="AH140" s="188">
        <f t="shared" si="80"/>
        <v>-2.1244131960464041</v>
      </c>
      <c r="AI140" s="188">
        <f t="shared" si="80"/>
        <v>-0.12889415946275573</v>
      </c>
      <c r="AJ140" s="188">
        <f t="shared" si="80"/>
        <v>-0.46387768509288385</v>
      </c>
      <c r="AK140" s="188">
        <f t="shared" si="80"/>
        <v>-2.1542044400309934</v>
      </c>
      <c r="AL140" s="140">
        <v>158.30034000000001</v>
      </c>
      <c r="AM140" s="140">
        <v>287.60111999999998</v>
      </c>
      <c r="AN140" s="140">
        <v>105.56131999999999</v>
      </c>
      <c r="AO140" s="140">
        <v>89.215760000000003</v>
      </c>
      <c r="AP140" s="140">
        <v>121.40267</v>
      </c>
      <c r="AQ140" s="140">
        <v>122.7548</v>
      </c>
      <c r="AR140" s="140">
        <v>97.72936</v>
      </c>
      <c r="AS140" s="140">
        <v>-9.6999999999999993</v>
      </c>
      <c r="AT140" s="140">
        <v>-12.9</v>
      </c>
      <c r="AU140" s="140">
        <v>-5.9</v>
      </c>
      <c r="AV140" s="140">
        <v>-19.3</v>
      </c>
      <c r="AW140" s="140">
        <v>-1.6</v>
      </c>
      <c r="AX140" s="140">
        <v>-2.7</v>
      </c>
      <c r="AY140" s="140">
        <v>0.6</v>
      </c>
      <c r="AZ140" s="140">
        <v>-6.9</v>
      </c>
      <c r="BA140" s="140">
        <v>-7.3</v>
      </c>
      <c r="BB140" s="140">
        <v>-6.6</v>
      </c>
      <c r="BC140" s="140">
        <v>-13.9</v>
      </c>
      <c r="BD140" s="140">
        <v>-8</v>
      </c>
      <c r="BE140" s="140">
        <v>1.2</v>
      </c>
      <c r="BF140" s="140">
        <v>-4.8</v>
      </c>
      <c r="BG140" s="140">
        <v>-7.3</v>
      </c>
      <c r="BH140" s="140">
        <v>-3.9</v>
      </c>
      <c r="BI140" s="140">
        <v>-10.1</v>
      </c>
      <c r="BJ140" s="140">
        <v>-7.7</v>
      </c>
      <c r="BK140" s="140">
        <v>-0.5</v>
      </c>
      <c r="BL140" s="140">
        <v>2.6</v>
      </c>
      <c r="BM140" s="140" t="s">
        <v>19</v>
      </c>
      <c r="BN140" s="188">
        <f t="shared" ref="BN140:BT140" si="81">(AVERAGE(AL138:AL140)/AVERAGE(AL126:AL128)-1)*100</f>
        <v>-6.9488388044231852</v>
      </c>
      <c r="BO140" s="188">
        <f t="shared" si="81"/>
        <v>-7.2827684561863943</v>
      </c>
      <c r="BP140" s="188">
        <f t="shared" si="81"/>
        <v>-6.5641398173949312</v>
      </c>
      <c r="BQ140" s="188">
        <f t="shared" si="81"/>
        <v>-13.903886912758512</v>
      </c>
      <c r="BR140" s="188">
        <f t="shared" si="81"/>
        <v>-7.9674112314096828</v>
      </c>
      <c r="BS140" s="188">
        <f t="shared" si="81"/>
        <v>1.1824057361513596</v>
      </c>
      <c r="BT140" s="188">
        <f t="shared" si="81"/>
        <v>-4.786505428525933</v>
      </c>
    </row>
    <row r="141" spans="1:72" x14ac:dyDescent="0.25">
      <c r="A141" s="1">
        <v>41365</v>
      </c>
      <c r="B141" s="30"/>
      <c r="C141" s="142">
        <v>118.65181</v>
      </c>
      <c r="D141" s="142">
        <v>104.96753</v>
      </c>
      <c r="E141" s="142">
        <v>120.38064</v>
      </c>
      <c r="F141" s="142">
        <v>95.344300000000004</v>
      </c>
      <c r="G141" s="142">
        <v>87.383870000000002</v>
      </c>
      <c r="H141" s="142">
        <v>120.20207000000001</v>
      </c>
      <c r="I141" s="142">
        <v>120.89183</v>
      </c>
      <c r="J141" s="142">
        <v>9.8000000000000007</v>
      </c>
      <c r="K141" s="142">
        <v>-5.8</v>
      </c>
      <c r="L141" s="142">
        <v>11.8</v>
      </c>
      <c r="M141" s="142">
        <v>15.4</v>
      </c>
      <c r="N141" s="142">
        <v>1.9</v>
      </c>
      <c r="O141" s="142">
        <v>6.9</v>
      </c>
      <c r="P141" s="142">
        <v>4.3</v>
      </c>
      <c r="Q141" s="142">
        <v>3</v>
      </c>
      <c r="R141" s="142">
        <v>-5.5</v>
      </c>
      <c r="S141" s="142">
        <v>4.0999999999999996</v>
      </c>
      <c r="T141" s="142">
        <v>2.1</v>
      </c>
      <c r="U141" s="142">
        <v>0.4</v>
      </c>
      <c r="V141" s="142">
        <v>1.4</v>
      </c>
      <c r="W141" s="142">
        <v>-0.5</v>
      </c>
      <c r="X141" s="142">
        <v>0.2</v>
      </c>
      <c r="Y141" s="142">
        <v>-2</v>
      </c>
      <c r="Z141" s="142">
        <v>0.6</v>
      </c>
      <c r="AA141" s="142">
        <v>1.7</v>
      </c>
      <c r="AB141" s="142">
        <v>1.4</v>
      </c>
      <c r="AC141" s="142">
        <v>-0.7</v>
      </c>
      <c r="AD141" s="142">
        <v>-2.5</v>
      </c>
      <c r="AE141" s="188" t="s">
        <v>19</v>
      </c>
      <c r="AF141" s="188" t="s">
        <v>19</v>
      </c>
      <c r="AG141" s="188" t="s">
        <v>19</v>
      </c>
      <c r="AH141" s="188" t="s">
        <v>19</v>
      </c>
      <c r="AI141" s="188" t="s">
        <v>19</v>
      </c>
      <c r="AJ141" s="188" t="s">
        <v>19</v>
      </c>
      <c r="AK141" s="188" t="s">
        <v>19</v>
      </c>
      <c r="AL141" s="140">
        <v>160.51473999999999</v>
      </c>
      <c r="AM141" s="140">
        <v>302.38425000000001</v>
      </c>
      <c r="AN141" s="140">
        <v>102.64921</v>
      </c>
      <c r="AO141" s="140">
        <v>82.936070000000001</v>
      </c>
      <c r="AP141" s="140">
        <v>120.24267</v>
      </c>
      <c r="AQ141" s="140">
        <v>123.92053</v>
      </c>
      <c r="AR141" s="140">
        <v>93.851510000000005</v>
      </c>
      <c r="AS141" s="140">
        <v>2.1</v>
      </c>
      <c r="AT141" s="140">
        <v>3.6</v>
      </c>
      <c r="AU141" s="140">
        <v>0.4</v>
      </c>
      <c r="AV141" s="140">
        <v>-4.5</v>
      </c>
      <c r="AW141" s="140">
        <v>0.7</v>
      </c>
      <c r="AX141" s="140">
        <v>5.7</v>
      </c>
      <c r="AY141" s="140">
        <v>-0.5</v>
      </c>
      <c r="AZ141" s="140">
        <v>-4.8</v>
      </c>
      <c r="BA141" s="140">
        <v>-4.7</v>
      </c>
      <c r="BB141" s="140">
        <v>-4.9000000000000004</v>
      </c>
      <c r="BC141" s="140">
        <v>-11.9</v>
      </c>
      <c r="BD141" s="140">
        <v>-5.8</v>
      </c>
      <c r="BE141" s="140">
        <v>2.2999999999999998</v>
      </c>
      <c r="BF141" s="140">
        <v>-3.8</v>
      </c>
      <c r="BG141" s="140">
        <v>-6</v>
      </c>
      <c r="BH141" s="140">
        <v>-3.2</v>
      </c>
      <c r="BI141" s="140">
        <v>-8.3000000000000007</v>
      </c>
      <c r="BJ141" s="140">
        <v>-8.6</v>
      </c>
      <c r="BK141" s="140">
        <v>-0.6</v>
      </c>
      <c r="BL141" s="140">
        <v>2.6</v>
      </c>
      <c r="BM141" s="140" t="s">
        <v>19</v>
      </c>
      <c r="BN141" s="188" t="s">
        <v>19</v>
      </c>
      <c r="BO141" s="188" t="s">
        <v>19</v>
      </c>
      <c r="BP141" s="188" t="s">
        <v>19</v>
      </c>
      <c r="BQ141" s="188" t="s">
        <v>19</v>
      </c>
      <c r="BR141" s="188" t="s">
        <v>19</v>
      </c>
      <c r="BS141" s="188" t="s">
        <v>19</v>
      </c>
      <c r="BT141" s="188" t="s">
        <v>19</v>
      </c>
    </row>
    <row r="142" spans="1:72" x14ac:dyDescent="0.25">
      <c r="A142" s="1">
        <v>41395</v>
      </c>
      <c r="B142" s="30"/>
      <c r="C142" s="142">
        <v>122.33153</v>
      </c>
      <c r="D142" s="142">
        <v>110.63187000000001</v>
      </c>
      <c r="E142" s="142">
        <v>123.80956</v>
      </c>
      <c r="F142" s="142">
        <v>111.72254</v>
      </c>
      <c r="G142" s="142">
        <v>87.908799999999999</v>
      </c>
      <c r="H142" s="142">
        <v>122.52234</v>
      </c>
      <c r="I142" s="142">
        <v>124.22271000000001</v>
      </c>
      <c r="J142" s="142">
        <v>2.5</v>
      </c>
      <c r="K142" s="142">
        <v>-8.4</v>
      </c>
      <c r="L142" s="142">
        <v>3.9</v>
      </c>
      <c r="M142" s="142">
        <v>4.5</v>
      </c>
      <c r="N142" s="142">
        <v>-0.8</v>
      </c>
      <c r="O142" s="142">
        <v>1</v>
      </c>
      <c r="P142" s="142">
        <v>2.7</v>
      </c>
      <c r="Q142" s="142">
        <v>2.9</v>
      </c>
      <c r="R142" s="142">
        <v>-6.1</v>
      </c>
      <c r="S142" s="142">
        <v>4</v>
      </c>
      <c r="T142" s="142">
        <v>2.7</v>
      </c>
      <c r="U142" s="142">
        <v>0.1</v>
      </c>
      <c r="V142" s="142">
        <v>1.3</v>
      </c>
      <c r="W142" s="142">
        <v>0.2</v>
      </c>
      <c r="X142" s="142">
        <v>0.8</v>
      </c>
      <c r="Y142" s="142">
        <v>-2.9</v>
      </c>
      <c r="Z142" s="142">
        <v>1.3</v>
      </c>
      <c r="AA142" s="142">
        <v>2.6</v>
      </c>
      <c r="AB142" s="142">
        <v>1.3</v>
      </c>
      <c r="AC142" s="142">
        <v>-0.5</v>
      </c>
      <c r="AD142" s="142">
        <v>-1.7</v>
      </c>
      <c r="AE142" s="188" t="s">
        <v>19</v>
      </c>
      <c r="AF142" s="188" t="s">
        <v>19</v>
      </c>
      <c r="AG142" s="188" t="s">
        <v>19</v>
      </c>
      <c r="AH142" s="188" t="s">
        <v>19</v>
      </c>
      <c r="AI142" s="188" t="s">
        <v>19</v>
      </c>
      <c r="AJ142" s="188" t="s">
        <v>19</v>
      </c>
      <c r="AK142" s="188" t="s">
        <v>19</v>
      </c>
      <c r="AL142" s="140">
        <v>160.75639000000001</v>
      </c>
      <c r="AM142" s="140">
        <v>307.81371000000001</v>
      </c>
      <c r="AN142" s="140">
        <v>100.77486</v>
      </c>
      <c r="AO142" s="140">
        <v>79.615880000000004</v>
      </c>
      <c r="AP142" s="140">
        <v>102.92896</v>
      </c>
      <c r="AQ142" s="140">
        <v>131.46994000000001</v>
      </c>
      <c r="AR142" s="140">
        <v>97.250110000000006</v>
      </c>
      <c r="AS142" s="140">
        <v>-2.2000000000000002</v>
      </c>
      <c r="AT142" s="140">
        <v>-5.2</v>
      </c>
      <c r="AU142" s="140">
        <v>1.8</v>
      </c>
      <c r="AV142" s="140">
        <v>-10.3</v>
      </c>
      <c r="AW142" s="140">
        <v>15.3</v>
      </c>
      <c r="AX142" s="140">
        <v>5.7</v>
      </c>
      <c r="AY142" s="140">
        <v>-0.1</v>
      </c>
      <c r="AZ142" s="140">
        <v>-4.3</v>
      </c>
      <c r="BA142" s="140">
        <v>-4.8</v>
      </c>
      <c r="BB142" s="140">
        <v>-3.7</v>
      </c>
      <c r="BC142" s="140">
        <v>-11.6</v>
      </c>
      <c r="BD142" s="140">
        <v>-2.5</v>
      </c>
      <c r="BE142" s="140">
        <v>3</v>
      </c>
      <c r="BF142" s="140">
        <v>-3.1</v>
      </c>
      <c r="BG142" s="140">
        <v>-5</v>
      </c>
      <c r="BH142" s="140">
        <v>-3.5</v>
      </c>
      <c r="BI142" s="140">
        <v>-6.1</v>
      </c>
      <c r="BJ142" s="140">
        <v>-9</v>
      </c>
      <c r="BK142" s="140">
        <v>1.3</v>
      </c>
      <c r="BL142" s="140">
        <v>2.2999999999999998</v>
      </c>
      <c r="BM142" s="140" t="s">
        <v>19</v>
      </c>
      <c r="BN142" s="188" t="s">
        <v>19</v>
      </c>
      <c r="BO142" s="188" t="s">
        <v>19</v>
      </c>
      <c r="BP142" s="188" t="s">
        <v>19</v>
      </c>
      <c r="BQ142" s="188" t="s">
        <v>19</v>
      </c>
      <c r="BR142" s="188" t="s">
        <v>19</v>
      </c>
      <c r="BS142" s="188" t="s">
        <v>19</v>
      </c>
      <c r="BT142" s="188" t="s">
        <v>19</v>
      </c>
    </row>
    <row r="143" spans="1:72" x14ac:dyDescent="0.25">
      <c r="A143" s="1">
        <v>41426</v>
      </c>
      <c r="B143" s="30" t="s">
        <v>115</v>
      </c>
      <c r="C143" s="142">
        <v>118.51416</v>
      </c>
      <c r="D143" s="142">
        <v>112.4949</v>
      </c>
      <c r="E143" s="142">
        <v>119.27437999999999</v>
      </c>
      <c r="F143" s="142">
        <v>105.6549</v>
      </c>
      <c r="G143" s="142">
        <v>86.94265</v>
      </c>
      <c r="H143" s="142">
        <v>117.30735</v>
      </c>
      <c r="I143" s="142">
        <v>119.52433000000001</v>
      </c>
      <c r="J143" s="142">
        <v>3.5</v>
      </c>
      <c r="K143" s="142">
        <v>-3.4</v>
      </c>
      <c r="L143" s="142">
        <v>4.4000000000000004</v>
      </c>
      <c r="M143" s="142">
        <v>2</v>
      </c>
      <c r="N143" s="142">
        <v>1.2</v>
      </c>
      <c r="O143" s="142">
        <v>2.7</v>
      </c>
      <c r="P143" s="142">
        <v>2.2999999999999998</v>
      </c>
      <c r="Q143" s="142">
        <v>3</v>
      </c>
      <c r="R143" s="142">
        <v>-5.6</v>
      </c>
      <c r="S143" s="142">
        <v>4.0999999999999996</v>
      </c>
      <c r="T143" s="142">
        <v>2.6</v>
      </c>
      <c r="U143" s="142">
        <v>0.3</v>
      </c>
      <c r="V143" s="142">
        <v>1.5</v>
      </c>
      <c r="W143" s="142">
        <v>0.5</v>
      </c>
      <c r="X143" s="142">
        <v>1.5</v>
      </c>
      <c r="Y143" s="142">
        <v>-3.1</v>
      </c>
      <c r="Z143" s="142">
        <v>2.1</v>
      </c>
      <c r="AA143" s="142">
        <v>3.5</v>
      </c>
      <c r="AB143" s="142">
        <v>1.3</v>
      </c>
      <c r="AC143" s="142">
        <v>0.1</v>
      </c>
      <c r="AD143" s="142">
        <v>-1.1000000000000001</v>
      </c>
      <c r="AE143" s="188">
        <f t="shared" ref="AE143:AK143" si="82">(AVERAGE(C141:C143)/AVERAGE(C129:C131)-1)*100</f>
        <v>5.1203929278484717</v>
      </c>
      <c r="AF143" s="188">
        <f t="shared" si="82"/>
        <v>-5.8982541972947278</v>
      </c>
      <c r="AG143" s="188">
        <f t="shared" si="82"/>
        <v>6.5434862901665669</v>
      </c>
      <c r="AH143" s="188">
        <f t="shared" si="82"/>
        <v>6.6642076824338536</v>
      </c>
      <c r="AI143" s="188">
        <f t="shared" si="82"/>
        <v>0.74788118898911904</v>
      </c>
      <c r="AJ143" s="188">
        <f t="shared" si="82"/>
        <v>3.4531422887097873</v>
      </c>
      <c r="AK143" s="188">
        <f t="shared" si="82"/>
        <v>3.1044564143956954</v>
      </c>
      <c r="AL143" s="140">
        <v>157.11371</v>
      </c>
      <c r="AM143" s="140">
        <v>295.88126999999997</v>
      </c>
      <c r="AN143" s="140">
        <v>100.51340999999999</v>
      </c>
      <c r="AO143" s="140">
        <v>86.936199999999999</v>
      </c>
      <c r="AP143" s="140">
        <v>120.66687</v>
      </c>
      <c r="AQ143" s="140">
        <v>128.40504000000001</v>
      </c>
      <c r="AR143" s="140">
        <v>80.608710000000002</v>
      </c>
      <c r="AS143" s="140">
        <v>-6.7</v>
      </c>
      <c r="AT143" s="140">
        <v>-6.5</v>
      </c>
      <c r="AU143" s="140">
        <v>-6.8</v>
      </c>
      <c r="AV143" s="140">
        <v>-5.8</v>
      </c>
      <c r="AW143" s="140">
        <v>0.8</v>
      </c>
      <c r="AX143" s="140">
        <v>3.5</v>
      </c>
      <c r="AY143" s="140">
        <v>-21.5</v>
      </c>
      <c r="AZ143" s="140">
        <v>-4.7</v>
      </c>
      <c r="BA143" s="140">
        <v>-5.0999999999999996</v>
      </c>
      <c r="BB143" s="140">
        <v>-4.2</v>
      </c>
      <c r="BC143" s="140">
        <v>-10.7</v>
      </c>
      <c r="BD143" s="140">
        <v>-1.9</v>
      </c>
      <c r="BE143" s="140">
        <v>3.1</v>
      </c>
      <c r="BF143" s="140">
        <v>-6.2</v>
      </c>
      <c r="BG143" s="140">
        <v>-4.8</v>
      </c>
      <c r="BH143" s="140">
        <v>-4.2</v>
      </c>
      <c r="BI143" s="140">
        <v>-5.2</v>
      </c>
      <c r="BJ143" s="140">
        <v>-9.6999999999999993</v>
      </c>
      <c r="BK143" s="140">
        <v>0.5</v>
      </c>
      <c r="BL143" s="140">
        <v>1.8</v>
      </c>
      <c r="BM143" s="140" t="s">
        <v>19</v>
      </c>
      <c r="BN143" s="188">
        <f t="shared" ref="BN143:BT143" si="83">(AVERAGE(AL141:AL143)/AVERAGE(AL129:AL131)-1)*100</f>
        <v>-2.359576824752041</v>
      </c>
      <c r="BO143" s="188">
        <f t="shared" si="83"/>
        <v>-2.9124541928294279</v>
      </c>
      <c r="BP143" s="188">
        <f t="shared" si="83"/>
        <v>-1.6787758741123371</v>
      </c>
      <c r="BQ143" s="188">
        <f t="shared" si="83"/>
        <v>-6.8498378307459307</v>
      </c>
      <c r="BR143" s="188">
        <f t="shared" si="83"/>
        <v>4.6831641403797031</v>
      </c>
      <c r="BS143" s="188">
        <f t="shared" si="83"/>
        <v>4.928300434180799</v>
      </c>
      <c r="BT143" s="188">
        <f t="shared" si="83"/>
        <v>-7.7099542493823332</v>
      </c>
    </row>
    <row r="144" spans="1:72" x14ac:dyDescent="0.25">
      <c r="A144" s="1">
        <v>41456</v>
      </c>
      <c r="B144" s="30"/>
      <c r="C144" s="142">
        <v>125.8847</v>
      </c>
      <c r="D144" s="142">
        <v>116.55067</v>
      </c>
      <c r="E144" s="142">
        <v>127.06377999999999</v>
      </c>
      <c r="F144" s="142">
        <v>125.06235</v>
      </c>
      <c r="G144" s="142">
        <v>89.060419999999993</v>
      </c>
      <c r="H144" s="142">
        <v>124.24361</v>
      </c>
      <c r="I144" s="142">
        <v>118.79975</v>
      </c>
      <c r="J144" s="142">
        <v>3.4</v>
      </c>
      <c r="K144" s="142">
        <v>-3.2</v>
      </c>
      <c r="L144" s="142">
        <v>4.2</v>
      </c>
      <c r="M144" s="142">
        <v>0.6</v>
      </c>
      <c r="N144" s="142">
        <v>-1.2</v>
      </c>
      <c r="O144" s="142">
        <v>3.8</v>
      </c>
      <c r="P144" s="142">
        <v>-1.7</v>
      </c>
      <c r="Q144" s="142">
        <v>3</v>
      </c>
      <c r="R144" s="142">
        <v>-5.3</v>
      </c>
      <c r="S144" s="142">
        <v>4.0999999999999996</v>
      </c>
      <c r="T144" s="142">
        <v>2.2000000000000002</v>
      </c>
      <c r="U144" s="142">
        <v>0.1</v>
      </c>
      <c r="V144" s="142">
        <v>1.9</v>
      </c>
      <c r="W144" s="142">
        <v>0.2</v>
      </c>
      <c r="X144" s="142">
        <v>1.9</v>
      </c>
      <c r="Y144" s="142">
        <v>-3.4</v>
      </c>
      <c r="Z144" s="142">
        <v>2.6</v>
      </c>
      <c r="AA144" s="142">
        <v>3.4</v>
      </c>
      <c r="AB144" s="142">
        <v>1</v>
      </c>
      <c r="AC144" s="142">
        <v>0.5</v>
      </c>
      <c r="AD144" s="142">
        <v>-1.1000000000000001</v>
      </c>
      <c r="AE144" s="188" t="s">
        <v>19</v>
      </c>
      <c r="AF144" s="188" t="s">
        <v>19</v>
      </c>
      <c r="AG144" s="188" t="s">
        <v>19</v>
      </c>
      <c r="AH144" s="188" t="s">
        <v>19</v>
      </c>
      <c r="AI144" s="188" t="s">
        <v>19</v>
      </c>
      <c r="AJ144" s="188" t="s">
        <v>19</v>
      </c>
      <c r="AK144" s="188" t="s">
        <v>19</v>
      </c>
      <c r="AL144" s="140">
        <v>162.20448999999999</v>
      </c>
      <c r="AM144" s="140">
        <v>297.28841</v>
      </c>
      <c r="AN144" s="140">
        <v>107.10666000000001</v>
      </c>
      <c r="AO144" s="140">
        <v>97.91968</v>
      </c>
      <c r="AP144" s="140">
        <v>125.64352</v>
      </c>
      <c r="AQ144" s="140">
        <v>131.52332000000001</v>
      </c>
      <c r="AR144" s="140">
        <v>86.831630000000004</v>
      </c>
      <c r="AS144" s="140">
        <v>-7.8</v>
      </c>
      <c r="AT144" s="140">
        <v>-8.9</v>
      </c>
      <c r="AU144" s="140">
        <v>-6.5</v>
      </c>
      <c r="AV144" s="140">
        <v>-8</v>
      </c>
      <c r="AW144" s="140">
        <v>-0.5</v>
      </c>
      <c r="AX144" s="140">
        <v>1</v>
      </c>
      <c r="AY144" s="140">
        <v>-16.2</v>
      </c>
      <c r="AZ144" s="140">
        <v>-5.2</v>
      </c>
      <c r="BA144" s="140">
        <v>-5.7</v>
      </c>
      <c r="BB144" s="140">
        <v>-4.5999999999999996</v>
      </c>
      <c r="BC144" s="140">
        <v>-10.3</v>
      </c>
      <c r="BD144" s="140">
        <v>-1.7</v>
      </c>
      <c r="BE144" s="140">
        <v>2.8</v>
      </c>
      <c r="BF144" s="140">
        <v>-7.7</v>
      </c>
      <c r="BG144" s="140">
        <v>-5.0999999999999996</v>
      </c>
      <c r="BH144" s="140">
        <v>-4.7</v>
      </c>
      <c r="BI144" s="140">
        <v>-5.3</v>
      </c>
      <c r="BJ144" s="140">
        <v>-10.6</v>
      </c>
      <c r="BK144" s="140">
        <v>0.3</v>
      </c>
      <c r="BL144" s="140">
        <v>1</v>
      </c>
      <c r="BM144" s="140" t="s">
        <v>19</v>
      </c>
      <c r="BN144" s="188" t="s">
        <v>19</v>
      </c>
      <c r="BO144" s="188" t="s">
        <v>19</v>
      </c>
      <c r="BP144" s="188" t="s">
        <v>19</v>
      </c>
      <c r="BQ144" s="188" t="s">
        <v>19</v>
      </c>
      <c r="BR144" s="188" t="s">
        <v>19</v>
      </c>
      <c r="BS144" s="188" t="s">
        <v>19</v>
      </c>
      <c r="BT144" s="188" t="s">
        <v>19</v>
      </c>
    </row>
    <row r="145" spans="1:73" x14ac:dyDescent="0.25">
      <c r="A145" s="1">
        <v>41487</v>
      </c>
      <c r="B145" s="30"/>
      <c r="C145" s="142">
        <v>130.56683000000001</v>
      </c>
      <c r="D145" s="142">
        <v>118.01646</v>
      </c>
      <c r="E145" s="142">
        <v>132.15233000000001</v>
      </c>
      <c r="F145" s="142">
        <v>135.18665999999999</v>
      </c>
      <c r="G145" s="142">
        <v>88.978740000000002</v>
      </c>
      <c r="H145" s="142">
        <v>126.05896</v>
      </c>
      <c r="I145" s="142">
        <v>121.18420999999999</v>
      </c>
      <c r="J145" s="142">
        <v>0.5</v>
      </c>
      <c r="K145" s="142">
        <v>-2.1</v>
      </c>
      <c r="L145" s="142">
        <v>0.8</v>
      </c>
      <c r="M145" s="142">
        <v>-0.3</v>
      </c>
      <c r="N145" s="142">
        <v>-2.2999999999999998</v>
      </c>
      <c r="O145" s="142">
        <v>0.7</v>
      </c>
      <c r="P145" s="142">
        <v>-0.1</v>
      </c>
      <c r="Q145" s="142">
        <v>2.7</v>
      </c>
      <c r="R145" s="142">
        <v>-4.9000000000000004</v>
      </c>
      <c r="S145" s="142">
        <v>3.6</v>
      </c>
      <c r="T145" s="142">
        <v>1.8</v>
      </c>
      <c r="U145" s="142">
        <v>-0.2</v>
      </c>
      <c r="V145" s="142">
        <v>1.7</v>
      </c>
      <c r="W145" s="142">
        <v>0.2</v>
      </c>
      <c r="X145" s="142">
        <v>1.9</v>
      </c>
      <c r="Y145" s="142">
        <v>-3.6</v>
      </c>
      <c r="Z145" s="142">
        <v>2.6</v>
      </c>
      <c r="AA145" s="142">
        <v>2.6</v>
      </c>
      <c r="AB145" s="142">
        <v>0.6</v>
      </c>
      <c r="AC145" s="142">
        <v>0.5</v>
      </c>
      <c r="AD145" s="142">
        <v>-0.8</v>
      </c>
      <c r="AE145" s="188" t="s">
        <v>19</v>
      </c>
      <c r="AF145" s="188" t="s">
        <v>19</v>
      </c>
      <c r="AG145" s="188" t="s">
        <v>19</v>
      </c>
      <c r="AH145" s="188" t="s">
        <v>19</v>
      </c>
      <c r="AI145" s="188" t="s">
        <v>19</v>
      </c>
      <c r="AJ145" s="188" t="s">
        <v>19</v>
      </c>
      <c r="AK145" s="188" t="s">
        <v>19</v>
      </c>
      <c r="AL145" s="140">
        <v>165.07726</v>
      </c>
      <c r="AM145" s="140">
        <v>297.41464999999999</v>
      </c>
      <c r="AN145" s="140">
        <v>111.09968000000001</v>
      </c>
      <c r="AO145" s="140">
        <v>101.16836000000001</v>
      </c>
      <c r="AP145" s="140">
        <v>121.00646999999999</v>
      </c>
      <c r="AQ145" s="140">
        <v>137.54659000000001</v>
      </c>
      <c r="AR145" s="140">
        <v>95.811440000000005</v>
      </c>
      <c r="AS145" s="140">
        <v>-6.2</v>
      </c>
      <c r="AT145" s="140">
        <v>-9.5</v>
      </c>
      <c r="AU145" s="140">
        <v>-2.2000000000000002</v>
      </c>
      <c r="AV145" s="140">
        <v>-5.6</v>
      </c>
      <c r="AW145" s="140">
        <v>-4.5999999999999996</v>
      </c>
      <c r="AX145" s="140">
        <v>7.1</v>
      </c>
      <c r="AY145" s="140">
        <v>-4.9000000000000004</v>
      </c>
      <c r="AZ145" s="140">
        <v>-5.3</v>
      </c>
      <c r="BA145" s="140">
        <v>-6.2</v>
      </c>
      <c r="BB145" s="140">
        <v>-4.2</v>
      </c>
      <c r="BC145" s="140">
        <v>-9.6</v>
      </c>
      <c r="BD145" s="140">
        <v>-2.1</v>
      </c>
      <c r="BE145" s="140">
        <v>3.4</v>
      </c>
      <c r="BF145" s="140">
        <v>-7.3</v>
      </c>
      <c r="BG145" s="140">
        <v>-5.3</v>
      </c>
      <c r="BH145" s="140">
        <v>-5.4</v>
      </c>
      <c r="BI145" s="140">
        <v>-5</v>
      </c>
      <c r="BJ145" s="140">
        <v>-11.1</v>
      </c>
      <c r="BK145" s="140">
        <v>-0.1</v>
      </c>
      <c r="BL145" s="140">
        <v>1.1000000000000001</v>
      </c>
      <c r="BM145" s="140" t="s">
        <v>19</v>
      </c>
      <c r="BN145" s="188" t="s">
        <v>19</v>
      </c>
      <c r="BO145" s="188" t="s">
        <v>19</v>
      </c>
      <c r="BP145" s="188" t="s">
        <v>19</v>
      </c>
      <c r="BQ145" s="188" t="s">
        <v>19</v>
      </c>
      <c r="BR145" s="188" t="s">
        <v>19</v>
      </c>
      <c r="BS145" s="188" t="s">
        <v>19</v>
      </c>
      <c r="BT145" s="188" t="s">
        <v>19</v>
      </c>
    </row>
    <row r="146" spans="1:73" x14ac:dyDescent="0.25">
      <c r="A146" s="1">
        <v>41518</v>
      </c>
      <c r="B146" s="30" t="s">
        <v>116</v>
      </c>
      <c r="C146" s="142">
        <v>125.03259</v>
      </c>
      <c r="D146" s="142">
        <v>112.6722</v>
      </c>
      <c r="E146" s="142">
        <v>126.59411</v>
      </c>
      <c r="F146" s="142">
        <v>126.65331999999999</v>
      </c>
      <c r="G146" s="142">
        <v>87.702879999999993</v>
      </c>
      <c r="H146" s="142">
        <v>120.18396</v>
      </c>
      <c r="I146" s="142">
        <v>117.15151</v>
      </c>
      <c r="J146" s="142">
        <v>3.7</v>
      </c>
      <c r="K146" s="142">
        <v>-0.3</v>
      </c>
      <c r="L146" s="142">
        <v>4.2</v>
      </c>
      <c r="M146" s="142">
        <v>2.8</v>
      </c>
      <c r="N146" s="142">
        <v>-1</v>
      </c>
      <c r="O146" s="142">
        <v>2.2999999999999998</v>
      </c>
      <c r="P146" s="142">
        <v>1.1000000000000001</v>
      </c>
      <c r="Q146" s="142">
        <v>2.8</v>
      </c>
      <c r="R146" s="142">
        <v>-4.4000000000000004</v>
      </c>
      <c r="S146" s="142">
        <v>3.7</v>
      </c>
      <c r="T146" s="142">
        <v>1.9</v>
      </c>
      <c r="U146" s="142">
        <v>-0.3</v>
      </c>
      <c r="V146" s="142">
        <v>1.8</v>
      </c>
      <c r="W146" s="142">
        <v>0.3</v>
      </c>
      <c r="X146" s="142">
        <v>2.2999999999999998</v>
      </c>
      <c r="Y146" s="142">
        <v>-3.3</v>
      </c>
      <c r="Z146" s="142">
        <v>3</v>
      </c>
      <c r="AA146" s="142">
        <v>2.9</v>
      </c>
      <c r="AB146" s="142">
        <v>0.2</v>
      </c>
      <c r="AC146" s="142">
        <v>1</v>
      </c>
      <c r="AD146" s="142">
        <v>-0.3</v>
      </c>
      <c r="AE146" s="188">
        <f t="shared" ref="AE146:AK146" si="84">(AVERAGE(C144:C146)/AVERAGE(C132:C134)-1)*100</f>
        <v>2.4826247110319555</v>
      </c>
      <c r="AF146" s="188">
        <f t="shared" si="84"/>
        <v>-1.8998812394122599</v>
      </c>
      <c r="AG146" s="188">
        <f t="shared" si="84"/>
        <v>3.0060001675071168</v>
      </c>
      <c r="AH146" s="188">
        <f t="shared" si="84"/>
        <v>0.99550320817372029</v>
      </c>
      <c r="AI146" s="188">
        <f t="shared" si="84"/>
        <v>-1.5117098950248486</v>
      </c>
      <c r="AJ146" s="188">
        <f t="shared" si="84"/>
        <v>2.2465360415308888</v>
      </c>
      <c r="AK146" s="188">
        <f t="shared" si="84"/>
        <v>-0.23455819402872224</v>
      </c>
      <c r="AL146" s="140">
        <v>156.19496000000001</v>
      </c>
      <c r="AM146" s="140">
        <v>267.43779000000001</v>
      </c>
      <c r="AN146" s="140">
        <v>110.82138999999999</v>
      </c>
      <c r="AO146" s="140">
        <v>106.88890000000001</v>
      </c>
      <c r="AP146" s="140">
        <v>119.22386</v>
      </c>
      <c r="AQ146" s="140">
        <v>128.29791</v>
      </c>
      <c r="AR146" s="140">
        <v>97.293400000000005</v>
      </c>
      <c r="AS146" s="140">
        <v>-2.2000000000000002</v>
      </c>
      <c r="AT146" s="140">
        <v>-8.5</v>
      </c>
      <c r="AU146" s="140">
        <v>4.8</v>
      </c>
      <c r="AV146" s="140">
        <v>8.4</v>
      </c>
      <c r="AW146" s="140">
        <v>-0.5</v>
      </c>
      <c r="AX146" s="140">
        <v>1.1000000000000001</v>
      </c>
      <c r="AY146" s="140">
        <v>9.6</v>
      </c>
      <c r="AZ146" s="140">
        <v>-5</v>
      </c>
      <c r="BA146" s="140">
        <v>-6.4</v>
      </c>
      <c r="BB146" s="140">
        <v>-3.3</v>
      </c>
      <c r="BC146" s="140">
        <v>-7.6</v>
      </c>
      <c r="BD146" s="140">
        <v>-1.9</v>
      </c>
      <c r="BE146" s="140">
        <v>3.1</v>
      </c>
      <c r="BF146" s="140">
        <v>-5.7</v>
      </c>
      <c r="BG146" s="140">
        <v>-4.8</v>
      </c>
      <c r="BH146" s="140">
        <v>-5.4</v>
      </c>
      <c r="BI146" s="140">
        <v>-4.0999999999999996</v>
      </c>
      <c r="BJ146" s="140">
        <v>-10.1</v>
      </c>
      <c r="BK146" s="140">
        <v>-0.4</v>
      </c>
      <c r="BL146" s="140">
        <v>0.7</v>
      </c>
      <c r="BM146" s="140" t="s">
        <v>19</v>
      </c>
      <c r="BN146" s="188">
        <f t="shared" ref="BN146:BT146" si="85">(AVERAGE(AL144:AL146)/AVERAGE(AL132:AL134)-1)*100</f>
        <v>-5.5105150267016452</v>
      </c>
      <c r="BO146" s="188">
        <f t="shared" si="85"/>
        <v>-9.0001971481014635</v>
      </c>
      <c r="BP146" s="188">
        <f t="shared" si="85"/>
        <v>-1.4723904886048578</v>
      </c>
      <c r="BQ146" s="188">
        <f t="shared" si="85"/>
        <v>-1.978712015970574</v>
      </c>
      <c r="BR146" s="188">
        <f t="shared" si="85"/>
        <v>-1.9208665979125406</v>
      </c>
      <c r="BS146" s="188">
        <f t="shared" si="85"/>
        <v>3.0949728439237933</v>
      </c>
      <c r="BT146" s="188">
        <f t="shared" si="85"/>
        <v>-4.5269281010219657</v>
      </c>
    </row>
    <row r="147" spans="1:73" x14ac:dyDescent="0.25">
      <c r="A147" s="1">
        <v>41548</v>
      </c>
      <c r="B147" s="30"/>
      <c r="C147" s="142">
        <v>131.19189</v>
      </c>
      <c r="D147" s="142">
        <v>120.45492</v>
      </c>
      <c r="E147" s="142">
        <v>132.54823999999999</v>
      </c>
      <c r="F147" s="142">
        <v>125.99234</v>
      </c>
      <c r="G147" s="142">
        <v>94.762110000000007</v>
      </c>
      <c r="H147" s="142">
        <v>128.01067</v>
      </c>
      <c r="I147" s="142">
        <v>123.70402</v>
      </c>
      <c r="J147" s="142">
        <v>0.7</v>
      </c>
      <c r="K147" s="142">
        <v>-3.8</v>
      </c>
      <c r="L147" s="142">
        <v>1.3</v>
      </c>
      <c r="M147" s="142">
        <v>-4.8</v>
      </c>
      <c r="N147" s="142">
        <v>1</v>
      </c>
      <c r="O147" s="142">
        <v>4.0999999999999996</v>
      </c>
      <c r="P147" s="142">
        <v>-1.1000000000000001</v>
      </c>
      <c r="Q147" s="142">
        <v>2.6</v>
      </c>
      <c r="R147" s="142">
        <v>-4.3</v>
      </c>
      <c r="S147" s="142">
        <v>3.4</v>
      </c>
      <c r="T147" s="142">
        <v>1.1000000000000001</v>
      </c>
      <c r="U147" s="142">
        <v>-0.2</v>
      </c>
      <c r="V147" s="142">
        <v>2</v>
      </c>
      <c r="W147" s="142">
        <v>0.1</v>
      </c>
      <c r="X147" s="142">
        <v>1.9</v>
      </c>
      <c r="Y147" s="142">
        <v>-4.0999999999999996</v>
      </c>
      <c r="Z147" s="142">
        <v>2.6</v>
      </c>
      <c r="AA147" s="142">
        <v>1.2</v>
      </c>
      <c r="AB147" s="142">
        <v>0</v>
      </c>
      <c r="AC147" s="142">
        <v>1.3</v>
      </c>
      <c r="AD147" s="142">
        <v>-0.5</v>
      </c>
      <c r="AE147" s="188" t="s">
        <v>19</v>
      </c>
      <c r="AF147" s="188" t="s">
        <v>19</v>
      </c>
      <c r="AG147" s="188" t="s">
        <v>19</v>
      </c>
      <c r="AH147" s="188" t="s">
        <v>19</v>
      </c>
      <c r="AI147" s="188" t="s">
        <v>19</v>
      </c>
      <c r="AJ147" s="188" t="s">
        <v>19</v>
      </c>
      <c r="AK147" s="188" t="s">
        <v>19</v>
      </c>
      <c r="AL147" s="140">
        <v>170.25837999999999</v>
      </c>
      <c r="AM147" s="140">
        <v>304.88231999999999</v>
      </c>
      <c r="AN147" s="140">
        <v>115.34817</v>
      </c>
      <c r="AO147" s="140">
        <v>108.40575</v>
      </c>
      <c r="AP147" s="140">
        <v>120.8468</v>
      </c>
      <c r="AQ147" s="140">
        <v>136.13412</v>
      </c>
      <c r="AR147" s="140">
        <v>104.11331</v>
      </c>
      <c r="AS147" s="140">
        <v>-7.6</v>
      </c>
      <c r="AT147" s="140">
        <v>-14.8</v>
      </c>
      <c r="AU147" s="140">
        <v>1.6</v>
      </c>
      <c r="AV147" s="140">
        <v>0.5</v>
      </c>
      <c r="AW147" s="140">
        <v>-0.7</v>
      </c>
      <c r="AX147" s="140">
        <v>10.1</v>
      </c>
      <c r="AY147" s="140">
        <v>-2.1</v>
      </c>
      <c r="AZ147" s="140">
        <v>-5.3</v>
      </c>
      <c r="BA147" s="140">
        <v>-7.4</v>
      </c>
      <c r="BB147" s="140">
        <v>-2.8</v>
      </c>
      <c r="BC147" s="140">
        <v>-6.7</v>
      </c>
      <c r="BD147" s="140">
        <v>-1.8</v>
      </c>
      <c r="BE147" s="140">
        <v>3.8</v>
      </c>
      <c r="BF147" s="140">
        <v>-5.3</v>
      </c>
      <c r="BG147" s="140">
        <v>-6</v>
      </c>
      <c r="BH147" s="140">
        <v>-8</v>
      </c>
      <c r="BI147" s="140">
        <v>-3.6</v>
      </c>
      <c r="BJ147" s="140">
        <v>-9.5</v>
      </c>
      <c r="BK147" s="140">
        <v>-0.5</v>
      </c>
      <c r="BL147" s="140">
        <v>1.6</v>
      </c>
      <c r="BM147" s="140" t="s">
        <v>19</v>
      </c>
      <c r="BN147" s="188" t="s">
        <v>19</v>
      </c>
      <c r="BO147" s="188" t="s">
        <v>19</v>
      </c>
      <c r="BP147" s="188" t="s">
        <v>19</v>
      </c>
      <c r="BQ147" s="188" t="s">
        <v>19</v>
      </c>
      <c r="BR147" s="188" t="s">
        <v>19</v>
      </c>
      <c r="BS147" s="188" t="s">
        <v>19</v>
      </c>
      <c r="BT147" s="188" t="s">
        <v>19</v>
      </c>
    </row>
    <row r="148" spans="1:73" x14ac:dyDescent="0.25">
      <c r="A148" s="1">
        <v>41579</v>
      </c>
      <c r="B148" s="30"/>
      <c r="C148" s="142">
        <v>123.68849</v>
      </c>
      <c r="D148" s="142">
        <v>116.10302</v>
      </c>
      <c r="E148" s="142">
        <v>124.64661</v>
      </c>
      <c r="F148" s="142">
        <v>114.66285000000001</v>
      </c>
      <c r="G148" s="142">
        <v>89.512150000000005</v>
      </c>
      <c r="H148" s="142">
        <v>121.45362</v>
      </c>
      <c r="I148" s="142">
        <v>116.81215</v>
      </c>
      <c r="J148" s="142">
        <v>1.3</v>
      </c>
      <c r="K148" s="142">
        <v>2.9</v>
      </c>
      <c r="L148" s="142">
        <v>1.1000000000000001</v>
      </c>
      <c r="M148" s="142">
        <v>-3.3</v>
      </c>
      <c r="N148" s="142">
        <v>-2.4</v>
      </c>
      <c r="O148" s="142">
        <v>5.8</v>
      </c>
      <c r="P148" s="142">
        <v>1.8</v>
      </c>
      <c r="Q148" s="142">
        <v>2.4</v>
      </c>
      <c r="R148" s="142">
        <v>-3.7</v>
      </c>
      <c r="S148" s="142">
        <v>3.2</v>
      </c>
      <c r="T148" s="142">
        <v>0.6</v>
      </c>
      <c r="U148" s="142">
        <v>-0.4</v>
      </c>
      <c r="V148" s="142">
        <v>2.2999999999999998</v>
      </c>
      <c r="W148" s="142">
        <v>0.3</v>
      </c>
      <c r="X148" s="142">
        <v>2</v>
      </c>
      <c r="Y148" s="142">
        <v>-3.4</v>
      </c>
      <c r="Z148" s="142">
        <v>2.6</v>
      </c>
      <c r="AA148" s="142">
        <v>0.2</v>
      </c>
      <c r="AB148" s="142">
        <v>-0.5</v>
      </c>
      <c r="AC148" s="142">
        <v>2</v>
      </c>
      <c r="AD148" s="142">
        <v>-0.2</v>
      </c>
      <c r="AE148" s="188" t="s">
        <v>19</v>
      </c>
      <c r="AF148" s="188" t="s">
        <v>19</v>
      </c>
      <c r="AG148" s="188" t="s">
        <v>19</v>
      </c>
      <c r="AH148" s="188" t="s">
        <v>19</v>
      </c>
      <c r="AI148" s="188" t="s">
        <v>19</v>
      </c>
      <c r="AJ148" s="188" t="s">
        <v>19</v>
      </c>
      <c r="AK148" s="188" t="s">
        <v>19</v>
      </c>
      <c r="AL148" s="140">
        <v>165.38009</v>
      </c>
      <c r="AM148" s="140">
        <v>313.23437999999999</v>
      </c>
      <c r="AN148" s="140">
        <v>105.07351</v>
      </c>
      <c r="AO148" s="140">
        <v>98.358230000000006</v>
      </c>
      <c r="AP148" s="140">
        <v>118.52976</v>
      </c>
      <c r="AQ148" s="140">
        <v>121.86244000000001</v>
      </c>
      <c r="AR148" s="140">
        <v>90.999110000000002</v>
      </c>
      <c r="AS148" s="140">
        <v>5.8</v>
      </c>
      <c r="AT148" s="140">
        <v>9.5</v>
      </c>
      <c r="AU148" s="140">
        <v>1.6</v>
      </c>
      <c r="AV148" s="140">
        <v>-3.3</v>
      </c>
      <c r="AW148" s="140">
        <v>0.6</v>
      </c>
      <c r="AX148" s="140">
        <v>9.9</v>
      </c>
      <c r="AY148" s="140">
        <v>0.6</v>
      </c>
      <c r="AZ148" s="140">
        <v>-4.3</v>
      </c>
      <c r="BA148" s="140">
        <v>-6</v>
      </c>
      <c r="BB148" s="140">
        <v>-2.4</v>
      </c>
      <c r="BC148" s="140">
        <v>-6.4</v>
      </c>
      <c r="BD148" s="140">
        <v>-1.6</v>
      </c>
      <c r="BE148" s="140">
        <v>4.3</v>
      </c>
      <c r="BF148" s="140">
        <v>-4.8</v>
      </c>
      <c r="BG148" s="140">
        <v>-4.5999999999999996</v>
      </c>
      <c r="BH148" s="140">
        <v>-6.4</v>
      </c>
      <c r="BI148" s="140">
        <v>-2.7</v>
      </c>
      <c r="BJ148" s="140">
        <v>-7.9</v>
      </c>
      <c r="BK148" s="140">
        <v>-0.6</v>
      </c>
      <c r="BL148" s="140">
        <v>2.9</v>
      </c>
      <c r="BM148" s="140" t="s">
        <v>19</v>
      </c>
      <c r="BN148" s="188" t="s">
        <v>19</v>
      </c>
      <c r="BO148" s="188" t="s">
        <v>19</v>
      </c>
      <c r="BP148" s="188" t="s">
        <v>19</v>
      </c>
      <c r="BQ148" s="188" t="s">
        <v>19</v>
      </c>
      <c r="BR148" s="188" t="s">
        <v>19</v>
      </c>
      <c r="BS148" s="188" t="s">
        <v>19</v>
      </c>
      <c r="BT148" s="188" t="s">
        <v>19</v>
      </c>
    </row>
    <row r="149" spans="1:73" x14ac:dyDescent="0.25">
      <c r="A149" s="1">
        <v>41609</v>
      </c>
      <c r="B149" s="30" t="s">
        <v>117</v>
      </c>
      <c r="C149" s="142">
        <v>104.97604</v>
      </c>
      <c r="D149" s="142">
        <v>115.75058</v>
      </c>
      <c r="E149" s="142">
        <v>103.61409999999999</v>
      </c>
      <c r="F149" s="142">
        <v>94.822149999999993</v>
      </c>
      <c r="G149" s="142">
        <v>86.215860000000006</v>
      </c>
      <c r="H149" s="142">
        <v>109.75757</v>
      </c>
      <c r="I149" s="142">
        <v>100.73855</v>
      </c>
      <c r="J149" s="142">
        <v>-2.2999999999999998</v>
      </c>
      <c r="K149" s="142">
        <v>-3.5</v>
      </c>
      <c r="L149" s="142">
        <v>-2.2000000000000002</v>
      </c>
      <c r="M149" s="142">
        <v>0.8</v>
      </c>
      <c r="N149" s="142">
        <v>-2.5</v>
      </c>
      <c r="O149" s="142">
        <v>0.4</v>
      </c>
      <c r="P149" s="142">
        <v>-2.9</v>
      </c>
      <c r="Q149" s="142">
        <v>2.1</v>
      </c>
      <c r="R149" s="142">
        <v>-3.6</v>
      </c>
      <c r="S149" s="142">
        <v>2.8</v>
      </c>
      <c r="T149" s="142">
        <v>0.6</v>
      </c>
      <c r="U149" s="142">
        <v>-0.6</v>
      </c>
      <c r="V149" s="142">
        <v>2.2000000000000002</v>
      </c>
      <c r="W149" s="142">
        <v>0</v>
      </c>
      <c r="X149" s="142">
        <v>2.1</v>
      </c>
      <c r="Y149" s="142">
        <v>-3.6</v>
      </c>
      <c r="Z149" s="142">
        <v>2.8</v>
      </c>
      <c r="AA149" s="142">
        <v>0.6</v>
      </c>
      <c r="AB149" s="142">
        <v>-0.6</v>
      </c>
      <c r="AC149" s="142">
        <v>2.2000000000000002</v>
      </c>
      <c r="AD149" s="142">
        <v>0</v>
      </c>
      <c r="AE149" s="188">
        <f t="shared" ref="AE149:AK149" si="86">(AVERAGE(C147:C149)/AVERAGE(C135:C137)-1)*100</f>
        <v>-1.7712261027214016E-2</v>
      </c>
      <c r="AF149" s="188">
        <f t="shared" si="86"/>
        <v>-1.5921711160985286</v>
      </c>
      <c r="AG149" s="188">
        <f t="shared" si="86"/>
        <v>0.18006141929414188</v>
      </c>
      <c r="AH149" s="188">
        <f t="shared" si="86"/>
        <v>-2.7826104797397999</v>
      </c>
      <c r="AI149" s="188">
        <f t="shared" si="86"/>
        <v>-1.2753572831153637</v>
      </c>
      <c r="AJ149" s="188">
        <f t="shared" si="86"/>
        <v>3.4747095344673129</v>
      </c>
      <c r="AK149" s="188">
        <f t="shared" si="86"/>
        <v>-0.69411886550223567</v>
      </c>
      <c r="AL149" s="140">
        <v>155.87637000000001</v>
      </c>
      <c r="AM149" s="140">
        <v>291.72232000000002</v>
      </c>
      <c r="AN149" s="140">
        <v>100.46773</v>
      </c>
      <c r="AO149" s="140">
        <v>98.258780000000002</v>
      </c>
      <c r="AP149" s="140">
        <v>115.68665</v>
      </c>
      <c r="AQ149" s="140">
        <v>96.017529999999994</v>
      </c>
      <c r="AR149" s="140">
        <v>95.187920000000005</v>
      </c>
      <c r="AS149" s="140">
        <v>-3.4</v>
      </c>
      <c r="AT149" s="140">
        <v>-4</v>
      </c>
      <c r="AU149" s="140">
        <v>-2.7</v>
      </c>
      <c r="AV149" s="140">
        <v>5.2</v>
      </c>
      <c r="AW149" s="140">
        <v>-3.1</v>
      </c>
      <c r="AX149" s="140">
        <v>-3.6</v>
      </c>
      <c r="AY149" s="140">
        <v>-7.7</v>
      </c>
      <c r="AZ149" s="140">
        <v>-4.2</v>
      </c>
      <c r="BA149" s="140">
        <v>-5.8</v>
      </c>
      <c r="BB149" s="140">
        <v>-2.4</v>
      </c>
      <c r="BC149" s="140">
        <v>-5.5</v>
      </c>
      <c r="BD149" s="140">
        <v>-1.7</v>
      </c>
      <c r="BE149" s="140">
        <v>3.8</v>
      </c>
      <c r="BF149" s="140">
        <v>-5</v>
      </c>
      <c r="BG149" s="140">
        <v>-4.2</v>
      </c>
      <c r="BH149" s="140">
        <v>-5.8</v>
      </c>
      <c r="BI149" s="140">
        <v>-2.4</v>
      </c>
      <c r="BJ149" s="140">
        <v>-5.5</v>
      </c>
      <c r="BK149" s="140">
        <v>-1.7</v>
      </c>
      <c r="BL149" s="140">
        <v>3.8</v>
      </c>
      <c r="BM149" s="140">
        <v>-5</v>
      </c>
      <c r="BN149" s="188">
        <f t="shared" ref="BN149:BT149" si="87">(AVERAGE(AL147:AL149)/AVERAGE(AL135:AL137)-1)*100</f>
        <v>-2.0787271630928084</v>
      </c>
      <c r="BO149" s="188">
        <f t="shared" si="87"/>
        <v>-3.9919446174829565</v>
      </c>
      <c r="BP149" s="188">
        <f t="shared" si="87"/>
        <v>0.23121095511753342</v>
      </c>
      <c r="BQ149" s="188">
        <f t="shared" si="87"/>
        <v>0.6882934264429208</v>
      </c>
      <c r="BR149" s="188">
        <f t="shared" si="87"/>
        <v>-1.0899258997361883</v>
      </c>
      <c r="BS149" s="188">
        <f t="shared" si="87"/>
        <v>5.9206477681432945</v>
      </c>
      <c r="BT149" s="188">
        <f t="shared" si="87"/>
        <v>-3.2146017155500251</v>
      </c>
    </row>
    <row r="150" spans="1:73" x14ac:dyDescent="0.25">
      <c r="A150" s="1">
        <v>41640</v>
      </c>
      <c r="B150" s="30"/>
      <c r="C150" s="142">
        <v>107.91410999999999</v>
      </c>
      <c r="D150" s="142">
        <v>111.50309</v>
      </c>
      <c r="E150" s="142">
        <v>107.46019</v>
      </c>
      <c r="F150" s="142">
        <v>88.134410000000003</v>
      </c>
      <c r="G150" s="142">
        <v>86.535089999999997</v>
      </c>
      <c r="H150" s="142">
        <v>113.00122</v>
      </c>
      <c r="I150" s="142">
        <v>106.7377</v>
      </c>
      <c r="J150" s="142">
        <v>-2</v>
      </c>
      <c r="K150" s="142">
        <v>2.1</v>
      </c>
      <c r="L150" s="142">
        <v>-2.5</v>
      </c>
      <c r="M150" s="142">
        <v>-1.1000000000000001</v>
      </c>
      <c r="N150" s="142">
        <v>-2.4</v>
      </c>
      <c r="O150" s="142">
        <v>0.8</v>
      </c>
      <c r="P150" s="142">
        <v>-4.3</v>
      </c>
      <c r="Q150" s="142">
        <v>-2</v>
      </c>
      <c r="R150" s="142">
        <v>2.1</v>
      </c>
      <c r="S150" s="142">
        <v>-2.5</v>
      </c>
      <c r="T150" s="142">
        <v>-1.1000000000000001</v>
      </c>
      <c r="U150" s="142">
        <v>-2.4</v>
      </c>
      <c r="V150" s="142">
        <v>0.8</v>
      </c>
      <c r="W150" s="142">
        <v>-4.3</v>
      </c>
      <c r="X150" s="142">
        <v>1.4</v>
      </c>
      <c r="Y150" s="142">
        <v>-3.6</v>
      </c>
      <c r="Z150" s="142">
        <v>2.1</v>
      </c>
      <c r="AA150" s="142">
        <v>0.4</v>
      </c>
      <c r="AB150" s="142">
        <v>-1.1000000000000001</v>
      </c>
      <c r="AC150" s="142">
        <v>2</v>
      </c>
      <c r="AD150" s="142">
        <v>-0.4</v>
      </c>
      <c r="AE150" s="188" t="s">
        <v>19</v>
      </c>
      <c r="AF150" s="188" t="s">
        <v>19</v>
      </c>
      <c r="AG150" s="188" t="s">
        <v>19</v>
      </c>
      <c r="AH150" s="188" t="s">
        <v>19</v>
      </c>
      <c r="AI150" s="188" t="s">
        <v>19</v>
      </c>
      <c r="AJ150" s="188" t="s">
        <v>19</v>
      </c>
      <c r="AK150" s="188" t="s">
        <v>19</v>
      </c>
      <c r="AL150" s="140">
        <v>154.62779</v>
      </c>
      <c r="AM150" s="140">
        <v>293.47928000000002</v>
      </c>
      <c r="AN150" s="140">
        <v>97.993250000000003</v>
      </c>
      <c r="AO150" s="140">
        <v>89.914360000000002</v>
      </c>
      <c r="AP150" s="140">
        <v>121.67197</v>
      </c>
      <c r="AQ150" s="140">
        <v>109.41274</v>
      </c>
      <c r="AR150" s="140">
        <v>81.810599999999994</v>
      </c>
      <c r="AS150" s="140">
        <v>-1.7</v>
      </c>
      <c r="AT150" s="140">
        <v>1.1000000000000001</v>
      </c>
      <c r="AU150" s="140">
        <v>-4.9000000000000004</v>
      </c>
      <c r="AV150" s="140">
        <v>-8.1</v>
      </c>
      <c r="AW150" s="140">
        <v>10.5</v>
      </c>
      <c r="AX150" s="140">
        <v>1.9</v>
      </c>
      <c r="AY150" s="140">
        <v>-18.3</v>
      </c>
      <c r="AZ150" s="140">
        <v>-1.7</v>
      </c>
      <c r="BA150" s="140">
        <v>1.1000000000000001</v>
      </c>
      <c r="BB150" s="140">
        <v>-4.9000000000000004</v>
      </c>
      <c r="BC150" s="140">
        <v>-8.1</v>
      </c>
      <c r="BD150" s="140">
        <v>10.5</v>
      </c>
      <c r="BE150" s="140">
        <v>1.9</v>
      </c>
      <c r="BF150" s="140">
        <v>-18.3</v>
      </c>
      <c r="BG150" s="140">
        <v>-4</v>
      </c>
      <c r="BH150" s="140">
        <v>-5.5</v>
      </c>
      <c r="BI150" s="140">
        <v>-2.1</v>
      </c>
      <c r="BJ150" s="140">
        <v>-5</v>
      </c>
      <c r="BK150" s="140">
        <v>-0.1</v>
      </c>
      <c r="BL150" s="140">
        <v>3.8</v>
      </c>
      <c r="BM150" s="140">
        <v>-5.8</v>
      </c>
      <c r="BN150" s="188" t="s">
        <v>19</v>
      </c>
      <c r="BO150" s="188" t="s">
        <v>19</v>
      </c>
      <c r="BP150" s="188" t="s">
        <v>19</v>
      </c>
      <c r="BQ150" s="188" t="s">
        <v>19</v>
      </c>
      <c r="BR150" s="188" t="s">
        <v>19</v>
      </c>
      <c r="BS150" s="188" t="s">
        <v>19</v>
      </c>
      <c r="BT150" s="188" t="s">
        <v>19</v>
      </c>
    </row>
    <row r="151" spans="1:73" x14ac:dyDescent="0.25">
      <c r="A151" s="1">
        <v>41671</v>
      </c>
      <c r="B151" s="30"/>
      <c r="C151" s="142">
        <v>107.54777</v>
      </c>
      <c r="D151" s="142">
        <v>100.58812</v>
      </c>
      <c r="E151" s="142">
        <v>108.42686</v>
      </c>
      <c r="F151" s="142">
        <v>81.982100000000003</v>
      </c>
      <c r="G151" s="142">
        <v>79.709440000000001</v>
      </c>
      <c r="H151" s="142">
        <v>111.83187</v>
      </c>
      <c r="I151" s="142">
        <v>107.60372</v>
      </c>
      <c r="J151" s="142">
        <v>4.8</v>
      </c>
      <c r="K151" s="142">
        <v>1.6</v>
      </c>
      <c r="L151" s="142">
        <v>5.2</v>
      </c>
      <c r="M151" s="142">
        <v>2.2999999999999998</v>
      </c>
      <c r="N151" s="142">
        <v>-1</v>
      </c>
      <c r="O151" s="142">
        <v>4.2</v>
      </c>
      <c r="P151" s="142">
        <v>1.7</v>
      </c>
      <c r="Q151" s="142">
        <v>1.3</v>
      </c>
      <c r="R151" s="142">
        <v>1.9</v>
      </c>
      <c r="S151" s="142">
        <v>1.2</v>
      </c>
      <c r="T151" s="142">
        <v>0.5</v>
      </c>
      <c r="U151" s="142">
        <v>-1.7</v>
      </c>
      <c r="V151" s="142">
        <v>2.4</v>
      </c>
      <c r="W151" s="142">
        <v>-1.4</v>
      </c>
      <c r="X151" s="142">
        <v>1.9</v>
      </c>
      <c r="Y151" s="142">
        <v>-2.9</v>
      </c>
      <c r="Z151" s="142">
        <v>2.5</v>
      </c>
      <c r="AA151" s="142">
        <v>0.7</v>
      </c>
      <c r="AB151" s="142">
        <v>-0.9</v>
      </c>
      <c r="AC151" s="142">
        <v>2.6</v>
      </c>
      <c r="AD151" s="142">
        <v>0.1</v>
      </c>
      <c r="AE151" s="188" t="s">
        <v>19</v>
      </c>
      <c r="AF151" s="188" t="s">
        <v>19</v>
      </c>
      <c r="AG151" s="188" t="s">
        <v>19</v>
      </c>
      <c r="AH151" s="188" t="s">
        <v>19</v>
      </c>
      <c r="AI151" s="188" t="s">
        <v>19</v>
      </c>
      <c r="AJ151" s="188" t="s">
        <v>19</v>
      </c>
      <c r="AK151" s="188" t="s">
        <v>19</v>
      </c>
      <c r="AL151" s="140">
        <v>137.73054999999999</v>
      </c>
      <c r="AM151" s="140">
        <v>257.28949999999998</v>
      </c>
      <c r="AN151" s="140">
        <v>88.965019999999996</v>
      </c>
      <c r="AO151" s="140">
        <v>81.484319999999997</v>
      </c>
      <c r="AP151" s="140">
        <v>89.534369999999996</v>
      </c>
      <c r="AQ151" s="140">
        <v>124.51599</v>
      </c>
      <c r="AR151" s="140">
        <v>71.877399999999994</v>
      </c>
      <c r="AS151" s="140">
        <v>-10.1</v>
      </c>
      <c r="AT151" s="140">
        <v>-9.8000000000000007</v>
      </c>
      <c r="AU151" s="140">
        <v>-10.4</v>
      </c>
      <c r="AV151" s="140">
        <v>-2.6</v>
      </c>
      <c r="AW151" s="140">
        <v>-11.6</v>
      </c>
      <c r="AX151" s="140">
        <v>7.7</v>
      </c>
      <c r="AY151" s="140">
        <v>-28.5</v>
      </c>
      <c r="AZ151" s="140">
        <v>-5.8</v>
      </c>
      <c r="BA151" s="140">
        <v>-4.3</v>
      </c>
      <c r="BB151" s="140">
        <v>-7.6</v>
      </c>
      <c r="BC151" s="140">
        <v>-5.6</v>
      </c>
      <c r="BD151" s="140">
        <v>-0.1</v>
      </c>
      <c r="BE151" s="140">
        <v>4.9000000000000004</v>
      </c>
      <c r="BF151" s="140">
        <v>-23.4</v>
      </c>
      <c r="BG151" s="140">
        <v>-4.3</v>
      </c>
      <c r="BH151" s="140">
        <v>-5.8</v>
      </c>
      <c r="BI151" s="140">
        <v>-2.5</v>
      </c>
      <c r="BJ151" s="140">
        <v>-4.5999999999999996</v>
      </c>
      <c r="BK151" s="140">
        <v>0.2</v>
      </c>
      <c r="BL151" s="140">
        <v>4</v>
      </c>
      <c r="BM151" s="140">
        <v>-7.8</v>
      </c>
      <c r="BN151" s="188" t="s">
        <v>19</v>
      </c>
      <c r="BO151" s="188" t="s">
        <v>19</v>
      </c>
      <c r="BP151" s="188" t="s">
        <v>19</v>
      </c>
      <c r="BQ151" s="188" t="s">
        <v>19</v>
      </c>
      <c r="BR151" s="188" t="s">
        <v>19</v>
      </c>
      <c r="BS151" s="188" t="s">
        <v>19</v>
      </c>
      <c r="BT151" s="188" t="s">
        <v>19</v>
      </c>
    </row>
    <row r="152" spans="1:73" x14ac:dyDescent="0.25">
      <c r="A152" s="1">
        <v>41699</v>
      </c>
      <c r="B152" s="30" t="s">
        <v>118</v>
      </c>
      <c r="C152" s="142">
        <v>113.37495</v>
      </c>
      <c r="D152" s="142">
        <v>113.02179</v>
      </c>
      <c r="E152" s="142">
        <v>113.41916999999999</v>
      </c>
      <c r="F152" s="142">
        <v>87.557689999999994</v>
      </c>
      <c r="G152" s="142">
        <v>87.4529</v>
      </c>
      <c r="H152" s="142">
        <v>117.69007999999999</v>
      </c>
      <c r="I152" s="142">
        <v>120.52934999999999</v>
      </c>
      <c r="J152" s="142">
        <v>-0.4</v>
      </c>
      <c r="K152" s="142">
        <v>8.8000000000000007</v>
      </c>
      <c r="L152" s="142">
        <v>-1.5</v>
      </c>
      <c r="M152" s="142">
        <v>5.2</v>
      </c>
      <c r="N152" s="142">
        <v>-0.4</v>
      </c>
      <c r="O152" s="142">
        <v>-1.4</v>
      </c>
      <c r="P152" s="142">
        <v>2.1</v>
      </c>
      <c r="Q152" s="142">
        <v>0.7</v>
      </c>
      <c r="R152" s="142">
        <v>4.2</v>
      </c>
      <c r="S152" s="142">
        <v>0.3</v>
      </c>
      <c r="T152" s="142">
        <v>2.1</v>
      </c>
      <c r="U152" s="142">
        <v>-1.3</v>
      </c>
      <c r="V152" s="142">
        <v>1.1000000000000001</v>
      </c>
      <c r="W152" s="142">
        <v>-0.1</v>
      </c>
      <c r="X152" s="142">
        <v>2.1</v>
      </c>
      <c r="Y152" s="142">
        <v>-1.5</v>
      </c>
      <c r="Z152" s="142">
        <v>2.5</v>
      </c>
      <c r="AA152" s="142">
        <v>1.5</v>
      </c>
      <c r="AB152" s="142">
        <v>-0.8</v>
      </c>
      <c r="AC152" s="142">
        <v>2.6</v>
      </c>
      <c r="AD152" s="142">
        <v>0.5</v>
      </c>
      <c r="AE152" s="188">
        <f t="shared" ref="AE152:AK152" si="88">(AVERAGE(C150:C152)/AVERAGE(C138:C140)-1)*100</f>
        <v>0.68807138597100082</v>
      </c>
      <c r="AF152" s="188">
        <f t="shared" si="88"/>
        <v>4.1851831520548277</v>
      </c>
      <c r="AG152" s="188">
        <f t="shared" si="88"/>
        <v>0.26817347631411526</v>
      </c>
      <c r="AH152" s="188">
        <f t="shared" si="88"/>
        <v>2.0611686853062361</v>
      </c>
      <c r="AI152" s="188">
        <f t="shared" si="88"/>
        <v>-1.280429536042893</v>
      </c>
      <c r="AJ152" s="188">
        <f t="shared" si="88"/>
        <v>1.0689688413791698</v>
      </c>
      <c r="AK152" s="188">
        <f t="shared" si="88"/>
        <v>-0.13569192323955592</v>
      </c>
      <c r="AL152" s="140">
        <v>153.33420000000001</v>
      </c>
      <c r="AM152" s="140">
        <v>288.07195999999999</v>
      </c>
      <c r="AN152" s="140">
        <v>98.377560000000003</v>
      </c>
      <c r="AO152" s="140">
        <v>74.160619999999994</v>
      </c>
      <c r="AP152" s="140">
        <v>121.68865</v>
      </c>
      <c r="AQ152" s="140">
        <v>131.76027999999999</v>
      </c>
      <c r="AR152" s="140">
        <v>81.764920000000004</v>
      </c>
      <c r="AS152" s="140">
        <v>-3.1</v>
      </c>
      <c r="AT152" s="140">
        <v>0.2</v>
      </c>
      <c r="AU152" s="140">
        <v>-6.8</v>
      </c>
      <c r="AV152" s="140">
        <v>-16.899999999999999</v>
      </c>
      <c r="AW152" s="140">
        <v>0.2</v>
      </c>
      <c r="AX152" s="140">
        <v>7.3</v>
      </c>
      <c r="AY152" s="140">
        <v>-16.3</v>
      </c>
      <c r="AZ152" s="140">
        <v>-4.9000000000000004</v>
      </c>
      <c r="BA152" s="140">
        <v>-2.8</v>
      </c>
      <c r="BB152" s="140">
        <v>-7.3</v>
      </c>
      <c r="BC152" s="140">
        <v>-9.3000000000000007</v>
      </c>
      <c r="BD152" s="140">
        <v>0</v>
      </c>
      <c r="BE152" s="140">
        <v>5.8</v>
      </c>
      <c r="BF152" s="140">
        <v>-21.1</v>
      </c>
      <c r="BG152" s="140">
        <v>-3.7</v>
      </c>
      <c r="BH152" s="140">
        <v>-4.7</v>
      </c>
      <c r="BI152" s="140">
        <v>-2.5</v>
      </c>
      <c r="BJ152" s="140">
        <v>-4.0999999999999996</v>
      </c>
      <c r="BK152" s="140">
        <v>0.3</v>
      </c>
      <c r="BL152" s="140">
        <v>4.9000000000000004</v>
      </c>
      <c r="BM152" s="140">
        <v>-9.1</v>
      </c>
      <c r="BN152" s="188">
        <f t="shared" ref="BN152:BT152" si="89">(AVERAGE(AL150:AL152)/AVERAGE(AL138:AL140)-1)*100</f>
        <v>-4.9170992083047977</v>
      </c>
      <c r="BO152" s="188">
        <f t="shared" si="89"/>
        <v>-2.8024376354042868</v>
      </c>
      <c r="BP152" s="188">
        <f t="shared" si="89"/>
        <v>-7.3345481494567988</v>
      </c>
      <c r="BQ152" s="188">
        <f t="shared" si="89"/>
        <v>-9.2882003286926746</v>
      </c>
      <c r="BR152" s="188">
        <f t="shared" si="89"/>
        <v>2.9717897226499979E-2</v>
      </c>
      <c r="BS152" s="188">
        <f t="shared" si="89"/>
        <v>5.7756299855531212</v>
      </c>
      <c r="BT152" s="188">
        <f t="shared" si="89"/>
        <v>-21.073748418477646</v>
      </c>
    </row>
    <row r="153" spans="1:73" x14ac:dyDescent="0.25">
      <c r="A153" s="1">
        <v>41730</v>
      </c>
      <c r="B153" s="30"/>
      <c r="C153" s="142">
        <v>111.8974</v>
      </c>
      <c r="D153" s="142">
        <v>111.15067000000001</v>
      </c>
      <c r="E153" s="142">
        <v>111.99136</v>
      </c>
      <c r="F153" s="142">
        <v>92.012640000000005</v>
      </c>
      <c r="G153" s="142">
        <v>85.219059999999999</v>
      </c>
      <c r="H153" s="142">
        <v>112.27316</v>
      </c>
      <c r="I153" s="142">
        <v>113.24442999999999</v>
      </c>
      <c r="J153" s="142">
        <v>-5.7</v>
      </c>
      <c r="K153" s="142">
        <v>5.9</v>
      </c>
      <c r="L153" s="142">
        <v>-7</v>
      </c>
      <c r="M153" s="142">
        <v>-3.5</v>
      </c>
      <c r="N153" s="142">
        <v>-2.5</v>
      </c>
      <c r="O153" s="142">
        <v>-6.6</v>
      </c>
      <c r="P153" s="142">
        <v>-6.3</v>
      </c>
      <c r="Q153" s="142">
        <v>-1</v>
      </c>
      <c r="R153" s="142">
        <v>4.5999999999999996</v>
      </c>
      <c r="S153" s="142">
        <v>-1.7</v>
      </c>
      <c r="T153" s="142">
        <v>0.5</v>
      </c>
      <c r="U153" s="142">
        <v>-1.6</v>
      </c>
      <c r="V153" s="142">
        <v>-0.9</v>
      </c>
      <c r="W153" s="142">
        <v>-1.8</v>
      </c>
      <c r="X153" s="142">
        <v>0.8</v>
      </c>
      <c r="Y153" s="142">
        <v>-0.5</v>
      </c>
      <c r="Z153" s="142">
        <v>1</v>
      </c>
      <c r="AA153" s="142">
        <v>0.2</v>
      </c>
      <c r="AB153" s="142">
        <v>-1.2</v>
      </c>
      <c r="AC153" s="142">
        <v>1.4</v>
      </c>
      <c r="AD153" s="142">
        <v>-0.4</v>
      </c>
      <c r="AE153" s="188" t="s">
        <v>19</v>
      </c>
      <c r="AF153" s="188" t="s">
        <v>19</v>
      </c>
      <c r="AG153" s="188" t="s">
        <v>19</v>
      </c>
      <c r="AH153" s="188" t="s">
        <v>19</v>
      </c>
      <c r="AI153" s="188" t="s">
        <v>19</v>
      </c>
      <c r="AJ153" s="188" t="s">
        <v>19</v>
      </c>
      <c r="AK153" s="188" t="s">
        <v>19</v>
      </c>
      <c r="AL153" s="140">
        <v>157.33045000000001</v>
      </c>
      <c r="AM153" s="140">
        <v>300.07560999999998</v>
      </c>
      <c r="AN153" s="140">
        <v>99.107770000000002</v>
      </c>
      <c r="AO153" s="140">
        <v>76.458029999999994</v>
      </c>
      <c r="AP153" s="140">
        <v>118.65904999999999</v>
      </c>
      <c r="AQ153" s="140">
        <v>125.59786</v>
      </c>
      <c r="AR153" s="140">
        <v>88.110150000000004</v>
      </c>
      <c r="AS153" s="140">
        <v>-2</v>
      </c>
      <c r="AT153" s="140">
        <v>-0.8</v>
      </c>
      <c r="AU153" s="140">
        <v>-3.5</v>
      </c>
      <c r="AV153" s="140">
        <v>-7.8</v>
      </c>
      <c r="AW153" s="140">
        <v>-1.3</v>
      </c>
      <c r="AX153" s="140">
        <v>1.4</v>
      </c>
      <c r="AY153" s="140">
        <v>-6.1</v>
      </c>
      <c r="AZ153" s="140">
        <v>-4.2</v>
      </c>
      <c r="BA153" s="140">
        <v>-2.2999999999999998</v>
      </c>
      <c r="BB153" s="140">
        <v>-6.4</v>
      </c>
      <c r="BC153" s="140">
        <v>-8.9</v>
      </c>
      <c r="BD153" s="140">
        <v>-0.3</v>
      </c>
      <c r="BE153" s="140">
        <v>4.5999999999999996</v>
      </c>
      <c r="BF153" s="140">
        <v>-17.5</v>
      </c>
      <c r="BG153" s="140">
        <v>-4</v>
      </c>
      <c r="BH153" s="140">
        <v>-5.0999999999999996</v>
      </c>
      <c r="BI153" s="140">
        <v>-2.8</v>
      </c>
      <c r="BJ153" s="140">
        <v>-4.4000000000000004</v>
      </c>
      <c r="BK153" s="140">
        <v>0.1</v>
      </c>
      <c r="BL153" s="140">
        <v>4.5</v>
      </c>
      <c r="BM153" s="140">
        <v>-9.6</v>
      </c>
      <c r="BN153" s="188" t="s">
        <v>19</v>
      </c>
      <c r="BO153" s="188" t="s">
        <v>19</v>
      </c>
      <c r="BP153" s="188" t="s">
        <v>19</v>
      </c>
      <c r="BQ153" s="188" t="s">
        <v>19</v>
      </c>
      <c r="BR153" s="188" t="s">
        <v>19</v>
      </c>
      <c r="BS153" s="188" t="s">
        <v>19</v>
      </c>
      <c r="BT153" s="188" t="s">
        <v>19</v>
      </c>
      <c r="BU153" s="3"/>
    </row>
    <row r="154" spans="1:73" x14ac:dyDescent="0.25">
      <c r="A154" s="1">
        <v>41760</v>
      </c>
      <c r="B154" s="58"/>
      <c r="C154" s="142">
        <v>118.5303</v>
      </c>
      <c r="D154" s="142">
        <v>119.0604</v>
      </c>
      <c r="E154" s="142">
        <v>118.46288</v>
      </c>
      <c r="F154" s="142">
        <v>115.42024000000001</v>
      </c>
      <c r="G154" s="142">
        <v>86.129490000000004</v>
      </c>
      <c r="H154" s="142">
        <v>120.55379000000001</v>
      </c>
      <c r="I154" s="142">
        <v>111.29139000000001</v>
      </c>
      <c r="J154" s="142">
        <v>-3.1</v>
      </c>
      <c r="K154" s="142">
        <v>7.6</v>
      </c>
      <c r="L154" s="142">
        <v>-4.3</v>
      </c>
      <c r="M154" s="142">
        <v>3.3</v>
      </c>
      <c r="N154" s="142">
        <v>-2</v>
      </c>
      <c r="O154" s="142">
        <v>-1.6</v>
      </c>
      <c r="P154" s="142">
        <v>-10.4</v>
      </c>
      <c r="Q154" s="142">
        <v>-1.5</v>
      </c>
      <c r="R154" s="142">
        <v>5.2</v>
      </c>
      <c r="S154" s="142">
        <v>-2.2000000000000002</v>
      </c>
      <c r="T154" s="142">
        <v>1.2</v>
      </c>
      <c r="U154" s="142">
        <v>-1.7</v>
      </c>
      <c r="V154" s="142">
        <v>-1.1000000000000001</v>
      </c>
      <c r="W154" s="142">
        <v>-3.6</v>
      </c>
      <c r="X154" s="142">
        <v>0.3</v>
      </c>
      <c r="Y154" s="142">
        <v>0.8</v>
      </c>
      <c r="Z154" s="142">
        <v>0.3</v>
      </c>
      <c r="AA154" s="142">
        <v>0.1</v>
      </c>
      <c r="AB154" s="142">
        <v>-1.3</v>
      </c>
      <c r="AC154" s="142">
        <v>1.2</v>
      </c>
      <c r="AD154" s="142">
        <v>-1.5</v>
      </c>
      <c r="AE154" s="188" t="s">
        <v>19</v>
      </c>
      <c r="AF154" s="188" t="s">
        <v>19</v>
      </c>
      <c r="AG154" s="188" t="s">
        <v>19</v>
      </c>
      <c r="AH154" s="188" t="s">
        <v>19</v>
      </c>
      <c r="AI154" s="188" t="s">
        <v>19</v>
      </c>
      <c r="AJ154" s="188" t="s">
        <v>19</v>
      </c>
      <c r="AK154" s="188" t="s">
        <v>19</v>
      </c>
      <c r="AL154" s="140">
        <v>161.12771000000001</v>
      </c>
      <c r="AM154" s="140">
        <v>325.90035</v>
      </c>
      <c r="AN154" s="140">
        <v>93.920490000000001</v>
      </c>
      <c r="AO154" s="140">
        <v>74.587459999999993</v>
      </c>
      <c r="AP154" s="140">
        <v>99.898169999999993</v>
      </c>
      <c r="AQ154" s="140">
        <v>132.77538999999999</v>
      </c>
      <c r="AR154" s="140">
        <v>81.075280000000006</v>
      </c>
      <c r="AS154" s="140">
        <v>0.2</v>
      </c>
      <c r="AT154" s="140">
        <v>5.9</v>
      </c>
      <c r="AU154" s="140">
        <v>-6.8</v>
      </c>
      <c r="AV154" s="140">
        <v>-6.3</v>
      </c>
      <c r="AW154" s="140">
        <v>-2.9</v>
      </c>
      <c r="AX154" s="140">
        <v>1</v>
      </c>
      <c r="AY154" s="140">
        <v>-16.600000000000001</v>
      </c>
      <c r="AZ154" s="140">
        <v>-3.3</v>
      </c>
      <c r="BA154" s="140">
        <v>-0.6</v>
      </c>
      <c r="BB154" s="140">
        <v>-6.4</v>
      </c>
      <c r="BC154" s="140">
        <v>-8.5</v>
      </c>
      <c r="BD154" s="140">
        <v>-0.8</v>
      </c>
      <c r="BE154" s="140">
        <v>3.8</v>
      </c>
      <c r="BF154" s="140">
        <v>-17.3</v>
      </c>
      <c r="BG154" s="140">
        <v>-3.8</v>
      </c>
      <c r="BH154" s="140">
        <v>-4.0999999999999996</v>
      </c>
      <c r="BI154" s="140">
        <v>-3.5</v>
      </c>
      <c r="BJ154" s="140">
        <v>-4</v>
      </c>
      <c r="BK154" s="140">
        <v>-1</v>
      </c>
      <c r="BL154" s="140">
        <v>4.0999999999999996</v>
      </c>
      <c r="BM154" s="140">
        <v>-11</v>
      </c>
      <c r="BN154" s="188" t="s">
        <v>19</v>
      </c>
      <c r="BO154" s="188" t="s">
        <v>19</v>
      </c>
      <c r="BP154" s="188" t="s">
        <v>19</v>
      </c>
      <c r="BQ154" s="188" t="s">
        <v>19</v>
      </c>
      <c r="BR154" s="188" t="s">
        <v>19</v>
      </c>
      <c r="BS154" s="188" t="s">
        <v>19</v>
      </c>
      <c r="BT154" s="188" t="s">
        <v>19</v>
      </c>
      <c r="BU154" s="3"/>
    </row>
    <row r="155" spans="1:73" x14ac:dyDescent="0.25">
      <c r="A155" s="1">
        <v>41791</v>
      </c>
      <c r="B155" s="30" t="s">
        <v>127</v>
      </c>
      <c r="C155" s="142">
        <v>110.61037</v>
      </c>
      <c r="D155" s="142">
        <v>117.12345000000001</v>
      </c>
      <c r="E155" s="142">
        <v>109.78693</v>
      </c>
      <c r="F155" s="142">
        <v>115.34361</v>
      </c>
      <c r="G155" s="142">
        <v>83.934089999999998</v>
      </c>
      <c r="H155" s="142">
        <v>110.43781</v>
      </c>
      <c r="I155" s="142">
        <v>104.51044</v>
      </c>
      <c r="J155" s="142">
        <v>-6.7</v>
      </c>
      <c r="K155" s="142">
        <v>4.0999999999999996</v>
      </c>
      <c r="L155" s="142">
        <v>-8</v>
      </c>
      <c r="M155" s="142">
        <v>9.1999999999999993</v>
      </c>
      <c r="N155" s="142">
        <v>-3.5</v>
      </c>
      <c r="O155" s="142">
        <v>-5.9</v>
      </c>
      <c r="P155" s="142">
        <v>-12.6</v>
      </c>
      <c r="Q155" s="142">
        <v>-2.4</v>
      </c>
      <c r="R155" s="142">
        <v>5</v>
      </c>
      <c r="S155" s="142">
        <v>-3.2</v>
      </c>
      <c r="T155" s="142">
        <v>2.7</v>
      </c>
      <c r="U155" s="142">
        <v>-2</v>
      </c>
      <c r="V155" s="142">
        <v>-1.9</v>
      </c>
      <c r="W155" s="142">
        <v>-5.0999999999999996</v>
      </c>
      <c r="X155" s="142">
        <v>-0.5</v>
      </c>
      <c r="Y155" s="142">
        <v>1.5</v>
      </c>
      <c r="Z155" s="142">
        <v>-0.7</v>
      </c>
      <c r="AA155" s="142">
        <v>0.7</v>
      </c>
      <c r="AB155" s="142">
        <v>-1.7</v>
      </c>
      <c r="AC155" s="142">
        <v>0.5</v>
      </c>
      <c r="AD155" s="142">
        <v>-2.8</v>
      </c>
      <c r="AE155" s="188">
        <f t="shared" ref="AE155:AK155" si="90">(AVERAGE(C153:C155)/AVERAGE(C141:C143)-1)*100</f>
        <v>-5.1347867509509815</v>
      </c>
      <c r="AF155" s="188">
        <f t="shared" si="90"/>
        <v>5.8642347642126058</v>
      </c>
      <c r="AG155" s="188">
        <f t="shared" si="90"/>
        <v>-6.3894561610377547</v>
      </c>
      <c r="AH155" s="188">
        <f t="shared" si="90"/>
        <v>3.2152385695986441</v>
      </c>
      <c r="AI155" s="188">
        <f t="shared" si="90"/>
        <v>-2.6513133318578186</v>
      </c>
      <c r="AJ155" s="188">
        <f t="shared" si="90"/>
        <v>-4.6570891412468729</v>
      </c>
      <c r="AK155" s="188">
        <f t="shared" si="90"/>
        <v>-9.7610575636108088</v>
      </c>
      <c r="AL155" s="140">
        <v>163.30249000000001</v>
      </c>
      <c r="AM155" s="140">
        <v>322.57330000000002</v>
      </c>
      <c r="AN155" s="140">
        <v>98.339349999999996</v>
      </c>
      <c r="AO155" s="140">
        <v>73.620149999999995</v>
      </c>
      <c r="AP155" s="140">
        <v>119.38473</v>
      </c>
      <c r="AQ155" s="140">
        <v>123.93094000000001</v>
      </c>
      <c r="AR155" s="140">
        <v>88.674729999999997</v>
      </c>
      <c r="AS155" s="140">
        <v>3.9</v>
      </c>
      <c r="AT155" s="140">
        <v>9</v>
      </c>
      <c r="AU155" s="140">
        <v>-2.2000000000000002</v>
      </c>
      <c r="AV155" s="140">
        <v>-15.3</v>
      </c>
      <c r="AW155" s="140">
        <v>-1.1000000000000001</v>
      </c>
      <c r="AX155" s="140">
        <v>-3.5</v>
      </c>
      <c r="AY155" s="140">
        <v>10</v>
      </c>
      <c r="AZ155" s="140">
        <v>-2.1</v>
      </c>
      <c r="BA155" s="140">
        <v>1</v>
      </c>
      <c r="BB155" s="140">
        <v>-5.7</v>
      </c>
      <c r="BC155" s="140">
        <v>-9.6</v>
      </c>
      <c r="BD155" s="140">
        <v>-0.9</v>
      </c>
      <c r="BE155" s="140">
        <v>2.5</v>
      </c>
      <c r="BF155" s="140">
        <v>-13.5</v>
      </c>
      <c r="BG155" s="140">
        <v>-3</v>
      </c>
      <c r="BH155" s="140">
        <v>-2.9</v>
      </c>
      <c r="BI155" s="140">
        <v>-3.1</v>
      </c>
      <c r="BJ155" s="140">
        <v>-4.8</v>
      </c>
      <c r="BK155" s="140">
        <v>-1.2</v>
      </c>
      <c r="BL155" s="140">
        <v>3.5</v>
      </c>
      <c r="BM155" s="140">
        <v>-8.6</v>
      </c>
      <c r="BN155" s="188">
        <f t="shared" ref="BN155:BT155" si="91">(AVERAGE(AL153:AL155)/AVERAGE(AL141:AL143)-1)*100</f>
        <v>0.70566826490574552</v>
      </c>
      <c r="BO155" s="188">
        <f t="shared" si="91"/>
        <v>4.6872313804169119</v>
      </c>
      <c r="BP155" s="188">
        <f t="shared" si="91"/>
        <v>-4.135676192353765</v>
      </c>
      <c r="BQ155" s="188">
        <f t="shared" si="91"/>
        <v>-9.9493743490422393</v>
      </c>
      <c r="BR155" s="188">
        <f t="shared" si="91"/>
        <v>-1.7149184864405975</v>
      </c>
      <c r="BS155" s="188">
        <f t="shared" si="91"/>
        <v>-0.38857150778028871</v>
      </c>
      <c r="BT155" s="188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2">
        <v>121.70206</v>
      </c>
      <c r="D156" s="142">
        <v>124.39125</v>
      </c>
      <c r="E156" s="142">
        <v>121.36179</v>
      </c>
      <c r="F156" s="142">
        <v>124.99253</v>
      </c>
      <c r="G156" s="142">
        <v>89.326220000000006</v>
      </c>
      <c r="H156" s="142">
        <v>119.82611</v>
      </c>
      <c r="I156" s="142">
        <v>107.94355</v>
      </c>
      <c r="J156" s="142">
        <v>-3.3</v>
      </c>
      <c r="K156" s="142">
        <v>6.7</v>
      </c>
      <c r="L156" s="142">
        <v>-4.5</v>
      </c>
      <c r="M156" s="142">
        <v>-0.1</v>
      </c>
      <c r="N156" s="142">
        <v>0.3</v>
      </c>
      <c r="O156" s="142">
        <v>-3.6</v>
      </c>
      <c r="P156" s="142">
        <v>-9.1</v>
      </c>
      <c r="Q156" s="142">
        <v>-2.5</v>
      </c>
      <c r="R156" s="142">
        <v>5.3</v>
      </c>
      <c r="S156" s="142">
        <v>-3.4</v>
      </c>
      <c r="T156" s="142">
        <v>2.2000000000000002</v>
      </c>
      <c r="U156" s="142">
        <v>-1.6</v>
      </c>
      <c r="V156" s="142">
        <v>-2.1</v>
      </c>
      <c r="W156" s="142">
        <v>-5.7</v>
      </c>
      <c r="X156" s="142">
        <v>-1.1000000000000001</v>
      </c>
      <c r="Y156" s="142">
        <v>2.2999999999999998</v>
      </c>
      <c r="Z156" s="142">
        <v>-1.5</v>
      </c>
      <c r="AA156" s="142">
        <v>0.7</v>
      </c>
      <c r="AB156" s="142">
        <v>-1.6</v>
      </c>
      <c r="AC156" s="142">
        <v>-0.1</v>
      </c>
      <c r="AD156" s="142">
        <v>-3.4</v>
      </c>
      <c r="AE156" s="188" t="s">
        <v>19</v>
      </c>
      <c r="AF156" s="188" t="s">
        <v>19</v>
      </c>
      <c r="AG156" s="188" t="s">
        <v>19</v>
      </c>
      <c r="AH156" s="188" t="s">
        <v>19</v>
      </c>
      <c r="AI156" s="188" t="s">
        <v>19</v>
      </c>
      <c r="AJ156" s="188" t="s">
        <v>19</v>
      </c>
      <c r="AK156" s="188" t="s">
        <v>19</v>
      </c>
      <c r="AL156" s="140">
        <v>180.13766000000001</v>
      </c>
      <c r="AM156" s="140">
        <v>349.38355999999999</v>
      </c>
      <c r="AN156" s="140">
        <v>111.10588</v>
      </c>
      <c r="AO156" s="140">
        <v>95.476429999999993</v>
      </c>
      <c r="AP156" s="140">
        <v>124.39474</v>
      </c>
      <c r="AQ156" s="140">
        <v>139.59298000000001</v>
      </c>
      <c r="AR156" s="140">
        <v>97.050899999999999</v>
      </c>
      <c r="AS156" s="140">
        <v>11.1</v>
      </c>
      <c r="AT156" s="140">
        <v>17.5</v>
      </c>
      <c r="AU156" s="140">
        <v>3.7</v>
      </c>
      <c r="AV156" s="140">
        <v>-2.5</v>
      </c>
      <c r="AW156" s="140">
        <v>-1</v>
      </c>
      <c r="AX156" s="140">
        <v>6.1</v>
      </c>
      <c r="AY156" s="140">
        <v>11.8</v>
      </c>
      <c r="AZ156" s="140">
        <v>-0.2</v>
      </c>
      <c r="BA156" s="140">
        <v>3.4</v>
      </c>
      <c r="BB156" s="140">
        <v>-4.3</v>
      </c>
      <c r="BC156" s="140">
        <v>-8.5</v>
      </c>
      <c r="BD156" s="140">
        <v>-0.9</v>
      </c>
      <c r="BE156" s="140">
        <v>3.1</v>
      </c>
      <c r="BF156" s="140">
        <v>-10.1</v>
      </c>
      <c r="BG156" s="140">
        <v>-1.4</v>
      </c>
      <c r="BH156" s="140">
        <v>-0.7</v>
      </c>
      <c r="BI156" s="140">
        <v>-2.2000000000000002</v>
      </c>
      <c r="BJ156" s="140">
        <v>-4.3</v>
      </c>
      <c r="BK156" s="140">
        <v>-1.2</v>
      </c>
      <c r="BL156" s="140">
        <v>3.9</v>
      </c>
      <c r="BM156" s="140">
        <v>-6.3</v>
      </c>
      <c r="BN156" s="188" t="s">
        <v>19</v>
      </c>
      <c r="BO156" s="188" t="s">
        <v>19</v>
      </c>
      <c r="BP156" s="188" t="s">
        <v>19</v>
      </c>
      <c r="BQ156" s="188" t="s">
        <v>19</v>
      </c>
      <c r="BR156" s="188" t="s">
        <v>19</v>
      </c>
      <c r="BS156" s="188" t="s">
        <v>19</v>
      </c>
      <c r="BT156" s="188" t="s">
        <v>19</v>
      </c>
      <c r="BU156" s="3"/>
    </row>
    <row r="157" spans="1:73" x14ac:dyDescent="0.25">
      <c r="A157" s="1">
        <v>41852</v>
      </c>
      <c r="B157" s="30"/>
      <c r="C157" s="142">
        <v>123.92138</v>
      </c>
      <c r="D157" s="142">
        <v>128.45124000000001</v>
      </c>
      <c r="E157" s="142">
        <v>123.3485</v>
      </c>
      <c r="F157" s="142">
        <v>130.69918999999999</v>
      </c>
      <c r="G157" s="142">
        <v>88.847579999999994</v>
      </c>
      <c r="H157" s="142">
        <v>122.55043000000001</v>
      </c>
      <c r="I157" s="142">
        <v>107.65035</v>
      </c>
      <c r="J157" s="142">
        <v>-5.0999999999999996</v>
      </c>
      <c r="K157" s="142">
        <v>8.8000000000000007</v>
      </c>
      <c r="L157" s="142">
        <v>-6.7</v>
      </c>
      <c r="M157" s="142">
        <v>-3.3</v>
      </c>
      <c r="N157" s="142">
        <v>-0.1</v>
      </c>
      <c r="O157" s="142">
        <v>-2.8</v>
      </c>
      <c r="P157" s="142">
        <v>-11.2</v>
      </c>
      <c r="Q157" s="142">
        <v>-2.9</v>
      </c>
      <c r="R157" s="142">
        <v>5.8</v>
      </c>
      <c r="S157" s="142">
        <v>-3.9</v>
      </c>
      <c r="T157" s="142">
        <v>1.3</v>
      </c>
      <c r="U157" s="142">
        <v>-1.4</v>
      </c>
      <c r="V157" s="142">
        <v>-2.2000000000000002</v>
      </c>
      <c r="W157" s="142">
        <v>-6.4</v>
      </c>
      <c r="X157" s="142">
        <v>-1.6</v>
      </c>
      <c r="Y157" s="142">
        <v>3.3</v>
      </c>
      <c r="Z157" s="142">
        <v>-2.2000000000000002</v>
      </c>
      <c r="AA157" s="142">
        <v>0.4</v>
      </c>
      <c r="AB157" s="142">
        <v>-1.4</v>
      </c>
      <c r="AC157" s="142">
        <v>-0.4</v>
      </c>
      <c r="AD157" s="142">
        <v>-4.4000000000000004</v>
      </c>
      <c r="AE157" s="188" t="s">
        <v>19</v>
      </c>
      <c r="AF157" s="188" t="s">
        <v>19</v>
      </c>
      <c r="AG157" s="188" t="s">
        <v>19</v>
      </c>
      <c r="AH157" s="188" t="s">
        <v>19</v>
      </c>
      <c r="AI157" s="188" t="s">
        <v>19</v>
      </c>
      <c r="AJ157" s="188" t="s">
        <v>19</v>
      </c>
      <c r="AK157" s="188" t="s">
        <v>19</v>
      </c>
      <c r="AL157" s="140">
        <v>188.24884</v>
      </c>
      <c r="AM157" s="140">
        <v>372.99464999999998</v>
      </c>
      <c r="AN157" s="140">
        <v>112.895</v>
      </c>
      <c r="AO157" s="140">
        <v>94.840620000000001</v>
      </c>
      <c r="AP157" s="140">
        <v>124.1165</v>
      </c>
      <c r="AQ157" s="140">
        <v>137.55197000000001</v>
      </c>
      <c r="AR157" s="140">
        <v>104.70843000000001</v>
      </c>
      <c r="AS157" s="140">
        <v>14</v>
      </c>
      <c r="AT157" s="140">
        <v>25.4</v>
      </c>
      <c r="AU157" s="140">
        <v>1.6</v>
      </c>
      <c r="AV157" s="140">
        <v>-6.3</v>
      </c>
      <c r="AW157" s="140">
        <v>2.6</v>
      </c>
      <c r="AX157" s="140">
        <v>0</v>
      </c>
      <c r="AY157" s="140">
        <v>9.3000000000000007</v>
      </c>
      <c r="AZ157" s="140">
        <v>1.7</v>
      </c>
      <c r="BA157" s="140">
        <v>6.2</v>
      </c>
      <c r="BB157" s="140">
        <v>-3.5</v>
      </c>
      <c r="BC157" s="140">
        <v>-8.1999999999999993</v>
      </c>
      <c r="BD157" s="140">
        <v>-0.4</v>
      </c>
      <c r="BE157" s="140">
        <v>2.7</v>
      </c>
      <c r="BF157" s="140">
        <v>-7.7</v>
      </c>
      <c r="BG157" s="140">
        <v>0.4</v>
      </c>
      <c r="BH157" s="140">
        <v>2.2999999999999998</v>
      </c>
      <c r="BI157" s="140">
        <v>-1.9</v>
      </c>
      <c r="BJ157" s="140">
        <v>-4.3</v>
      </c>
      <c r="BK157" s="140">
        <v>-0.6</v>
      </c>
      <c r="BL157" s="140">
        <v>3.3</v>
      </c>
      <c r="BM157" s="140">
        <v>-5.0999999999999996</v>
      </c>
      <c r="BN157" s="188" t="s">
        <v>19</v>
      </c>
      <c r="BO157" s="188" t="s">
        <v>19</v>
      </c>
      <c r="BP157" s="188" t="s">
        <v>19</v>
      </c>
      <c r="BQ157" s="188" t="s">
        <v>19</v>
      </c>
      <c r="BR157" s="188" t="s">
        <v>19</v>
      </c>
      <c r="BS157" s="188" t="s">
        <v>19</v>
      </c>
      <c r="BT157" s="188" t="s">
        <v>19</v>
      </c>
      <c r="BU157" s="3"/>
    </row>
    <row r="158" spans="1:73" x14ac:dyDescent="0.25">
      <c r="A158" s="1">
        <v>41883</v>
      </c>
      <c r="B158" s="30" t="s">
        <v>154</v>
      </c>
      <c r="C158" s="142">
        <v>123.07107000000001</v>
      </c>
      <c r="D158" s="142">
        <v>124.82071999999999</v>
      </c>
      <c r="E158" s="142">
        <v>122.84953</v>
      </c>
      <c r="F158" s="142">
        <v>119.75042000000001</v>
      </c>
      <c r="G158" s="142">
        <v>88.597989999999996</v>
      </c>
      <c r="H158" s="142">
        <v>121.16655</v>
      </c>
      <c r="I158" s="142">
        <v>109.47092000000001</v>
      </c>
      <c r="J158" s="142">
        <v>-1.6</v>
      </c>
      <c r="K158" s="142">
        <v>10.8</v>
      </c>
      <c r="L158" s="142">
        <v>-3</v>
      </c>
      <c r="M158" s="142">
        <v>-5.5</v>
      </c>
      <c r="N158" s="142">
        <v>1</v>
      </c>
      <c r="O158" s="142">
        <v>0.8</v>
      </c>
      <c r="P158" s="142">
        <v>-6.6</v>
      </c>
      <c r="Q158" s="142">
        <v>-2.7</v>
      </c>
      <c r="R158" s="142">
        <v>6.4</v>
      </c>
      <c r="S158" s="142">
        <v>-3.8</v>
      </c>
      <c r="T158" s="142">
        <v>0.4</v>
      </c>
      <c r="U158" s="142">
        <v>-1.2</v>
      </c>
      <c r="V158" s="142">
        <v>-1.9</v>
      </c>
      <c r="W158" s="142">
        <v>-6.4</v>
      </c>
      <c r="X158" s="142">
        <v>-2</v>
      </c>
      <c r="Y158" s="142">
        <v>4.2</v>
      </c>
      <c r="Z158" s="142">
        <v>-2.8</v>
      </c>
      <c r="AA158" s="142">
        <v>-0.4</v>
      </c>
      <c r="AB158" s="142">
        <v>-1.2</v>
      </c>
      <c r="AC158" s="142">
        <v>-0.6</v>
      </c>
      <c r="AD158" s="142">
        <v>-5</v>
      </c>
      <c r="AE158" s="188">
        <f t="shared" ref="AE158:AK158" si="92">(AVERAGE(C156:C158)/AVERAGE(C144:C146)-1)*100</f>
        <v>-3.3525930253662795</v>
      </c>
      <c r="AF158" s="188">
        <f t="shared" si="92"/>
        <v>8.7616457502092349</v>
      </c>
      <c r="AG158" s="188">
        <f t="shared" si="92"/>
        <v>-4.7304086449550198</v>
      </c>
      <c r="AH158" s="188">
        <f t="shared" si="92"/>
        <v>-2.9620369564587579</v>
      </c>
      <c r="AI158" s="188">
        <f t="shared" si="92"/>
        <v>0.38749984759658407</v>
      </c>
      <c r="AJ158" s="188">
        <f t="shared" si="92"/>
        <v>-1.8741410112804946</v>
      </c>
      <c r="AK158" s="188">
        <f t="shared" si="92"/>
        <v>-8.9799677416527608</v>
      </c>
      <c r="AL158" s="140">
        <v>183.68097</v>
      </c>
      <c r="AM158" s="140">
        <v>354.77364</v>
      </c>
      <c r="AN158" s="140">
        <v>113.89594</v>
      </c>
      <c r="AO158" s="140">
        <v>97.780590000000004</v>
      </c>
      <c r="AP158" s="140">
        <v>114.55464000000001</v>
      </c>
      <c r="AQ158" s="140">
        <v>133.86622</v>
      </c>
      <c r="AR158" s="140">
        <v>114.06044</v>
      </c>
      <c r="AS158" s="140">
        <v>17.600000000000001</v>
      </c>
      <c r="AT158" s="140">
        <v>32.700000000000003</v>
      </c>
      <c r="AU158" s="140">
        <v>2.8</v>
      </c>
      <c r="AV158" s="140">
        <v>-8.5</v>
      </c>
      <c r="AW158" s="140">
        <v>-3.9</v>
      </c>
      <c r="AX158" s="140">
        <v>4.3</v>
      </c>
      <c r="AY158" s="140">
        <v>17.2</v>
      </c>
      <c r="AZ158" s="140">
        <v>3.4</v>
      </c>
      <c r="BA158" s="140">
        <v>8.9</v>
      </c>
      <c r="BB158" s="140">
        <v>-2.8</v>
      </c>
      <c r="BC158" s="140">
        <v>-8.1999999999999993</v>
      </c>
      <c r="BD158" s="140">
        <v>-0.8</v>
      </c>
      <c r="BE158" s="140">
        <v>2.9</v>
      </c>
      <c r="BF158" s="140">
        <v>-4.8</v>
      </c>
      <c r="BG158" s="140">
        <v>2</v>
      </c>
      <c r="BH158" s="140">
        <v>5.5</v>
      </c>
      <c r="BI158" s="140">
        <v>-2</v>
      </c>
      <c r="BJ158" s="140">
        <v>-5.8</v>
      </c>
      <c r="BK158" s="140">
        <v>-0.9</v>
      </c>
      <c r="BL158" s="140">
        <v>3.6</v>
      </c>
      <c r="BM158" s="140">
        <v>-4.4000000000000004</v>
      </c>
      <c r="BN158" s="188">
        <f t="shared" ref="BN158:BT158" si="93">(AVERAGE(AL156:AL158)/AVERAGE(AL144:AL146)-1)*100</f>
        <v>14.186983277850107</v>
      </c>
      <c r="BO158" s="188">
        <f t="shared" si="93"/>
        <v>24.939196420167285</v>
      </c>
      <c r="BP158" s="188">
        <f t="shared" si="93"/>
        <v>2.6955448405518778</v>
      </c>
      <c r="BQ158" s="188">
        <f t="shared" si="93"/>
        <v>-5.8433488484458955</v>
      </c>
      <c r="BR158" s="188">
        <f t="shared" si="93"/>
        <v>-0.76746944336142375</v>
      </c>
      <c r="BS158" s="188">
        <f t="shared" si="93"/>
        <v>3.4334310211632024</v>
      </c>
      <c r="BT158" s="188">
        <f t="shared" si="93"/>
        <v>12.818372682916213</v>
      </c>
      <c r="BU158" s="3"/>
    </row>
    <row r="159" spans="1:73" x14ac:dyDescent="0.25">
      <c r="A159" s="1">
        <v>41913</v>
      </c>
      <c r="B159" s="30"/>
      <c r="C159" s="142">
        <v>127.32526</v>
      </c>
      <c r="D159" s="142">
        <v>130.02775</v>
      </c>
      <c r="E159" s="142">
        <v>126.9833</v>
      </c>
      <c r="F159" s="142">
        <v>126.23148</v>
      </c>
      <c r="G159" s="142">
        <v>91.748829999999998</v>
      </c>
      <c r="H159" s="142">
        <v>122.58832</v>
      </c>
      <c r="I159" s="142">
        <v>113.40957</v>
      </c>
      <c r="J159" s="142">
        <v>-2.9</v>
      </c>
      <c r="K159" s="142">
        <v>7.9</v>
      </c>
      <c r="L159" s="142">
        <v>-4.2</v>
      </c>
      <c r="M159" s="142">
        <v>0.2</v>
      </c>
      <c r="N159" s="142">
        <v>-3.2</v>
      </c>
      <c r="O159" s="142">
        <v>-4.2</v>
      </c>
      <c r="P159" s="142">
        <v>-8.3000000000000007</v>
      </c>
      <c r="Q159" s="142">
        <v>-2.7</v>
      </c>
      <c r="R159" s="142">
        <v>6.5</v>
      </c>
      <c r="S159" s="142">
        <v>-3.8</v>
      </c>
      <c r="T159" s="142">
        <v>0.4</v>
      </c>
      <c r="U159" s="142">
        <v>-1.4</v>
      </c>
      <c r="V159" s="142">
        <v>-2.1</v>
      </c>
      <c r="W159" s="142">
        <v>-6.6</v>
      </c>
      <c r="X159" s="142">
        <v>-2.4</v>
      </c>
      <c r="Y159" s="142">
        <v>5.3</v>
      </c>
      <c r="Z159" s="142">
        <v>-3.3</v>
      </c>
      <c r="AA159" s="142">
        <v>0.1</v>
      </c>
      <c r="AB159" s="142">
        <v>-1.6</v>
      </c>
      <c r="AC159" s="142">
        <v>-1.3</v>
      </c>
      <c r="AD159" s="142">
        <v>-5.7</v>
      </c>
      <c r="AE159" s="188" t="s">
        <v>19</v>
      </c>
      <c r="AF159" s="188" t="s">
        <v>19</v>
      </c>
      <c r="AG159" s="188" t="s">
        <v>19</v>
      </c>
      <c r="AH159" s="188" t="s">
        <v>19</v>
      </c>
      <c r="AI159" s="188" t="s">
        <v>19</v>
      </c>
      <c r="AJ159" s="188" t="s">
        <v>19</v>
      </c>
      <c r="AK159" s="188" t="s">
        <v>19</v>
      </c>
      <c r="AL159" s="140">
        <v>190.21699000000001</v>
      </c>
      <c r="AM159" s="140">
        <v>385.43594999999999</v>
      </c>
      <c r="AN159" s="140">
        <v>110.59137</v>
      </c>
      <c r="AO159" s="140">
        <v>89.978849999999994</v>
      </c>
      <c r="AP159" s="140">
        <v>125.07096</v>
      </c>
      <c r="AQ159" s="140">
        <v>127.40622999999999</v>
      </c>
      <c r="AR159" s="140">
        <v>107.47646</v>
      </c>
      <c r="AS159" s="140">
        <v>11.7</v>
      </c>
      <c r="AT159" s="140">
        <v>26.4</v>
      </c>
      <c r="AU159" s="140">
        <v>-4.0999999999999996</v>
      </c>
      <c r="AV159" s="140">
        <v>-17</v>
      </c>
      <c r="AW159" s="140">
        <v>3.5</v>
      </c>
      <c r="AX159" s="140">
        <v>-6.4</v>
      </c>
      <c r="AY159" s="140">
        <v>3.2</v>
      </c>
      <c r="AZ159" s="140">
        <v>4.3</v>
      </c>
      <c r="BA159" s="140">
        <v>10.7</v>
      </c>
      <c r="BB159" s="140">
        <v>-2.9</v>
      </c>
      <c r="BC159" s="140">
        <v>-9.1999999999999993</v>
      </c>
      <c r="BD159" s="140">
        <v>-0.4</v>
      </c>
      <c r="BE159" s="140">
        <v>1.9</v>
      </c>
      <c r="BF159" s="140">
        <v>-3.9</v>
      </c>
      <c r="BG159" s="140">
        <v>3.8</v>
      </c>
      <c r="BH159" s="140">
        <v>9.3000000000000007</v>
      </c>
      <c r="BI159" s="140">
        <v>-2.5</v>
      </c>
      <c r="BJ159" s="140">
        <v>-7.5</v>
      </c>
      <c r="BK159" s="140">
        <v>-0.5</v>
      </c>
      <c r="BL159" s="140">
        <v>2.1</v>
      </c>
      <c r="BM159" s="140">
        <v>-3.9</v>
      </c>
      <c r="BN159" s="188" t="s">
        <v>19</v>
      </c>
      <c r="BO159" s="188" t="s">
        <v>19</v>
      </c>
      <c r="BP159" s="188" t="s">
        <v>19</v>
      </c>
      <c r="BQ159" s="188" t="s">
        <v>19</v>
      </c>
      <c r="BR159" s="188" t="s">
        <v>19</v>
      </c>
      <c r="BS159" s="188" t="s">
        <v>19</v>
      </c>
      <c r="BT159" s="188" t="s">
        <v>19</v>
      </c>
      <c r="BU159" s="3"/>
    </row>
    <row r="160" spans="1:73" x14ac:dyDescent="0.25">
      <c r="A160" s="1">
        <v>41944</v>
      </c>
      <c r="B160" s="30"/>
      <c r="C160" s="142">
        <v>116.2884</v>
      </c>
      <c r="D160" s="142">
        <v>122.42012</v>
      </c>
      <c r="E160" s="142">
        <v>115.51312</v>
      </c>
      <c r="F160" s="142">
        <v>103.58682</v>
      </c>
      <c r="G160" s="142">
        <v>89.472740000000002</v>
      </c>
      <c r="H160" s="142">
        <v>115.71527</v>
      </c>
      <c r="I160" s="142">
        <v>103.65142</v>
      </c>
      <c r="J160" s="142">
        <v>-6</v>
      </c>
      <c r="K160" s="142">
        <v>5.4</v>
      </c>
      <c r="L160" s="142">
        <v>-7.3</v>
      </c>
      <c r="M160" s="142">
        <v>-9.6999999999999993</v>
      </c>
      <c r="N160" s="142">
        <v>0</v>
      </c>
      <c r="O160" s="142">
        <v>-4.7</v>
      </c>
      <c r="P160" s="142">
        <v>-11.3</v>
      </c>
      <c r="Q160" s="142">
        <v>-3</v>
      </c>
      <c r="R160" s="142">
        <v>6.4</v>
      </c>
      <c r="S160" s="142">
        <v>-4.0999999999999996</v>
      </c>
      <c r="T160" s="142">
        <v>-0.6</v>
      </c>
      <c r="U160" s="142">
        <v>-1.3</v>
      </c>
      <c r="V160" s="142">
        <v>-2.4</v>
      </c>
      <c r="W160" s="142">
        <v>-7.1</v>
      </c>
      <c r="X160" s="142">
        <v>-3</v>
      </c>
      <c r="Y160" s="142">
        <v>5.5</v>
      </c>
      <c r="Z160" s="142">
        <v>-4</v>
      </c>
      <c r="AA160" s="142">
        <v>-0.5</v>
      </c>
      <c r="AB160" s="142">
        <v>-1.4</v>
      </c>
      <c r="AC160" s="142">
        <v>-2.2000000000000002</v>
      </c>
      <c r="AD160" s="142">
        <v>-6.8</v>
      </c>
      <c r="AE160" s="188" t="s">
        <v>19</v>
      </c>
      <c r="AF160" s="188" t="s">
        <v>19</v>
      </c>
      <c r="AG160" s="188" t="s">
        <v>19</v>
      </c>
      <c r="AH160" s="188" t="s">
        <v>19</v>
      </c>
      <c r="AI160" s="188" t="s">
        <v>19</v>
      </c>
      <c r="AJ160" s="188" t="s">
        <v>19</v>
      </c>
      <c r="AK160" s="188" t="s">
        <v>19</v>
      </c>
      <c r="AL160" s="140">
        <v>184.93668</v>
      </c>
      <c r="AM160" s="140">
        <v>387.19074999999998</v>
      </c>
      <c r="AN160" s="140">
        <v>102.44159000000001</v>
      </c>
      <c r="AO160" s="140">
        <v>77.298929999999999</v>
      </c>
      <c r="AP160" s="140">
        <v>120.43987</v>
      </c>
      <c r="AQ160" s="140">
        <v>120.61575000000001</v>
      </c>
      <c r="AR160" s="140">
        <v>99.931200000000004</v>
      </c>
      <c r="AS160" s="140">
        <v>11.8</v>
      </c>
      <c r="AT160" s="140">
        <v>23.6</v>
      </c>
      <c r="AU160" s="140">
        <v>-2.5</v>
      </c>
      <c r="AV160" s="140">
        <v>-21.4</v>
      </c>
      <c r="AW160" s="140">
        <v>1.6</v>
      </c>
      <c r="AX160" s="140">
        <v>-1</v>
      </c>
      <c r="AY160" s="140">
        <v>9.8000000000000007</v>
      </c>
      <c r="AZ160" s="140">
        <v>5</v>
      </c>
      <c r="BA160" s="140">
        <v>11.9</v>
      </c>
      <c r="BB160" s="140">
        <v>-2.9</v>
      </c>
      <c r="BC160" s="140">
        <v>-10.4</v>
      </c>
      <c r="BD160" s="140">
        <v>-0.2</v>
      </c>
      <c r="BE160" s="140">
        <v>1.6</v>
      </c>
      <c r="BF160" s="140">
        <v>-2.7</v>
      </c>
      <c r="BG160" s="140">
        <v>4.3</v>
      </c>
      <c r="BH160" s="140">
        <v>10.6</v>
      </c>
      <c r="BI160" s="140">
        <v>-2.9</v>
      </c>
      <c r="BJ160" s="140">
        <v>-9.1</v>
      </c>
      <c r="BK160" s="140">
        <v>-0.4</v>
      </c>
      <c r="BL160" s="140">
        <v>1.2</v>
      </c>
      <c r="BM160" s="140">
        <v>-3.2</v>
      </c>
      <c r="BN160" s="188" t="s">
        <v>19</v>
      </c>
      <c r="BO160" s="188" t="s">
        <v>19</v>
      </c>
      <c r="BP160" s="188" t="s">
        <v>19</v>
      </c>
      <c r="BQ160" s="188" t="s">
        <v>19</v>
      </c>
      <c r="BR160" s="188" t="s">
        <v>19</v>
      </c>
      <c r="BS160" s="188" t="s">
        <v>19</v>
      </c>
      <c r="BT160" s="188" t="s">
        <v>19</v>
      </c>
      <c r="BU160" s="3"/>
    </row>
    <row r="161" spans="1:73" x14ac:dyDescent="0.25">
      <c r="A161" s="1">
        <v>41974</v>
      </c>
      <c r="B161" s="30" t="s">
        <v>155</v>
      </c>
      <c r="C161" s="142">
        <v>102.21339999999999</v>
      </c>
      <c r="D161" s="142">
        <v>128.17597000000001</v>
      </c>
      <c r="E161" s="142">
        <v>98.932180000000002</v>
      </c>
      <c r="F161" s="142">
        <v>88.96163</v>
      </c>
      <c r="G161" s="142">
        <v>87.404070000000004</v>
      </c>
      <c r="H161" s="142">
        <v>104.93961</v>
      </c>
      <c r="I161" s="142">
        <v>88.711939999999998</v>
      </c>
      <c r="J161" s="142">
        <v>-2.6</v>
      </c>
      <c r="K161" s="142">
        <v>10.7</v>
      </c>
      <c r="L161" s="142">
        <v>-4.5</v>
      </c>
      <c r="M161" s="142">
        <v>-6.2</v>
      </c>
      <c r="N161" s="142">
        <v>1.4</v>
      </c>
      <c r="O161" s="142">
        <v>-4.4000000000000004</v>
      </c>
      <c r="P161" s="142">
        <v>-11.9</v>
      </c>
      <c r="Q161" s="142">
        <v>-3</v>
      </c>
      <c r="R161" s="142">
        <v>6.8</v>
      </c>
      <c r="S161" s="142">
        <v>-4.2</v>
      </c>
      <c r="T161" s="142">
        <v>-1</v>
      </c>
      <c r="U161" s="142">
        <v>-1</v>
      </c>
      <c r="V161" s="142">
        <v>-2.5</v>
      </c>
      <c r="W161" s="142">
        <v>-7.4</v>
      </c>
      <c r="X161" s="142">
        <v>-3</v>
      </c>
      <c r="Y161" s="142">
        <v>6.8</v>
      </c>
      <c r="Z161" s="142">
        <v>-4.2</v>
      </c>
      <c r="AA161" s="142">
        <v>-1</v>
      </c>
      <c r="AB161" s="142">
        <v>-1</v>
      </c>
      <c r="AC161" s="142">
        <v>-2.5</v>
      </c>
      <c r="AD161" s="142">
        <v>-7.4</v>
      </c>
      <c r="AE161" s="188">
        <f t="shared" ref="AE161:AK161" si="94">(AVERAGE(C159:C161)/AVERAGE(C147:C149)-1)*100</f>
        <v>-3.8985993358128801</v>
      </c>
      <c r="AF161" s="188">
        <f t="shared" si="94"/>
        <v>8.0370806814436424</v>
      </c>
      <c r="AG161" s="188">
        <f t="shared" si="94"/>
        <v>-5.3713606605379383</v>
      </c>
      <c r="AH161" s="188">
        <f t="shared" si="94"/>
        <v>-4.9772094890224157</v>
      </c>
      <c r="AI161" s="188">
        <f t="shared" si="94"/>
        <v>-0.68929689557610807</v>
      </c>
      <c r="AJ161" s="188">
        <f t="shared" si="94"/>
        <v>-4.4481313024769653</v>
      </c>
      <c r="AK161" s="188">
        <f t="shared" si="94"/>
        <v>-10.397450326840918</v>
      </c>
      <c r="AL161" s="140">
        <v>175.83162999999999</v>
      </c>
      <c r="AM161" s="140">
        <v>386.52627000000001</v>
      </c>
      <c r="AN161" s="140">
        <v>89.893810000000002</v>
      </c>
      <c r="AO161" s="140">
        <v>73.638220000000004</v>
      </c>
      <c r="AP161" s="140">
        <v>124.16952999999999</v>
      </c>
      <c r="AQ161" s="140">
        <v>84.339709999999997</v>
      </c>
      <c r="AR161" s="140">
        <v>84.569710000000001</v>
      </c>
      <c r="AS161" s="140">
        <v>12.8</v>
      </c>
      <c r="AT161" s="140">
        <v>32.5</v>
      </c>
      <c r="AU161" s="140">
        <v>-10.5</v>
      </c>
      <c r="AV161" s="140">
        <v>-25.1</v>
      </c>
      <c r="AW161" s="140">
        <v>7.3</v>
      </c>
      <c r="AX161" s="140">
        <v>-12.2</v>
      </c>
      <c r="AY161" s="140">
        <v>-11.2</v>
      </c>
      <c r="AZ161" s="140">
        <v>5.6</v>
      </c>
      <c r="BA161" s="140">
        <v>13.6</v>
      </c>
      <c r="BB161" s="140">
        <v>-3.5</v>
      </c>
      <c r="BC161" s="140">
        <v>-11.7</v>
      </c>
      <c r="BD161" s="140">
        <v>0.4</v>
      </c>
      <c r="BE161" s="140">
        <v>0.7</v>
      </c>
      <c r="BF161" s="140">
        <v>-3.4</v>
      </c>
      <c r="BG161" s="140">
        <v>5.6</v>
      </c>
      <c r="BH161" s="140">
        <v>13.6</v>
      </c>
      <c r="BI161" s="140">
        <v>-3.5</v>
      </c>
      <c r="BJ161" s="140">
        <v>-11.7</v>
      </c>
      <c r="BK161" s="140">
        <v>0.4</v>
      </c>
      <c r="BL161" s="140">
        <v>0.7</v>
      </c>
      <c r="BM161" s="140">
        <v>-3.4</v>
      </c>
      <c r="BN161" s="188">
        <f t="shared" ref="BN161:BT161" si="95">(AVERAGE(AL159:AL161)/AVERAGE(AL147:AL149)-1)*100</f>
        <v>12.099423081508597</v>
      </c>
      <c r="BO161" s="188">
        <f t="shared" si="95"/>
        <v>27.401984803861225</v>
      </c>
      <c r="BP161" s="188">
        <f t="shared" si="95"/>
        <v>-5.5977665327129333</v>
      </c>
      <c r="BQ161" s="188">
        <f t="shared" si="95"/>
        <v>-21.017041482412658</v>
      </c>
      <c r="BR161" s="188">
        <f t="shared" si="95"/>
        <v>4.1167740245462214</v>
      </c>
      <c r="BS161" s="188">
        <f t="shared" si="95"/>
        <v>-6.1162537344205958</v>
      </c>
      <c r="BT161" s="188">
        <f t="shared" si="95"/>
        <v>0.5776879214127062</v>
      </c>
      <c r="BU161" s="3"/>
    </row>
    <row r="162" spans="1:73" x14ac:dyDescent="0.25">
      <c r="A162" s="1">
        <v>42005</v>
      </c>
      <c r="B162" s="30"/>
      <c r="C162" s="142">
        <v>102.66304</v>
      </c>
      <c r="D162" s="142">
        <v>124.45171999999999</v>
      </c>
      <c r="E162" s="142">
        <v>99.909270000000006</v>
      </c>
      <c r="F162" s="142">
        <v>86.073899999999995</v>
      </c>
      <c r="G162" s="142">
        <v>85.660510000000002</v>
      </c>
      <c r="H162" s="142">
        <v>107.63378</v>
      </c>
      <c r="I162" s="142">
        <v>103.15414</v>
      </c>
      <c r="J162" s="142">
        <v>-4.9000000000000004</v>
      </c>
      <c r="K162" s="142">
        <v>11.6</v>
      </c>
      <c r="L162" s="142">
        <v>-7</v>
      </c>
      <c r="M162" s="142">
        <v>-2.2999999999999998</v>
      </c>
      <c r="N162" s="142">
        <v>-1</v>
      </c>
      <c r="O162" s="142">
        <v>-4.7</v>
      </c>
      <c r="P162" s="142">
        <v>-3.4</v>
      </c>
      <c r="Q162" s="142">
        <v>-4.9000000000000004</v>
      </c>
      <c r="R162" s="142">
        <v>11.6</v>
      </c>
      <c r="S162" s="142">
        <v>-7</v>
      </c>
      <c r="T162" s="142">
        <v>-2.2999999999999998</v>
      </c>
      <c r="U162" s="142">
        <v>-1</v>
      </c>
      <c r="V162" s="142">
        <v>-4.7</v>
      </c>
      <c r="W162" s="142">
        <v>-3.4</v>
      </c>
      <c r="X162" s="142">
        <v>-3.2</v>
      </c>
      <c r="Y162" s="142">
        <v>7.6</v>
      </c>
      <c r="Z162" s="142">
        <v>-4.5</v>
      </c>
      <c r="AA162" s="142">
        <v>-1.1000000000000001</v>
      </c>
      <c r="AB162" s="142">
        <v>-0.9</v>
      </c>
      <c r="AC162" s="142">
        <v>-3</v>
      </c>
      <c r="AD162" s="142">
        <v>-7.4</v>
      </c>
      <c r="AE162" s="188" t="s">
        <v>19</v>
      </c>
      <c r="AF162" s="188" t="s">
        <v>19</v>
      </c>
      <c r="AG162" s="188" t="s">
        <v>19</v>
      </c>
      <c r="AH162" s="188" t="s">
        <v>19</v>
      </c>
      <c r="AI162" s="188" t="s">
        <v>19</v>
      </c>
      <c r="AJ162" s="188" t="s">
        <v>19</v>
      </c>
      <c r="AK162" s="188" t="s">
        <v>19</v>
      </c>
      <c r="AL162" s="140">
        <v>182.77144000000001</v>
      </c>
      <c r="AM162" s="140">
        <v>385.11464999999998</v>
      </c>
      <c r="AN162" s="140">
        <v>100.23999000000001</v>
      </c>
      <c r="AO162" s="140">
        <v>66.230289999999997</v>
      </c>
      <c r="AP162" s="140">
        <v>119.77795</v>
      </c>
      <c r="AQ162" s="140">
        <v>100.23241</v>
      </c>
      <c r="AR162" s="140">
        <v>115.90433</v>
      </c>
      <c r="AS162" s="140">
        <v>18.2</v>
      </c>
      <c r="AT162" s="140">
        <v>31.2</v>
      </c>
      <c r="AU162" s="140">
        <v>2.2999999999999998</v>
      </c>
      <c r="AV162" s="140">
        <v>-26.3</v>
      </c>
      <c r="AW162" s="140">
        <v>-1.6</v>
      </c>
      <c r="AX162" s="140">
        <v>-8.4</v>
      </c>
      <c r="AY162" s="140">
        <v>41.7</v>
      </c>
      <c r="AZ162" s="140">
        <v>18.2</v>
      </c>
      <c r="BA162" s="140">
        <v>31.2</v>
      </c>
      <c r="BB162" s="140">
        <v>2.2999999999999998</v>
      </c>
      <c r="BC162" s="140">
        <v>-26.3</v>
      </c>
      <c r="BD162" s="140">
        <v>-1.6</v>
      </c>
      <c r="BE162" s="140">
        <v>-8.4</v>
      </c>
      <c r="BF162" s="140">
        <v>41.7</v>
      </c>
      <c r="BG162" s="140">
        <v>7.3</v>
      </c>
      <c r="BH162" s="140">
        <v>16.100000000000001</v>
      </c>
      <c r="BI162" s="140">
        <v>-2.9</v>
      </c>
      <c r="BJ162" s="140">
        <v>-13.1</v>
      </c>
      <c r="BK162" s="140">
        <v>-0.5</v>
      </c>
      <c r="BL162" s="140">
        <v>-0.1</v>
      </c>
      <c r="BM162" s="140">
        <v>1.2</v>
      </c>
      <c r="BN162" s="188" t="s">
        <v>19</v>
      </c>
      <c r="BO162" s="188" t="s">
        <v>19</v>
      </c>
      <c r="BP162" s="188" t="s">
        <v>19</v>
      </c>
      <c r="BQ162" s="188" t="s">
        <v>19</v>
      </c>
      <c r="BR162" s="188" t="s">
        <v>19</v>
      </c>
      <c r="BS162" s="188" t="s">
        <v>19</v>
      </c>
      <c r="BT162" s="188" t="s">
        <v>19</v>
      </c>
    </row>
    <row r="163" spans="1:73" x14ac:dyDescent="0.25">
      <c r="A163" s="1">
        <v>42036</v>
      </c>
      <c r="B163" s="30"/>
      <c r="C163" s="142">
        <v>97.571250000000006</v>
      </c>
      <c r="D163" s="142">
        <v>113.7199</v>
      </c>
      <c r="E163" s="142">
        <v>95.53022</v>
      </c>
      <c r="F163" s="142">
        <v>79.433099999999996</v>
      </c>
      <c r="G163" s="142">
        <v>78.616690000000006</v>
      </c>
      <c r="H163" s="142">
        <v>101.09963999999999</v>
      </c>
      <c r="I163" s="142">
        <v>101.5406</v>
      </c>
      <c r="J163" s="142">
        <v>-9.3000000000000007</v>
      </c>
      <c r="K163" s="142">
        <v>13.1</v>
      </c>
      <c r="L163" s="142">
        <v>-11.9</v>
      </c>
      <c r="M163" s="142">
        <v>-3.1</v>
      </c>
      <c r="N163" s="142">
        <v>-1.4</v>
      </c>
      <c r="O163" s="142">
        <v>-9.6</v>
      </c>
      <c r="P163" s="142">
        <v>-5.6</v>
      </c>
      <c r="Q163" s="142">
        <v>-7.1</v>
      </c>
      <c r="R163" s="142">
        <v>12.3</v>
      </c>
      <c r="S163" s="142">
        <v>-9.5</v>
      </c>
      <c r="T163" s="142">
        <v>-2.7</v>
      </c>
      <c r="U163" s="142">
        <v>-1.2</v>
      </c>
      <c r="V163" s="142">
        <v>-7.2</v>
      </c>
      <c r="W163" s="142">
        <v>-4.5</v>
      </c>
      <c r="X163" s="142">
        <v>-4.3</v>
      </c>
      <c r="Y163" s="142">
        <v>8.4</v>
      </c>
      <c r="Z163" s="142">
        <v>-5.8</v>
      </c>
      <c r="AA163" s="142">
        <v>-1.4</v>
      </c>
      <c r="AB163" s="142">
        <v>-1</v>
      </c>
      <c r="AC163" s="142">
        <v>-4</v>
      </c>
      <c r="AD163" s="142">
        <v>-7.9</v>
      </c>
      <c r="AE163" s="188" t="s">
        <v>19</v>
      </c>
      <c r="AF163" s="188" t="s">
        <v>19</v>
      </c>
      <c r="AG163" s="188" t="s">
        <v>19</v>
      </c>
      <c r="AH163" s="188" t="s">
        <v>19</v>
      </c>
      <c r="AI163" s="188" t="s">
        <v>19</v>
      </c>
      <c r="AJ163" s="188" t="s">
        <v>19</v>
      </c>
      <c r="AK163" s="188" t="s">
        <v>19</v>
      </c>
      <c r="AL163" s="140">
        <v>173.14203000000001</v>
      </c>
      <c r="AM163" s="140">
        <v>358.37351999999998</v>
      </c>
      <c r="AN163" s="140">
        <v>97.59008</v>
      </c>
      <c r="AO163" s="140">
        <v>65.010750000000002</v>
      </c>
      <c r="AP163" s="140">
        <v>108.60863999999999</v>
      </c>
      <c r="AQ163" s="140">
        <v>107.27581000000001</v>
      </c>
      <c r="AR163" s="140">
        <v>111.3913</v>
      </c>
      <c r="AS163" s="140">
        <v>25.7</v>
      </c>
      <c r="AT163" s="140">
        <v>39.299999999999997</v>
      </c>
      <c r="AU163" s="140">
        <v>9.6999999999999993</v>
      </c>
      <c r="AV163" s="140">
        <v>-20.2</v>
      </c>
      <c r="AW163" s="140">
        <v>21.3</v>
      </c>
      <c r="AX163" s="140">
        <v>-13.8</v>
      </c>
      <c r="AY163" s="140">
        <v>55</v>
      </c>
      <c r="AZ163" s="140">
        <v>21.7</v>
      </c>
      <c r="BA163" s="140">
        <v>35</v>
      </c>
      <c r="BB163" s="140">
        <v>5.8</v>
      </c>
      <c r="BC163" s="140">
        <v>-23.4</v>
      </c>
      <c r="BD163" s="140">
        <v>8.1</v>
      </c>
      <c r="BE163" s="140">
        <v>-11.3</v>
      </c>
      <c r="BF163" s="140">
        <v>47.9</v>
      </c>
      <c r="BG163" s="140">
        <v>10</v>
      </c>
      <c r="BH163" s="140">
        <v>19.899999999999999</v>
      </c>
      <c r="BI163" s="140">
        <v>-1.4</v>
      </c>
      <c r="BJ163" s="140">
        <v>-14.5</v>
      </c>
      <c r="BK163" s="140">
        <v>1.7</v>
      </c>
      <c r="BL163" s="140">
        <v>-1.8</v>
      </c>
      <c r="BM163" s="140">
        <v>7.4</v>
      </c>
      <c r="BN163" s="188" t="s">
        <v>19</v>
      </c>
      <c r="BO163" s="188" t="s">
        <v>19</v>
      </c>
      <c r="BP163" s="188" t="s">
        <v>19</v>
      </c>
      <c r="BQ163" s="188" t="s">
        <v>19</v>
      </c>
      <c r="BR163" s="188" t="s">
        <v>19</v>
      </c>
      <c r="BS163" s="188" t="s">
        <v>19</v>
      </c>
      <c r="BT163" s="188" t="s">
        <v>19</v>
      </c>
    </row>
    <row r="164" spans="1:73" x14ac:dyDescent="0.25">
      <c r="A164" s="1">
        <v>42064</v>
      </c>
      <c r="B164" s="30" t="s">
        <v>167</v>
      </c>
      <c r="C164" s="142">
        <v>109.92777</v>
      </c>
      <c r="D164" s="142">
        <v>124.76846999999999</v>
      </c>
      <c r="E164" s="142">
        <v>108.05198</v>
      </c>
      <c r="F164" s="142">
        <v>88.448390000000003</v>
      </c>
      <c r="G164" s="142">
        <v>86.512119999999996</v>
      </c>
      <c r="H164" s="142">
        <v>114.81063</v>
      </c>
      <c r="I164" s="142">
        <v>109.39702</v>
      </c>
      <c r="J164" s="142">
        <v>-3</v>
      </c>
      <c r="K164" s="142">
        <v>10.4</v>
      </c>
      <c r="L164" s="142">
        <v>-4.7</v>
      </c>
      <c r="M164" s="142">
        <v>1</v>
      </c>
      <c r="N164" s="142">
        <v>-1.1000000000000001</v>
      </c>
      <c r="O164" s="142">
        <v>-2.4</v>
      </c>
      <c r="P164" s="142">
        <v>-9.1999999999999993</v>
      </c>
      <c r="Q164" s="142">
        <v>-5.7</v>
      </c>
      <c r="R164" s="142">
        <v>11.6</v>
      </c>
      <c r="S164" s="142">
        <v>-7.8</v>
      </c>
      <c r="T164" s="142">
        <v>-1.4</v>
      </c>
      <c r="U164" s="142">
        <v>-1.1000000000000001</v>
      </c>
      <c r="V164" s="142">
        <v>-5.5</v>
      </c>
      <c r="W164" s="142">
        <v>-6.2</v>
      </c>
      <c r="X164" s="142">
        <v>-4.5</v>
      </c>
      <c r="Y164" s="142">
        <v>8.6</v>
      </c>
      <c r="Z164" s="142">
        <v>-6</v>
      </c>
      <c r="AA164" s="142">
        <v>-1.7</v>
      </c>
      <c r="AB164" s="142">
        <v>-1</v>
      </c>
      <c r="AC164" s="142">
        <v>-4.0999999999999996</v>
      </c>
      <c r="AD164" s="142">
        <v>-8.9</v>
      </c>
      <c r="AE164" s="188">
        <f t="shared" ref="AE164:AK164" si="96">(AVERAGE(C162:C164)/AVERAGE(C150:C152)-1)*100</f>
        <v>-5.6790384459064374</v>
      </c>
      <c r="AF164" s="188">
        <f t="shared" si="96"/>
        <v>11.635059194803032</v>
      </c>
      <c r="AG164" s="188">
        <f t="shared" si="96"/>
        <v>-7.8391322216750154</v>
      </c>
      <c r="AH164" s="188">
        <f t="shared" si="96"/>
        <v>-1.44322171175848</v>
      </c>
      <c r="AI164" s="188">
        <f t="shared" si="96"/>
        <v>-1.1462906817779062</v>
      </c>
      <c r="AJ164" s="188">
        <f t="shared" si="96"/>
        <v>-5.5409740602365805</v>
      </c>
      <c r="AK164" s="188">
        <f t="shared" si="96"/>
        <v>-6.2050832325556415</v>
      </c>
      <c r="AL164" s="140">
        <v>182.48397</v>
      </c>
      <c r="AM164" s="140">
        <v>375.03994</v>
      </c>
      <c r="AN164" s="140">
        <v>103.94453</v>
      </c>
      <c r="AO164" s="140">
        <v>81.058189999999996</v>
      </c>
      <c r="AP164" s="140">
        <v>103.11960999999999</v>
      </c>
      <c r="AQ164" s="140">
        <v>125.28876</v>
      </c>
      <c r="AR164" s="140">
        <v>109.87215</v>
      </c>
      <c r="AS164" s="140">
        <v>19</v>
      </c>
      <c r="AT164" s="140">
        <v>30.2</v>
      </c>
      <c r="AU164" s="140">
        <v>5.7</v>
      </c>
      <c r="AV164" s="140">
        <v>9.3000000000000007</v>
      </c>
      <c r="AW164" s="140">
        <v>-15.3</v>
      </c>
      <c r="AX164" s="140">
        <v>-4.9000000000000004</v>
      </c>
      <c r="AY164" s="140">
        <v>34.4</v>
      </c>
      <c r="AZ164" s="140">
        <v>20.8</v>
      </c>
      <c r="BA164" s="140">
        <v>33.299999999999997</v>
      </c>
      <c r="BB164" s="140">
        <v>5.8</v>
      </c>
      <c r="BC164" s="140">
        <v>-13.5</v>
      </c>
      <c r="BD164" s="140">
        <v>-0.4</v>
      </c>
      <c r="BE164" s="140">
        <v>-9</v>
      </c>
      <c r="BF164" s="140">
        <v>43.2</v>
      </c>
      <c r="BG164" s="140">
        <v>11.8</v>
      </c>
      <c r="BH164" s="140">
        <v>22.4</v>
      </c>
      <c r="BI164" s="140">
        <v>-0.4</v>
      </c>
      <c r="BJ164" s="140">
        <v>-12.7</v>
      </c>
      <c r="BK164" s="140">
        <v>0.3</v>
      </c>
      <c r="BL164" s="140">
        <v>-2.8</v>
      </c>
      <c r="BM164" s="140">
        <v>11.6</v>
      </c>
      <c r="BN164" s="188">
        <f t="shared" ref="BN164:BT164" si="97">(AVERAGE(AL162:AL164)/AVERAGE(AL150:AL152)-1)*100</f>
        <v>20.800191091374344</v>
      </c>
      <c r="BO164" s="188">
        <f t="shared" si="97"/>
        <v>33.342129997167255</v>
      </c>
      <c r="BP164" s="188">
        <f t="shared" si="97"/>
        <v>5.7612007577176882</v>
      </c>
      <c r="BQ164" s="188">
        <f t="shared" si="97"/>
        <v>-13.54461834677001</v>
      </c>
      <c r="BR164" s="188">
        <f t="shared" si="97"/>
        <v>-0.41718561159480583</v>
      </c>
      <c r="BS164" s="188">
        <f t="shared" si="97"/>
        <v>-8.9945360950278612</v>
      </c>
      <c r="BT164" s="188">
        <f t="shared" si="97"/>
        <v>43.199659617727384</v>
      </c>
    </row>
    <row r="165" spans="1:73" x14ac:dyDescent="0.25">
      <c r="A165" s="1">
        <v>42095</v>
      </c>
      <c r="B165" s="30"/>
      <c r="C165" s="142">
        <v>103.51269000000001</v>
      </c>
      <c r="D165" s="142">
        <v>124.04402</v>
      </c>
      <c r="E165" s="142">
        <v>100.91781</v>
      </c>
      <c r="F165" s="142">
        <v>91.290850000000006</v>
      </c>
      <c r="G165" s="142">
        <v>81.703850000000003</v>
      </c>
      <c r="H165" s="142">
        <v>107.38131</v>
      </c>
      <c r="I165" s="142">
        <v>102.56492</v>
      </c>
      <c r="J165" s="142">
        <v>-7.5</v>
      </c>
      <c r="K165" s="142">
        <v>11.6</v>
      </c>
      <c r="L165" s="142">
        <v>-9.9</v>
      </c>
      <c r="M165" s="142">
        <v>-0.8</v>
      </c>
      <c r="N165" s="142">
        <v>-4.0999999999999996</v>
      </c>
      <c r="O165" s="142">
        <v>-4.4000000000000004</v>
      </c>
      <c r="P165" s="142">
        <v>-9.4</v>
      </c>
      <c r="Q165" s="142">
        <v>-6.1</v>
      </c>
      <c r="R165" s="142">
        <v>11.6</v>
      </c>
      <c r="S165" s="142">
        <v>-8.4</v>
      </c>
      <c r="T165" s="142">
        <v>-1.3</v>
      </c>
      <c r="U165" s="142">
        <v>-1.9</v>
      </c>
      <c r="V165" s="142">
        <v>-5.2</v>
      </c>
      <c r="W165" s="142">
        <v>-7</v>
      </c>
      <c r="X165" s="142">
        <v>-4.5999999999999996</v>
      </c>
      <c r="Y165" s="142">
        <v>9</v>
      </c>
      <c r="Z165" s="142">
        <v>-6.2</v>
      </c>
      <c r="AA165" s="142">
        <v>-1.5</v>
      </c>
      <c r="AB165" s="142">
        <v>-1.1000000000000001</v>
      </c>
      <c r="AC165" s="142">
        <v>-3.9</v>
      </c>
      <c r="AD165" s="142">
        <v>-9.1</v>
      </c>
      <c r="AE165" s="188" t="s">
        <v>19</v>
      </c>
      <c r="AF165" s="188" t="s">
        <v>19</v>
      </c>
      <c r="AG165" s="188" t="s">
        <v>19</v>
      </c>
      <c r="AH165" s="188" t="s">
        <v>19</v>
      </c>
      <c r="AI165" s="188" t="s">
        <v>19</v>
      </c>
      <c r="AJ165" s="188" t="s">
        <v>19</v>
      </c>
      <c r="AK165" s="188" t="s">
        <v>19</v>
      </c>
      <c r="AL165" s="140">
        <v>179.39381</v>
      </c>
      <c r="AM165" s="140">
        <v>367.25923</v>
      </c>
      <c r="AN165" s="140">
        <v>102.76754</v>
      </c>
      <c r="AO165" s="140">
        <v>71.77552</v>
      </c>
      <c r="AP165" s="140">
        <v>119.57359</v>
      </c>
      <c r="AQ165" s="140">
        <v>126.02963</v>
      </c>
      <c r="AR165" s="140">
        <v>102.65503</v>
      </c>
      <c r="AS165" s="140">
        <v>14</v>
      </c>
      <c r="AT165" s="140">
        <v>22.4</v>
      </c>
      <c r="AU165" s="140">
        <v>3.7</v>
      </c>
      <c r="AV165" s="140">
        <v>-6.1</v>
      </c>
      <c r="AW165" s="140">
        <v>0.8</v>
      </c>
      <c r="AX165" s="140">
        <v>0.3</v>
      </c>
      <c r="AY165" s="140">
        <v>16.5</v>
      </c>
      <c r="AZ165" s="140">
        <v>19</v>
      </c>
      <c r="BA165" s="140">
        <v>30.5</v>
      </c>
      <c r="BB165" s="140">
        <v>5.2</v>
      </c>
      <c r="BC165" s="140">
        <v>-11.8</v>
      </c>
      <c r="BD165" s="140">
        <v>-0.1</v>
      </c>
      <c r="BE165" s="140">
        <v>-6.6</v>
      </c>
      <c r="BF165" s="140">
        <v>35.9</v>
      </c>
      <c r="BG165" s="140">
        <v>13.2</v>
      </c>
      <c r="BH165" s="140">
        <v>24.4</v>
      </c>
      <c r="BI165" s="140">
        <v>0.2</v>
      </c>
      <c r="BJ165" s="140">
        <v>-12.6</v>
      </c>
      <c r="BK165" s="140">
        <v>0.5</v>
      </c>
      <c r="BL165" s="140">
        <v>-2.9</v>
      </c>
      <c r="BM165" s="140">
        <v>13.6</v>
      </c>
      <c r="BN165" s="188" t="s">
        <v>19</v>
      </c>
      <c r="BO165" s="188" t="s">
        <v>19</v>
      </c>
      <c r="BP165" s="188" t="s">
        <v>19</v>
      </c>
      <c r="BQ165" s="188" t="s">
        <v>19</v>
      </c>
      <c r="BR165" s="188" t="s">
        <v>19</v>
      </c>
      <c r="BS165" s="188" t="s">
        <v>19</v>
      </c>
      <c r="BT165" s="188" t="s">
        <v>19</v>
      </c>
    </row>
    <row r="166" spans="1:73" ht="17.25" x14ac:dyDescent="0.25">
      <c r="A166" s="1">
        <v>42125</v>
      </c>
      <c r="B166" s="30" t="s">
        <v>171</v>
      </c>
      <c r="C166" s="142">
        <v>108.44441999999999</v>
      </c>
      <c r="D166" s="142">
        <v>128.08446000000001</v>
      </c>
      <c r="E166" s="142">
        <v>105.96214999999999</v>
      </c>
      <c r="F166" s="142">
        <v>104.93185</v>
      </c>
      <c r="G166" s="142">
        <v>85.074160000000006</v>
      </c>
      <c r="H166" s="142">
        <v>112.96917999999999</v>
      </c>
      <c r="I166" s="142">
        <v>103.01563</v>
      </c>
      <c r="J166" s="142">
        <v>-8.5</v>
      </c>
      <c r="K166" s="142">
        <v>7.6</v>
      </c>
      <c r="L166" s="142">
        <v>-10.6</v>
      </c>
      <c r="M166" s="142">
        <v>-9.1</v>
      </c>
      <c r="N166" s="142">
        <v>-1.2</v>
      </c>
      <c r="O166" s="142">
        <v>-6.3</v>
      </c>
      <c r="P166" s="142">
        <v>-7.4</v>
      </c>
      <c r="Q166" s="142">
        <v>-6.6</v>
      </c>
      <c r="R166" s="142">
        <v>10.8</v>
      </c>
      <c r="S166" s="142">
        <v>-8.8000000000000007</v>
      </c>
      <c r="T166" s="142">
        <v>-3.2</v>
      </c>
      <c r="U166" s="142">
        <v>-1.8</v>
      </c>
      <c r="V166" s="142">
        <v>-5.5</v>
      </c>
      <c r="W166" s="142">
        <v>-7.1</v>
      </c>
      <c r="X166" s="142">
        <v>-5.0999999999999996</v>
      </c>
      <c r="Y166" s="142">
        <v>9</v>
      </c>
      <c r="Z166" s="142">
        <v>-6.8</v>
      </c>
      <c r="AA166" s="142">
        <v>-2.6</v>
      </c>
      <c r="AB166" s="142">
        <v>-1.1000000000000001</v>
      </c>
      <c r="AC166" s="142">
        <v>-4.3</v>
      </c>
      <c r="AD166" s="142">
        <v>-8.9</v>
      </c>
      <c r="AE166" s="188" t="s">
        <v>19</v>
      </c>
      <c r="AF166" s="188" t="s">
        <v>19</v>
      </c>
      <c r="AG166" s="188" t="s">
        <v>19</v>
      </c>
      <c r="AH166" s="188" t="s">
        <v>19</v>
      </c>
      <c r="AI166" s="188" t="s">
        <v>19</v>
      </c>
      <c r="AJ166" s="188" t="s">
        <v>19</v>
      </c>
      <c r="AK166" s="188" t="s">
        <v>19</v>
      </c>
      <c r="AL166" s="140">
        <v>183.99717999999999</v>
      </c>
      <c r="AM166" s="140">
        <v>378.89046000000002</v>
      </c>
      <c r="AN166" s="140">
        <v>104.50440999999999</v>
      </c>
      <c r="AO166" s="140">
        <v>65.760670000000005</v>
      </c>
      <c r="AP166" s="140">
        <v>121.64576</v>
      </c>
      <c r="AQ166" s="140">
        <v>131.70828</v>
      </c>
      <c r="AR166" s="140">
        <v>108.1208</v>
      </c>
      <c r="AS166" s="140">
        <v>14.2</v>
      </c>
      <c r="AT166" s="140">
        <v>16.3</v>
      </c>
      <c r="AU166" s="140">
        <v>11.3</v>
      </c>
      <c r="AV166" s="140">
        <v>-11.8</v>
      </c>
      <c r="AW166" s="140">
        <v>21.8</v>
      </c>
      <c r="AX166" s="140">
        <v>-0.8</v>
      </c>
      <c r="AY166" s="140">
        <v>33.4</v>
      </c>
      <c r="AZ166" s="140">
        <v>18</v>
      </c>
      <c r="BA166" s="140">
        <v>27.3</v>
      </c>
      <c r="BB166" s="140">
        <v>6.4</v>
      </c>
      <c r="BC166" s="140">
        <v>-11.8</v>
      </c>
      <c r="BD166" s="140">
        <v>3.9</v>
      </c>
      <c r="BE166" s="140">
        <v>-5.4</v>
      </c>
      <c r="BF166" s="140">
        <v>35.4</v>
      </c>
      <c r="BG166" s="140">
        <v>14.3</v>
      </c>
      <c r="BH166" s="140">
        <v>25.2</v>
      </c>
      <c r="BI166" s="140">
        <v>1.6</v>
      </c>
      <c r="BJ166" s="140">
        <v>-13</v>
      </c>
      <c r="BK166" s="140">
        <v>2.2999999999999998</v>
      </c>
      <c r="BL166" s="140">
        <v>-3.1</v>
      </c>
      <c r="BM166" s="140">
        <v>17.899999999999999</v>
      </c>
      <c r="BN166" s="188" t="s">
        <v>19</v>
      </c>
      <c r="BO166" s="188" t="s">
        <v>19</v>
      </c>
      <c r="BP166" s="188" t="s">
        <v>19</v>
      </c>
      <c r="BQ166" s="188" t="s">
        <v>19</v>
      </c>
      <c r="BR166" s="188" t="s">
        <v>19</v>
      </c>
      <c r="BS166" s="188" t="s">
        <v>19</v>
      </c>
      <c r="BT166" s="188" t="s">
        <v>19</v>
      </c>
    </row>
    <row r="167" spans="1:73" x14ac:dyDescent="0.25">
      <c r="A167" s="1">
        <v>42156</v>
      </c>
      <c r="B167" s="30" t="s">
        <v>168</v>
      </c>
      <c r="C167" s="142">
        <v>107.78466</v>
      </c>
      <c r="D167" s="142">
        <v>127.16843</v>
      </c>
      <c r="E167" s="142">
        <v>105.33477000000001</v>
      </c>
      <c r="F167" s="142">
        <v>115.13921999999999</v>
      </c>
      <c r="G167" s="142">
        <v>87.326530000000005</v>
      </c>
      <c r="H167" s="142">
        <v>108.63567999999999</v>
      </c>
      <c r="I167" s="142">
        <v>97.409620000000004</v>
      </c>
      <c r="J167" s="142">
        <v>-2.6</v>
      </c>
      <c r="K167" s="142">
        <v>8.6</v>
      </c>
      <c r="L167" s="142">
        <v>-4.0999999999999996</v>
      </c>
      <c r="M167" s="142">
        <v>-0.2</v>
      </c>
      <c r="N167" s="142">
        <v>4</v>
      </c>
      <c r="O167" s="142">
        <v>-1.6</v>
      </c>
      <c r="P167" s="142">
        <v>-6.8</v>
      </c>
      <c r="Q167" s="142">
        <v>-6</v>
      </c>
      <c r="R167" s="142">
        <v>10.4</v>
      </c>
      <c r="S167" s="142">
        <v>-8</v>
      </c>
      <c r="T167" s="142">
        <v>-2.6</v>
      </c>
      <c r="U167" s="142">
        <v>-0.8</v>
      </c>
      <c r="V167" s="142">
        <v>-4.8</v>
      </c>
      <c r="W167" s="142">
        <v>-7.1</v>
      </c>
      <c r="X167" s="142">
        <v>-4.7</v>
      </c>
      <c r="Y167" s="142">
        <v>9.4</v>
      </c>
      <c r="Z167" s="142">
        <v>-6.5</v>
      </c>
      <c r="AA167" s="142">
        <v>-3.3</v>
      </c>
      <c r="AB167" s="142">
        <v>-0.5</v>
      </c>
      <c r="AC167" s="142">
        <v>-4</v>
      </c>
      <c r="AD167" s="142">
        <v>-8.4</v>
      </c>
      <c r="AE167" s="188">
        <f t="shared" ref="AE167:AK167" si="98">(AVERAGE(C165:C167)/AVERAGE(C153:C155)-1)*100</f>
        <v>-6.2445521111470175</v>
      </c>
      <c r="AF167" s="188">
        <f t="shared" si="98"/>
        <v>9.2021921690939479</v>
      </c>
      <c r="AG167" s="188">
        <f t="shared" si="98"/>
        <v>-8.2372277287901525</v>
      </c>
      <c r="AH167" s="188">
        <f t="shared" si="98"/>
        <v>-3.536369702762443</v>
      </c>
      <c r="AI167" s="188">
        <f t="shared" si="98"/>
        <v>-0.46148848977745072</v>
      </c>
      <c r="AJ167" s="188">
        <f t="shared" si="98"/>
        <v>-4.159643419266235</v>
      </c>
      <c r="AK167" s="188">
        <f t="shared" si="98"/>
        <v>-7.9186707668398864</v>
      </c>
      <c r="AL167" s="140">
        <v>184.99433999999999</v>
      </c>
      <c r="AM167" s="140">
        <v>377.45103</v>
      </c>
      <c r="AN167" s="140">
        <v>106.4954</v>
      </c>
      <c r="AO167" s="140">
        <v>75.543710000000004</v>
      </c>
      <c r="AP167" s="140">
        <v>119.07550999999999</v>
      </c>
      <c r="AQ167" s="140">
        <v>127.65929</v>
      </c>
      <c r="AR167" s="140">
        <v>110.48468</v>
      </c>
      <c r="AS167" s="140">
        <v>13.3</v>
      </c>
      <c r="AT167" s="140">
        <v>17</v>
      </c>
      <c r="AU167" s="140">
        <v>8.3000000000000007</v>
      </c>
      <c r="AV167" s="140">
        <v>2.6</v>
      </c>
      <c r="AW167" s="140">
        <v>-0.3</v>
      </c>
      <c r="AX167" s="140">
        <v>3</v>
      </c>
      <c r="AY167" s="140">
        <v>24.6</v>
      </c>
      <c r="AZ167" s="140">
        <v>17.2</v>
      </c>
      <c r="BA167" s="140">
        <v>25.4</v>
      </c>
      <c r="BB167" s="140">
        <v>6.7</v>
      </c>
      <c r="BC167" s="140">
        <v>-9.5</v>
      </c>
      <c r="BD167" s="140">
        <v>3.1</v>
      </c>
      <c r="BE167" s="140">
        <v>-4</v>
      </c>
      <c r="BF167" s="140">
        <v>33.5</v>
      </c>
      <c r="BG167" s="140">
        <v>15.1</v>
      </c>
      <c r="BH167" s="140">
        <v>25.8</v>
      </c>
      <c r="BI167" s="140">
        <v>2.4</v>
      </c>
      <c r="BJ167" s="140">
        <v>-11.7</v>
      </c>
      <c r="BK167" s="140">
        <v>2.4</v>
      </c>
      <c r="BL167" s="140">
        <v>-2.5</v>
      </c>
      <c r="BM167" s="140">
        <v>19.100000000000001</v>
      </c>
      <c r="BN167" s="188">
        <f t="shared" ref="BN167:BT167" si="99">(AVERAGE(AL165:AL167)/AVERAGE(AL153:AL155)-1)*100</f>
        <v>13.829415084025619</v>
      </c>
      <c r="BO167" s="188">
        <f t="shared" si="99"/>
        <v>18.454651474821659</v>
      </c>
      <c r="BP167" s="188">
        <f t="shared" si="99"/>
        <v>7.6877934373007273</v>
      </c>
      <c r="BQ167" s="188">
        <f t="shared" si="99"/>
        <v>-5.1568811323351227</v>
      </c>
      <c r="BR167" s="188">
        <f t="shared" si="99"/>
        <v>6.6144229800414012</v>
      </c>
      <c r="BS167" s="188">
        <f t="shared" si="99"/>
        <v>0.809044232552103</v>
      </c>
      <c r="BT167" s="188">
        <f t="shared" si="99"/>
        <v>24.587105662231789</v>
      </c>
    </row>
    <row r="168" spans="1:73" x14ac:dyDescent="0.25">
      <c r="A168" s="1">
        <v>42186</v>
      </c>
      <c r="B168" s="30"/>
      <c r="C168" s="142">
        <v>111.24612</v>
      </c>
      <c r="D168" s="142">
        <v>128.96010000000001</v>
      </c>
      <c r="E168" s="142">
        <v>109.00724</v>
      </c>
      <c r="F168" s="142">
        <v>117.23748000000001</v>
      </c>
      <c r="G168" s="142">
        <v>91.239580000000004</v>
      </c>
      <c r="H168" s="142">
        <v>112.83765</v>
      </c>
      <c r="I168" s="142">
        <v>100.18904999999999</v>
      </c>
      <c r="J168" s="142">
        <v>-8.6</v>
      </c>
      <c r="K168" s="142">
        <v>3.7</v>
      </c>
      <c r="L168" s="142">
        <v>-10.199999999999999</v>
      </c>
      <c r="M168" s="142">
        <v>-6.2</v>
      </c>
      <c r="N168" s="142">
        <v>2.1</v>
      </c>
      <c r="O168" s="142">
        <v>-5.8</v>
      </c>
      <c r="P168" s="142">
        <v>-7.2</v>
      </c>
      <c r="Q168" s="142">
        <v>-6.4</v>
      </c>
      <c r="R168" s="142">
        <v>9.3000000000000007</v>
      </c>
      <c r="S168" s="142">
        <v>-8.4</v>
      </c>
      <c r="T168" s="142">
        <v>-3.2</v>
      </c>
      <c r="U168" s="142">
        <v>-0.4</v>
      </c>
      <c r="V168" s="142">
        <v>-5</v>
      </c>
      <c r="W168" s="142">
        <v>-7.1</v>
      </c>
      <c r="X168" s="142">
        <v>-5.2</v>
      </c>
      <c r="Y168" s="142">
        <v>9.1</v>
      </c>
      <c r="Z168" s="142">
        <v>-7</v>
      </c>
      <c r="AA168" s="142">
        <v>-3.9</v>
      </c>
      <c r="AB168" s="142">
        <v>-0.3</v>
      </c>
      <c r="AC168" s="142">
        <v>-4.2</v>
      </c>
      <c r="AD168" s="142">
        <v>-8.1999999999999993</v>
      </c>
      <c r="AE168" s="188" t="s">
        <v>19</v>
      </c>
      <c r="AF168" s="188" t="s">
        <v>19</v>
      </c>
      <c r="AG168" s="188" t="s">
        <v>19</v>
      </c>
      <c r="AH168" s="188" t="s">
        <v>19</v>
      </c>
      <c r="AI168" s="188" t="s">
        <v>19</v>
      </c>
      <c r="AJ168" s="188" t="s">
        <v>19</v>
      </c>
      <c r="AK168" s="188" t="s">
        <v>19</v>
      </c>
      <c r="AL168" s="140">
        <v>186.34567000000001</v>
      </c>
      <c r="AM168" s="140">
        <v>366.84715</v>
      </c>
      <c r="AN168" s="140">
        <v>112.723</v>
      </c>
      <c r="AO168" s="140">
        <v>89.302139999999994</v>
      </c>
      <c r="AP168" s="140">
        <v>120.64363</v>
      </c>
      <c r="AQ168" s="140">
        <v>139.44508999999999</v>
      </c>
      <c r="AR168" s="140">
        <v>109.87050000000001</v>
      </c>
      <c r="AS168" s="140">
        <v>3.4</v>
      </c>
      <c r="AT168" s="140">
        <v>5</v>
      </c>
      <c r="AU168" s="140">
        <v>1.5</v>
      </c>
      <c r="AV168" s="140">
        <v>-6.5</v>
      </c>
      <c r="AW168" s="140">
        <v>-3</v>
      </c>
      <c r="AX168" s="140">
        <v>-0.1</v>
      </c>
      <c r="AY168" s="140">
        <v>13.2</v>
      </c>
      <c r="AZ168" s="140">
        <v>14.9</v>
      </c>
      <c r="BA168" s="140">
        <v>22.1</v>
      </c>
      <c r="BB168" s="140">
        <v>5.9</v>
      </c>
      <c r="BC168" s="140">
        <v>-9</v>
      </c>
      <c r="BD168" s="140">
        <v>2.2000000000000002</v>
      </c>
      <c r="BE168" s="140">
        <v>-3.4</v>
      </c>
      <c r="BF168" s="140">
        <v>30.1</v>
      </c>
      <c r="BG168" s="140">
        <v>14.4</v>
      </c>
      <c r="BH168" s="140">
        <v>24.5</v>
      </c>
      <c r="BI168" s="140">
        <v>2.2000000000000002</v>
      </c>
      <c r="BJ168" s="140">
        <v>-12.1</v>
      </c>
      <c r="BK168" s="140">
        <v>2.2000000000000002</v>
      </c>
      <c r="BL168" s="140">
        <v>-3.1</v>
      </c>
      <c r="BM168" s="140">
        <v>19.100000000000001</v>
      </c>
      <c r="BN168" s="188" t="s">
        <v>19</v>
      </c>
      <c r="BO168" s="188" t="s">
        <v>19</v>
      </c>
      <c r="BP168" s="188" t="s">
        <v>19</v>
      </c>
      <c r="BQ168" s="188" t="s">
        <v>19</v>
      </c>
      <c r="BR168" s="188" t="s">
        <v>19</v>
      </c>
      <c r="BS168" s="188" t="s">
        <v>19</v>
      </c>
      <c r="BT168" s="188" t="s">
        <v>19</v>
      </c>
    </row>
    <row r="169" spans="1:73" x14ac:dyDescent="0.25">
      <c r="A169" s="1">
        <v>42217</v>
      </c>
      <c r="B169" s="30"/>
      <c r="C169" s="142">
        <v>113.73341000000001</v>
      </c>
      <c r="D169" s="142">
        <v>133.23688999999999</v>
      </c>
      <c r="E169" s="142">
        <v>111.26837999999999</v>
      </c>
      <c r="F169" s="142">
        <v>128.57077000000001</v>
      </c>
      <c r="G169" s="142">
        <v>90.451229999999995</v>
      </c>
      <c r="H169" s="142">
        <v>112.33333</v>
      </c>
      <c r="I169" s="142">
        <v>100.2787</v>
      </c>
      <c r="J169" s="142">
        <v>-8.1999999999999993</v>
      </c>
      <c r="K169" s="142">
        <v>3.7</v>
      </c>
      <c r="L169" s="142">
        <v>-9.8000000000000007</v>
      </c>
      <c r="M169" s="142">
        <v>-1.6</v>
      </c>
      <c r="N169" s="142">
        <v>1.8</v>
      </c>
      <c r="O169" s="142">
        <v>-8.3000000000000007</v>
      </c>
      <c r="P169" s="142">
        <v>-6.8</v>
      </c>
      <c r="Q169" s="142">
        <v>-6.6</v>
      </c>
      <c r="R169" s="142">
        <v>8.6</v>
      </c>
      <c r="S169" s="142">
        <v>-8.6</v>
      </c>
      <c r="T169" s="142">
        <v>-3</v>
      </c>
      <c r="U169" s="142">
        <v>-0.1</v>
      </c>
      <c r="V169" s="142">
        <v>-5.4</v>
      </c>
      <c r="W169" s="142">
        <v>-7</v>
      </c>
      <c r="X169" s="142">
        <v>-5.5</v>
      </c>
      <c r="Y169" s="142">
        <v>8.6</v>
      </c>
      <c r="Z169" s="142">
        <v>-7.2</v>
      </c>
      <c r="AA169" s="142">
        <v>-3.7</v>
      </c>
      <c r="AB169" s="142">
        <v>-0.1</v>
      </c>
      <c r="AC169" s="142">
        <v>-4.7</v>
      </c>
      <c r="AD169" s="142">
        <v>-7.9</v>
      </c>
      <c r="AE169" s="188" t="s">
        <v>19</v>
      </c>
      <c r="AF169" s="188" t="s">
        <v>19</v>
      </c>
      <c r="AG169" s="188" t="s">
        <v>19</v>
      </c>
      <c r="AH169" s="188" t="s">
        <v>19</v>
      </c>
      <c r="AI169" s="188" t="s">
        <v>19</v>
      </c>
      <c r="AJ169" s="188" t="s">
        <v>19</v>
      </c>
      <c r="AK169" s="188" t="s">
        <v>19</v>
      </c>
      <c r="AL169" s="140">
        <v>189.84399999999999</v>
      </c>
      <c r="AM169" s="140">
        <v>408.39501999999999</v>
      </c>
      <c r="AN169" s="140">
        <v>100.70174</v>
      </c>
      <c r="AO169" s="140">
        <v>85.245769999999993</v>
      </c>
      <c r="AP169" s="140">
        <v>98.544529999999995</v>
      </c>
      <c r="AQ169" s="140">
        <v>130.27414999999999</v>
      </c>
      <c r="AR169" s="140">
        <v>95.957549999999998</v>
      </c>
      <c r="AS169" s="140">
        <v>0.8</v>
      </c>
      <c r="AT169" s="140">
        <v>9.5</v>
      </c>
      <c r="AU169" s="140">
        <v>-10.8</v>
      </c>
      <c r="AV169" s="140">
        <v>-10.1</v>
      </c>
      <c r="AW169" s="140">
        <v>-20.6</v>
      </c>
      <c r="AX169" s="140">
        <v>-5.3</v>
      </c>
      <c r="AY169" s="140">
        <v>-8.4</v>
      </c>
      <c r="AZ169" s="140">
        <v>12.9</v>
      </c>
      <c r="BA169" s="140">
        <v>20.2</v>
      </c>
      <c r="BB169" s="140">
        <v>3.5</v>
      </c>
      <c r="BC169" s="140">
        <v>-9.1999999999999993</v>
      </c>
      <c r="BD169" s="140">
        <v>-0.9</v>
      </c>
      <c r="BE169" s="140">
        <v>-3.6</v>
      </c>
      <c r="BF169" s="140">
        <v>24.3</v>
      </c>
      <c r="BG169" s="140">
        <v>13.1</v>
      </c>
      <c r="BH169" s="140">
        <v>22.9</v>
      </c>
      <c r="BI169" s="140">
        <v>1.1000000000000001</v>
      </c>
      <c r="BJ169" s="140">
        <v>-12.5</v>
      </c>
      <c r="BK169" s="140">
        <v>0.1</v>
      </c>
      <c r="BL169" s="140">
        <v>-3.5</v>
      </c>
      <c r="BM169" s="140">
        <v>17.3</v>
      </c>
      <c r="BN169" s="188" t="s">
        <v>19</v>
      </c>
      <c r="BO169" s="188" t="s">
        <v>19</v>
      </c>
      <c r="BP169" s="188" t="s">
        <v>19</v>
      </c>
      <c r="BQ169" s="188" t="s">
        <v>19</v>
      </c>
      <c r="BR169" s="188" t="s">
        <v>19</v>
      </c>
      <c r="BS169" s="188" t="s">
        <v>19</v>
      </c>
      <c r="BT169" s="188" t="s">
        <v>19</v>
      </c>
    </row>
    <row r="170" spans="1:73" x14ac:dyDescent="0.25">
      <c r="A170" s="1">
        <v>42248</v>
      </c>
      <c r="B170" s="30" t="s">
        <v>169</v>
      </c>
      <c r="C170" s="142">
        <v>109.91113</v>
      </c>
      <c r="D170" s="142">
        <v>128.31229999999999</v>
      </c>
      <c r="E170" s="142">
        <v>107.58540000000001</v>
      </c>
      <c r="F170" s="142">
        <v>118.36645</v>
      </c>
      <c r="G170" s="142">
        <v>87.443600000000004</v>
      </c>
      <c r="H170" s="142">
        <v>107.36664</v>
      </c>
      <c r="I170" s="142">
        <v>94.881609999999995</v>
      </c>
      <c r="J170" s="142">
        <v>-10.7</v>
      </c>
      <c r="K170" s="142">
        <v>2.8</v>
      </c>
      <c r="L170" s="142">
        <v>-12.4</v>
      </c>
      <c r="M170" s="142">
        <v>-1.2</v>
      </c>
      <c r="N170" s="142">
        <v>-1.3</v>
      </c>
      <c r="O170" s="142">
        <v>-11.4</v>
      </c>
      <c r="P170" s="142">
        <v>-13.3</v>
      </c>
      <c r="Q170" s="142">
        <v>-7.1</v>
      </c>
      <c r="R170" s="142">
        <v>7.9</v>
      </c>
      <c r="S170" s="142">
        <v>-9</v>
      </c>
      <c r="T170" s="142">
        <v>-2.8</v>
      </c>
      <c r="U170" s="142">
        <v>-0.2</v>
      </c>
      <c r="V170" s="142">
        <v>-6.1</v>
      </c>
      <c r="W170" s="142">
        <v>-7.7</v>
      </c>
      <c r="X170" s="142">
        <v>-6.3</v>
      </c>
      <c r="Y170" s="142">
        <v>7.9</v>
      </c>
      <c r="Z170" s="142">
        <v>-8.1</v>
      </c>
      <c r="AA170" s="142">
        <v>-3.3</v>
      </c>
      <c r="AB170" s="142">
        <v>-0.3</v>
      </c>
      <c r="AC170" s="142">
        <v>-5.7</v>
      </c>
      <c r="AD170" s="142">
        <v>-8.4</v>
      </c>
      <c r="AE170" s="188">
        <f t="shared" ref="AE170:AK170" si="100">(AVERAGE(C168:C170)/AVERAGE(C156:C158)-1)*100</f>
        <v>-9.1685254548542048</v>
      </c>
      <c r="AF170" s="188">
        <f t="shared" si="100"/>
        <v>3.4014644953105355</v>
      </c>
      <c r="AG170" s="188">
        <f t="shared" si="100"/>
        <v>-10.80063647870978</v>
      </c>
      <c r="AH170" s="188">
        <f t="shared" si="100"/>
        <v>-3.0011122352967545</v>
      </c>
      <c r="AI170" s="188">
        <f t="shared" si="100"/>
        <v>0.88563337225424643</v>
      </c>
      <c r="AJ170" s="188">
        <f t="shared" si="100"/>
        <v>-8.5286918807891627</v>
      </c>
      <c r="AK170" s="188">
        <f t="shared" si="100"/>
        <v>-9.1413952454159837</v>
      </c>
      <c r="AL170" s="140">
        <v>183.88038</v>
      </c>
      <c r="AM170" s="140">
        <v>382.91422999999998</v>
      </c>
      <c r="AN170" s="140">
        <v>102.69875</v>
      </c>
      <c r="AO170" s="140">
        <v>88.924909999999997</v>
      </c>
      <c r="AP170" s="140">
        <v>118.46959</v>
      </c>
      <c r="AQ170" s="140">
        <v>123.4988</v>
      </c>
      <c r="AR170" s="140">
        <v>90.42577</v>
      </c>
      <c r="AS170" s="140">
        <v>0.1</v>
      </c>
      <c r="AT170" s="140">
        <v>7.9</v>
      </c>
      <c r="AU170" s="140">
        <v>-9.8000000000000007</v>
      </c>
      <c r="AV170" s="140">
        <v>-9.1</v>
      </c>
      <c r="AW170" s="140">
        <v>3.4</v>
      </c>
      <c r="AX170" s="140">
        <v>-7.7</v>
      </c>
      <c r="AY170" s="140">
        <v>-20.7</v>
      </c>
      <c r="AZ170" s="140">
        <v>11.3</v>
      </c>
      <c r="BA170" s="140">
        <v>18.7</v>
      </c>
      <c r="BB170" s="140">
        <v>1.9</v>
      </c>
      <c r="BC170" s="140">
        <v>-9.1999999999999993</v>
      </c>
      <c r="BD170" s="140">
        <v>-0.4</v>
      </c>
      <c r="BE170" s="140">
        <v>-4.0999999999999996</v>
      </c>
      <c r="BF170" s="140">
        <v>18</v>
      </c>
      <c r="BG170" s="140">
        <v>11.5</v>
      </c>
      <c r="BH170" s="140">
        <v>20.8</v>
      </c>
      <c r="BI170" s="140">
        <v>-0.1</v>
      </c>
      <c r="BJ170" s="140">
        <v>-12.6</v>
      </c>
      <c r="BK170" s="140">
        <v>0.7</v>
      </c>
      <c r="BL170" s="140">
        <v>-4.5999999999999996</v>
      </c>
      <c r="BM170" s="140">
        <v>13.4</v>
      </c>
      <c r="BN170" s="188">
        <f t="shared" ref="BN170:BT170" si="101">(AVERAGE(AL168:AL170)/AVERAGE(AL156:AL158)-1)*100</f>
        <v>1.4495655757438719</v>
      </c>
      <c r="BO170" s="188">
        <f t="shared" si="101"/>
        <v>7.5202535278568128</v>
      </c>
      <c r="BP170" s="188">
        <f t="shared" si="101"/>
        <v>-6.4437806783739449</v>
      </c>
      <c r="BQ170" s="188">
        <f t="shared" si="101"/>
        <v>-8.5473869206287194</v>
      </c>
      <c r="BR170" s="188">
        <f t="shared" si="101"/>
        <v>-6.9982147592607795</v>
      </c>
      <c r="BS170" s="188">
        <f t="shared" si="101"/>
        <v>-4.3291110555462424</v>
      </c>
      <c r="BT170" s="188">
        <f t="shared" si="101"/>
        <v>-6.1952898008886486</v>
      </c>
    </row>
    <row r="171" spans="1:73" x14ac:dyDescent="0.25">
      <c r="A171" s="1">
        <v>42278</v>
      </c>
      <c r="B171" s="30"/>
      <c r="C171" s="142">
        <v>113.31974</v>
      </c>
      <c r="D171" s="142">
        <v>129.21393</v>
      </c>
      <c r="E171" s="142">
        <v>111.31081</v>
      </c>
      <c r="F171" s="142">
        <v>125.27278</v>
      </c>
      <c r="G171" s="142">
        <v>88.667749999999998</v>
      </c>
      <c r="H171" s="142">
        <v>110.18514999999999</v>
      </c>
      <c r="I171" s="142">
        <v>102.00519</v>
      </c>
      <c r="J171" s="142">
        <v>-11</v>
      </c>
      <c r="K171" s="142">
        <v>-0.6</v>
      </c>
      <c r="L171" s="142">
        <v>-12.3</v>
      </c>
      <c r="M171" s="142">
        <v>-0.8</v>
      </c>
      <c r="N171" s="142">
        <v>-3.4</v>
      </c>
      <c r="O171" s="142">
        <v>-10.1</v>
      </c>
      <c r="P171" s="142">
        <v>-10.1</v>
      </c>
      <c r="Q171" s="142">
        <v>-7.5</v>
      </c>
      <c r="R171" s="142">
        <v>6.9</v>
      </c>
      <c r="S171" s="142">
        <v>-9.4</v>
      </c>
      <c r="T171" s="142">
        <v>-2.5</v>
      </c>
      <c r="U171" s="142">
        <v>-0.6</v>
      </c>
      <c r="V171" s="142">
        <v>-6.5</v>
      </c>
      <c r="W171" s="142">
        <v>-8</v>
      </c>
      <c r="X171" s="142">
        <v>-7</v>
      </c>
      <c r="Y171" s="142">
        <v>7.1</v>
      </c>
      <c r="Z171" s="142">
        <v>-8.8000000000000007</v>
      </c>
      <c r="AA171" s="142">
        <v>-3.4</v>
      </c>
      <c r="AB171" s="142">
        <v>-0.4</v>
      </c>
      <c r="AC171" s="142">
        <v>-6.2</v>
      </c>
      <c r="AD171" s="142">
        <v>-8.6</v>
      </c>
      <c r="AE171" s="188" t="s">
        <v>19</v>
      </c>
      <c r="AF171" s="188" t="s">
        <v>19</v>
      </c>
      <c r="AG171" s="188" t="s">
        <v>19</v>
      </c>
      <c r="AH171" s="188" t="s">
        <v>19</v>
      </c>
      <c r="AI171" s="188" t="s">
        <v>19</v>
      </c>
      <c r="AJ171" s="188" t="s">
        <v>19</v>
      </c>
      <c r="AK171" s="188" t="s">
        <v>19</v>
      </c>
      <c r="AL171" s="140">
        <v>180.81218999999999</v>
      </c>
      <c r="AM171" s="140">
        <v>361.30293999999998</v>
      </c>
      <c r="AN171" s="140">
        <v>107.19389</v>
      </c>
      <c r="AO171" s="140">
        <v>91.177539999999993</v>
      </c>
      <c r="AP171" s="140">
        <v>119.48779999999999</v>
      </c>
      <c r="AQ171" s="140">
        <v>121.23935</v>
      </c>
      <c r="AR171" s="140">
        <v>103.45408</v>
      </c>
      <c r="AS171" s="140">
        <v>-4.9000000000000004</v>
      </c>
      <c r="AT171" s="140">
        <v>-6.3</v>
      </c>
      <c r="AU171" s="140">
        <v>-3.1</v>
      </c>
      <c r="AV171" s="140">
        <v>1.3</v>
      </c>
      <c r="AW171" s="140">
        <v>-4.5</v>
      </c>
      <c r="AX171" s="140">
        <v>-4.8</v>
      </c>
      <c r="AY171" s="140">
        <v>-3.7</v>
      </c>
      <c r="AZ171" s="140">
        <v>9.5</v>
      </c>
      <c r="BA171" s="140">
        <v>15.7</v>
      </c>
      <c r="BB171" s="140">
        <v>1.3</v>
      </c>
      <c r="BC171" s="140">
        <v>-8</v>
      </c>
      <c r="BD171" s="140">
        <v>-0.9</v>
      </c>
      <c r="BE171" s="140">
        <v>-4.2</v>
      </c>
      <c r="BF171" s="140">
        <v>15.4</v>
      </c>
      <c r="BG171" s="140">
        <v>9.9</v>
      </c>
      <c r="BH171" s="140">
        <v>17.600000000000001</v>
      </c>
      <c r="BI171" s="140">
        <v>0</v>
      </c>
      <c r="BJ171" s="140">
        <v>-10.9</v>
      </c>
      <c r="BK171" s="140">
        <v>0</v>
      </c>
      <c r="BL171" s="140">
        <v>-4.4000000000000004</v>
      </c>
      <c r="BM171" s="140">
        <v>12.7</v>
      </c>
      <c r="BN171" s="188" t="s">
        <v>19</v>
      </c>
      <c r="BO171" s="188" t="s">
        <v>19</v>
      </c>
      <c r="BP171" s="188" t="s">
        <v>19</v>
      </c>
      <c r="BQ171" s="188" t="s">
        <v>19</v>
      </c>
      <c r="BR171" s="188" t="s">
        <v>19</v>
      </c>
      <c r="BS171" s="188" t="s">
        <v>19</v>
      </c>
      <c r="BT171" s="188" t="s">
        <v>19</v>
      </c>
    </row>
    <row r="172" spans="1:73" x14ac:dyDescent="0.25">
      <c r="A172" s="1">
        <v>42309</v>
      </c>
      <c r="B172" s="30"/>
      <c r="C172" s="142">
        <v>102.02329</v>
      </c>
      <c r="D172" s="142">
        <v>110.34308</v>
      </c>
      <c r="E172" s="142">
        <v>100.97156</v>
      </c>
      <c r="F172" s="142">
        <v>104.36098</v>
      </c>
      <c r="G172" s="142">
        <v>85.739429999999999</v>
      </c>
      <c r="H172" s="142">
        <v>100.25742</v>
      </c>
      <c r="I172" s="142">
        <v>94.935389999999998</v>
      </c>
      <c r="J172" s="142">
        <v>-12.3</v>
      </c>
      <c r="K172" s="142">
        <v>-9.9</v>
      </c>
      <c r="L172" s="142">
        <v>-12.6</v>
      </c>
      <c r="M172" s="142">
        <v>0.7</v>
      </c>
      <c r="N172" s="142">
        <v>-4.2</v>
      </c>
      <c r="O172" s="142">
        <v>-13.4</v>
      </c>
      <c r="P172" s="142">
        <v>-8.4</v>
      </c>
      <c r="Q172" s="142">
        <v>-8</v>
      </c>
      <c r="R172" s="142">
        <v>5.4</v>
      </c>
      <c r="S172" s="142">
        <v>-9.6999999999999993</v>
      </c>
      <c r="T172" s="142">
        <v>-2.2000000000000002</v>
      </c>
      <c r="U172" s="142">
        <v>-0.9</v>
      </c>
      <c r="V172" s="142">
        <v>-7.2</v>
      </c>
      <c r="W172" s="142">
        <v>-8</v>
      </c>
      <c r="X172" s="142">
        <v>-7.6</v>
      </c>
      <c r="Y172" s="142">
        <v>5.8</v>
      </c>
      <c r="Z172" s="142">
        <v>-9.3000000000000007</v>
      </c>
      <c r="AA172" s="142">
        <v>-2.5</v>
      </c>
      <c r="AB172" s="142">
        <v>-0.7</v>
      </c>
      <c r="AC172" s="142">
        <v>-6.9</v>
      </c>
      <c r="AD172" s="142">
        <v>-8.3000000000000007</v>
      </c>
      <c r="AE172" s="188" t="s">
        <v>19</v>
      </c>
      <c r="AF172" s="188" t="s">
        <v>19</v>
      </c>
      <c r="AG172" s="188" t="s">
        <v>19</v>
      </c>
      <c r="AH172" s="188" t="s">
        <v>19</v>
      </c>
      <c r="AI172" s="188" t="s">
        <v>19</v>
      </c>
      <c r="AJ172" s="188" t="s">
        <v>19</v>
      </c>
      <c r="AK172" s="188" t="s">
        <v>19</v>
      </c>
      <c r="AL172" s="140">
        <v>149.15445</v>
      </c>
      <c r="AM172" s="140">
        <v>258.12741999999997</v>
      </c>
      <c r="AN172" s="140">
        <v>104.70672</v>
      </c>
      <c r="AO172" s="140">
        <v>80.526409999999998</v>
      </c>
      <c r="AP172" s="140">
        <v>122.02885000000001</v>
      </c>
      <c r="AQ172" s="140">
        <v>123.09396</v>
      </c>
      <c r="AR172" s="140">
        <v>101.69655</v>
      </c>
      <c r="AS172" s="140">
        <v>-19.3</v>
      </c>
      <c r="AT172" s="140">
        <v>-33.299999999999997</v>
      </c>
      <c r="AU172" s="140">
        <v>2.2000000000000002</v>
      </c>
      <c r="AV172" s="140">
        <v>4.2</v>
      </c>
      <c r="AW172" s="140">
        <v>1.3</v>
      </c>
      <c r="AX172" s="140">
        <v>2.1</v>
      </c>
      <c r="AY172" s="140">
        <v>1.8</v>
      </c>
      <c r="AZ172" s="140">
        <v>6.6</v>
      </c>
      <c r="BA172" s="140">
        <v>10.5</v>
      </c>
      <c r="BB172" s="140">
        <v>1.4</v>
      </c>
      <c r="BC172" s="140">
        <v>-7</v>
      </c>
      <c r="BD172" s="140">
        <v>-0.7</v>
      </c>
      <c r="BE172" s="140">
        <v>-3.6</v>
      </c>
      <c r="BF172" s="140">
        <v>14.1</v>
      </c>
      <c r="BG172" s="140">
        <v>7.1</v>
      </c>
      <c r="BH172" s="140">
        <v>12.1</v>
      </c>
      <c r="BI172" s="140">
        <v>0.4</v>
      </c>
      <c r="BJ172" s="140">
        <v>-8.8000000000000007</v>
      </c>
      <c r="BK172" s="140">
        <v>0</v>
      </c>
      <c r="BL172" s="140">
        <v>-4.2</v>
      </c>
      <c r="BM172" s="140">
        <v>11.9</v>
      </c>
      <c r="BN172" s="188" t="s">
        <v>19</v>
      </c>
      <c r="BO172" s="188" t="s">
        <v>19</v>
      </c>
      <c r="BP172" s="188" t="s">
        <v>19</v>
      </c>
      <c r="BQ172" s="188" t="s">
        <v>19</v>
      </c>
      <c r="BR172" s="188" t="s">
        <v>19</v>
      </c>
      <c r="BS172" s="188" t="s">
        <v>19</v>
      </c>
      <c r="BT172" s="188" t="s">
        <v>19</v>
      </c>
    </row>
    <row r="173" spans="1:73" x14ac:dyDescent="0.25">
      <c r="A173" s="1">
        <v>42339</v>
      </c>
      <c r="B173" s="30" t="s">
        <v>170</v>
      </c>
      <c r="C173" s="142">
        <v>89.972130000000007</v>
      </c>
      <c r="D173" s="142">
        <v>113.85183000000001</v>
      </c>
      <c r="E173" s="142">
        <v>86.954170000000005</v>
      </c>
      <c r="F173" s="142">
        <v>92.081140000000005</v>
      </c>
      <c r="G173" s="142">
        <v>89.634219999999999</v>
      </c>
      <c r="H173" s="142">
        <v>89.761009999999999</v>
      </c>
      <c r="I173" s="142">
        <v>76.908919999999995</v>
      </c>
      <c r="J173" s="142">
        <v>-12</v>
      </c>
      <c r="K173" s="142">
        <v>-11.2</v>
      </c>
      <c r="L173" s="142">
        <v>-12.1</v>
      </c>
      <c r="M173" s="142">
        <v>3.5</v>
      </c>
      <c r="N173" s="142">
        <v>2.6</v>
      </c>
      <c r="O173" s="142">
        <v>-14.5</v>
      </c>
      <c r="P173" s="142">
        <v>-13.3</v>
      </c>
      <c r="Q173" s="142">
        <v>-8.3000000000000007</v>
      </c>
      <c r="R173" s="142">
        <v>3.9</v>
      </c>
      <c r="S173" s="142">
        <v>-9.8000000000000007</v>
      </c>
      <c r="T173" s="142">
        <v>-1.8</v>
      </c>
      <c r="U173" s="142">
        <v>-0.6</v>
      </c>
      <c r="V173" s="142">
        <v>-7.7</v>
      </c>
      <c r="W173" s="142">
        <v>-8.4</v>
      </c>
      <c r="X173" s="142">
        <v>-8.3000000000000007</v>
      </c>
      <c r="Y173" s="142">
        <v>3.9</v>
      </c>
      <c r="Z173" s="142">
        <v>-9.8000000000000007</v>
      </c>
      <c r="AA173" s="142">
        <v>-1.8</v>
      </c>
      <c r="AB173" s="142">
        <v>-0.6</v>
      </c>
      <c r="AC173" s="142">
        <v>-7.7</v>
      </c>
      <c r="AD173" s="142">
        <v>-8.4</v>
      </c>
      <c r="AE173" s="188">
        <f t="shared" ref="AE173:AK173" si="102">(AVERAGE(C171:C173)/AVERAGE(C159:C161)-1)*100</f>
        <v>-11.714496835499212</v>
      </c>
      <c r="AF173" s="188">
        <f t="shared" si="102"/>
        <v>-7.1501038925990468</v>
      </c>
      <c r="AG173" s="188">
        <f t="shared" si="102"/>
        <v>-12.357506078869784</v>
      </c>
      <c r="AH173" s="188">
        <f t="shared" si="102"/>
        <v>0.92068845112047715</v>
      </c>
      <c r="AI173" s="188">
        <f t="shared" si="102"/>
        <v>-1.706553402720612</v>
      </c>
      <c r="AJ173" s="188">
        <f t="shared" si="102"/>
        <v>-12.539103469493352</v>
      </c>
      <c r="AK173" s="188">
        <f t="shared" si="102"/>
        <v>-10.440240736810791</v>
      </c>
      <c r="AL173" s="140">
        <v>143.35459</v>
      </c>
      <c r="AM173" s="140">
        <v>260.60018000000002</v>
      </c>
      <c r="AN173" s="140">
        <v>95.532640000000001</v>
      </c>
      <c r="AO173" s="140">
        <v>72.599800000000002</v>
      </c>
      <c r="AP173" s="140">
        <v>115.84036</v>
      </c>
      <c r="AQ173" s="140">
        <v>100.84168</v>
      </c>
      <c r="AR173" s="140">
        <v>97.968469999999996</v>
      </c>
      <c r="AS173" s="140">
        <v>-18.5</v>
      </c>
      <c r="AT173" s="140">
        <v>-32.6</v>
      </c>
      <c r="AU173" s="140">
        <v>6.3</v>
      </c>
      <c r="AV173" s="140">
        <v>-1.4</v>
      </c>
      <c r="AW173" s="140">
        <v>-6.7</v>
      </c>
      <c r="AX173" s="140">
        <v>19.600000000000001</v>
      </c>
      <c r="AY173" s="140">
        <v>15.8</v>
      </c>
      <c r="AZ173" s="140">
        <v>4.4000000000000004</v>
      </c>
      <c r="BA173" s="140">
        <v>6.4</v>
      </c>
      <c r="BB173" s="140">
        <v>1.8</v>
      </c>
      <c r="BC173" s="140">
        <v>-6.6</v>
      </c>
      <c r="BD173" s="140">
        <v>-1.2</v>
      </c>
      <c r="BE173" s="140">
        <v>-2.2999999999999998</v>
      </c>
      <c r="BF173" s="140">
        <v>14.2</v>
      </c>
      <c r="BG173" s="140">
        <v>4.4000000000000004</v>
      </c>
      <c r="BH173" s="140">
        <v>6.4</v>
      </c>
      <c r="BI173" s="140">
        <v>1.8</v>
      </c>
      <c r="BJ173" s="140">
        <v>-6.6</v>
      </c>
      <c r="BK173" s="140">
        <v>-1.2</v>
      </c>
      <c r="BL173" s="140">
        <v>-2.2999999999999998</v>
      </c>
      <c r="BM173" s="140">
        <v>14.2</v>
      </c>
      <c r="BN173" s="188">
        <f t="shared" ref="BN173:BT173" si="103">(AVERAGE(AL171:AL173)/AVERAGE(AL159:AL161)-1)*100</f>
        <v>-14.095488572925641</v>
      </c>
      <c r="BO173" s="188">
        <f t="shared" si="103"/>
        <v>-24.079861521641977</v>
      </c>
      <c r="BP173" s="188">
        <f t="shared" si="103"/>
        <v>1.4876466678728884</v>
      </c>
      <c r="BQ173" s="188">
        <f t="shared" si="103"/>
        <v>1.4061955204303311</v>
      </c>
      <c r="BR173" s="188">
        <f t="shared" si="103"/>
        <v>-3.3335149316560897</v>
      </c>
      <c r="BS173" s="188">
        <f t="shared" si="103"/>
        <v>3.8552277189347617</v>
      </c>
      <c r="BT173" s="188">
        <f t="shared" si="103"/>
        <v>3.8159566955480173</v>
      </c>
    </row>
    <row r="174" spans="1:73" x14ac:dyDescent="0.25">
      <c r="A174" s="1">
        <v>42370</v>
      </c>
      <c r="C174" s="142">
        <v>88.875640000000004</v>
      </c>
      <c r="D174" s="142">
        <v>103.76011</v>
      </c>
      <c r="E174" s="142">
        <v>86.994510000000005</v>
      </c>
      <c r="F174" s="142">
        <v>81.879819999999995</v>
      </c>
      <c r="G174" s="142">
        <v>86.405429999999996</v>
      </c>
      <c r="H174" s="142">
        <v>90.855819999999994</v>
      </c>
      <c r="I174" s="142">
        <v>87.612210000000005</v>
      </c>
      <c r="J174" s="142">
        <v>-13.4</v>
      </c>
      <c r="K174" s="142">
        <v>-16.600000000000001</v>
      </c>
      <c r="L174" s="142">
        <v>-12.9</v>
      </c>
      <c r="M174" s="142">
        <v>-4.9000000000000004</v>
      </c>
      <c r="N174" s="142">
        <v>0.9</v>
      </c>
      <c r="O174" s="142">
        <v>-15.6</v>
      </c>
      <c r="P174" s="142">
        <v>-15.1</v>
      </c>
      <c r="Q174" s="142">
        <v>-13.4</v>
      </c>
      <c r="R174" s="142">
        <v>-16.600000000000001</v>
      </c>
      <c r="S174" s="142">
        <v>-12.9</v>
      </c>
      <c r="T174" s="142">
        <v>-4.9000000000000004</v>
      </c>
      <c r="U174" s="142">
        <v>0.9</v>
      </c>
      <c r="V174" s="142">
        <v>-15.6</v>
      </c>
      <c r="W174" s="142">
        <v>-15.1</v>
      </c>
      <c r="X174" s="142">
        <v>-8.9</v>
      </c>
      <c r="Y174" s="142">
        <v>1.5</v>
      </c>
      <c r="Z174" s="142">
        <v>-10.3</v>
      </c>
      <c r="AA174" s="142">
        <v>-2</v>
      </c>
      <c r="AB174" s="142">
        <v>-0.4</v>
      </c>
      <c r="AC174" s="142">
        <v>-8.6</v>
      </c>
      <c r="AD174" s="142">
        <v>-9.3000000000000007</v>
      </c>
      <c r="AE174" s="188" t="s">
        <v>19</v>
      </c>
      <c r="AF174" s="188" t="s">
        <v>19</v>
      </c>
      <c r="AG174" s="188" t="s">
        <v>19</v>
      </c>
      <c r="AH174" s="188" t="s">
        <v>19</v>
      </c>
      <c r="AI174" s="188" t="s">
        <v>19</v>
      </c>
      <c r="AJ174" s="188" t="s">
        <v>19</v>
      </c>
      <c r="AK174" s="188" t="s">
        <v>19</v>
      </c>
      <c r="AL174" s="140">
        <v>134.92329000000001</v>
      </c>
      <c r="AM174" s="140">
        <v>232.41015999999999</v>
      </c>
      <c r="AN174" s="140">
        <v>95.160489999999996</v>
      </c>
      <c r="AO174" s="140">
        <v>73.422550000000001</v>
      </c>
      <c r="AP174" s="140">
        <v>115.07298</v>
      </c>
      <c r="AQ174" s="140">
        <v>99.952699999999993</v>
      </c>
      <c r="AR174" s="140">
        <v>97.188749999999999</v>
      </c>
      <c r="AS174" s="140">
        <v>-26.2</v>
      </c>
      <c r="AT174" s="140">
        <v>-39.700000000000003</v>
      </c>
      <c r="AU174" s="140">
        <v>-5.0999999999999996</v>
      </c>
      <c r="AV174" s="140">
        <v>10.9</v>
      </c>
      <c r="AW174" s="140">
        <v>-3.9</v>
      </c>
      <c r="AX174" s="140">
        <v>-0.3</v>
      </c>
      <c r="AY174" s="140">
        <v>-16.100000000000001</v>
      </c>
      <c r="AZ174" s="140">
        <v>-26.2</v>
      </c>
      <c r="BA174" s="140">
        <v>-39.700000000000003</v>
      </c>
      <c r="BB174" s="140">
        <v>-5.0999999999999996</v>
      </c>
      <c r="BC174" s="140">
        <v>10.9</v>
      </c>
      <c r="BD174" s="140">
        <v>-3.9</v>
      </c>
      <c r="BE174" s="140">
        <v>-0.3</v>
      </c>
      <c r="BF174" s="140">
        <v>-16.100000000000001</v>
      </c>
      <c r="BG174" s="140">
        <v>0.7</v>
      </c>
      <c r="BH174" s="140">
        <v>0.3</v>
      </c>
      <c r="BI174" s="140">
        <v>1.2</v>
      </c>
      <c r="BJ174" s="140">
        <v>-3.6</v>
      </c>
      <c r="BK174" s="140">
        <v>-1.4</v>
      </c>
      <c r="BL174" s="140">
        <v>-1.7</v>
      </c>
      <c r="BM174" s="140">
        <v>9.1999999999999993</v>
      </c>
      <c r="BN174" s="188" t="s">
        <v>19</v>
      </c>
      <c r="BO174" s="188" t="s">
        <v>19</v>
      </c>
      <c r="BP174" s="188" t="s">
        <v>19</v>
      </c>
      <c r="BQ174" s="188" t="s">
        <v>19</v>
      </c>
      <c r="BR174" s="188" t="s">
        <v>19</v>
      </c>
      <c r="BS174" s="188" t="s">
        <v>19</v>
      </c>
      <c r="BT174" s="188" t="s">
        <v>19</v>
      </c>
    </row>
    <row r="175" spans="1:73" x14ac:dyDescent="0.25">
      <c r="A175" s="1">
        <v>42401</v>
      </c>
      <c r="C175" s="142">
        <v>88.355580000000003</v>
      </c>
      <c r="D175" s="142">
        <v>100.85845999999999</v>
      </c>
      <c r="E175" s="142">
        <v>86.775440000000003</v>
      </c>
      <c r="F175" s="142">
        <v>80.038120000000006</v>
      </c>
      <c r="G175" s="142">
        <v>83.141409999999993</v>
      </c>
      <c r="H175" s="142">
        <v>91.709969999999998</v>
      </c>
      <c r="I175" s="142">
        <v>89.432100000000005</v>
      </c>
      <c r="J175" s="142">
        <v>-9.4</v>
      </c>
      <c r="K175" s="142">
        <v>-11.3</v>
      </c>
      <c r="L175" s="142">
        <v>-9.1999999999999993</v>
      </c>
      <c r="M175" s="142">
        <v>0.8</v>
      </c>
      <c r="N175" s="142">
        <v>5.8</v>
      </c>
      <c r="O175" s="142">
        <v>-9.3000000000000007</v>
      </c>
      <c r="P175" s="142">
        <v>-11.9</v>
      </c>
      <c r="Q175" s="142">
        <v>-11.5</v>
      </c>
      <c r="R175" s="142">
        <v>-14.1</v>
      </c>
      <c r="S175" s="142">
        <v>-11.1</v>
      </c>
      <c r="T175" s="142">
        <v>-2.2000000000000002</v>
      </c>
      <c r="U175" s="142">
        <v>3.2</v>
      </c>
      <c r="V175" s="142">
        <v>-12.5</v>
      </c>
      <c r="W175" s="142">
        <v>-13.5</v>
      </c>
      <c r="X175" s="142">
        <v>-8.9</v>
      </c>
      <c r="Y175" s="142">
        <v>-0.3</v>
      </c>
      <c r="Z175" s="142">
        <v>-10.1</v>
      </c>
      <c r="AA175" s="142">
        <v>-1.8</v>
      </c>
      <c r="AB175" s="142">
        <v>0.1</v>
      </c>
      <c r="AC175" s="142">
        <v>-8.5</v>
      </c>
      <c r="AD175" s="142">
        <v>-9.8000000000000007</v>
      </c>
      <c r="AE175" s="188" t="s">
        <v>19</v>
      </c>
      <c r="AF175" s="188" t="s">
        <v>19</v>
      </c>
      <c r="AG175" s="188" t="s">
        <v>19</v>
      </c>
      <c r="AH175" s="188" t="s">
        <v>19</v>
      </c>
      <c r="AI175" s="188" t="s">
        <v>19</v>
      </c>
      <c r="AJ175" s="188" t="s">
        <v>19</v>
      </c>
      <c r="AK175" s="188" t="s">
        <v>19</v>
      </c>
      <c r="AL175" s="140">
        <v>141.09989999999999</v>
      </c>
      <c r="AM175" s="140">
        <v>233.41022000000001</v>
      </c>
      <c r="AN175" s="140">
        <v>103.44851</v>
      </c>
      <c r="AO175" s="140">
        <v>75.955160000000006</v>
      </c>
      <c r="AP175" s="140">
        <v>113.20041000000001</v>
      </c>
      <c r="AQ175" s="140">
        <v>111.76457000000001</v>
      </c>
      <c r="AR175" s="140">
        <v>114.70498000000001</v>
      </c>
      <c r="AS175" s="140">
        <v>-18.5</v>
      </c>
      <c r="AT175" s="140">
        <v>-34.9</v>
      </c>
      <c r="AU175" s="140">
        <v>6</v>
      </c>
      <c r="AV175" s="140">
        <v>16.8</v>
      </c>
      <c r="AW175" s="140">
        <v>4.2</v>
      </c>
      <c r="AX175" s="140">
        <v>4.2</v>
      </c>
      <c r="AY175" s="140">
        <v>3</v>
      </c>
      <c r="AZ175" s="140">
        <v>-22.4</v>
      </c>
      <c r="BA175" s="140">
        <v>-37.299999999999997</v>
      </c>
      <c r="BB175" s="140">
        <v>0.4</v>
      </c>
      <c r="BC175" s="140">
        <v>13.8</v>
      </c>
      <c r="BD175" s="140">
        <v>0</v>
      </c>
      <c r="BE175" s="140">
        <v>2</v>
      </c>
      <c r="BF175" s="140">
        <v>-6.8</v>
      </c>
      <c r="BG175" s="140">
        <v>-2.6</v>
      </c>
      <c r="BH175" s="140">
        <v>-5.0999999999999996</v>
      </c>
      <c r="BI175" s="140">
        <v>0.9</v>
      </c>
      <c r="BJ175" s="140">
        <v>-0.8</v>
      </c>
      <c r="BK175" s="140">
        <v>-2.4</v>
      </c>
      <c r="BL175" s="140">
        <v>-0.3</v>
      </c>
      <c r="BM175" s="140">
        <v>5.8</v>
      </c>
      <c r="BN175" s="188" t="s">
        <v>19</v>
      </c>
      <c r="BO175" s="188" t="s">
        <v>19</v>
      </c>
      <c r="BP175" s="188" t="s">
        <v>19</v>
      </c>
      <c r="BQ175" s="188" t="s">
        <v>19</v>
      </c>
      <c r="BR175" s="188" t="s">
        <v>19</v>
      </c>
      <c r="BS175" s="188" t="s">
        <v>19</v>
      </c>
      <c r="BT175" s="188" t="s">
        <v>19</v>
      </c>
    </row>
    <row r="176" spans="1:73" x14ac:dyDescent="0.25">
      <c r="A176" s="127">
        <v>42430</v>
      </c>
      <c r="B176" s="30" t="s">
        <v>173</v>
      </c>
      <c r="C176" s="142">
        <v>97.518029999999996</v>
      </c>
      <c r="D176" s="142">
        <v>104.83632</v>
      </c>
      <c r="E176" s="142">
        <v>96.593130000000002</v>
      </c>
      <c r="F176" s="142">
        <v>88.445620000000005</v>
      </c>
      <c r="G176" s="142">
        <v>85.816879999999998</v>
      </c>
      <c r="H176" s="142">
        <v>99.198509999999999</v>
      </c>
      <c r="I176" s="142">
        <v>93.915090000000006</v>
      </c>
      <c r="J176" s="142">
        <v>-11.3</v>
      </c>
      <c r="K176" s="142">
        <v>-16</v>
      </c>
      <c r="L176" s="142">
        <v>-10.6</v>
      </c>
      <c r="M176" s="142">
        <v>0</v>
      </c>
      <c r="N176" s="142">
        <v>-0.8</v>
      </c>
      <c r="O176" s="142">
        <v>-13.6</v>
      </c>
      <c r="P176" s="142">
        <v>-14.2</v>
      </c>
      <c r="Q176" s="142">
        <v>-11.4</v>
      </c>
      <c r="R176" s="142">
        <v>-14.7</v>
      </c>
      <c r="S176" s="142">
        <v>-10.9</v>
      </c>
      <c r="T176" s="142">
        <v>-1.4</v>
      </c>
      <c r="U176" s="142">
        <v>1.8</v>
      </c>
      <c r="V176" s="142">
        <v>-12.9</v>
      </c>
      <c r="W176" s="142">
        <v>-13.7</v>
      </c>
      <c r="X176" s="142">
        <v>-9.6</v>
      </c>
      <c r="Y176" s="142">
        <v>-2.4</v>
      </c>
      <c r="Z176" s="142">
        <v>-10.6</v>
      </c>
      <c r="AA176" s="142">
        <v>-1.8</v>
      </c>
      <c r="AB176" s="142">
        <v>0.1</v>
      </c>
      <c r="AC176" s="142">
        <v>-9.5</v>
      </c>
      <c r="AD176" s="142">
        <v>-10.3</v>
      </c>
      <c r="AE176" s="188">
        <f t="shared" ref="AE176:AK176" si="104">(AVERAGE(C174:C176)/AVERAGE(C162:C164)-1)*100</f>
        <v>-11.417518312845875</v>
      </c>
      <c r="AF176" s="188">
        <f t="shared" si="104"/>
        <v>-14.736647031745653</v>
      </c>
      <c r="AG176" s="188">
        <f t="shared" si="104"/>
        <v>-10.915756544986266</v>
      </c>
      <c r="AH176" s="188">
        <f t="shared" si="104"/>
        <v>-1.4143547022175795</v>
      </c>
      <c r="AI176" s="188">
        <f t="shared" si="104"/>
        <v>1.8240011177509396</v>
      </c>
      <c r="AJ176" s="188">
        <f t="shared" si="104"/>
        <v>-12.913156647448776</v>
      </c>
      <c r="AK176" s="188">
        <f t="shared" si="104"/>
        <v>-13.732407370381194</v>
      </c>
      <c r="AL176" s="140">
        <v>142.17769999999999</v>
      </c>
      <c r="AM176" s="140">
        <v>241.50711000000001</v>
      </c>
      <c r="AN176" s="140">
        <v>101.66336</v>
      </c>
      <c r="AO176" s="140">
        <v>88.471710000000002</v>
      </c>
      <c r="AP176" s="140">
        <v>77.902140000000003</v>
      </c>
      <c r="AQ176" s="140">
        <v>122.10321999999999</v>
      </c>
      <c r="AR176" s="140">
        <v>115.13294</v>
      </c>
      <c r="AS176" s="140">
        <v>-22.1</v>
      </c>
      <c r="AT176" s="140">
        <v>-35.6</v>
      </c>
      <c r="AU176" s="140">
        <v>-2.2000000000000002</v>
      </c>
      <c r="AV176" s="140">
        <v>9.1</v>
      </c>
      <c r="AW176" s="140">
        <v>-24.5</v>
      </c>
      <c r="AX176" s="140">
        <v>-2.5</v>
      </c>
      <c r="AY176" s="140">
        <v>4.8</v>
      </c>
      <c r="AZ176" s="140">
        <v>-22.3</v>
      </c>
      <c r="BA176" s="140">
        <v>-36.799999999999997</v>
      </c>
      <c r="BB176" s="140">
        <v>-0.5</v>
      </c>
      <c r="BC176" s="140">
        <v>12</v>
      </c>
      <c r="BD176" s="140">
        <v>-7.6</v>
      </c>
      <c r="BE176" s="140">
        <v>0.3</v>
      </c>
      <c r="BF176" s="140">
        <v>-3</v>
      </c>
      <c r="BG176" s="140">
        <v>-5.8</v>
      </c>
      <c r="BH176" s="140">
        <v>-10.1</v>
      </c>
      <c r="BI176" s="140">
        <v>0.3</v>
      </c>
      <c r="BJ176" s="140">
        <v>-0.8</v>
      </c>
      <c r="BK176" s="140">
        <v>-2.9</v>
      </c>
      <c r="BL176" s="140">
        <v>-0.1</v>
      </c>
      <c r="BM176" s="140">
        <v>3.7</v>
      </c>
      <c r="BN176" s="188">
        <f t="shared" ref="BN176:BT176" si="105">(AVERAGE(AL174:AL176)/AVERAGE(AL162:AL164)-1)*100</f>
        <v>-22.324873981570192</v>
      </c>
      <c r="BO176" s="188">
        <f t="shared" si="105"/>
        <v>-36.762654091902967</v>
      </c>
      <c r="BP176" s="188">
        <f t="shared" si="105"/>
        <v>-0.49780200189150081</v>
      </c>
      <c r="BQ176" s="188">
        <f t="shared" si="105"/>
        <v>12.03498948159163</v>
      </c>
      <c r="BR176" s="188">
        <f t="shared" si="105"/>
        <v>-7.6410848424554478</v>
      </c>
      <c r="BS176" s="188">
        <f t="shared" si="105"/>
        <v>0.30754786296436354</v>
      </c>
      <c r="BT176" s="188">
        <f t="shared" si="105"/>
        <v>-3.0077340130186703</v>
      </c>
    </row>
    <row r="177" spans="1:72" x14ac:dyDescent="0.25">
      <c r="A177" s="1">
        <v>42461</v>
      </c>
      <c r="C177" s="142">
        <v>96.727720000000005</v>
      </c>
      <c r="D177" s="142">
        <v>104.83942999999999</v>
      </c>
      <c r="E177" s="142">
        <v>95.702550000000002</v>
      </c>
      <c r="F177" s="142">
        <v>102.51152</v>
      </c>
      <c r="G177" s="142">
        <v>86.153589999999994</v>
      </c>
      <c r="H177" s="142">
        <v>97.771680000000003</v>
      </c>
      <c r="I177" s="142">
        <v>87.732780000000005</v>
      </c>
      <c r="J177" s="142">
        <v>-6.6</v>
      </c>
      <c r="K177" s="142">
        <v>-15.5</v>
      </c>
      <c r="L177" s="142">
        <v>-5.2</v>
      </c>
      <c r="M177" s="142">
        <v>12.3</v>
      </c>
      <c r="N177" s="142">
        <v>5.4</v>
      </c>
      <c r="O177" s="142">
        <v>-8.9</v>
      </c>
      <c r="P177" s="142">
        <v>-14.5</v>
      </c>
      <c r="Q177" s="142">
        <v>-10.199999999999999</v>
      </c>
      <c r="R177" s="142">
        <v>-14.9</v>
      </c>
      <c r="S177" s="142">
        <v>-9.5</v>
      </c>
      <c r="T177" s="142">
        <v>2.2000000000000002</v>
      </c>
      <c r="U177" s="142">
        <v>2.7</v>
      </c>
      <c r="V177" s="142">
        <v>-11.9</v>
      </c>
      <c r="W177" s="142">
        <v>-13.9</v>
      </c>
      <c r="X177" s="142">
        <v>-9.5</v>
      </c>
      <c r="Y177" s="142">
        <v>-4.5999999999999996</v>
      </c>
      <c r="Z177" s="142">
        <v>-10.199999999999999</v>
      </c>
      <c r="AA177" s="142">
        <v>-0.9</v>
      </c>
      <c r="AB177" s="142">
        <v>0.9</v>
      </c>
      <c r="AC177" s="142">
        <v>-9.9</v>
      </c>
      <c r="AD177" s="142">
        <v>-10.7</v>
      </c>
      <c r="AE177" s="188" t="s">
        <v>19</v>
      </c>
      <c r="AF177" s="188" t="s">
        <v>19</v>
      </c>
      <c r="AG177" s="188" t="s">
        <v>19</v>
      </c>
      <c r="AH177" s="188" t="s">
        <v>19</v>
      </c>
      <c r="AI177" s="188" t="s">
        <v>19</v>
      </c>
      <c r="AJ177" s="188" t="s">
        <v>19</v>
      </c>
      <c r="AK177" s="188" t="s">
        <v>19</v>
      </c>
      <c r="AL177" s="140">
        <v>140.54164</v>
      </c>
      <c r="AM177" s="140">
        <v>245.39366999999999</v>
      </c>
      <c r="AN177" s="140">
        <v>97.774749999999997</v>
      </c>
      <c r="AO177" s="140">
        <v>74.700410000000005</v>
      </c>
      <c r="AP177" s="140">
        <v>104.86707</v>
      </c>
      <c r="AQ177" s="140">
        <v>118.96424</v>
      </c>
      <c r="AR177" s="140">
        <v>98.753349999999998</v>
      </c>
      <c r="AS177" s="140">
        <v>-21.7</v>
      </c>
      <c r="AT177" s="140">
        <v>-33.200000000000003</v>
      </c>
      <c r="AU177" s="140">
        <v>-4.9000000000000004</v>
      </c>
      <c r="AV177" s="140">
        <v>4.0999999999999996</v>
      </c>
      <c r="AW177" s="140">
        <v>-12.3</v>
      </c>
      <c r="AX177" s="140">
        <v>-5.6</v>
      </c>
      <c r="AY177" s="140">
        <v>-3.8</v>
      </c>
      <c r="AZ177" s="140">
        <v>-22.2</v>
      </c>
      <c r="BA177" s="140">
        <v>-35.9</v>
      </c>
      <c r="BB177" s="140">
        <v>-1.6</v>
      </c>
      <c r="BC177" s="140">
        <v>10</v>
      </c>
      <c r="BD177" s="140">
        <v>-8.9</v>
      </c>
      <c r="BE177" s="140">
        <v>-1.3</v>
      </c>
      <c r="BF177" s="140">
        <v>-3.2</v>
      </c>
      <c r="BG177" s="140">
        <v>-8.6</v>
      </c>
      <c r="BH177" s="140">
        <v>-14.3</v>
      </c>
      <c r="BI177" s="140">
        <v>-0.4</v>
      </c>
      <c r="BJ177" s="140">
        <v>0</v>
      </c>
      <c r="BK177" s="140">
        <v>-4</v>
      </c>
      <c r="BL177" s="140">
        <v>-0.6</v>
      </c>
      <c r="BM177" s="140">
        <v>2.2000000000000002</v>
      </c>
      <c r="BN177" s="188" t="s">
        <v>19</v>
      </c>
      <c r="BO177" s="188" t="s">
        <v>19</v>
      </c>
      <c r="BP177" s="188" t="s">
        <v>19</v>
      </c>
      <c r="BQ177" s="188" t="s">
        <v>19</v>
      </c>
      <c r="BR177" s="188" t="s">
        <v>19</v>
      </c>
      <c r="BS177" s="188" t="s">
        <v>19</v>
      </c>
      <c r="BT177" s="188" t="s">
        <v>19</v>
      </c>
    </row>
    <row r="178" spans="1:72" x14ac:dyDescent="0.25">
      <c r="A178" s="1">
        <v>42491</v>
      </c>
      <c r="C178" s="142">
        <v>100.51023000000001</v>
      </c>
      <c r="D178" s="142">
        <v>113.70502999999999</v>
      </c>
      <c r="E178" s="142">
        <v>98.842640000000003</v>
      </c>
      <c r="F178" s="142">
        <v>110.17318</v>
      </c>
      <c r="G178" s="142">
        <v>89.297730000000001</v>
      </c>
      <c r="H178" s="142">
        <v>100.04921</v>
      </c>
      <c r="I178" s="142">
        <v>92.649860000000004</v>
      </c>
      <c r="J178" s="142">
        <v>-7.3</v>
      </c>
      <c r="K178" s="142">
        <v>-11.2</v>
      </c>
      <c r="L178" s="142">
        <v>-6.7</v>
      </c>
      <c r="M178" s="142">
        <v>5</v>
      </c>
      <c r="N178" s="142">
        <v>5</v>
      </c>
      <c r="O178" s="142">
        <v>-11.4</v>
      </c>
      <c r="P178" s="142">
        <v>-10.1</v>
      </c>
      <c r="Q178" s="142">
        <v>-9.6</v>
      </c>
      <c r="R178" s="142">
        <v>-14.2</v>
      </c>
      <c r="S178" s="142">
        <v>-8.9</v>
      </c>
      <c r="T178" s="142">
        <v>2.9</v>
      </c>
      <c r="U178" s="142">
        <v>3.2</v>
      </c>
      <c r="V178" s="142">
        <v>-11.8</v>
      </c>
      <c r="W178" s="142">
        <v>-13.1</v>
      </c>
      <c r="X178" s="142">
        <v>-9.4</v>
      </c>
      <c r="Y178" s="142">
        <v>-6.1</v>
      </c>
      <c r="Z178" s="142">
        <v>-9.9</v>
      </c>
      <c r="AA178" s="142">
        <v>0.3</v>
      </c>
      <c r="AB178" s="142">
        <v>1.4</v>
      </c>
      <c r="AC178" s="142">
        <v>-10.3</v>
      </c>
      <c r="AD178" s="142">
        <v>-10.9</v>
      </c>
      <c r="AE178" s="188" t="s">
        <v>19</v>
      </c>
      <c r="AF178" s="188" t="s">
        <v>19</v>
      </c>
      <c r="AG178" s="188" t="s">
        <v>19</v>
      </c>
      <c r="AH178" s="188" t="s">
        <v>19</v>
      </c>
      <c r="AI178" s="188" t="s">
        <v>19</v>
      </c>
      <c r="AJ178" s="188" t="s">
        <v>19</v>
      </c>
      <c r="AK178" s="188" t="s">
        <v>19</v>
      </c>
      <c r="AL178" s="140">
        <v>149.51160999999999</v>
      </c>
      <c r="AM178" s="140">
        <v>261.40706</v>
      </c>
      <c r="AN178" s="140">
        <v>103.87187</v>
      </c>
      <c r="AO178" s="140">
        <v>72.658429999999996</v>
      </c>
      <c r="AP178" s="140">
        <v>120.66329</v>
      </c>
      <c r="AQ178" s="140">
        <v>121.85567</v>
      </c>
      <c r="AR178" s="140">
        <v>107.36699</v>
      </c>
      <c r="AS178" s="140">
        <v>-18.7</v>
      </c>
      <c r="AT178" s="140">
        <v>-31</v>
      </c>
      <c r="AU178" s="140">
        <v>-0.6</v>
      </c>
      <c r="AV178" s="140">
        <v>10.5</v>
      </c>
      <c r="AW178" s="140">
        <v>-0.8</v>
      </c>
      <c r="AX178" s="140">
        <v>-7.5</v>
      </c>
      <c r="AY178" s="140">
        <v>-0.7</v>
      </c>
      <c r="AZ178" s="140">
        <v>-21.5</v>
      </c>
      <c r="BA178" s="140">
        <v>-34.9</v>
      </c>
      <c r="BB178" s="140">
        <v>-1.4</v>
      </c>
      <c r="BC178" s="140">
        <v>10.1</v>
      </c>
      <c r="BD178" s="140">
        <v>-7.2</v>
      </c>
      <c r="BE178" s="140">
        <v>-2.7</v>
      </c>
      <c r="BF178" s="140">
        <v>-2.7</v>
      </c>
      <c r="BG178" s="140">
        <v>-11.1</v>
      </c>
      <c r="BH178" s="140">
        <v>-17.899999999999999</v>
      </c>
      <c r="BI178" s="140">
        <v>-1.3</v>
      </c>
      <c r="BJ178" s="140">
        <v>1.7</v>
      </c>
      <c r="BK178" s="140">
        <v>-5.5</v>
      </c>
      <c r="BL178" s="140">
        <v>-1.2</v>
      </c>
      <c r="BM178" s="140">
        <v>-0.1</v>
      </c>
      <c r="BN178" s="188" t="s">
        <v>19</v>
      </c>
      <c r="BO178" s="188" t="s">
        <v>19</v>
      </c>
      <c r="BP178" s="188" t="s">
        <v>19</v>
      </c>
      <c r="BQ178" s="188" t="s">
        <v>19</v>
      </c>
      <c r="BR178" s="188" t="s">
        <v>19</v>
      </c>
      <c r="BS178" s="188" t="s">
        <v>19</v>
      </c>
      <c r="BT178" s="188" t="s">
        <v>19</v>
      </c>
    </row>
    <row r="179" spans="1:72" x14ac:dyDescent="0.25">
      <c r="A179" s="1">
        <v>42522</v>
      </c>
      <c r="B179" s="30" t="s">
        <v>174</v>
      </c>
      <c r="C179" s="142">
        <v>102.14944</v>
      </c>
      <c r="D179" s="142">
        <v>111.44074000000001</v>
      </c>
      <c r="E179" s="142">
        <v>100.97517999999999</v>
      </c>
      <c r="F179" s="142">
        <v>111.79335</v>
      </c>
      <c r="G179" s="142">
        <v>87.415970000000002</v>
      </c>
      <c r="H179" s="142">
        <v>99.161929999999998</v>
      </c>
      <c r="I179" s="142">
        <v>95.438010000000006</v>
      </c>
      <c r="J179" s="142">
        <v>-5.2</v>
      </c>
      <c r="K179" s="142">
        <v>-12.4</v>
      </c>
      <c r="L179" s="142">
        <v>-4.0999999999999996</v>
      </c>
      <c r="M179" s="142">
        <v>-2.9</v>
      </c>
      <c r="N179" s="142">
        <v>0.1</v>
      </c>
      <c r="O179" s="142">
        <v>-8.6999999999999993</v>
      </c>
      <c r="P179" s="142">
        <v>-2</v>
      </c>
      <c r="Q179" s="142">
        <v>-8.9</v>
      </c>
      <c r="R179" s="142">
        <v>-13.8</v>
      </c>
      <c r="S179" s="142">
        <v>-8.1</v>
      </c>
      <c r="T179" s="142">
        <v>1.7</v>
      </c>
      <c r="U179" s="142">
        <v>2.6</v>
      </c>
      <c r="V179" s="142">
        <v>-11.3</v>
      </c>
      <c r="W179" s="142">
        <v>-11.4</v>
      </c>
      <c r="X179" s="142">
        <v>-9.6999999999999993</v>
      </c>
      <c r="Y179" s="142">
        <v>-7.8</v>
      </c>
      <c r="Z179" s="142">
        <v>-9.9</v>
      </c>
      <c r="AA179" s="142">
        <v>0.1</v>
      </c>
      <c r="AB179" s="142">
        <v>1.1000000000000001</v>
      </c>
      <c r="AC179" s="142">
        <v>-10.9</v>
      </c>
      <c r="AD179" s="142">
        <v>-10.6</v>
      </c>
      <c r="AE179" s="188">
        <f t="shared" ref="AE179:AK179" si="106">(AVERAGE(C177:C179)/AVERAGE(C165:C167)-1)*100</f>
        <v>-6.3658808168854497</v>
      </c>
      <c r="AF179" s="188">
        <f t="shared" si="106"/>
        <v>-13.000820386330069</v>
      </c>
      <c r="AG179" s="188">
        <f t="shared" si="106"/>
        <v>-5.3470763535083847</v>
      </c>
      <c r="AH179" s="188">
        <f t="shared" si="106"/>
        <v>4.2125029290672522</v>
      </c>
      <c r="AI179" s="188">
        <f t="shared" si="106"/>
        <v>3.4484822663932047</v>
      </c>
      <c r="AJ179" s="188">
        <f t="shared" si="106"/>
        <v>-9.7278709314740919</v>
      </c>
      <c r="AK179" s="188">
        <f t="shared" si="106"/>
        <v>-8.9671291976238123</v>
      </c>
      <c r="AL179" s="140">
        <v>133.89773</v>
      </c>
      <c r="AM179" s="140">
        <v>212.47470000000001</v>
      </c>
      <c r="AN179" s="140">
        <v>101.84787</v>
      </c>
      <c r="AO179" s="140">
        <v>72.486940000000004</v>
      </c>
      <c r="AP179" s="140">
        <v>115.54366</v>
      </c>
      <c r="AQ179" s="140">
        <v>119.21863999999999</v>
      </c>
      <c r="AR179" s="140">
        <v>106.22228</v>
      </c>
      <c r="AS179" s="140">
        <v>-27.6</v>
      </c>
      <c r="AT179" s="140">
        <v>-43.7</v>
      </c>
      <c r="AU179" s="140">
        <v>-4.4000000000000004</v>
      </c>
      <c r="AV179" s="140">
        <v>-4</v>
      </c>
      <c r="AW179" s="140">
        <v>-3</v>
      </c>
      <c r="AX179" s="140">
        <v>-6.6</v>
      </c>
      <c r="AY179" s="140">
        <v>-3.9</v>
      </c>
      <c r="AZ179" s="140">
        <v>-22.5</v>
      </c>
      <c r="BA179" s="140">
        <v>-36.4</v>
      </c>
      <c r="BB179" s="140">
        <v>-1.9</v>
      </c>
      <c r="BC179" s="140">
        <v>7.6</v>
      </c>
      <c r="BD179" s="140">
        <v>-6.4</v>
      </c>
      <c r="BE179" s="140">
        <v>-3.4</v>
      </c>
      <c r="BF179" s="140">
        <v>-2.9</v>
      </c>
      <c r="BG179" s="140">
        <v>-14.4</v>
      </c>
      <c r="BH179" s="140">
        <v>-22.6</v>
      </c>
      <c r="BI179" s="140">
        <v>-2.2999999999999998</v>
      </c>
      <c r="BJ179" s="140">
        <v>1.2</v>
      </c>
      <c r="BK179" s="140">
        <v>-5.8</v>
      </c>
      <c r="BL179" s="140">
        <v>-2</v>
      </c>
      <c r="BM179" s="140">
        <v>-2.2000000000000002</v>
      </c>
      <c r="BN179" s="188">
        <f t="shared" ref="BN179:BT179" si="107">(AVERAGE(AL177:AL179)/AVERAGE(AL165:AL167)-1)*100</f>
        <v>-22.691042811083218</v>
      </c>
      <c r="BO179" s="188">
        <f t="shared" si="107"/>
        <v>-35.984783811815277</v>
      </c>
      <c r="BP179" s="188">
        <f t="shared" si="107"/>
        <v>-3.2740372763450432</v>
      </c>
      <c r="BQ179" s="188">
        <f t="shared" si="107"/>
        <v>3.1752783814897434</v>
      </c>
      <c r="BR179" s="188">
        <f t="shared" si="107"/>
        <v>-5.3347527633338832</v>
      </c>
      <c r="BS179" s="188">
        <f t="shared" si="107"/>
        <v>-6.5798739586068633</v>
      </c>
      <c r="BT179" s="188">
        <f t="shared" si="107"/>
        <v>-2.7759060707461147</v>
      </c>
    </row>
    <row r="180" spans="1:72" x14ac:dyDescent="0.25">
      <c r="A180" s="1">
        <v>42552</v>
      </c>
      <c r="C180" s="142">
        <v>104.43092</v>
      </c>
      <c r="D180" s="142">
        <v>117.07733</v>
      </c>
      <c r="E180" s="142">
        <v>102.83264</v>
      </c>
      <c r="F180" s="142">
        <v>123.48941000000001</v>
      </c>
      <c r="G180" s="142">
        <v>90.331270000000004</v>
      </c>
      <c r="H180" s="142">
        <v>101.83569</v>
      </c>
      <c r="I180" s="142">
        <v>99.876649999999998</v>
      </c>
      <c r="J180" s="142">
        <v>-6.1</v>
      </c>
      <c r="K180" s="142">
        <v>-9.1999999999999993</v>
      </c>
      <c r="L180" s="142">
        <v>-5.7</v>
      </c>
      <c r="M180" s="142">
        <v>5.3</v>
      </c>
      <c r="N180" s="142">
        <v>-1</v>
      </c>
      <c r="O180" s="142">
        <v>-9.8000000000000007</v>
      </c>
      <c r="P180" s="142">
        <v>-0.3</v>
      </c>
      <c r="Q180" s="142">
        <v>-8.4</v>
      </c>
      <c r="R180" s="142">
        <v>-13.2</v>
      </c>
      <c r="S180" s="142">
        <v>-7.7</v>
      </c>
      <c r="T180" s="142">
        <v>2.2999999999999998</v>
      </c>
      <c r="U180" s="142">
        <v>2.1</v>
      </c>
      <c r="V180" s="142">
        <v>-11.1</v>
      </c>
      <c r="W180" s="142">
        <v>-9.8000000000000007</v>
      </c>
      <c r="X180" s="142">
        <v>-9.5</v>
      </c>
      <c r="Y180" s="142">
        <v>-8.9</v>
      </c>
      <c r="Z180" s="142">
        <v>-9.6</v>
      </c>
      <c r="AA180" s="142">
        <v>1.2</v>
      </c>
      <c r="AB180" s="142">
        <v>0.8</v>
      </c>
      <c r="AC180" s="142">
        <v>-11.2</v>
      </c>
      <c r="AD180" s="142">
        <v>-10</v>
      </c>
      <c r="AE180" s="188" t="s">
        <v>19</v>
      </c>
      <c r="AF180" s="188" t="s">
        <v>19</v>
      </c>
      <c r="AG180" s="188" t="s">
        <v>19</v>
      </c>
      <c r="AH180" s="188" t="s">
        <v>19</v>
      </c>
      <c r="AI180" s="188" t="s">
        <v>19</v>
      </c>
      <c r="AJ180" s="188" t="s">
        <v>19</v>
      </c>
      <c r="AK180" s="188" t="s">
        <v>19</v>
      </c>
      <c r="AL180" s="140">
        <v>147.19164000000001</v>
      </c>
      <c r="AM180" s="140">
        <v>249.50722999999999</v>
      </c>
      <c r="AN180" s="140">
        <v>105.4593</v>
      </c>
      <c r="AO180" s="140">
        <v>72.028350000000003</v>
      </c>
      <c r="AP180" s="140">
        <v>117.32746</v>
      </c>
      <c r="AQ180" s="140">
        <v>118.44011999999999</v>
      </c>
      <c r="AR180" s="140">
        <v>117.2854</v>
      </c>
      <c r="AS180" s="140">
        <v>-21</v>
      </c>
      <c r="AT180" s="140">
        <v>-32</v>
      </c>
      <c r="AU180" s="140">
        <v>-6.4</v>
      </c>
      <c r="AV180" s="140">
        <v>-19.3</v>
      </c>
      <c r="AW180" s="140">
        <v>-2.7</v>
      </c>
      <c r="AX180" s="140">
        <v>-15.1</v>
      </c>
      <c r="AY180" s="140">
        <v>6.7</v>
      </c>
      <c r="AZ180" s="140">
        <v>-22.3</v>
      </c>
      <c r="BA180" s="140">
        <v>-35.799999999999997</v>
      </c>
      <c r="BB180" s="140">
        <v>-2.6</v>
      </c>
      <c r="BC180" s="140">
        <v>2.9</v>
      </c>
      <c r="BD180" s="140">
        <v>-5.9</v>
      </c>
      <c r="BE180" s="140">
        <v>-5.3</v>
      </c>
      <c r="BF180" s="140">
        <v>-1.5</v>
      </c>
      <c r="BG180" s="140">
        <v>-16.399999999999999</v>
      </c>
      <c r="BH180" s="140">
        <v>-25.5</v>
      </c>
      <c r="BI180" s="140">
        <v>-3</v>
      </c>
      <c r="BJ180" s="140">
        <v>0</v>
      </c>
      <c r="BK180" s="140">
        <v>-5.8</v>
      </c>
      <c r="BL180" s="140">
        <v>-3.4</v>
      </c>
      <c r="BM180" s="140">
        <v>-2.6</v>
      </c>
      <c r="BN180" s="188" t="s">
        <v>19</v>
      </c>
      <c r="BO180" s="188" t="s">
        <v>19</v>
      </c>
      <c r="BP180" s="188" t="s">
        <v>19</v>
      </c>
      <c r="BQ180" s="188" t="s">
        <v>19</v>
      </c>
      <c r="BR180" s="188" t="s">
        <v>19</v>
      </c>
      <c r="BS180" s="188" t="s">
        <v>19</v>
      </c>
      <c r="BT180" s="188" t="s">
        <v>19</v>
      </c>
    </row>
    <row r="181" spans="1:72" x14ac:dyDescent="0.25">
      <c r="A181" s="1">
        <v>42583</v>
      </c>
      <c r="C181" s="142">
        <v>108.37187</v>
      </c>
      <c r="D181" s="142">
        <v>117.89722</v>
      </c>
      <c r="E181" s="142">
        <v>107.16804</v>
      </c>
      <c r="F181" s="142">
        <v>124.94949</v>
      </c>
      <c r="G181" s="142">
        <v>90.447730000000007</v>
      </c>
      <c r="H181" s="142">
        <v>101.49412</v>
      </c>
      <c r="I181" s="142">
        <v>100.51102</v>
      </c>
      <c r="J181" s="142">
        <v>-4.7</v>
      </c>
      <c r="K181" s="142">
        <v>-11.5</v>
      </c>
      <c r="L181" s="142">
        <v>-3.7</v>
      </c>
      <c r="M181" s="142">
        <v>-2.8</v>
      </c>
      <c r="N181" s="142">
        <v>0</v>
      </c>
      <c r="O181" s="142">
        <v>-9.6</v>
      </c>
      <c r="P181" s="142">
        <v>0.2</v>
      </c>
      <c r="Q181" s="142">
        <v>-7.9</v>
      </c>
      <c r="R181" s="142">
        <v>-12.9</v>
      </c>
      <c r="S181" s="142">
        <v>-7.2</v>
      </c>
      <c r="T181" s="142">
        <v>1.5</v>
      </c>
      <c r="U181" s="142">
        <v>1.8</v>
      </c>
      <c r="V181" s="142">
        <v>-10.9</v>
      </c>
      <c r="W181" s="142">
        <v>-8.6</v>
      </c>
      <c r="X181" s="142">
        <v>-9.1999999999999993</v>
      </c>
      <c r="Y181" s="142">
        <v>-10.199999999999999</v>
      </c>
      <c r="Z181" s="142">
        <v>-9</v>
      </c>
      <c r="AA181" s="142">
        <v>1.1000000000000001</v>
      </c>
      <c r="AB181" s="142">
        <v>0.6</v>
      </c>
      <c r="AC181" s="142">
        <v>-11.4</v>
      </c>
      <c r="AD181" s="142">
        <v>-9.5</v>
      </c>
      <c r="AE181" s="188" t="s">
        <v>19</v>
      </c>
      <c r="AF181" s="188" t="s">
        <v>19</v>
      </c>
      <c r="AG181" s="188" t="s">
        <v>19</v>
      </c>
      <c r="AH181" s="188" t="s">
        <v>19</v>
      </c>
      <c r="AI181" s="188" t="s">
        <v>19</v>
      </c>
      <c r="AJ181" s="188" t="s">
        <v>19</v>
      </c>
      <c r="AK181" s="188" t="s">
        <v>19</v>
      </c>
      <c r="AL181" s="140">
        <v>144.73456999999999</v>
      </c>
      <c r="AM181" s="140">
        <v>244.64574999999999</v>
      </c>
      <c r="AN181" s="140">
        <v>103.98295</v>
      </c>
      <c r="AO181" s="140">
        <v>76.281459999999996</v>
      </c>
      <c r="AP181" s="140">
        <v>117.94291</v>
      </c>
      <c r="AQ181" s="140">
        <v>115.91083</v>
      </c>
      <c r="AR181" s="140">
        <v>110.31146</v>
      </c>
      <c r="AS181" s="140">
        <v>-23.8</v>
      </c>
      <c r="AT181" s="140">
        <v>-40.1</v>
      </c>
      <c r="AU181" s="140">
        <v>3.3</v>
      </c>
      <c r="AV181" s="140">
        <v>-10.5</v>
      </c>
      <c r="AW181" s="140">
        <v>19.7</v>
      </c>
      <c r="AX181" s="140">
        <v>-11</v>
      </c>
      <c r="AY181" s="140">
        <v>15</v>
      </c>
      <c r="AZ181" s="140">
        <v>-22.5</v>
      </c>
      <c r="BA181" s="140">
        <v>-36.299999999999997</v>
      </c>
      <c r="BB181" s="140">
        <v>-1.9</v>
      </c>
      <c r="BC181" s="140">
        <v>1</v>
      </c>
      <c r="BD181" s="140">
        <v>-3.1</v>
      </c>
      <c r="BE181" s="140">
        <v>-6</v>
      </c>
      <c r="BF181" s="140">
        <v>0.3</v>
      </c>
      <c r="BG181" s="140">
        <v>-18.5</v>
      </c>
      <c r="BH181" s="140">
        <v>-29.7</v>
      </c>
      <c r="BI181" s="140">
        <v>-1.8</v>
      </c>
      <c r="BJ181" s="140">
        <v>0.1</v>
      </c>
      <c r="BK181" s="140">
        <v>-2.6</v>
      </c>
      <c r="BL181" s="140">
        <v>-3.9</v>
      </c>
      <c r="BM181" s="140">
        <v>-0.8</v>
      </c>
      <c r="BN181" s="188" t="s">
        <v>19</v>
      </c>
      <c r="BO181" s="188" t="s">
        <v>19</v>
      </c>
      <c r="BP181" s="188" t="s">
        <v>19</v>
      </c>
      <c r="BQ181" s="188" t="s">
        <v>19</v>
      </c>
      <c r="BR181" s="188" t="s">
        <v>19</v>
      </c>
      <c r="BS181" s="188" t="s">
        <v>19</v>
      </c>
      <c r="BT181" s="188" t="s">
        <v>19</v>
      </c>
    </row>
    <row r="182" spans="1:72" x14ac:dyDescent="0.25">
      <c r="A182" s="1">
        <v>42614</v>
      </c>
      <c r="B182" s="30" t="s">
        <v>175</v>
      </c>
      <c r="C182" s="142">
        <v>105.65273999999999</v>
      </c>
      <c r="D182" s="142">
        <v>116.34943</v>
      </c>
      <c r="E182" s="142">
        <v>104.30087</v>
      </c>
      <c r="F182" s="142">
        <v>123.97528</v>
      </c>
      <c r="G182" s="142">
        <v>90.964780000000005</v>
      </c>
      <c r="H182" s="142">
        <v>93.284819999999996</v>
      </c>
      <c r="I182" s="142">
        <v>96.17353</v>
      </c>
      <c r="J182" s="142">
        <v>-3.9</v>
      </c>
      <c r="K182" s="142">
        <v>-9.3000000000000007</v>
      </c>
      <c r="L182" s="142">
        <v>-3.1</v>
      </c>
      <c r="M182" s="142">
        <v>4.7</v>
      </c>
      <c r="N182" s="142">
        <v>4</v>
      </c>
      <c r="O182" s="142">
        <v>-13.1</v>
      </c>
      <c r="P182" s="142">
        <v>1.4</v>
      </c>
      <c r="Q182" s="142">
        <v>-7.5</v>
      </c>
      <c r="R182" s="142">
        <v>-12.5</v>
      </c>
      <c r="S182" s="142">
        <v>-6.7</v>
      </c>
      <c r="T182" s="142">
        <v>1.9</v>
      </c>
      <c r="U182" s="142">
        <v>2.1</v>
      </c>
      <c r="V182" s="142">
        <v>-11.1</v>
      </c>
      <c r="W182" s="142">
        <v>-7.6</v>
      </c>
      <c r="X182" s="142">
        <v>-8.6</v>
      </c>
      <c r="Y182" s="142">
        <v>-11.2</v>
      </c>
      <c r="Z182" s="142">
        <v>-8.1999999999999993</v>
      </c>
      <c r="AA182" s="142">
        <v>1.7</v>
      </c>
      <c r="AB182" s="142">
        <v>1.1000000000000001</v>
      </c>
      <c r="AC182" s="142">
        <v>-11.5</v>
      </c>
      <c r="AD182" s="142">
        <v>-8.3000000000000007</v>
      </c>
      <c r="AE182" s="188">
        <f t="shared" ref="AE182:AK182" si="108">(AVERAGE(C180:C182)/AVERAGE(C168:C170)-1)*100</f>
        <v>-4.9076107407713394</v>
      </c>
      <c r="AF182" s="188">
        <f t="shared" si="108"/>
        <v>-10.034411729359894</v>
      </c>
      <c r="AG182" s="188">
        <f t="shared" si="108"/>
        <v>-4.1357371486247407</v>
      </c>
      <c r="AH182" s="188">
        <f t="shared" si="108"/>
        <v>2.2625075272938888</v>
      </c>
      <c r="AI182" s="188">
        <f t="shared" si="108"/>
        <v>0.96954157589881351</v>
      </c>
      <c r="AJ182" s="188">
        <f t="shared" si="108"/>
        <v>-10.802684520325833</v>
      </c>
      <c r="AK182" s="188">
        <f t="shared" si="108"/>
        <v>0.41030730521980363</v>
      </c>
      <c r="AL182" s="140">
        <v>147.79789</v>
      </c>
      <c r="AM182" s="140">
        <v>254.28795</v>
      </c>
      <c r="AN182" s="140">
        <v>104.36288999999999</v>
      </c>
      <c r="AO182" s="140">
        <v>81.774959999999993</v>
      </c>
      <c r="AP182" s="140">
        <v>114.31573</v>
      </c>
      <c r="AQ182" s="140">
        <v>105.30974000000001</v>
      </c>
      <c r="AR182" s="140">
        <v>116.1395</v>
      </c>
      <c r="AS182" s="140">
        <v>-19.600000000000001</v>
      </c>
      <c r="AT182" s="140">
        <v>-33.6</v>
      </c>
      <c r="AU182" s="140">
        <v>1.6</v>
      </c>
      <c r="AV182" s="140">
        <v>-8</v>
      </c>
      <c r="AW182" s="140">
        <v>-3.5</v>
      </c>
      <c r="AX182" s="140">
        <v>-14.7</v>
      </c>
      <c r="AY182" s="140">
        <v>28.4</v>
      </c>
      <c r="AZ182" s="140">
        <v>-22.2</v>
      </c>
      <c r="BA182" s="140">
        <v>-36</v>
      </c>
      <c r="BB182" s="140">
        <v>-1.5</v>
      </c>
      <c r="BC182" s="140">
        <v>-0.2</v>
      </c>
      <c r="BD182" s="140">
        <v>-3.2</v>
      </c>
      <c r="BE182" s="140">
        <v>-7</v>
      </c>
      <c r="BF182" s="140">
        <v>3</v>
      </c>
      <c r="BG182" s="140">
        <v>-20.100000000000001</v>
      </c>
      <c r="BH182" s="140">
        <v>-33</v>
      </c>
      <c r="BI182" s="140">
        <v>-0.8</v>
      </c>
      <c r="BJ182" s="140">
        <v>0.2</v>
      </c>
      <c r="BK182" s="140">
        <v>-3.2</v>
      </c>
      <c r="BL182" s="140">
        <v>-4.5</v>
      </c>
      <c r="BM182" s="140">
        <v>3.2</v>
      </c>
      <c r="BN182" s="188">
        <f t="shared" ref="BN182:BT182" si="109">(AVERAGE(AL180:AL182)/AVERAGE(AL168:AL170)-1)*100</f>
        <v>-21.487660338202353</v>
      </c>
      <c r="BO182" s="188">
        <f t="shared" si="109"/>
        <v>-35.37652341255464</v>
      </c>
      <c r="BP182" s="188">
        <f t="shared" si="109"/>
        <v>-0.73336846939150435</v>
      </c>
      <c r="BQ182" s="188">
        <f t="shared" si="109"/>
        <v>-12.672293863177231</v>
      </c>
      <c r="BR182" s="188">
        <f t="shared" si="109"/>
        <v>3.5326747275903125</v>
      </c>
      <c r="BS182" s="188">
        <f t="shared" si="109"/>
        <v>-13.620267778151785</v>
      </c>
      <c r="BT182" s="188">
        <f t="shared" si="109"/>
        <v>16.027654934542255</v>
      </c>
    </row>
    <row r="183" spans="1:72" x14ac:dyDescent="0.25">
      <c r="A183" s="1">
        <v>42644</v>
      </c>
      <c r="C183" s="142">
        <v>105.07812</v>
      </c>
      <c r="D183" s="142">
        <v>117.97489</v>
      </c>
      <c r="E183" s="142">
        <v>103.44821</v>
      </c>
      <c r="F183" s="142">
        <v>118.07568999999999</v>
      </c>
      <c r="G183" s="142">
        <v>91.934430000000006</v>
      </c>
      <c r="H183" s="142">
        <v>94.919049999999999</v>
      </c>
      <c r="I183" s="142">
        <v>99.779439999999994</v>
      </c>
      <c r="J183" s="142">
        <v>-7.3</v>
      </c>
      <c r="K183" s="142">
        <v>-8.6999999999999993</v>
      </c>
      <c r="L183" s="142">
        <v>-7.1</v>
      </c>
      <c r="M183" s="142">
        <v>-5.7</v>
      </c>
      <c r="N183" s="142">
        <v>3.7</v>
      </c>
      <c r="O183" s="142">
        <v>-13.9</v>
      </c>
      <c r="P183" s="142">
        <v>-2.2000000000000002</v>
      </c>
      <c r="Q183" s="142">
        <v>-7.5</v>
      </c>
      <c r="R183" s="142">
        <v>-12.1</v>
      </c>
      <c r="S183" s="142">
        <v>-6.8</v>
      </c>
      <c r="T183" s="142">
        <v>1</v>
      </c>
      <c r="U183" s="142">
        <v>2.2000000000000002</v>
      </c>
      <c r="V183" s="142">
        <v>-11.4</v>
      </c>
      <c r="W183" s="142">
        <v>-7</v>
      </c>
      <c r="X183" s="142">
        <v>-8.1999999999999993</v>
      </c>
      <c r="Y183" s="142">
        <v>-11.9</v>
      </c>
      <c r="Z183" s="142">
        <v>-7.7</v>
      </c>
      <c r="AA183" s="142">
        <v>1.2</v>
      </c>
      <c r="AB183" s="142">
        <v>1.7</v>
      </c>
      <c r="AC183" s="142">
        <v>-11.8</v>
      </c>
      <c r="AD183" s="142">
        <v>-7.6</v>
      </c>
      <c r="AE183" s="188" t="s">
        <v>19</v>
      </c>
      <c r="AF183" s="188" t="s">
        <v>19</v>
      </c>
      <c r="AG183" s="188" t="s">
        <v>19</v>
      </c>
      <c r="AH183" s="188" t="s">
        <v>19</v>
      </c>
      <c r="AI183" s="188" t="s">
        <v>19</v>
      </c>
      <c r="AJ183" s="188" t="s">
        <v>19</v>
      </c>
      <c r="AK183" s="188" t="s">
        <v>19</v>
      </c>
      <c r="AL183" s="140">
        <v>153.16487000000001</v>
      </c>
      <c r="AM183" s="140">
        <v>252.74764999999999</v>
      </c>
      <c r="AN183" s="140">
        <v>112.54719</v>
      </c>
      <c r="AO183" s="140">
        <v>90.445430000000002</v>
      </c>
      <c r="AP183" s="140">
        <v>120.90102</v>
      </c>
      <c r="AQ183" s="140">
        <v>108.0582</v>
      </c>
      <c r="AR183" s="140">
        <v>128.48214999999999</v>
      </c>
      <c r="AS183" s="140">
        <v>-15.3</v>
      </c>
      <c r="AT183" s="140">
        <v>-30</v>
      </c>
      <c r="AU183" s="140">
        <v>5</v>
      </c>
      <c r="AV183" s="140">
        <v>-0.8</v>
      </c>
      <c r="AW183" s="140">
        <v>1.2</v>
      </c>
      <c r="AX183" s="140">
        <v>-10.9</v>
      </c>
      <c r="AY183" s="140">
        <v>24.2</v>
      </c>
      <c r="AZ183" s="140">
        <v>-21.5</v>
      </c>
      <c r="BA183" s="140">
        <v>-35.5</v>
      </c>
      <c r="BB183" s="140">
        <v>-0.8</v>
      </c>
      <c r="BC183" s="140">
        <v>-0.2</v>
      </c>
      <c r="BD183" s="140">
        <v>-2.7</v>
      </c>
      <c r="BE183" s="140">
        <v>-7.4</v>
      </c>
      <c r="BF183" s="140">
        <v>5.0999999999999996</v>
      </c>
      <c r="BG183" s="140">
        <v>-21.1</v>
      </c>
      <c r="BH183" s="140">
        <v>-35</v>
      </c>
      <c r="BI183" s="140">
        <v>-0.1</v>
      </c>
      <c r="BJ183" s="140">
        <v>0</v>
      </c>
      <c r="BK183" s="140">
        <v>-2.7</v>
      </c>
      <c r="BL183" s="140">
        <v>-5</v>
      </c>
      <c r="BM183" s="140">
        <v>5.5</v>
      </c>
      <c r="BN183" s="188" t="s">
        <v>19</v>
      </c>
      <c r="BO183" s="188" t="s">
        <v>19</v>
      </c>
      <c r="BP183" s="188" t="s">
        <v>19</v>
      </c>
      <c r="BQ183" s="188" t="s">
        <v>19</v>
      </c>
      <c r="BR183" s="188" t="s">
        <v>19</v>
      </c>
      <c r="BS183" s="188" t="s">
        <v>19</v>
      </c>
      <c r="BT183" s="188" t="s">
        <v>19</v>
      </c>
    </row>
    <row r="184" spans="1:72" x14ac:dyDescent="0.25">
      <c r="A184" s="1">
        <v>42675</v>
      </c>
      <c r="C184" s="142">
        <v>100.76965</v>
      </c>
      <c r="D184" s="142">
        <v>115.22493</v>
      </c>
      <c r="E184" s="142">
        <v>98.942760000000007</v>
      </c>
      <c r="F184" s="142">
        <v>103.13481</v>
      </c>
      <c r="G184" s="142">
        <v>91.185900000000004</v>
      </c>
      <c r="H184" s="142">
        <v>93.424840000000003</v>
      </c>
      <c r="I184" s="142">
        <v>94.060429999999997</v>
      </c>
      <c r="J184" s="142">
        <v>-1.2</v>
      </c>
      <c r="K184" s="142">
        <v>4.4000000000000004</v>
      </c>
      <c r="L184" s="142">
        <v>-2</v>
      </c>
      <c r="M184" s="142">
        <v>-1.2</v>
      </c>
      <c r="N184" s="142">
        <v>6.4</v>
      </c>
      <c r="O184" s="142">
        <v>-6.8</v>
      </c>
      <c r="P184" s="142">
        <v>-0.9</v>
      </c>
      <c r="Q184" s="142">
        <v>-6.9</v>
      </c>
      <c r="R184" s="142">
        <v>-10.8</v>
      </c>
      <c r="S184" s="142">
        <v>-6.3</v>
      </c>
      <c r="T184" s="142">
        <v>0.8</v>
      </c>
      <c r="U184" s="142">
        <v>2.6</v>
      </c>
      <c r="V184" s="142">
        <v>-11</v>
      </c>
      <c r="W184" s="142">
        <v>-6.5</v>
      </c>
      <c r="X184" s="142">
        <v>-7.3</v>
      </c>
      <c r="Y184" s="142">
        <v>-10.8</v>
      </c>
      <c r="Z184" s="142">
        <v>-6.8</v>
      </c>
      <c r="AA184" s="142">
        <v>1</v>
      </c>
      <c r="AB184" s="142">
        <v>2.6</v>
      </c>
      <c r="AC184" s="142">
        <v>-11.3</v>
      </c>
      <c r="AD184" s="142">
        <v>-7</v>
      </c>
      <c r="AE184" s="188" t="s">
        <v>19</v>
      </c>
      <c r="AF184" s="188" t="s">
        <v>19</v>
      </c>
      <c r="AG184" s="188" t="s">
        <v>19</v>
      </c>
      <c r="AH184" s="188" t="s">
        <v>19</v>
      </c>
      <c r="AI184" s="188" t="s">
        <v>19</v>
      </c>
      <c r="AJ184" s="188" t="s">
        <v>19</v>
      </c>
      <c r="AK184" s="188" t="s">
        <v>19</v>
      </c>
      <c r="AL184" s="140">
        <v>142.09972999999999</v>
      </c>
      <c r="AM184" s="140">
        <v>255.29747</v>
      </c>
      <c r="AN184" s="140">
        <v>95.928809999999999</v>
      </c>
      <c r="AO184" s="140">
        <v>89.424250000000001</v>
      </c>
      <c r="AP184" s="140">
        <v>86.644189999999995</v>
      </c>
      <c r="AQ184" s="140">
        <v>100.92652</v>
      </c>
      <c r="AR184" s="140">
        <v>104.25604</v>
      </c>
      <c r="AS184" s="140">
        <v>-4.7</v>
      </c>
      <c r="AT184" s="140">
        <v>-1.1000000000000001</v>
      </c>
      <c r="AU184" s="140">
        <v>-8.4</v>
      </c>
      <c r="AV184" s="140">
        <v>11</v>
      </c>
      <c r="AW184" s="140">
        <v>-29</v>
      </c>
      <c r="AX184" s="140">
        <v>-18</v>
      </c>
      <c r="AY184" s="140">
        <v>2.5</v>
      </c>
      <c r="AZ184" s="140">
        <v>-20.2</v>
      </c>
      <c r="BA184" s="140">
        <v>-33.299999999999997</v>
      </c>
      <c r="BB184" s="140">
        <v>-1.5</v>
      </c>
      <c r="BC184" s="140">
        <v>0.8</v>
      </c>
      <c r="BD184" s="140">
        <v>-5.2</v>
      </c>
      <c r="BE184" s="140">
        <v>-8.4</v>
      </c>
      <c r="BF184" s="140">
        <v>4.8</v>
      </c>
      <c r="BG184" s="140">
        <v>-20.100000000000001</v>
      </c>
      <c r="BH184" s="140">
        <v>-33.200000000000003</v>
      </c>
      <c r="BI184" s="140">
        <v>-1</v>
      </c>
      <c r="BJ184" s="140">
        <v>0.6</v>
      </c>
      <c r="BK184" s="140">
        <v>-5.4</v>
      </c>
      <c r="BL184" s="140">
        <v>-6.7</v>
      </c>
      <c r="BM184" s="140">
        <v>5.6</v>
      </c>
      <c r="BN184" s="188" t="s">
        <v>19</v>
      </c>
      <c r="BO184" s="188" t="s">
        <v>19</v>
      </c>
      <c r="BP184" s="188" t="s">
        <v>19</v>
      </c>
      <c r="BQ184" s="188" t="s">
        <v>19</v>
      </c>
      <c r="BR184" s="188" t="s">
        <v>19</v>
      </c>
      <c r="BS184" s="188" t="s">
        <v>19</v>
      </c>
      <c r="BT184" s="188" t="s">
        <v>19</v>
      </c>
    </row>
    <row r="185" spans="1:72" x14ac:dyDescent="0.25">
      <c r="A185" s="1">
        <v>42705</v>
      </c>
      <c r="B185" s="30" t="s">
        <v>177</v>
      </c>
      <c r="C185" s="142">
        <v>90.002319999999997</v>
      </c>
      <c r="D185" s="142">
        <v>122.0064</v>
      </c>
      <c r="E185" s="142">
        <v>85.957579999999993</v>
      </c>
      <c r="F185" s="142">
        <v>89.412199999999999</v>
      </c>
      <c r="G185" s="142">
        <v>89.218670000000003</v>
      </c>
      <c r="H185" s="142">
        <v>85.244110000000006</v>
      </c>
      <c r="I185" s="142">
        <v>77.778279999999995</v>
      </c>
      <c r="J185" s="142">
        <v>0</v>
      </c>
      <c r="K185" s="142">
        <v>7.2</v>
      </c>
      <c r="L185" s="142">
        <v>-1.1000000000000001</v>
      </c>
      <c r="M185" s="142">
        <v>-2.9</v>
      </c>
      <c r="N185" s="142">
        <v>-0.5</v>
      </c>
      <c r="O185" s="142">
        <v>-5</v>
      </c>
      <c r="P185" s="142">
        <v>1.1000000000000001</v>
      </c>
      <c r="Q185" s="142">
        <v>-6.4</v>
      </c>
      <c r="R185" s="142">
        <v>-9.4</v>
      </c>
      <c r="S185" s="142">
        <v>-6</v>
      </c>
      <c r="T185" s="142">
        <v>0.5</v>
      </c>
      <c r="U185" s="142">
        <v>2.2999999999999998</v>
      </c>
      <c r="V185" s="142">
        <v>-10.6</v>
      </c>
      <c r="W185" s="142">
        <v>-6</v>
      </c>
      <c r="X185" s="142">
        <v>-6.4</v>
      </c>
      <c r="Y185" s="142">
        <v>-9.4</v>
      </c>
      <c r="Z185" s="142">
        <v>-6</v>
      </c>
      <c r="AA185" s="142">
        <v>0.5</v>
      </c>
      <c r="AB185" s="142">
        <v>2.2999999999999998</v>
      </c>
      <c r="AC185" s="142">
        <v>-10.6</v>
      </c>
      <c r="AD185" s="142">
        <v>-6</v>
      </c>
      <c r="AE185" s="188">
        <f t="shared" ref="AE185:AK185" si="110">(AVERAGE(C183:C185)/AVERAGE(C171:C173)-1)*100</f>
        <v>-3.1000982722246717</v>
      </c>
      <c r="AF185" s="188">
        <f t="shared" si="110"/>
        <v>0.50858376943823114</v>
      </c>
      <c r="AG185" s="188">
        <f t="shared" si="110"/>
        <v>-3.6385897257066313</v>
      </c>
      <c r="AH185" s="188">
        <f t="shared" si="110"/>
        <v>-3.4478353349502777</v>
      </c>
      <c r="AI185" s="188">
        <f t="shared" si="110"/>
        <v>3.1425374960139196</v>
      </c>
      <c r="AJ185" s="188">
        <f t="shared" si="110"/>
        <v>-8.8658436385069201</v>
      </c>
      <c r="AK185" s="188">
        <f t="shared" si="110"/>
        <v>-0.81480886399282193</v>
      </c>
      <c r="AL185" s="140">
        <v>146.00196</v>
      </c>
      <c r="AM185" s="140">
        <v>269.22739999999999</v>
      </c>
      <c r="AN185" s="140">
        <v>95.740949999999998</v>
      </c>
      <c r="AO185" s="140">
        <v>92.262929999999997</v>
      </c>
      <c r="AP185" s="140">
        <v>117.90716</v>
      </c>
      <c r="AQ185" s="140">
        <v>91.720179999999999</v>
      </c>
      <c r="AR185" s="140">
        <v>86.678529999999995</v>
      </c>
      <c r="AS185" s="140">
        <v>1.8</v>
      </c>
      <c r="AT185" s="140">
        <v>3.3</v>
      </c>
      <c r="AU185" s="140">
        <v>0.2</v>
      </c>
      <c r="AV185" s="140">
        <v>27.1</v>
      </c>
      <c r="AW185" s="140">
        <v>1.8</v>
      </c>
      <c r="AX185" s="140">
        <v>-9</v>
      </c>
      <c r="AY185" s="140">
        <v>-11.5</v>
      </c>
      <c r="AZ185" s="140">
        <v>-18.7</v>
      </c>
      <c r="BA185" s="140">
        <v>-31</v>
      </c>
      <c r="BB185" s="140">
        <v>-1.4</v>
      </c>
      <c r="BC185" s="140">
        <v>2.9</v>
      </c>
      <c r="BD185" s="140">
        <v>-4.7</v>
      </c>
      <c r="BE185" s="140">
        <v>-8.4</v>
      </c>
      <c r="BF185" s="140">
        <v>3.6</v>
      </c>
      <c r="BG185" s="140">
        <v>-18.7</v>
      </c>
      <c r="BH185" s="140">
        <v>-31</v>
      </c>
      <c r="BI185" s="140">
        <v>-1.4</v>
      </c>
      <c r="BJ185" s="140">
        <v>2.9</v>
      </c>
      <c r="BK185" s="140">
        <v>-4.7</v>
      </c>
      <c r="BL185" s="140">
        <v>-8.4</v>
      </c>
      <c r="BM185" s="140">
        <v>3.6</v>
      </c>
      <c r="BN185" s="188">
        <f t="shared" ref="BN185:BT185" si="111">(AVERAGE(AL183:AL185)/AVERAGE(AL171:AL173)-1)*100</f>
        <v>-6.7722865505103087</v>
      </c>
      <c r="BO185" s="188">
        <f t="shared" si="111"/>
        <v>-11.676642494702506</v>
      </c>
      <c r="BP185" s="188">
        <f t="shared" si="111"/>
        <v>-1.0461783167565741</v>
      </c>
      <c r="BQ185" s="188">
        <f t="shared" si="111"/>
        <v>11.391089985315418</v>
      </c>
      <c r="BR185" s="188">
        <f t="shared" si="111"/>
        <v>-8.9279457537435825</v>
      </c>
      <c r="BS185" s="188">
        <f t="shared" si="111"/>
        <v>-12.883346502016281</v>
      </c>
      <c r="BT185" s="188">
        <f t="shared" si="111"/>
        <v>5.3766390834493638</v>
      </c>
    </row>
    <row r="186" spans="1:72" x14ac:dyDescent="0.25">
      <c r="A186" s="1">
        <v>42736</v>
      </c>
      <c r="C186" s="142">
        <v>90.76173</v>
      </c>
      <c r="D186" s="142">
        <v>118.05963</v>
      </c>
      <c r="E186" s="142">
        <v>87.311769999999996</v>
      </c>
      <c r="F186" s="142">
        <v>83.47654</v>
      </c>
      <c r="G186" s="142">
        <v>90.555700000000002</v>
      </c>
      <c r="H186" s="142">
        <v>88.387309999999999</v>
      </c>
      <c r="I186" s="142">
        <v>92.352080000000001</v>
      </c>
      <c r="J186" s="142">
        <v>2.1</v>
      </c>
      <c r="K186" s="142">
        <v>13.8</v>
      </c>
      <c r="L186" s="142">
        <v>0.4</v>
      </c>
      <c r="M186" s="142">
        <v>2</v>
      </c>
      <c r="N186" s="142">
        <v>4.8</v>
      </c>
      <c r="O186" s="142">
        <v>-2.7</v>
      </c>
      <c r="P186" s="142">
        <v>5.4</v>
      </c>
      <c r="Q186" s="142">
        <v>2.1</v>
      </c>
      <c r="R186" s="142">
        <v>13.8</v>
      </c>
      <c r="S186" s="142">
        <v>0.4</v>
      </c>
      <c r="T186" s="142">
        <v>2</v>
      </c>
      <c r="U186" s="142">
        <v>4.8</v>
      </c>
      <c r="V186" s="142">
        <v>-2.7</v>
      </c>
      <c r="W186" s="142">
        <v>5.4</v>
      </c>
      <c r="X186" s="142">
        <v>-5.3</v>
      </c>
      <c r="Y186" s="142">
        <v>-7.2</v>
      </c>
      <c r="Z186" s="142">
        <v>-5</v>
      </c>
      <c r="AA186" s="142">
        <v>1</v>
      </c>
      <c r="AB186" s="142">
        <v>2.7</v>
      </c>
      <c r="AC186" s="142">
        <v>-9.6</v>
      </c>
      <c r="AD186" s="142">
        <v>-4.4000000000000004</v>
      </c>
      <c r="AE186" s="188" t="s">
        <v>19</v>
      </c>
      <c r="AF186" s="188" t="s">
        <v>19</v>
      </c>
      <c r="AG186" s="188" t="s">
        <v>19</v>
      </c>
      <c r="AH186" s="188" t="s">
        <v>19</v>
      </c>
      <c r="AI186" s="188" t="s">
        <v>19</v>
      </c>
      <c r="AJ186" s="188" t="s">
        <v>19</v>
      </c>
      <c r="AK186" s="188" t="s">
        <v>19</v>
      </c>
      <c r="AL186" s="140">
        <v>152.80989</v>
      </c>
      <c r="AM186" s="140">
        <v>258.27087</v>
      </c>
      <c r="AN186" s="140">
        <v>109.79463</v>
      </c>
      <c r="AO186" s="140">
        <v>86.514880000000005</v>
      </c>
      <c r="AP186" s="140">
        <v>118.55479</v>
      </c>
      <c r="AQ186" s="140">
        <v>94.094470000000001</v>
      </c>
      <c r="AR186" s="140">
        <v>133.69784000000001</v>
      </c>
      <c r="AS186" s="140">
        <v>13.3</v>
      </c>
      <c r="AT186" s="140">
        <v>11.1</v>
      </c>
      <c r="AU186" s="140">
        <v>15.4</v>
      </c>
      <c r="AV186" s="140">
        <v>17.8</v>
      </c>
      <c r="AW186" s="140">
        <v>3</v>
      </c>
      <c r="AX186" s="140">
        <v>-5.9</v>
      </c>
      <c r="AY186" s="140">
        <v>37.6</v>
      </c>
      <c r="AZ186" s="140">
        <v>13.3</v>
      </c>
      <c r="BA186" s="140">
        <v>11.1</v>
      </c>
      <c r="BB186" s="140">
        <v>15.4</v>
      </c>
      <c r="BC186" s="140">
        <v>17.8</v>
      </c>
      <c r="BD186" s="140">
        <v>3</v>
      </c>
      <c r="BE186" s="140">
        <v>-5.9</v>
      </c>
      <c r="BF186" s="140">
        <v>37.6</v>
      </c>
      <c r="BG186" s="140">
        <v>-16</v>
      </c>
      <c r="BH186" s="140">
        <v>-27.8</v>
      </c>
      <c r="BI186" s="140">
        <v>0.2</v>
      </c>
      <c r="BJ186" s="140">
        <v>3.5</v>
      </c>
      <c r="BK186" s="140">
        <v>-4.0999999999999996</v>
      </c>
      <c r="BL186" s="140">
        <v>-8.8000000000000007</v>
      </c>
      <c r="BM186" s="140">
        <v>8.1</v>
      </c>
      <c r="BN186" s="188" t="s">
        <v>19</v>
      </c>
      <c r="BO186" s="188" t="s">
        <v>19</v>
      </c>
      <c r="BP186" s="188" t="s">
        <v>19</v>
      </c>
      <c r="BQ186" s="188" t="s">
        <v>19</v>
      </c>
      <c r="BR186" s="188" t="s">
        <v>19</v>
      </c>
      <c r="BS186" s="188" t="s">
        <v>19</v>
      </c>
      <c r="BT186" s="188" t="s">
        <v>19</v>
      </c>
    </row>
    <row r="187" spans="1:72" x14ac:dyDescent="0.25">
      <c r="A187" s="1">
        <v>42767</v>
      </c>
      <c r="B187" s="30"/>
      <c r="C187" s="142">
        <v>88.411990000000003</v>
      </c>
      <c r="D187" s="142">
        <v>108.03582</v>
      </c>
      <c r="E187" s="142">
        <v>85.931889999999996</v>
      </c>
      <c r="F187" s="142">
        <v>75.970320000000001</v>
      </c>
      <c r="G187" s="142">
        <v>78.749970000000005</v>
      </c>
      <c r="H187" s="142">
        <v>85.386409999999998</v>
      </c>
      <c r="I187" s="142">
        <v>88.459739999999996</v>
      </c>
      <c r="J187" s="142">
        <v>0.1</v>
      </c>
      <c r="K187" s="142">
        <v>7.1</v>
      </c>
      <c r="L187" s="142">
        <v>-1</v>
      </c>
      <c r="M187" s="142">
        <v>-5.0999999999999996</v>
      </c>
      <c r="N187" s="142">
        <v>-5.3</v>
      </c>
      <c r="O187" s="142">
        <v>-6.9</v>
      </c>
      <c r="P187" s="142">
        <v>-1.1000000000000001</v>
      </c>
      <c r="Q187" s="142">
        <v>1.1000000000000001</v>
      </c>
      <c r="R187" s="142">
        <v>10.5</v>
      </c>
      <c r="S187" s="142">
        <v>-0.3</v>
      </c>
      <c r="T187" s="142">
        <v>-1.5</v>
      </c>
      <c r="U187" s="142">
        <v>-0.1</v>
      </c>
      <c r="V187" s="142">
        <v>-4.8</v>
      </c>
      <c r="W187" s="142">
        <v>2.1</v>
      </c>
      <c r="X187" s="142">
        <v>-4.5</v>
      </c>
      <c r="Y187" s="142">
        <v>-5.9</v>
      </c>
      <c r="Z187" s="142">
        <v>-4.4000000000000004</v>
      </c>
      <c r="AA187" s="142">
        <v>0.6</v>
      </c>
      <c r="AB187" s="142">
        <v>1.8</v>
      </c>
      <c r="AC187" s="142">
        <v>-9.4</v>
      </c>
      <c r="AD187" s="142">
        <v>-3.4</v>
      </c>
      <c r="AE187" s="188" t="s">
        <v>19</v>
      </c>
      <c r="AF187" s="188" t="s">
        <v>19</v>
      </c>
      <c r="AG187" s="188" t="s">
        <v>19</v>
      </c>
      <c r="AH187" s="188" t="s">
        <v>19</v>
      </c>
      <c r="AI187" s="188" t="s">
        <v>19</v>
      </c>
      <c r="AJ187" s="188" t="s">
        <v>19</v>
      </c>
      <c r="AK187" s="188" t="s">
        <v>19</v>
      </c>
      <c r="AL187" s="140">
        <v>136.5265</v>
      </c>
      <c r="AM187" s="140">
        <v>237.09034</v>
      </c>
      <c r="AN187" s="140">
        <v>95.508669999999995</v>
      </c>
      <c r="AO187" s="140">
        <v>76.737089999999995</v>
      </c>
      <c r="AP187" s="140">
        <v>106.00920000000001</v>
      </c>
      <c r="AQ187" s="140">
        <v>94.444109999999995</v>
      </c>
      <c r="AR187" s="140">
        <v>105.02646</v>
      </c>
      <c r="AS187" s="140">
        <v>-3.2</v>
      </c>
      <c r="AT187" s="140">
        <v>1.6</v>
      </c>
      <c r="AU187" s="140">
        <v>-7.7</v>
      </c>
      <c r="AV187" s="140">
        <v>1</v>
      </c>
      <c r="AW187" s="140">
        <v>-6.4</v>
      </c>
      <c r="AX187" s="140">
        <v>-15.5</v>
      </c>
      <c r="AY187" s="140">
        <v>-8.4</v>
      </c>
      <c r="AZ187" s="140">
        <v>4.8</v>
      </c>
      <c r="BA187" s="140">
        <v>6.3</v>
      </c>
      <c r="BB187" s="140">
        <v>3.4</v>
      </c>
      <c r="BC187" s="140">
        <v>9.3000000000000007</v>
      </c>
      <c r="BD187" s="140">
        <v>-1.6</v>
      </c>
      <c r="BE187" s="140">
        <v>-10.9</v>
      </c>
      <c r="BF187" s="140">
        <v>12.7</v>
      </c>
      <c r="BG187" s="140">
        <v>-14.9</v>
      </c>
      <c r="BH187" s="140">
        <v>-25.5</v>
      </c>
      <c r="BI187" s="140">
        <v>-0.9</v>
      </c>
      <c r="BJ187" s="140">
        <v>2.4</v>
      </c>
      <c r="BK187" s="140">
        <v>-4.9000000000000004</v>
      </c>
      <c r="BL187" s="140">
        <v>-10.3</v>
      </c>
      <c r="BM187" s="140">
        <v>7</v>
      </c>
      <c r="BN187" s="188" t="s">
        <v>19</v>
      </c>
      <c r="BO187" s="188" t="s">
        <v>19</v>
      </c>
      <c r="BP187" s="188" t="s">
        <v>19</v>
      </c>
      <c r="BQ187" s="188" t="s">
        <v>19</v>
      </c>
      <c r="BR187" s="188" t="s">
        <v>19</v>
      </c>
      <c r="BS187" s="188" t="s">
        <v>19</v>
      </c>
      <c r="BT187" s="188" t="s">
        <v>19</v>
      </c>
    </row>
    <row r="188" spans="1:72" x14ac:dyDescent="0.25">
      <c r="A188" s="1">
        <v>42795</v>
      </c>
      <c r="B188" s="30" t="s">
        <v>186</v>
      </c>
      <c r="C188" s="142">
        <v>99.551770000000005</v>
      </c>
      <c r="D188" s="142">
        <v>114.91462</v>
      </c>
      <c r="E188" s="142">
        <v>97.61018</v>
      </c>
      <c r="F188" s="142">
        <v>87.328680000000006</v>
      </c>
      <c r="G188" s="142">
        <v>88.786270000000002</v>
      </c>
      <c r="H188" s="142">
        <v>97.444749999999999</v>
      </c>
      <c r="I188" s="142">
        <v>99.297030000000007</v>
      </c>
      <c r="J188" s="142">
        <v>2.1</v>
      </c>
      <c r="K188" s="142">
        <v>9.6</v>
      </c>
      <c r="L188" s="142">
        <v>1.1000000000000001</v>
      </c>
      <c r="M188" s="142">
        <v>-1.3</v>
      </c>
      <c r="N188" s="142">
        <v>3.5</v>
      </c>
      <c r="O188" s="142">
        <v>-1.8</v>
      </c>
      <c r="P188" s="142">
        <v>5.7</v>
      </c>
      <c r="Q188" s="142">
        <v>1.4</v>
      </c>
      <c r="R188" s="142">
        <v>10.199999999999999</v>
      </c>
      <c r="S188" s="142">
        <v>0.2</v>
      </c>
      <c r="T188" s="142">
        <v>-1.4</v>
      </c>
      <c r="U188" s="142">
        <v>1.1000000000000001</v>
      </c>
      <c r="V188" s="142">
        <v>-3.7</v>
      </c>
      <c r="W188" s="142">
        <v>3.4</v>
      </c>
      <c r="X188" s="142">
        <v>-3.4</v>
      </c>
      <c r="Y188" s="142">
        <v>-3.8</v>
      </c>
      <c r="Z188" s="142">
        <v>-3.4</v>
      </c>
      <c r="AA188" s="142">
        <v>0.5</v>
      </c>
      <c r="AB188" s="142">
        <v>2.1</v>
      </c>
      <c r="AC188" s="142">
        <v>-8.5</v>
      </c>
      <c r="AD188" s="142">
        <v>-1.7</v>
      </c>
      <c r="AE188" s="188">
        <f t="shared" ref="AE188:AK188" si="112">(AVERAGE(C186:C188)/AVERAGE(C174:C176)-1)*100</f>
        <v>1.4472250606689663</v>
      </c>
      <c r="AF188" s="188">
        <f t="shared" si="112"/>
        <v>10.197020961601222</v>
      </c>
      <c r="AG188" s="188">
        <f t="shared" si="112"/>
        <v>0.1815188671471013</v>
      </c>
      <c r="AH188" s="188">
        <f t="shared" si="112"/>
        <v>-1.4331238939085167</v>
      </c>
      <c r="AI188" s="188">
        <f t="shared" si="112"/>
        <v>1.0683663286233713</v>
      </c>
      <c r="AJ188" s="188">
        <f t="shared" si="112"/>
        <v>-3.7427843058896904</v>
      </c>
      <c r="AK188" s="188">
        <f t="shared" si="112"/>
        <v>3.3766866918069738</v>
      </c>
      <c r="AL188" s="140">
        <v>145.51176000000001</v>
      </c>
      <c r="AM188" s="140">
        <v>258.07443000000001</v>
      </c>
      <c r="AN188" s="140">
        <v>99.599869999999996</v>
      </c>
      <c r="AO188" s="140">
        <v>84.505610000000004</v>
      </c>
      <c r="AP188" s="140">
        <v>93.167509999999993</v>
      </c>
      <c r="AQ188" s="140">
        <v>115.27134</v>
      </c>
      <c r="AR188" s="140">
        <v>106.35098000000001</v>
      </c>
      <c r="AS188" s="140">
        <v>2.2999999999999998</v>
      </c>
      <c r="AT188" s="140">
        <v>6.9</v>
      </c>
      <c r="AU188" s="140">
        <v>-2</v>
      </c>
      <c r="AV188" s="140">
        <v>-4.5</v>
      </c>
      <c r="AW188" s="140">
        <v>19.600000000000001</v>
      </c>
      <c r="AX188" s="140">
        <v>-5.6</v>
      </c>
      <c r="AY188" s="140">
        <v>-7.6</v>
      </c>
      <c r="AZ188" s="140">
        <v>4</v>
      </c>
      <c r="BA188" s="140">
        <v>6.5</v>
      </c>
      <c r="BB188" s="140">
        <v>1.5</v>
      </c>
      <c r="BC188" s="140">
        <v>4.2</v>
      </c>
      <c r="BD188" s="140">
        <v>3.8</v>
      </c>
      <c r="BE188" s="140">
        <v>-9</v>
      </c>
      <c r="BF188" s="140">
        <v>5.5</v>
      </c>
      <c r="BG188" s="140">
        <v>-13</v>
      </c>
      <c r="BH188" s="140">
        <v>-22.5</v>
      </c>
      <c r="BI188" s="140">
        <v>-0.9</v>
      </c>
      <c r="BJ188" s="140">
        <v>1.2</v>
      </c>
      <c r="BK188" s="140">
        <v>-2</v>
      </c>
      <c r="BL188" s="140">
        <v>-10.5</v>
      </c>
      <c r="BM188" s="140">
        <v>5.8</v>
      </c>
      <c r="BN188" s="188">
        <f t="shared" ref="BN188:BT188" si="113">(AVERAGE(AL186:AL188)/AVERAGE(AL174:AL176)-1)*100</f>
        <v>3.9806849765432251</v>
      </c>
      <c r="BO188" s="188">
        <f t="shared" si="113"/>
        <v>6.5186424466550763</v>
      </c>
      <c r="BP188" s="188">
        <f t="shared" si="113"/>
        <v>1.5422032184380985</v>
      </c>
      <c r="BQ188" s="188">
        <f t="shared" si="113"/>
        <v>4.1657280476025571</v>
      </c>
      <c r="BR188" s="188">
        <f t="shared" si="113"/>
        <v>3.774295744666456</v>
      </c>
      <c r="BS188" s="188">
        <f t="shared" si="113"/>
        <v>-8.990032337439791</v>
      </c>
      <c r="BT188" s="188">
        <f t="shared" si="113"/>
        <v>5.519002471572132</v>
      </c>
    </row>
    <row r="189" spans="1:72" x14ac:dyDescent="0.25">
      <c r="A189" s="1">
        <v>42826</v>
      </c>
      <c r="B189" s="30"/>
      <c r="C189" s="142">
        <v>92.420640000000006</v>
      </c>
      <c r="D189" s="142">
        <v>111.80092999999999</v>
      </c>
      <c r="E189" s="142">
        <v>89.971329999999995</v>
      </c>
      <c r="F189" s="142">
        <v>85.670119999999997</v>
      </c>
      <c r="G189" s="142">
        <v>87.5852</v>
      </c>
      <c r="H189" s="142">
        <v>89.384730000000005</v>
      </c>
      <c r="I189" s="142">
        <v>95.13494</v>
      </c>
      <c r="J189" s="142">
        <v>-4.5</v>
      </c>
      <c r="K189" s="142">
        <v>6.6</v>
      </c>
      <c r="L189" s="142">
        <v>-6</v>
      </c>
      <c r="M189" s="142">
        <v>-16.399999999999999</v>
      </c>
      <c r="N189" s="142">
        <v>1.7</v>
      </c>
      <c r="O189" s="142">
        <v>-8.6</v>
      </c>
      <c r="P189" s="142">
        <v>8.4</v>
      </c>
      <c r="Q189" s="142">
        <v>-0.1</v>
      </c>
      <c r="R189" s="142">
        <v>9.3000000000000007</v>
      </c>
      <c r="S189" s="142">
        <v>-1.4</v>
      </c>
      <c r="T189" s="142">
        <v>-5.8</v>
      </c>
      <c r="U189" s="142">
        <v>1.2</v>
      </c>
      <c r="V189" s="142">
        <v>-5</v>
      </c>
      <c r="W189" s="142">
        <v>4.5999999999999996</v>
      </c>
      <c r="X189" s="142">
        <v>-3.2</v>
      </c>
      <c r="Y189" s="142">
        <v>-2.1</v>
      </c>
      <c r="Z189" s="142">
        <v>-3.4</v>
      </c>
      <c r="AA189" s="142">
        <v>-1.7</v>
      </c>
      <c r="AB189" s="142">
        <v>1.9</v>
      </c>
      <c r="AC189" s="142">
        <v>-8.4</v>
      </c>
      <c r="AD189" s="142">
        <v>0.3</v>
      </c>
      <c r="AE189" s="188" t="s">
        <v>19</v>
      </c>
      <c r="AF189" s="188" t="s">
        <v>19</v>
      </c>
      <c r="AG189" s="188" t="s">
        <v>19</v>
      </c>
      <c r="AH189" s="188" t="s">
        <v>19</v>
      </c>
      <c r="AI189" s="188" t="s">
        <v>19</v>
      </c>
      <c r="AJ189" s="188" t="s">
        <v>19</v>
      </c>
      <c r="AK189" s="188" t="s">
        <v>19</v>
      </c>
      <c r="AL189" s="140">
        <v>146.38472999999999</v>
      </c>
      <c r="AM189" s="140">
        <v>252.61716000000001</v>
      </c>
      <c r="AN189" s="140">
        <v>103.05481</v>
      </c>
      <c r="AO189" s="140">
        <v>72.181550000000001</v>
      </c>
      <c r="AP189" s="140">
        <v>118.84911</v>
      </c>
      <c r="AQ189" s="140">
        <v>115.67177</v>
      </c>
      <c r="AR189" s="140">
        <v>110.39019999999999</v>
      </c>
      <c r="AS189" s="140">
        <v>4.2</v>
      </c>
      <c r="AT189" s="140">
        <v>2.9</v>
      </c>
      <c r="AU189" s="140">
        <v>5.4</v>
      </c>
      <c r="AV189" s="140">
        <v>-3.4</v>
      </c>
      <c r="AW189" s="140">
        <v>13.3</v>
      </c>
      <c r="AX189" s="140">
        <v>-2.8</v>
      </c>
      <c r="AY189" s="140">
        <v>11.8</v>
      </c>
      <c r="AZ189" s="140">
        <v>4</v>
      </c>
      <c r="BA189" s="140">
        <v>5.6</v>
      </c>
      <c r="BB189" s="140">
        <v>2.5</v>
      </c>
      <c r="BC189" s="140">
        <v>2.4</v>
      </c>
      <c r="BD189" s="140">
        <v>6.2</v>
      </c>
      <c r="BE189" s="140">
        <v>-7.4</v>
      </c>
      <c r="BF189" s="140">
        <v>7</v>
      </c>
      <c r="BG189" s="140">
        <v>-11</v>
      </c>
      <c r="BH189" s="140">
        <v>-19.8</v>
      </c>
      <c r="BI189" s="140">
        <v>-0.1</v>
      </c>
      <c r="BJ189" s="140">
        <v>0.6</v>
      </c>
      <c r="BK189" s="140">
        <v>0.1</v>
      </c>
      <c r="BL189" s="140">
        <v>-10.3</v>
      </c>
      <c r="BM189" s="140">
        <v>7.1</v>
      </c>
      <c r="BN189" s="188" t="s">
        <v>19</v>
      </c>
      <c r="BO189" s="188" t="s">
        <v>19</v>
      </c>
      <c r="BP189" s="188" t="s">
        <v>19</v>
      </c>
      <c r="BQ189" s="188" t="s">
        <v>19</v>
      </c>
      <c r="BR189" s="188" t="s">
        <v>19</v>
      </c>
      <c r="BS189" s="188" t="s">
        <v>19</v>
      </c>
      <c r="BT189" s="188" t="s">
        <v>19</v>
      </c>
    </row>
    <row r="190" spans="1:72" x14ac:dyDescent="0.25">
      <c r="A190" s="1">
        <v>42856</v>
      </c>
      <c r="B190" s="30"/>
      <c r="C190" s="142">
        <v>105.02557</v>
      </c>
      <c r="D190" s="142">
        <v>119.92573</v>
      </c>
      <c r="E190" s="142">
        <v>103.14246</v>
      </c>
      <c r="F190" s="142">
        <v>110.73927</v>
      </c>
      <c r="G190" s="142">
        <v>92.18629</v>
      </c>
      <c r="H190" s="142">
        <v>96.000309999999999</v>
      </c>
      <c r="I190" s="142">
        <v>98.067840000000004</v>
      </c>
      <c r="J190" s="142">
        <v>4.5</v>
      </c>
      <c r="K190" s="142">
        <v>5.5</v>
      </c>
      <c r="L190" s="142">
        <v>4.4000000000000004</v>
      </c>
      <c r="M190" s="142">
        <v>0.5</v>
      </c>
      <c r="N190" s="142">
        <v>3.2</v>
      </c>
      <c r="O190" s="142">
        <v>-4</v>
      </c>
      <c r="P190" s="142">
        <v>5.8</v>
      </c>
      <c r="Q190" s="142">
        <v>0.9</v>
      </c>
      <c r="R190" s="142">
        <v>8.5</v>
      </c>
      <c r="S190" s="142">
        <v>-0.2</v>
      </c>
      <c r="T190" s="142">
        <v>-4.3</v>
      </c>
      <c r="U190" s="142">
        <v>1.6</v>
      </c>
      <c r="V190" s="142">
        <v>-4.8</v>
      </c>
      <c r="W190" s="142">
        <v>4.9000000000000004</v>
      </c>
      <c r="X190" s="142">
        <v>-2.2000000000000002</v>
      </c>
      <c r="Y190" s="142">
        <v>-0.6</v>
      </c>
      <c r="Z190" s="142">
        <v>-2.5</v>
      </c>
      <c r="AA190" s="142">
        <v>-2.1</v>
      </c>
      <c r="AB190" s="142">
        <v>1.7</v>
      </c>
      <c r="AC190" s="142">
        <v>-7.8</v>
      </c>
      <c r="AD190" s="142">
        <v>1.7</v>
      </c>
      <c r="AE190" s="188" t="s">
        <v>19</v>
      </c>
      <c r="AF190" s="188" t="s">
        <v>19</v>
      </c>
      <c r="AG190" s="188" t="s">
        <v>19</v>
      </c>
      <c r="AH190" s="188" t="s">
        <v>19</v>
      </c>
      <c r="AI190" s="188" t="s">
        <v>19</v>
      </c>
      <c r="AJ190" s="188" t="s">
        <v>19</v>
      </c>
      <c r="AK190" s="188" t="s">
        <v>19</v>
      </c>
      <c r="AL190" s="140">
        <v>151.77850000000001</v>
      </c>
      <c r="AM190" s="140">
        <v>263.72021999999998</v>
      </c>
      <c r="AN190" s="140">
        <v>106.11987999999999</v>
      </c>
      <c r="AO190" s="140">
        <v>100.11698</v>
      </c>
      <c r="AP190" s="140">
        <v>121.20129</v>
      </c>
      <c r="AQ190" s="140">
        <v>120.84598</v>
      </c>
      <c r="AR190" s="140">
        <v>91.713220000000007</v>
      </c>
      <c r="AS190" s="140">
        <v>1.5</v>
      </c>
      <c r="AT190" s="140">
        <v>0.9</v>
      </c>
      <c r="AU190" s="140">
        <v>2.2000000000000002</v>
      </c>
      <c r="AV190" s="140">
        <v>37.799999999999997</v>
      </c>
      <c r="AW190" s="140">
        <v>0.4</v>
      </c>
      <c r="AX190" s="140">
        <v>-0.8</v>
      </c>
      <c r="AY190" s="140">
        <v>-14.6</v>
      </c>
      <c r="AZ190" s="140">
        <v>3.5</v>
      </c>
      <c r="BA190" s="140">
        <v>4.5999999999999996</v>
      </c>
      <c r="BB190" s="140">
        <v>2.4</v>
      </c>
      <c r="BC190" s="140">
        <v>9</v>
      </c>
      <c r="BD190" s="140">
        <v>4.9000000000000004</v>
      </c>
      <c r="BE190" s="140">
        <v>-6</v>
      </c>
      <c r="BF190" s="140">
        <v>2.6</v>
      </c>
      <c r="BG190" s="140">
        <v>-9.3000000000000007</v>
      </c>
      <c r="BH190" s="140">
        <v>-17.100000000000001</v>
      </c>
      <c r="BI190" s="140">
        <v>0.2</v>
      </c>
      <c r="BJ190" s="140">
        <v>2.7</v>
      </c>
      <c r="BK190" s="140">
        <v>0.2</v>
      </c>
      <c r="BL190" s="140">
        <v>-9.8000000000000007</v>
      </c>
      <c r="BM190" s="140">
        <v>5.9</v>
      </c>
      <c r="BN190" s="188" t="s">
        <v>19</v>
      </c>
      <c r="BO190" s="188" t="s">
        <v>19</v>
      </c>
      <c r="BP190" s="188" t="s">
        <v>19</v>
      </c>
      <c r="BQ190" s="188" t="s">
        <v>19</v>
      </c>
      <c r="BR190" s="188" t="s">
        <v>19</v>
      </c>
      <c r="BS190" s="188" t="s">
        <v>19</v>
      </c>
      <c r="BT190" s="188" t="s">
        <v>19</v>
      </c>
    </row>
    <row r="191" spans="1:72" x14ac:dyDescent="0.25">
      <c r="A191" s="1">
        <v>42887</v>
      </c>
      <c r="B191" s="30" t="s">
        <v>187</v>
      </c>
      <c r="C191" s="142">
        <v>103.06748</v>
      </c>
      <c r="D191" s="142">
        <v>118.8175</v>
      </c>
      <c r="E191" s="142">
        <v>101.07697</v>
      </c>
      <c r="F191" s="142">
        <v>120.00816</v>
      </c>
      <c r="G191" s="142">
        <v>91.397869999999998</v>
      </c>
      <c r="H191" s="142">
        <v>92.365790000000004</v>
      </c>
      <c r="I191" s="142">
        <v>95.337370000000007</v>
      </c>
      <c r="J191" s="142">
        <v>0.9</v>
      </c>
      <c r="K191" s="142">
        <v>6.6</v>
      </c>
      <c r="L191" s="142">
        <v>0.1</v>
      </c>
      <c r="M191" s="142">
        <v>7.3</v>
      </c>
      <c r="N191" s="142">
        <v>4.5999999999999996</v>
      </c>
      <c r="O191" s="142">
        <v>-6.9</v>
      </c>
      <c r="P191" s="142">
        <v>-0.1</v>
      </c>
      <c r="Q191" s="142">
        <v>0.9</v>
      </c>
      <c r="R191" s="142">
        <v>8.1</v>
      </c>
      <c r="S191" s="142">
        <v>-0.1</v>
      </c>
      <c r="T191" s="142">
        <v>-2</v>
      </c>
      <c r="U191" s="142">
        <v>2.1</v>
      </c>
      <c r="V191" s="142">
        <v>-5.0999999999999996</v>
      </c>
      <c r="W191" s="142">
        <v>4</v>
      </c>
      <c r="X191" s="142">
        <v>-1.7</v>
      </c>
      <c r="Y191" s="142">
        <v>1.1000000000000001</v>
      </c>
      <c r="Z191" s="142">
        <v>-2.1</v>
      </c>
      <c r="AA191" s="142">
        <v>-1.2</v>
      </c>
      <c r="AB191" s="142">
        <v>2.1</v>
      </c>
      <c r="AC191" s="142">
        <v>-7.6</v>
      </c>
      <c r="AD191" s="142">
        <v>1.9</v>
      </c>
      <c r="AE191" s="188">
        <f t="shared" ref="AE191:AK191" si="114">(AVERAGE(C189:C191)/AVERAGE(C177:C179)-1)*100</f>
        <v>0.3762015494373383</v>
      </c>
      <c r="AF191" s="188">
        <f t="shared" si="114"/>
        <v>6.2302672968363337</v>
      </c>
      <c r="AG191" s="188">
        <f t="shared" si="114"/>
        <v>-0.44992160777274082</v>
      </c>
      <c r="AH191" s="188">
        <f t="shared" si="114"/>
        <v>-2.4841433804228208</v>
      </c>
      <c r="AI191" s="188">
        <f t="shared" si="114"/>
        <v>3.1582742759663995</v>
      </c>
      <c r="AJ191" s="188">
        <f t="shared" si="114"/>
        <v>-6.4757921013747559</v>
      </c>
      <c r="AK191" s="188">
        <f t="shared" si="114"/>
        <v>4.6115111395756747</v>
      </c>
      <c r="AL191" s="140">
        <v>147.88330999999999</v>
      </c>
      <c r="AM191" s="140">
        <v>255.67090999999999</v>
      </c>
      <c r="AN191" s="140">
        <v>103.91906</v>
      </c>
      <c r="AO191" s="140">
        <v>94.604960000000005</v>
      </c>
      <c r="AP191" s="140">
        <v>116.21869</v>
      </c>
      <c r="AQ191" s="140">
        <v>116.04447</v>
      </c>
      <c r="AR191" s="140">
        <v>95.798739999999995</v>
      </c>
      <c r="AS191" s="140">
        <v>10.4</v>
      </c>
      <c r="AT191" s="140">
        <v>20.3</v>
      </c>
      <c r="AU191" s="140">
        <v>2</v>
      </c>
      <c r="AV191" s="140">
        <v>30.5</v>
      </c>
      <c r="AW191" s="140">
        <v>0.6</v>
      </c>
      <c r="AX191" s="140">
        <v>-2.7</v>
      </c>
      <c r="AY191" s="140">
        <v>-9.8000000000000007</v>
      </c>
      <c r="AZ191" s="140">
        <v>4.5999999999999996</v>
      </c>
      <c r="BA191" s="140">
        <v>6.9</v>
      </c>
      <c r="BB191" s="140">
        <v>2.4</v>
      </c>
      <c r="BC191" s="140">
        <v>12.4</v>
      </c>
      <c r="BD191" s="140">
        <v>4.0999999999999996</v>
      </c>
      <c r="BE191" s="140">
        <v>-5.4</v>
      </c>
      <c r="BF191" s="140">
        <v>0.6</v>
      </c>
      <c r="BG191" s="140">
        <v>-6.1</v>
      </c>
      <c r="BH191" s="140">
        <v>-11.9</v>
      </c>
      <c r="BI191" s="140">
        <v>0.7</v>
      </c>
      <c r="BJ191" s="140">
        <v>5.3</v>
      </c>
      <c r="BK191" s="140">
        <v>0.5</v>
      </c>
      <c r="BL191" s="140">
        <v>-9.5</v>
      </c>
      <c r="BM191" s="140">
        <v>5.4</v>
      </c>
      <c r="BN191" s="188">
        <f t="shared" ref="BN191:BT191" si="115">(AVERAGE(AL189:AL191)/AVERAGE(AL177:AL179)-1)*100</f>
        <v>5.2118195363058284</v>
      </c>
      <c r="BO191" s="188">
        <f t="shared" si="115"/>
        <v>7.3313862535246077</v>
      </c>
      <c r="BP191" s="188">
        <f t="shared" si="115"/>
        <v>3.1629107994678884</v>
      </c>
      <c r="BQ191" s="188">
        <f t="shared" si="115"/>
        <v>21.404872997789639</v>
      </c>
      <c r="BR191" s="188">
        <f t="shared" si="115"/>
        <v>4.4550652084260234</v>
      </c>
      <c r="BS191" s="188">
        <f t="shared" si="115"/>
        <v>-2.0765359709397857</v>
      </c>
      <c r="BT191" s="188">
        <f t="shared" si="115"/>
        <v>-4.6232755555421949</v>
      </c>
    </row>
    <row r="192" spans="1:72" x14ac:dyDescent="0.25">
      <c r="A192" s="1">
        <v>42917</v>
      </c>
      <c r="B192" s="30"/>
      <c r="C192" s="142">
        <v>107.34819</v>
      </c>
      <c r="D192" s="142">
        <v>120.95547999999999</v>
      </c>
      <c r="E192" s="142">
        <v>105.62846999999999</v>
      </c>
      <c r="F192" s="142">
        <v>131.81778</v>
      </c>
      <c r="G192" s="142">
        <v>92.508520000000004</v>
      </c>
      <c r="H192" s="142">
        <v>97.798910000000006</v>
      </c>
      <c r="I192" s="142">
        <v>95.943879999999993</v>
      </c>
      <c r="J192" s="142">
        <v>2.8</v>
      </c>
      <c r="K192" s="142">
        <v>3.3</v>
      </c>
      <c r="L192" s="142">
        <v>2.7</v>
      </c>
      <c r="M192" s="142">
        <v>6.7</v>
      </c>
      <c r="N192" s="142">
        <v>2.4</v>
      </c>
      <c r="O192" s="142">
        <v>-4</v>
      </c>
      <c r="P192" s="142">
        <v>-3.9</v>
      </c>
      <c r="Q192" s="142">
        <v>1.2</v>
      </c>
      <c r="R192" s="142">
        <v>7.4</v>
      </c>
      <c r="S192" s="142">
        <v>0.3</v>
      </c>
      <c r="T192" s="142">
        <v>-0.5</v>
      </c>
      <c r="U192" s="142">
        <v>2.2000000000000002</v>
      </c>
      <c r="V192" s="142">
        <v>-5</v>
      </c>
      <c r="W192" s="142">
        <v>2.8</v>
      </c>
      <c r="X192" s="142">
        <v>-0.9</v>
      </c>
      <c r="Y192" s="142">
        <v>2.2000000000000002</v>
      </c>
      <c r="Z192" s="142">
        <v>-1.4</v>
      </c>
      <c r="AA192" s="142">
        <v>-1</v>
      </c>
      <c r="AB192" s="142">
        <v>2.4</v>
      </c>
      <c r="AC192" s="142">
        <v>-7.1</v>
      </c>
      <c r="AD192" s="142">
        <v>1.5</v>
      </c>
      <c r="AE192" s="188" t="s">
        <v>19</v>
      </c>
      <c r="AF192" s="188" t="s">
        <v>19</v>
      </c>
      <c r="AG192" s="188" t="s">
        <v>19</v>
      </c>
      <c r="AH192" s="188" t="s">
        <v>19</v>
      </c>
      <c r="AI192" s="188" t="s">
        <v>19</v>
      </c>
      <c r="AJ192" s="188" t="s">
        <v>19</v>
      </c>
      <c r="AK192" s="188" t="s">
        <v>19</v>
      </c>
      <c r="AL192" s="140">
        <v>141.31832</v>
      </c>
      <c r="AM192" s="140">
        <v>226.12517</v>
      </c>
      <c r="AN192" s="140">
        <v>106.72743</v>
      </c>
      <c r="AO192" s="140">
        <v>81.631</v>
      </c>
      <c r="AP192" s="140">
        <v>118.56789999999999</v>
      </c>
      <c r="AQ192" s="140">
        <v>112.37072000000001</v>
      </c>
      <c r="AR192" s="140">
        <v>116.32913000000001</v>
      </c>
      <c r="AS192" s="140">
        <v>-4</v>
      </c>
      <c r="AT192" s="140">
        <v>-9.4</v>
      </c>
      <c r="AU192" s="140">
        <v>1.2</v>
      </c>
      <c r="AV192" s="140">
        <v>13.3</v>
      </c>
      <c r="AW192" s="140">
        <v>1.1000000000000001</v>
      </c>
      <c r="AX192" s="140">
        <v>-5.0999999999999996</v>
      </c>
      <c r="AY192" s="140">
        <v>-0.8</v>
      </c>
      <c r="AZ192" s="140">
        <v>3.3</v>
      </c>
      <c r="BA192" s="140">
        <v>4.5</v>
      </c>
      <c r="BB192" s="140">
        <v>2.2000000000000002</v>
      </c>
      <c r="BC192" s="140">
        <v>12.6</v>
      </c>
      <c r="BD192" s="140">
        <v>3.7</v>
      </c>
      <c r="BE192" s="140">
        <v>-5.4</v>
      </c>
      <c r="BF192" s="140">
        <v>0.4</v>
      </c>
      <c r="BG192" s="140">
        <v>-4.4000000000000004</v>
      </c>
      <c r="BH192" s="140">
        <v>-9.5</v>
      </c>
      <c r="BI192" s="140">
        <v>1.4</v>
      </c>
      <c r="BJ192" s="140">
        <v>8.3000000000000007</v>
      </c>
      <c r="BK192" s="140">
        <v>0.8</v>
      </c>
      <c r="BL192" s="140">
        <v>-8.5</v>
      </c>
      <c r="BM192" s="140">
        <v>4.7</v>
      </c>
      <c r="BN192" s="188" t="s">
        <v>19</v>
      </c>
      <c r="BO192" s="188" t="s">
        <v>19</v>
      </c>
      <c r="BP192" s="188" t="s">
        <v>19</v>
      </c>
      <c r="BQ192" s="188" t="s">
        <v>19</v>
      </c>
      <c r="BR192" s="188" t="s">
        <v>19</v>
      </c>
      <c r="BS192" s="188" t="s">
        <v>19</v>
      </c>
      <c r="BT192" s="188" t="s">
        <v>19</v>
      </c>
    </row>
    <row r="193" spans="1:72" x14ac:dyDescent="0.25">
      <c r="A193" s="1">
        <v>42948</v>
      </c>
      <c r="B193" s="30"/>
      <c r="C193" s="142">
        <v>112.64103</v>
      </c>
      <c r="D193" s="142">
        <v>120.69141999999999</v>
      </c>
      <c r="E193" s="142">
        <v>111.62361</v>
      </c>
      <c r="F193" s="142">
        <v>130.58770000000001</v>
      </c>
      <c r="G193" s="142">
        <v>93.340389999999999</v>
      </c>
      <c r="H193" s="142">
        <v>101.19426</v>
      </c>
      <c r="I193" s="142">
        <v>102.12842999999999</v>
      </c>
      <c r="J193" s="142">
        <v>3.9</v>
      </c>
      <c r="K193" s="142">
        <v>2.4</v>
      </c>
      <c r="L193" s="142">
        <v>4.2</v>
      </c>
      <c r="M193" s="142">
        <v>4.5</v>
      </c>
      <c r="N193" s="142">
        <v>3.2</v>
      </c>
      <c r="O193" s="142">
        <v>-0.3</v>
      </c>
      <c r="P193" s="142">
        <v>1.6</v>
      </c>
      <c r="Q193" s="142">
        <v>1.6</v>
      </c>
      <c r="R193" s="142">
        <v>6.7</v>
      </c>
      <c r="S193" s="142">
        <v>0.8</v>
      </c>
      <c r="T193" s="142">
        <v>0.3</v>
      </c>
      <c r="U193" s="142">
        <v>2.2999999999999998</v>
      </c>
      <c r="V193" s="142">
        <v>-4.4000000000000004</v>
      </c>
      <c r="W193" s="142">
        <v>2.6</v>
      </c>
      <c r="X193" s="142">
        <v>-0.1</v>
      </c>
      <c r="Y193" s="142">
        <v>3.6</v>
      </c>
      <c r="Z193" s="142">
        <v>-0.7</v>
      </c>
      <c r="AA193" s="142">
        <v>-0.3</v>
      </c>
      <c r="AB193" s="142">
        <v>2.7</v>
      </c>
      <c r="AC193" s="142">
        <v>-6.3</v>
      </c>
      <c r="AD193" s="142">
        <v>1.7</v>
      </c>
      <c r="AE193" s="188" t="s">
        <v>19</v>
      </c>
      <c r="AF193" s="188" t="s">
        <v>19</v>
      </c>
      <c r="AG193" s="188" t="s">
        <v>19</v>
      </c>
      <c r="AH193" s="188" t="s">
        <v>19</v>
      </c>
      <c r="AI193" s="188" t="s">
        <v>19</v>
      </c>
      <c r="AJ193" s="188" t="s">
        <v>19</v>
      </c>
      <c r="AK193" s="188" t="s">
        <v>19</v>
      </c>
      <c r="AL193" s="140">
        <v>155.84126000000001</v>
      </c>
      <c r="AM193" s="140">
        <v>261.17685</v>
      </c>
      <c r="AN193" s="140">
        <v>112.87712999999999</v>
      </c>
      <c r="AO193" s="140">
        <v>99.344629999999995</v>
      </c>
      <c r="AP193" s="140">
        <v>118.42847999999999</v>
      </c>
      <c r="AQ193" s="140">
        <v>108.18338</v>
      </c>
      <c r="AR193" s="140">
        <v>123.60438000000001</v>
      </c>
      <c r="AS193" s="140">
        <v>7.7</v>
      </c>
      <c r="AT193" s="140">
        <v>6.8</v>
      </c>
      <c r="AU193" s="140">
        <v>8.6</v>
      </c>
      <c r="AV193" s="140">
        <v>30.2</v>
      </c>
      <c r="AW193" s="140">
        <v>0.4</v>
      </c>
      <c r="AX193" s="140">
        <v>-6.7</v>
      </c>
      <c r="AY193" s="140">
        <v>12.1</v>
      </c>
      <c r="AZ193" s="140">
        <v>3.9</v>
      </c>
      <c r="BA193" s="140">
        <v>4.8</v>
      </c>
      <c r="BB193" s="140">
        <v>3</v>
      </c>
      <c r="BC193" s="140">
        <v>14.8</v>
      </c>
      <c r="BD193" s="140">
        <v>3.2</v>
      </c>
      <c r="BE193" s="140">
        <v>-5.5</v>
      </c>
      <c r="BF193" s="140">
        <v>1.8</v>
      </c>
      <c r="BG193" s="140">
        <v>-1.3</v>
      </c>
      <c r="BH193" s="140">
        <v>-4.4000000000000004</v>
      </c>
      <c r="BI193" s="140">
        <v>1.9</v>
      </c>
      <c r="BJ193" s="140">
        <v>11.7</v>
      </c>
      <c r="BK193" s="140">
        <v>-0.6</v>
      </c>
      <c r="BL193" s="140">
        <v>-8.1999999999999993</v>
      </c>
      <c r="BM193" s="140">
        <v>4.5999999999999996</v>
      </c>
      <c r="BN193" s="188" t="s">
        <v>19</v>
      </c>
      <c r="BO193" s="188" t="s">
        <v>19</v>
      </c>
      <c r="BP193" s="188" t="s">
        <v>19</v>
      </c>
      <c r="BQ193" s="188" t="s">
        <v>19</v>
      </c>
      <c r="BR193" s="188" t="s">
        <v>19</v>
      </c>
      <c r="BS193" s="188" t="s">
        <v>19</v>
      </c>
      <c r="BT193" s="188" t="s">
        <v>19</v>
      </c>
    </row>
    <row r="194" spans="1:72" x14ac:dyDescent="0.25">
      <c r="A194" s="1">
        <v>42979</v>
      </c>
      <c r="B194" s="30" t="s">
        <v>188</v>
      </c>
      <c r="C194" s="142">
        <v>108.34912</v>
      </c>
      <c r="D194" s="142">
        <v>118.58369999999999</v>
      </c>
      <c r="E194" s="142">
        <v>107.05565</v>
      </c>
      <c r="F194" s="142">
        <v>129.09911</v>
      </c>
      <c r="G194" s="142">
        <v>93.438109999999995</v>
      </c>
      <c r="H194" s="142">
        <v>95.627139999999997</v>
      </c>
      <c r="I194" s="142">
        <v>98.673339999999996</v>
      </c>
      <c r="J194" s="142">
        <v>2.6</v>
      </c>
      <c r="K194" s="142">
        <v>1.9</v>
      </c>
      <c r="L194" s="142">
        <v>2.6</v>
      </c>
      <c r="M194" s="142">
        <v>4.0999999999999996</v>
      </c>
      <c r="N194" s="142">
        <v>2.7</v>
      </c>
      <c r="O194" s="142">
        <v>2.5</v>
      </c>
      <c r="P194" s="142">
        <v>2.6</v>
      </c>
      <c r="Q194" s="142">
        <v>1.7</v>
      </c>
      <c r="R194" s="142">
        <v>6.2</v>
      </c>
      <c r="S194" s="142">
        <v>1</v>
      </c>
      <c r="T194" s="142">
        <v>0.8</v>
      </c>
      <c r="U194" s="142">
        <v>2.4</v>
      </c>
      <c r="V194" s="142">
        <v>-3.6</v>
      </c>
      <c r="W194" s="142">
        <v>2.6</v>
      </c>
      <c r="X194" s="142">
        <v>0.5</v>
      </c>
      <c r="Y194" s="142">
        <v>4.7</v>
      </c>
      <c r="Z194" s="142">
        <v>-0.1</v>
      </c>
      <c r="AA194" s="142">
        <v>-0.3</v>
      </c>
      <c r="AB194" s="142">
        <v>2.5</v>
      </c>
      <c r="AC194" s="142">
        <v>-5</v>
      </c>
      <c r="AD194" s="142">
        <v>1.8</v>
      </c>
      <c r="AE194" s="188">
        <f t="shared" ref="AE194:AK194" si="116">(AVERAGE(C192:C194)/AVERAGE(C180:C182)-1)*100</f>
        <v>3.103356377576505</v>
      </c>
      <c r="AF194" s="188">
        <f t="shared" si="116"/>
        <v>2.5351585735764459</v>
      </c>
      <c r="AG194" s="188">
        <f t="shared" si="116"/>
        <v>3.183624134211227</v>
      </c>
      <c r="AH194" s="188">
        <f t="shared" si="116"/>
        <v>5.1261232856385952</v>
      </c>
      <c r="AI194" s="188">
        <f t="shared" si="116"/>
        <v>2.775864823842511</v>
      </c>
      <c r="AJ194" s="188">
        <f t="shared" si="116"/>
        <v>-0.67236063170587057</v>
      </c>
      <c r="AK194" s="188">
        <f t="shared" si="116"/>
        <v>6.2196268426206736E-2</v>
      </c>
      <c r="AL194" s="140">
        <v>142.87889000000001</v>
      </c>
      <c r="AM194" s="140">
        <v>245.15030999999999</v>
      </c>
      <c r="AN194" s="140">
        <v>101.16458</v>
      </c>
      <c r="AO194" s="140">
        <v>96.133830000000003</v>
      </c>
      <c r="AP194" s="140">
        <v>110.70702</v>
      </c>
      <c r="AQ194" s="140">
        <v>95.143109999999993</v>
      </c>
      <c r="AR194" s="140">
        <v>102.99902</v>
      </c>
      <c r="AS194" s="140">
        <v>-3.3</v>
      </c>
      <c r="AT194" s="140">
        <v>-3.6</v>
      </c>
      <c r="AU194" s="140">
        <v>-3.1</v>
      </c>
      <c r="AV194" s="140">
        <v>17.600000000000001</v>
      </c>
      <c r="AW194" s="140">
        <v>-3.2</v>
      </c>
      <c r="AX194" s="140">
        <v>-9.6999999999999993</v>
      </c>
      <c r="AY194" s="140">
        <v>-11.3</v>
      </c>
      <c r="AZ194" s="140">
        <v>3</v>
      </c>
      <c r="BA194" s="140">
        <v>3.8</v>
      </c>
      <c r="BB194" s="140">
        <v>2.2999999999999998</v>
      </c>
      <c r="BC194" s="140">
        <v>15.1</v>
      </c>
      <c r="BD194" s="140">
        <v>2.5</v>
      </c>
      <c r="BE194" s="140">
        <v>-5.9</v>
      </c>
      <c r="BF194" s="140">
        <v>0.3</v>
      </c>
      <c r="BG194" s="140">
        <v>0.4</v>
      </c>
      <c r="BH194" s="140">
        <v>-0.7</v>
      </c>
      <c r="BI194" s="140">
        <v>1.5</v>
      </c>
      <c r="BJ194" s="140">
        <v>14.1</v>
      </c>
      <c r="BK194" s="140">
        <v>-0.5</v>
      </c>
      <c r="BL194" s="140">
        <v>-7.7</v>
      </c>
      <c r="BM194" s="140">
        <v>1.5</v>
      </c>
      <c r="BN194" s="188">
        <f t="shared" ref="BN194:BT194" si="117">(AVERAGE(AL192:AL194)/AVERAGE(AL180:AL182)-1)*100</f>
        <v>7.1492556355257086E-2</v>
      </c>
      <c r="BO194" s="188">
        <f t="shared" si="117"/>
        <v>-2.1362540928914875</v>
      </c>
      <c r="BP194" s="188">
        <f t="shared" si="117"/>
        <v>2.2192115782424748</v>
      </c>
      <c r="BQ194" s="188">
        <f t="shared" si="117"/>
        <v>20.437984661044716</v>
      </c>
      <c r="BR194" s="188">
        <f t="shared" si="117"/>
        <v>-0.53855116093002309</v>
      </c>
      <c r="BS194" s="188">
        <f t="shared" si="117"/>
        <v>-7.0551231583496072</v>
      </c>
      <c r="BT194" s="188">
        <f t="shared" si="117"/>
        <v>-0.23385073374254661</v>
      </c>
    </row>
    <row r="195" spans="1:72" x14ac:dyDescent="0.25">
      <c r="A195" s="1">
        <v>43009</v>
      </c>
      <c r="B195" s="30"/>
      <c r="C195" s="142">
        <v>110.87912</v>
      </c>
      <c r="D195" s="142">
        <v>120.79089</v>
      </c>
      <c r="E195" s="142">
        <v>109.62645000000001</v>
      </c>
      <c r="F195" s="142">
        <v>120.09824</v>
      </c>
      <c r="G195" s="142">
        <v>94.720079999999996</v>
      </c>
      <c r="H195" s="142">
        <v>97.431169999999995</v>
      </c>
      <c r="I195" s="142">
        <v>106.41998</v>
      </c>
      <c r="J195" s="142">
        <v>5.5</v>
      </c>
      <c r="K195" s="142">
        <v>2.4</v>
      </c>
      <c r="L195" s="142">
        <v>6</v>
      </c>
      <c r="M195" s="142">
        <v>1.7</v>
      </c>
      <c r="N195" s="142">
        <v>3</v>
      </c>
      <c r="O195" s="142">
        <v>2.6</v>
      </c>
      <c r="P195" s="142">
        <v>6.7</v>
      </c>
      <c r="Q195" s="142">
        <v>2.1</v>
      </c>
      <c r="R195" s="142">
        <v>5.8</v>
      </c>
      <c r="S195" s="142">
        <v>1.6</v>
      </c>
      <c r="T195" s="142">
        <v>0.9</v>
      </c>
      <c r="U195" s="142">
        <v>2.4</v>
      </c>
      <c r="V195" s="142">
        <v>-3</v>
      </c>
      <c r="W195" s="142">
        <v>3</v>
      </c>
      <c r="X195" s="142">
        <v>1.6</v>
      </c>
      <c r="Y195" s="142">
        <v>5.8</v>
      </c>
      <c r="Z195" s="142">
        <v>1.1000000000000001</v>
      </c>
      <c r="AA195" s="142">
        <v>0.4</v>
      </c>
      <c r="AB195" s="142">
        <v>2.5</v>
      </c>
      <c r="AC195" s="142">
        <v>-3.5</v>
      </c>
      <c r="AD195" s="142">
        <v>2.6</v>
      </c>
      <c r="AE195" s="187" t="s">
        <v>19</v>
      </c>
      <c r="AF195" s="188" t="s">
        <v>19</v>
      </c>
      <c r="AG195" s="188" t="s">
        <v>19</v>
      </c>
      <c r="AH195" s="188" t="s">
        <v>19</v>
      </c>
      <c r="AI195" s="188" t="s">
        <v>19</v>
      </c>
      <c r="AJ195" s="188" t="s">
        <v>19</v>
      </c>
      <c r="AK195" s="187" t="s">
        <v>19</v>
      </c>
      <c r="AL195" s="140">
        <v>148.52465000000001</v>
      </c>
      <c r="AM195" s="140">
        <v>248.93698000000001</v>
      </c>
      <c r="AN195" s="140">
        <v>107.56862</v>
      </c>
      <c r="AO195" s="140">
        <v>99.84084</v>
      </c>
      <c r="AP195" s="140">
        <v>113.16228</v>
      </c>
      <c r="AQ195" s="140">
        <v>96.082899999999995</v>
      </c>
      <c r="AR195" s="140">
        <v>117.79331000000001</v>
      </c>
      <c r="AS195" s="140">
        <v>-3</v>
      </c>
      <c r="AT195" s="140">
        <v>-1.5</v>
      </c>
      <c r="AU195" s="140">
        <v>-4.4000000000000004</v>
      </c>
      <c r="AV195" s="140">
        <v>10.4</v>
      </c>
      <c r="AW195" s="140">
        <v>-6.4</v>
      </c>
      <c r="AX195" s="140">
        <v>-11.1</v>
      </c>
      <c r="AY195" s="140">
        <v>-8.3000000000000007</v>
      </c>
      <c r="AZ195" s="140">
        <v>2.4</v>
      </c>
      <c r="BA195" s="140">
        <v>3.3</v>
      </c>
      <c r="BB195" s="140">
        <v>1.6</v>
      </c>
      <c r="BC195" s="140">
        <v>14.6</v>
      </c>
      <c r="BD195" s="140">
        <v>1.5</v>
      </c>
      <c r="BE195" s="140">
        <v>-6.4</v>
      </c>
      <c r="BF195" s="140">
        <v>-0.7</v>
      </c>
      <c r="BG195" s="140">
        <v>1.7</v>
      </c>
      <c r="BH195" s="140">
        <v>2.9</v>
      </c>
      <c r="BI195" s="140">
        <v>0.6</v>
      </c>
      <c r="BJ195" s="140">
        <v>15.2</v>
      </c>
      <c r="BK195" s="140">
        <v>-1.2</v>
      </c>
      <c r="BL195" s="140">
        <v>-7.7</v>
      </c>
      <c r="BM195" s="140">
        <v>-1.3</v>
      </c>
      <c r="BN195" s="187" t="s">
        <v>19</v>
      </c>
      <c r="BO195" s="187" t="s">
        <v>19</v>
      </c>
      <c r="BP195" s="187" t="s">
        <v>19</v>
      </c>
      <c r="BQ195" s="187" t="s">
        <v>19</v>
      </c>
      <c r="BR195" s="187" t="s">
        <v>19</v>
      </c>
      <c r="BS195" s="187" t="s">
        <v>19</v>
      </c>
      <c r="BT195" s="187" t="s">
        <v>19</v>
      </c>
    </row>
    <row r="196" spans="1:72" x14ac:dyDescent="0.25">
      <c r="A196" s="1">
        <v>43040</v>
      </c>
      <c r="B196" s="30"/>
      <c r="C196" s="142">
        <v>105.57980000000001</v>
      </c>
      <c r="D196" s="142">
        <v>116.40688</v>
      </c>
      <c r="E196" s="142">
        <v>104.21145</v>
      </c>
      <c r="F196" s="142">
        <v>105.4307</v>
      </c>
      <c r="G196" s="142">
        <v>95.941069999999996</v>
      </c>
      <c r="H196" s="142">
        <v>94.795500000000004</v>
      </c>
      <c r="I196" s="142">
        <v>103.58332</v>
      </c>
      <c r="J196" s="142">
        <v>4.8</v>
      </c>
      <c r="K196" s="142">
        <v>1</v>
      </c>
      <c r="L196" s="142">
        <v>5.3</v>
      </c>
      <c r="M196" s="142">
        <v>2.2000000000000002</v>
      </c>
      <c r="N196" s="142">
        <v>5.2</v>
      </c>
      <c r="O196" s="142">
        <v>1.5</v>
      </c>
      <c r="P196" s="142">
        <v>10.1</v>
      </c>
      <c r="Q196" s="142">
        <v>2.2999999999999998</v>
      </c>
      <c r="R196" s="142">
        <v>5.3</v>
      </c>
      <c r="S196" s="142">
        <v>1.9</v>
      </c>
      <c r="T196" s="142">
        <v>1</v>
      </c>
      <c r="U196" s="142">
        <v>2.7</v>
      </c>
      <c r="V196" s="142">
        <v>-2.6</v>
      </c>
      <c r="W196" s="142">
        <v>3.7</v>
      </c>
      <c r="X196" s="142">
        <v>2.2000000000000002</v>
      </c>
      <c r="Y196" s="142">
        <v>5.5</v>
      </c>
      <c r="Z196" s="142">
        <v>1.7</v>
      </c>
      <c r="AA196" s="142">
        <v>0.7</v>
      </c>
      <c r="AB196" s="142">
        <v>2.4</v>
      </c>
      <c r="AC196" s="142">
        <v>-2.8</v>
      </c>
      <c r="AD196" s="142">
        <v>3.5</v>
      </c>
      <c r="AE196" s="187" t="s">
        <v>19</v>
      </c>
      <c r="AF196" s="188" t="s">
        <v>19</v>
      </c>
      <c r="AG196" s="188" t="s">
        <v>19</v>
      </c>
      <c r="AH196" s="188" t="s">
        <v>19</v>
      </c>
      <c r="AI196" s="188" t="s">
        <v>19</v>
      </c>
      <c r="AJ196" s="188" t="s">
        <v>19</v>
      </c>
      <c r="AK196" s="187" t="s">
        <v>19</v>
      </c>
      <c r="AL196" s="140">
        <v>144.6302</v>
      </c>
      <c r="AM196" s="140">
        <v>244.75453999999999</v>
      </c>
      <c r="AN196" s="140">
        <v>103.79163</v>
      </c>
      <c r="AO196" s="140">
        <v>98.491519999999994</v>
      </c>
      <c r="AP196" s="140">
        <v>99.669979999999995</v>
      </c>
      <c r="AQ196" s="140">
        <v>88.901899999999998</v>
      </c>
      <c r="AR196" s="140">
        <v>120.5712</v>
      </c>
      <c r="AS196" s="140">
        <v>1.8</v>
      </c>
      <c r="AT196" s="140">
        <v>-4.0999999999999996</v>
      </c>
      <c r="AU196" s="140">
        <v>8.1999999999999993</v>
      </c>
      <c r="AV196" s="140">
        <v>10.1</v>
      </c>
      <c r="AW196" s="140">
        <v>15</v>
      </c>
      <c r="AX196" s="140">
        <v>-11.9</v>
      </c>
      <c r="AY196" s="140">
        <v>15.6</v>
      </c>
      <c r="AZ196" s="140">
        <v>2.2999999999999998</v>
      </c>
      <c r="BA196" s="140">
        <v>2.6</v>
      </c>
      <c r="BB196" s="140">
        <v>2.1</v>
      </c>
      <c r="BC196" s="140">
        <v>14.1</v>
      </c>
      <c r="BD196" s="140">
        <v>2.5</v>
      </c>
      <c r="BE196" s="140">
        <v>-6.9</v>
      </c>
      <c r="BF196" s="140">
        <v>0.7</v>
      </c>
      <c r="BG196" s="140">
        <v>2.2999999999999998</v>
      </c>
      <c r="BH196" s="140">
        <v>2.6</v>
      </c>
      <c r="BI196" s="140">
        <v>2</v>
      </c>
      <c r="BJ196" s="140">
        <v>15.1</v>
      </c>
      <c r="BK196" s="140">
        <v>2.4</v>
      </c>
      <c r="BL196" s="140">
        <v>-7</v>
      </c>
      <c r="BM196" s="140">
        <v>-0.2</v>
      </c>
      <c r="BN196" s="187" t="s">
        <v>19</v>
      </c>
      <c r="BO196" s="187" t="s">
        <v>19</v>
      </c>
      <c r="BP196" s="187" t="s">
        <v>19</v>
      </c>
      <c r="BQ196" s="187" t="s">
        <v>19</v>
      </c>
      <c r="BR196" s="187" t="s">
        <v>19</v>
      </c>
      <c r="BS196" s="187" t="s">
        <v>19</v>
      </c>
      <c r="BT196" s="187" t="s">
        <v>19</v>
      </c>
    </row>
    <row r="197" spans="1:72" x14ac:dyDescent="0.25">
      <c r="A197" s="1">
        <v>43070</v>
      </c>
      <c r="B197" s="30" t="s">
        <v>189</v>
      </c>
      <c r="C197" s="142">
        <v>94.393739999999994</v>
      </c>
      <c r="D197" s="142">
        <v>117.78314</v>
      </c>
      <c r="E197" s="142">
        <v>91.437740000000005</v>
      </c>
      <c r="F197" s="142">
        <v>92.914860000000004</v>
      </c>
      <c r="G197" s="142">
        <v>98.373019999999997</v>
      </c>
      <c r="H197" s="142">
        <v>87.34451</v>
      </c>
      <c r="I197" s="142">
        <v>92.036829999999995</v>
      </c>
      <c r="J197" s="142">
        <v>4.9000000000000004</v>
      </c>
      <c r="K197" s="142">
        <v>-3.5</v>
      </c>
      <c r="L197" s="142">
        <v>6.4</v>
      </c>
      <c r="M197" s="142">
        <v>3.9</v>
      </c>
      <c r="N197" s="142">
        <v>10.3</v>
      </c>
      <c r="O197" s="142">
        <v>2.5</v>
      </c>
      <c r="P197" s="142">
        <v>18.3</v>
      </c>
      <c r="Q197" s="142">
        <v>2.5</v>
      </c>
      <c r="R197" s="142">
        <v>4.5</v>
      </c>
      <c r="S197" s="142">
        <v>2.2000000000000002</v>
      </c>
      <c r="T197" s="142">
        <v>1.2</v>
      </c>
      <c r="U197" s="142">
        <v>3.3</v>
      </c>
      <c r="V197" s="142">
        <v>-2.2000000000000002</v>
      </c>
      <c r="W197" s="142">
        <v>4.7</v>
      </c>
      <c r="X197" s="142">
        <v>2.5</v>
      </c>
      <c r="Y197" s="142">
        <v>4.5</v>
      </c>
      <c r="Z197" s="142">
        <v>2.2000000000000002</v>
      </c>
      <c r="AA197" s="142">
        <v>1.2</v>
      </c>
      <c r="AB197" s="142">
        <v>3.3</v>
      </c>
      <c r="AC197" s="142">
        <v>-2.2000000000000002</v>
      </c>
      <c r="AD197" s="142">
        <v>4.7</v>
      </c>
      <c r="AE197" s="188">
        <f t="shared" ref="AE197:AK197" si="118">(AVERAGE(C195:C197)/AVERAGE(C183:C185)-1)*100</f>
        <v>5.0710040345095075</v>
      </c>
      <c r="AF197" s="188">
        <f t="shared" si="118"/>
        <v>-6.3430758616767058E-2</v>
      </c>
      <c r="AG197" s="188">
        <f t="shared" si="118"/>
        <v>5.8703572464644083</v>
      </c>
      <c r="AH197" s="188">
        <f t="shared" si="118"/>
        <v>2.5178777983708267</v>
      </c>
      <c r="AI197" s="188">
        <f t="shared" si="118"/>
        <v>6.1302898226107683</v>
      </c>
      <c r="AJ197" s="188">
        <f t="shared" si="118"/>
        <v>2.1869307133354221</v>
      </c>
      <c r="AK197" s="188">
        <f t="shared" si="118"/>
        <v>11.200275092073198</v>
      </c>
      <c r="AL197" s="140">
        <v>138.50985</v>
      </c>
      <c r="AM197" s="140">
        <v>255.05461</v>
      </c>
      <c r="AN197" s="140">
        <v>90.973740000000006</v>
      </c>
      <c r="AO197" s="140">
        <v>99.816929999999999</v>
      </c>
      <c r="AP197" s="140">
        <v>94.316789999999997</v>
      </c>
      <c r="AQ197" s="140">
        <v>68.950789999999998</v>
      </c>
      <c r="AR197" s="140">
        <v>95.600430000000003</v>
      </c>
      <c r="AS197" s="140">
        <v>-5.0999999999999996</v>
      </c>
      <c r="AT197" s="140">
        <v>-5.3</v>
      </c>
      <c r="AU197" s="140">
        <v>-5</v>
      </c>
      <c r="AV197" s="140">
        <v>8.1999999999999993</v>
      </c>
      <c r="AW197" s="140">
        <v>-20</v>
      </c>
      <c r="AX197" s="140">
        <v>-24.8</v>
      </c>
      <c r="AY197" s="140">
        <v>10.3</v>
      </c>
      <c r="AZ197" s="140">
        <v>1.7</v>
      </c>
      <c r="BA197" s="140">
        <v>1.8</v>
      </c>
      <c r="BB197" s="140">
        <v>1.6</v>
      </c>
      <c r="BC197" s="140">
        <v>13.5</v>
      </c>
      <c r="BD197" s="140">
        <v>0.5</v>
      </c>
      <c r="BE197" s="140">
        <v>-8.1</v>
      </c>
      <c r="BF197" s="140">
        <v>1.3</v>
      </c>
      <c r="BG197" s="140">
        <v>1.7</v>
      </c>
      <c r="BH197" s="140">
        <v>1.8</v>
      </c>
      <c r="BI197" s="140">
        <v>1.6</v>
      </c>
      <c r="BJ197" s="140">
        <v>13.5</v>
      </c>
      <c r="BK197" s="140">
        <v>0.5</v>
      </c>
      <c r="BL197" s="140">
        <v>-8.1</v>
      </c>
      <c r="BM197" s="140">
        <v>1.3</v>
      </c>
      <c r="BN197" s="188">
        <f t="shared" ref="BN197:BT197" si="119">(AVERAGE(AL195:AL197)/AVERAGE(AL183:AL185)-1)*100</f>
        <v>-2.175977259640971</v>
      </c>
      <c r="BO197" s="188">
        <f t="shared" si="119"/>
        <v>-3.670062850028466</v>
      </c>
      <c r="BP197" s="188">
        <f t="shared" si="119"/>
        <v>-0.61895302020480436</v>
      </c>
      <c r="BQ197" s="188">
        <f t="shared" si="119"/>
        <v>9.5602948871140505</v>
      </c>
      <c r="BR197" s="188">
        <f t="shared" si="119"/>
        <v>-5.6239627322425045</v>
      </c>
      <c r="BS197" s="188">
        <f t="shared" si="119"/>
        <v>-15.55322510541064</v>
      </c>
      <c r="BT197" s="188">
        <f t="shared" si="119"/>
        <v>4.5546206848533277</v>
      </c>
    </row>
    <row r="198" spans="1:72" x14ac:dyDescent="0.25">
      <c r="A198" s="1">
        <v>43101</v>
      </c>
      <c r="C198" s="142">
        <v>95.850639999999999</v>
      </c>
      <c r="D198" s="142">
        <v>117.81546</v>
      </c>
      <c r="E198" s="142">
        <v>93.074680000000001</v>
      </c>
      <c r="F198" s="142">
        <v>86.723780000000005</v>
      </c>
      <c r="G198" s="142">
        <v>95.566010000000006</v>
      </c>
      <c r="H198" s="142">
        <v>90.160349999999994</v>
      </c>
      <c r="I198" s="142">
        <v>101.63337</v>
      </c>
      <c r="J198" s="142">
        <v>5.6</v>
      </c>
      <c r="K198" s="142">
        <v>-0.2</v>
      </c>
      <c r="L198" s="142">
        <v>6.6</v>
      </c>
      <c r="M198" s="142">
        <v>3.9</v>
      </c>
      <c r="N198" s="142">
        <v>5.5</v>
      </c>
      <c r="O198" s="142">
        <v>2</v>
      </c>
      <c r="P198" s="142">
        <v>10</v>
      </c>
      <c r="Q198" s="142">
        <v>5.6</v>
      </c>
      <c r="R198" s="142">
        <v>-0.2</v>
      </c>
      <c r="S198" s="142">
        <v>6.6</v>
      </c>
      <c r="T198" s="142">
        <v>3.9</v>
      </c>
      <c r="U198" s="142">
        <v>5.5</v>
      </c>
      <c r="V198" s="142">
        <v>2</v>
      </c>
      <c r="W198" s="142">
        <v>10</v>
      </c>
      <c r="X198" s="142">
        <v>2.8</v>
      </c>
      <c r="Y198" s="142">
        <v>3.4</v>
      </c>
      <c r="Z198" s="142">
        <v>2.7</v>
      </c>
      <c r="AA198" s="142">
        <v>1.3</v>
      </c>
      <c r="AB198" s="142">
        <v>3.4</v>
      </c>
      <c r="AC198" s="142">
        <v>-1.9</v>
      </c>
      <c r="AD198" s="142">
        <v>5.0999999999999996</v>
      </c>
      <c r="AE198" s="187" t="s">
        <v>19</v>
      </c>
      <c r="AF198" s="188" t="s">
        <v>19</v>
      </c>
      <c r="AG198" s="188" t="s">
        <v>19</v>
      </c>
      <c r="AH198" s="188" t="s">
        <v>19</v>
      </c>
      <c r="AI198" s="188" t="s">
        <v>19</v>
      </c>
      <c r="AJ198" s="188" t="s">
        <v>19</v>
      </c>
      <c r="AK198" s="187" t="s">
        <v>19</v>
      </c>
      <c r="AL198" s="140">
        <v>139.00433000000001</v>
      </c>
      <c r="AM198" s="140">
        <v>246.86950999999999</v>
      </c>
      <c r="AN198" s="140">
        <v>95.008439999999993</v>
      </c>
      <c r="AO198" s="140">
        <v>86.377420000000001</v>
      </c>
      <c r="AP198" s="140">
        <v>109.41177</v>
      </c>
      <c r="AQ198" s="140">
        <v>75.635130000000004</v>
      </c>
      <c r="AR198" s="140">
        <v>105.29607</v>
      </c>
      <c r="AS198" s="140">
        <v>-9</v>
      </c>
      <c r="AT198" s="140">
        <v>-4.4000000000000004</v>
      </c>
      <c r="AU198" s="140">
        <v>-13.5</v>
      </c>
      <c r="AV198" s="140">
        <v>-0.2</v>
      </c>
      <c r="AW198" s="140">
        <v>-7.7</v>
      </c>
      <c r="AX198" s="140">
        <v>-19.600000000000001</v>
      </c>
      <c r="AY198" s="140">
        <v>-21.2</v>
      </c>
      <c r="AZ198" s="140">
        <v>-9</v>
      </c>
      <c r="BA198" s="140">
        <v>-4.4000000000000004</v>
      </c>
      <c r="BB198" s="140">
        <v>-13.5</v>
      </c>
      <c r="BC198" s="140">
        <v>-0.2</v>
      </c>
      <c r="BD198" s="140">
        <v>-7.7</v>
      </c>
      <c r="BE198" s="140">
        <v>-19.600000000000001</v>
      </c>
      <c r="BF198" s="140">
        <v>-21.2</v>
      </c>
      <c r="BG198" s="140">
        <v>-0.1</v>
      </c>
      <c r="BH198" s="140">
        <v>0.6</v>
      </c>
      <c r="BI198" s="140">
        <v>-0.8</v>
      </c>
      <c r="BJ198" s="140">
        <v>12</v>
      </c>
      <c r="BK198" s="140">
        <v>-0.5</v>
      </c>
      <c r="BL198" s="140">
        <v>-9.1</v>
      </c>
      <c r="BM198" s="140">
        <v>-3.6</v>
      </c>
      <c r="BN198" s="187" t="s">
        <v>19</v>
      </c>
      <c r="BO198" s="187" t="s">
        <v>19</v>
      </c>
      <c r="BP198" s="187" t="s">
        <v>19</v>
      </c>
      <c r="BQ198" s="187" t="s">
        <v>19</v>
      </c>
      <c r="BR198" s="187" t="s">
        <v>19</v>
      </c>
      <c r="BS198" s="187" t="s">
        <v>19</v>
      </c>
      <c r="BT198" s="187" t="s">
        <v>19</v>
      </c>
    </row>
    <row r="199" spans="1:72" x14ac:dyDescent="0.25">
      <c r="A199" s="1">
        <v>43132</v>
      </c>
      <c r="C199" s="142">
        <v>90.042730000000006</v>
      </c>
      <c r="D199" s="142">
        <v>102.01152999999999</v>
      </c>
      <c r="E199" s="142">
        <v>88.530090000000001</v>
      </c>
      <c r="F199" s="142">
        <v>76.073350000000005</v>
      </c>
      <c r="G199" s="142">
        <v>87.909040000000005</v>
      </c>
      <c r="H199" s="142">
        <v>85.819569999999999</v>
      </c>
      <c r="I199" s="142">
        <v>96.025409999999994</v>
      </c>
      <c r="J199" s="142">
        <v>1.8</v>
      </c>
      <c r="K199" s="142">
        <v>-5.6</v>
      </c>
      <c r="L199" s="142">
        <v>3</v>
      </c>
      <c r="M199" s="142">
        <v>0.1</v>
      </c>
      <c r="N199" s="142">
        <v>11.6</v>
      </c>
      <c r="O199" s="142">
        <v>0.5</v>
      </c>
      <c r="P199" s="142">
        <v>8.6</v>
      </c>
      <c r="Q199" s="142">
        <v>3.8</v>
      </c>
      <c r="R199" s="142">
        <v>-2.8</v>
      </c>
      <c r="S199" s="142">
        <v>4.8</v>
      </c>
      <c r="T199" s="142">
        <v>2.1</v>
      </c>
      <c r="U199" s="142">
        <v>8.4</v>
      </c>
      <c r="V199" s="142">
        <v>1.3</v>
      </c>
      <c r="W199" s="142">
        <v>9.3000000000000007</v>
      </c>
      <c r="X199" s="142">
        <v>2.9</v>
      </c>
      <c r="Y199" s="142">
        <v>2.4</v>
      </c>
      <c r="Z199" s="142">
        <v>3</v>
      </c>
      <c r="AA199" s="142">
        <v>1.7</v>
      </c>
      <c r="AB199" s="142">
        <v>4.7</v>
      </c>
      <c r="AC199" s="142">
        <v>-1.3</v>
      </c>
      <c r="AD199" s="142">
        <v>5.9</v>
      </c>
      <c r="AE199" s="187" t="s">
        <v>19</v>
      </c>
      <c r="AF199" s="188" t="s">
        <v>19</v>
      </c>
      <c r="AG199" s="188" t="s">
        <v>19</v>
      </c>
      <c r="AH199" s="188" t="s">
        <v>19</v>
      </c>
      <c r="AI199" s="188" t="s">
        <v>19</v>
      </c>
      <c r="AJ199" s="188" t="s">
        <v>19</v>
      </c>
      <c r="AK199" s="187" t="s">
        <v>19</v>
      </c>
      <c r="AL199" s="140">
        <v>128.03083000000001</v>
      </c>
      <c r="AM199" s="140">
        <v>232.90942000000001</v>
      </c>
      <c r="AN199" s="140">
        <v>85.253100000000003</v>
      </c>
      <c r="AO199" s="140">
        <v>79.776629999999997</v>
      </c>
      <c r="AP199" s="140">
        <v>74.212400000000002</v>
      </c>
      <c r="AQ199" s="140">
        <v>83.188019999999995</v>
      </c>
      <c r="AR199" s="140">
        <v>98.439549999999997</v>
      </c>
      <c r="AS199" s="140">
        <v>-6.2</v>
      </c>
      <c r="AT199" s="140">
        <v>-1.8</v>
      </c>
      <c r="AU199" s="140">
        <v>-10.7</v>
      </c>
      <c r="AV199" s="140">
        <v>4</v>
      </c>
      <c r="AW199" s="140">
        <v>-30</v>
      </c>
      <c r="AX199" s="140">
        <v>-11.9</v>
      </c>
      <c r="AY199" s="140">
        <v>-6.3</v>
      </c>
      <c r="AZ199" s="140">
        <v>-7.7</v>
      </c>
      <c r="BA199" s="140">
        <v>-3.1</v>
      </c>
      <c r="BB199" s="140">
        <v>-12.2</v>
      </c>
      <c r="BC199" s="140">
        <v>1.8</v>
      </c>
      <c r="BD199" s="140">
        <v>-18.2</v>
      </c>
      <c r="BE199" s="140">
        <v>-15.8</v>
      </c>
      <c r="BF199" s="140">
        <v>-14.7</v>
      </c>
      <c r="BG199" s="140">
        <v>-0.4</v>
      </c>
      <c r="BH199" s="140">
        <v>0.3</v>
      </c>
      <c r="BI199" s="140">
        <v>-1</v>
      </c>
      <c r="BJ199" s="140">
        <v>12.2</v>
      </c>
      <c r="BK199" s="140">
        <v>-2.2999999999999998</v>
      </c>
      <c r="BL199" s="140">
        <v>-8.8000000000000007</v>
      </c>
      <c r="BM199" s="140">
        <v>-3.3</v>
      </c>
      <c r="BN199" s="187" t="s">
        <v>19</v>
      </c>
      <c r="BO199" s="187" t="s">
        <v>19</v>
      </c>
      <c r="BP199" s="187" t="s">
        <v>19</v>
      </c>
      <c r="BQ199" s="187" t="s">
        <v>19</v>
      </c>
      <c r="BR199" s="187" t="s">
        <v>19</v>
      </c>
      <c r="BS199" s="187" t="s">
        <v>19</v>
      </c>
      <c r="BT199" s="187" t="s">
        <v>19</v>
      </c>
    </row>
    <row r="200" spans="1:72" x14ac:dyDescent="0.25">
      <c r="A200" s="1">
        <v>43160</v>
      </c>
      <c r="B200" s="30" t="s">
        <v>200</v>
      </c>
      <c r="C200" s="142">
        <v>100.49773999999999</v>
      </c>
      <c r="D200" s="142">
        <v>111.83411</v>
      </c>
      <c r="E200" s="142">
        <v>99.065029999999993</v>
      </c>
      <c r="F200" s="142">
        <v>85.801159999999996</v>
      </c>
      <c r="G200" s="142">
        <v>93.38409</v>
      </c>
      <c r="H200" s="142">
        <v>94.800939999999997</v>
      </c>
      <c r="I200" s="142">
        <v>105.59789000000001</v>
      </c>
      <c r="J200" s="142">
        <v>1</v>
      </c>
      <c r="K200" s="142">
        <v>-2.7</v>
      </c>
      <c r="L200" s="142">
        <v>1.5</v>
      </c>
      <c r="M200" s="142">
        <v>-1.7</v>
      </c>
      <c r="N200" s="142">
        <v>5.2</v>
      </c>
      <c r="O200" s="142">
        <v>-2.7</v>
      </c>
      <c r="P200" s="142">
        <v>6.3</v>
      </c>
      <c r="Q200" s="142">
        <v>2.8</v>
      </c>
      <c r="R200" s="142">
        <v>-2.7</v>
      </c>
      <c r="S200" s="142">
        <v>3.6</v>
      </c>
      <c r="T200" s="142">
        <v>0.7</v>
      </c>
      <c r="U200" s="142">
        <v>7.3</v>
      </c>
      <c r="V200" s="142">
        <v>-0.2</v>
      </c>
      <c r="W200" s="142">
        <v>8.3000000000000007</v>
      </c>
      <c r="X200" s="142">
        <v>2.8</v>
      </c>
      <c r="Y200" s="142">
        <v>1.4</v>
      </c>
      <c r="Z200" s="142">
        <v>3</v>
      </c>
      <c r="AA200" s="142">
        <v>1.6</v>
      </c>
      <c r="AB200" s="142">
        <v>4.8</v>
      </c>
      <c r="AC200" s="142">
        <v>-1.4</v>
      </c>
      <c r="AD200" s="142">
        <v>5.9</v>
      </c>
      <c r="AE200" s="188">
        <f t="shared" ref="AE200:AK200" si="120">(AVERAGE(C198:C200)/AVERAGE(C186:C188)-1)*100</f>
        <v>2.7502400300740248</v>
      </c>
      <c r="AF200" s="188">
        <f t="shared" si="120"/>
        <v>-2.7415524708698569</v>
      </c>
      <c r="AG200" s="188">
        <f t="shared" si="120"/>
        <v>3.6240800573475562</v>
      </c>
      <c r="AH200" s="188">
        <f t="shared" si="120"/>
        <v>0.73862668885256166</v>
      </c>
      <c r="AI200" s="188">
        <f t="shared" si="120"/>
        <v>7.2715172740380973</v>
      </c>
      <c r="AJ200" s="188">
        <f t="shared" si="120"/>
        <v>-0.16134963079765807</v>
      </c>
      <c r="AK200" s="188">
        <f t="shared" si="120"/>
        <v>8.2638659935235772</v>
      </c>
      <c r="AL200" s="140">
        <v>141.07897</v>
      </c>
      <c r="AM200" s="140">
        <v>241.32391999999999</v>
      </c>
      <c r="AN200" s="140">
        <v>100.19121</v>
      </c>
      <c r="AO200" s="140">
        <v>93.154859999999999</v>
      </c>
      <c r="AP200" s="140">
        <v>90.411379999999994</v>
      </c>
      <c r="AQ200" s="140">
        <v>94.416849999999997</v>
      </c>
      <c r="AR200" s="140">
        <v>116.25406</v>
      </c>
      <c r="AS200" s="140">
        <v>-3</v>
      </c>
      <c r="AT200" s="140">
        <v>-6.5</v>
      </c>
      <c r="AU200" s="140">
        <v>0.6</v>
      </c>
      <c r="AV200" s="140">
        <v>10.199999999999999</v>
      </c>
      <c r="AW200" s="140">
        <v>-3</v>
      </c>
      <c r="AX200" s="140">
        <v>-18.100000000000001</v>
      </c>
      <c r="AY200" s="140">
        <v>9.3000000000000007</v>
      </c>
      <c r="AZ200" s="140">
        <v>-6.1</v>
      </c>
      <c r="BA200" s="140">
        <v>-4.3</v>
      </c>
      <c r="BB200" s="140">
        <v>-8</v>
      </c>
      <c r="BC200" s="140">
        <v>4.7</v>
      </c>
      <c r="BD200" s="140">
        <v>-13.8</v>
      </c>
      <c r="BE200" s="140">
        <v>-16.600000000000001</v>
      </c>
      <c r="BF200" s="140">
        <v>-7.3</v>
      </c>
      <c r="BG200" s="140">
        <v>-0.8</v>
      </c>
      <c r="BH200" s="140">
        <v>-0.8</v>
      </c>
      <c r="BI200" s="140">
        <v>-0.8</v>
      </c>
      <c r="BJ200" s="140">
        <v>13.6</v>
      </c>
      <c r="BK200" s="140">
        <v>-3.7</v>
      </c>
      <c r="BL200" s="140">
        <v>-9.9</v>
      </c>
      <c r="BM200" s="140">
        <v>-2</v>
      </c>
      <c r="BN200" s="188">
        <f t="shared" ref="BN200:BT200" si="121">(AVERAGE(AL198:AL200)/AVERAGE(AL186:AL188)-1)*100</f>
        <v>-6.1478978351408369</v>
      </c>
      <c r="BO200" s="188">
        <f t="shared" si="121"/>
        <v>-4.2913804820807311</v>
      </c>
      <c r="BP200" s="188">
        <f t="shared" si="121"/>
        <v>-8.0190770073003907</v>
      </c>
      <c r="BQ200" s="188">
        <f t="shared" si="121"/>
        <v>4.6623518037268274</v>
      </c>
      <c r="BR200" s="188">
        <f t="shared" si="121"/>
        <v>-13.752476540726988</v>
      </c>
      <c r="BS200" s="188">
        <f t="shared" si="121"/>
        <v>-16.645249766696214</v>
      </c>
      <c r="BT200" s="188">
        <f t="shared" si="121"/>
        <v>-7.2696021575350382</v>
      </c>
    </row>
    <row r="201" spans="1:72" x14ac:dyDescent="0.25">
      <c r="A201" s="1">
        <v>43191</v>
      </c>
      <c r="B201" s="30"/>
      <c r="C201" s="142">
        <v>100.77646</v>
      </c>
      <c r="D201" s="142">
        <v>110.45269</v>
      </c>
      <c r="E201" s="142">
        <v>99.553560000000004</v>
      </c>
      <c r="F201" s="142">
        <v>95.500159999999994</v>
      </c>
      <c r="G201" s="142">
        <v>92.165139999999994</v>
      </c>
      <c r="H201" s="142">
        <v>93.099599999999995</v>
      </c>
      <c r="I201" s="142">
        <v>102.24643</v>
      </c>
      <c r="J201" s="142">
        <v>9</v>
      </c>
      <c r="K201" s="142">
        <v>-1.2</v>
      </c>
      <c r="L201" s="142">
        <v>10.7</v>
      </c>
      <c r="M201" s="142">
        <v>11.5</v>
      </c>
      <c r="N201" s="142">
        <v>5.2</v>
      </c>
      <c r="O201" s="142">
        <v>4.2</v>
      </c>
      <c r="P201" s="142">
        <v>7.5</v>
      </c>
      <c r="Q201" s="142">
        <v>4.3</v>
      </c>
      <c r="R201" s="142">
        <v>-2.4</v>
      </c>
      <c r="S201" s="142">
        <v>5.4</v>
      </c>
      <c r="T201" s="142">
        <v>3.5</v>
      </c>
      <c r="U201" s="142">
        <v>6.8</v>
      </c>
      <c r="V201" s="142">
        <v>0.9</v>
      </c>
      <c r="W201" s="142">
        <v>8.1</v>
      </c>
      <c r="X201" s="142">
        <v>3.9</v>
      </c>
      <c r="Y201" s="142">
        <v>0.8</v>
      </c>
      <c r="Z201" s="142">
        <v>4.4000000000000004</v>
      </c>
      <c r="AA201" s="142">
        <v>3.8</v>
      </c>
      <c r="AB201" s="142">
        <v>5.0999999999999996</v>
      </c>
      <c r="AC201" s="142">
        <v>-0.3</v>
      </c>
      <c r="AD201" s="142">
        <v>5.8</v>
      </c>
      <c r="AE201" s="187" t="s">
        <v>19</v>
      </c>
      <c r="AF201" s="188" t="s">
        <v>19</v>
      </c>
      <c r="AG201" s="188" t="s">
        <v>19</v>
      </c>
      <c r="AH201" s="188" t="s">
        <v>19</v>
      </c>
      <c r="AI201" s="188" t="s">
        <v>19</v>
      </c>
      <c r="AJ201" s="188" t="s">
        <v>19</v>
      </c>
      <c r="AK201" s="187" t="s">
        <v>19</v>
      </c>
      <c r="AL201" s="140">
        <v>142.30328</v>
      </c>
      <c r="AM201" s="140">
        <v>247.04938000000001</v>
      </c>
      <c r="AN201" s="140">
        <v>99.579589999999996</v>
      </c>
      <c r="AO201" s="140">
        <v>78.661659999999998</v>
      </c>
      <c r="AP201" s="140">
        <v>111.47738</v>
      </c>
      <c r="AQ201" s="140">
        <v>90.831739999999996</v>
      </c>
      <c r="AR201" s="140">
        <v>114.94494</v>
      </c>
      <c r="AS201" s="140">
        <v>-2.8</v>
      </c>
      <c r="AT201" s="140">
        <v>-2.2000000000000002</v>
      </c>
      <c r="AU201" s="140">
        <v>-3.4</v>
      </c>
      <c r="AV201" s="140">
        <v>9</v>
      </c>
      <c r="AW201" s="140">
        <v>-6.2</v>
      </c>
      <c r="AX201" s="140">
        <v>-21.5</v>
      </c>
      <c r="AY201" s="140">
        <v>4.0999999999999996</v>
      </c>
      <c r="AZ201" s="140">
        <v>-5.3</v>
      </c>
      <c r="BA201" s="140">
        <v>-3.8</v>
      </c>
      <c r="BB201" s="140">
        <v>-6.8</v>
      </c>
      <c r="BC201" s="140">
        <v>5.6</v>
      </c>
      <c r="BD201" s="140">
        <v>-11.7</v>
      </c>
      <c r="BE201" s="140">
        <v>-18</v>
      </c>
      <c r="BF201" s="140">
        <v>-4.5</v>
      </c>
      <c r="BG201" s="140">
        <v>-1.4</v>
      </c>
      <c r="BH201" s="140">
        <v>-1.2</v>
      </c>
      <c r="BI201" s="140">
        <v>-1.5</v>
      </c>
      <c r="BJ201" s="140">
        <v>14.5</v>
      </c>
      <c r="BK201" s="140">
        <v>-5.2</v>
      </c>
      <c r="BL201" s="140">
        <v>-11.6</v>
      </c>
      <c r="BM201" s="140">
        <v>-2.5</v>
      </c>
      <c r="BN201" s="187" t="s">
        <v>19</v>
      </c>
      <c r="BO201" s="187" t="s">
        <v>19</v>
      </c>
      <c r="BP201" s="187" t="s">
        <v>19</v>
      </c>
      <c r="BQ201" s="187" t="s">
        <v>19</v>
      </c>
      <c r="BR201" s="187" t="s">
        <v>19</v>
      </c>
      <c r="BS201" s="187" t="s">
        <v>19</v>
      </c>
      <c r="BT201" s="187" t="s">
        <v>19</v>
      </c>
    </row>
    <row r="202" spans="1:72" x14ac:dyDescent="0.25">
      <c r="A202" s="1">
        <v>43221</v>
      </c>
      <c r="C202" s="142">
        <v>98.36</v>
      </c>
      <c r="D202" s="142">
        <v>120.61424</v>
      </c>
      <c r="E202" s="142">
        <v>95.547470000000004</v>
      </c>
      <c r="F202" s="142">
        <v>94.629339999999999</v>
      </c>
      <c r="G202" s="142">
        <v>83.391980000000004</v>
      </c>
      <c r="H202" s="142">
        <v>84.139529999999993</v>
      </c>
      <c r="I202" s="142">
        <v>99.089680000000001</v>
      </c>
      <c r="J202" s="142">
        <v>-6.3</v>
      </c>
      <c r="K202" s="142">
        <v>0.6</v>
      </c>
      <c r="L202" s="142">
        <v>-7.4</v>
      </c>
      <c r="M202" s="142">
        <v>-14.5</v>
      </c>
      <c r="N202" s="142">
        <v>-9.5</v>
      </c>
      <c r="O202" s="142">
        <v>-12.4</v>
      </c>
      <c r="P202" s="142">
        <v>1</v>
      </c>
      <c r="Q202" s="142">
        <v>2</v>
      </c>
      <c r="R202" s="142">
        <v>-1.7</v>
      </c>
      <c r="S202" s="142">
        <v>2.5</v>
      </c>
      <c r="T202" s="142">
        <v>-1</v>
      </c>
      <c r="U202" s="142">
        <v>3.3</v>
      </c>
      <c r="V202" s="142">
        <v>-1.9</v>
      </c>
      <c r="W202" s="142">
        <v>6.6</v>
      </c>
      <c r="X202" s="142">
        <v>2.9</v>
      </c>
      <c r="Y202" s="142">
        <v>0.4</v>
      </c>
      <c r="Z202" s="142">
        <v>3.3</v>
      </c>
      <c r="AA202" s="142">
        <v>2.5</v>
      </c>
      <c r="AB202" s="142">
        <v>4</v>
      </c>
      <c r="AC202" s="142">
        <v>-1</v>
      </c>
      <c r="AD202" s="142">
        <v>5.4</v>
      </c>
      <c r="AE202" s="187" t="s">
        <v>19</v>
      </c>
      <c r="AF202" s="188" t="s">
        <v>19</v>
      </c>
      <c r="AG202" s="188" t="s">
        <v>19</v>
      </c>
      <c r="AH202" s="188" t="s">
        <v>19</v>
      </c>
      <c r="AI202" s="188" t="s">
        <v>19</v>
      </c>
      <c r="AJ202" s="188" t="s">
        <v>19</v>
      </c>
      <c r="AK202" s="187" t="s">
        <v>19</v>
      </c>
      <c r="AL202" s="140">
        <v>141.99167</v>
      </c>
      <c r="AM202" s="140">
        <v>247.63624999999999</v>
      </c>
      <c r="AN202" s="140">
        <v>98.901520000000005</v>
      </c>
      <c r="AO202" s="140">
        <v>76.082390000000004</v>
      </c>
      <c r="AP202" s="140">
        <v>108.92501</v>
      </c>
      <c r="AQ202" s="140">
        <v>93.361770000000007</v>
      </c>
      <c r="AR202" s="140">
        <v>115.01909000000001</v>
      </c>
      <c r="AS202" s="140">
        <v>-6.4</v>
      </c>
      <c r="AT202" s="140">
        <v>-6.1</v>
      </c>
      <c r="AU202" s="140">
        <v>-6.8</v>
      </c>
      <c r="AV202" s="140">
        <v>-24</v>
      </c>
      <c r="AW202" s="140">
        <v>-10.1</v>
      </c>
      <c r="AX202" s="140">
        <v>-22.7</v>
      </c>
      <c r="AY202" s="140">
        <v>25.4</v>
      </c>
      <c r="AZ202" s="140">
        <v>-5.5</v>
      </c>
      <c r="BA202" s="140">
        <v>-4.3</v>
      </c>
      <c r="BB202" s="140">
        <v>-6.8</v>
      </c>
      <c r="BC202" s="140">
        <v>-1.4</v>
      </c>
      <c r="BD202" s="140">
        <v>-11.4</v>
      </c>
      <c r="BE202" s="140">
        <v>-19</v>
      </c>
      <c r="BF202" s="140">
        <v>0.5</v>
      </c>
      <c r="BG202" s="140">
        <v>-2.1</v>
      </c>
      <c r="BH202" s="140">
        <v>-1.8</v>
      </c>
      <c r="BI202" s="140">
        <v>-2.2999999999999998</v>
      </c>
      <c r="BJ202" s="140">
        <v>9</v>
      </c>
      <c r="BK202" s="140">
        <v>-6.1</v>
      </c>
      <c r="BL202" s="140">
        <v>-13.6</v>
      </c>
      <c r="BM202" s="140">
        <v>0.5</v>
      </c>
      <c r="BN202" s="187" t="s">
        <v>19</v>
      </c>
      <c r="BO202" s="187" t="s">
        <v>19</v>
      </c>
      <c r="BP202" s="187" t="s">
        <v>19</v>
      </c>
      <c r="BQ202" s="187" t="s">
        <v>19</v>
      </c>
      <c r="BR202" s="187" t="s">
        <v>19</v>
      </c>
      <c r="BS202" s="187" t="s">
        <v>19</v>
      </c>
      <c r="BT202" s="187" t="s">
        <v>19</v>
      </c>
    </row>
    <row r="203" spans="1:72" x14ac:dyDescent="0.25">
      <c r="A203" s="1">
        <v>43252</v>
      </c>
      <c r="B203" s="30" t="s">
        <v>211</v>
      </c>
      <c r="C203" s="142">
        <v>106.10223000000001</v>
      </c>
      <c r="D203" s="142">
        <v>118.77428</v>
      </c>
      <c r="E203" s="142">
        <v>104.50072</v>
      </c>
      <c r="F203" s="142">
        <v>115.54680999999999</v>
      </c>
      <c r="G203" s="142">
        <v>97.758330000000001</v>
      </c>
      <c r="H203" s="142">
        <v>96.606570000000005</v>
      </c>
      <c r="I203" s="142">
        <v>98.830510000000004</v>
      </c>
      <c r="J203" s="142">
        <v>2.9</v>
      </c>
      <c r="K203" s="142">
        <v>0</v>
      </c>
      <c r="L203" s="142">
        <v>3.4</v>
      </c>
      <c r="M203" s="142">
        <v>-3.7</v>
      </c>
      <c r="N203" s="142">
        <v>7</v>
      </c>
      <c r="O203" s="142">
        <v>4.5999999999999996</v>
      </c>
      <c r="P203" s="142">
        <v>3.7</v>
      </c>
      <c r="Q203" s="142">
        <v>2.1</v>
      </c>
      <c r="R203" s="142">
        <v>-1.5</v>
      </c>
      <c r="S203" s="142">
        <v>2.7</v>
      </c>
      <c r="T203" s="142">
        <v>-1.6</v>
      </c>
      <c r="U203" s="142">
        <v>4</v>
      </c>
      <c r="V203" s="142">
        <v>-0.8</v>
      </c>
      <c r="W203" s="142">
        <v>6.1</v>
      </c>
      <c r="X203" s="142">
        <v>3.1</v>
      </c>
      <c r="Y203" s="142">
        <v>-0.1</v>
      </c>
      <c r="Z203" s="142">
        <v>3.6</v>
      </c>
      <c r="AA203" s="142">
        <v>1.4</v>
      </c>
      <c r="AB203" s="142">
        <v>4.2</v>
      </c>
      <c r="AC203" s="142">
        <v>0</v>
      </c>
      <c r="AD203" s="142">
        <v>5.8</v>
      </c>
      <c r="AE203" s="188">
        <f t="shared" ref="AE203:AK203" si="122">(AVERAGE(C201:C203)/AVERAGE(C189:C191)-1)*100</f>
        <v>1.5723077374611538</v>
      </c>
      <c r="AF203" s="188">
        <f t="shared" si="122"/>
        <v>-0.20053108287410026</v>
      </c>
      <c r="AG203" s="188">
        <f t="shared" si="122"/>
        <v>1.8392793845734889</v>
      </c>
      <c r="AH203" s="188">
        <f t="shared" si="122"/>
        <v>-3.3946410368198565</v>
      </c>
      <c r="AI203" s="188">
        <f t="shared" si="122"/>
        <v>0.79142053512240018</v>
      </c>
      <c r="AJ203" s="188">
        <f t="shared" si="122"/>
        <v>-1.4059831972419445</v>
      </c>
      <c r="AK203" s="188">
        <f t="shared" si="122"/>
        <v>4.0294115047767143</v>
      </c>
      <c r="AL203" s="140">
        <v>135.41419999999999</v>
      </c>
      <c r="AM203" s="140">
        <v>229.25165999999999</v>
      </c>
      <c r="AN203" s="140">
        <v>97.139920000000004</v>
      </c>
      <c r="AO203" s="140">
        <v>78.961659999999995</v>
      </c>
      <c r="AP203" s="140">
        <v>109.6626</v>
      </c>
      <c r="AQ203" s="140">
        <v>91.316580000000002</v>
      </c>
      <c r="AR203" s="140">
        <v>107.90712000000001</v>
      </c>
      <c r="AS203" s="140">
        <v>-8.4</v>
      </c>
      <c r="AT203" s="140">
        <v>-10.3</v>
      </c>
      <c r="AU203" s="140">
        <v>-6.5</v>
      </c>
      <c r="AV203" s="140">
        <v>-16.5</v>
      </c>
      <c r="AW203" s="140">
        <v>-5.6</v>
      </c>
      <c r="AX203" s="140">
        <v>-21.3</v>
      </c>
      <c r="AY203" s="140">
        <v>12.6</v>
      </c>
      <c r="AZ203" s="140">
        <v>-6</v>
      </c>
      <c r="BA203" s="140">
        <v>-5.3</v>
      </c>
      <c r="BB203" s="140">
        <v>-6.8</v>
      </c>
      <c r="BC203" s="140">
        <v>-4.2</v>
      </c>
      <c r="BD203" s="140">
        <v>-10.4</v>
      </c>
      <c r="BE203" s="140">
        <v>-19.399999999999999</v>
      </c>
      <c r="BF203" s="140">
        <v>2.2999999999999998</v>
      </c>
      <c r="BG203" s="140">
        <v>-3.5</v>
      </c>
      <c r="BH203" s="140">
        <v>-4.0999999999999996</v>
      </c>
      <c r="BI203" s="140">
        <v>-3</v>
      </c>
      <c r="BJ203" s="140">
        <v>5.0999999999999996</v>
      </c>
      <c r="BK203" s="140">
        <v>-6.7</v>
      </c>
      <c r="BL203" s="140">
        <v>-15.3</v>
      </c>
      <c r="BM203" s="140">
        <v>2.2000000000000002</v>
      </c>
      <c r="BN203" s="188">
        <f t="shared" ref="BN203:BT203" si="123">(AVERAGE(AL201:AL203)/AVERAGE(AL189:AL191)-1)*100</f>
        <v>-5.904628247985066</v>
      </c>
      <c r="BO203" s="188">
        <f t="shared" si="123"/>
        <v>-6.2267466065681791</v>
      </c>
      <c r="BP203" s="188">
        <f t="shared" si="123"/>
        <v>-5.5806671324483359</v>
      </c>
      <c r="BQ203" s="188">
        <f t="shared" si="123"/>
        <v>-12.438121359896792</v>
      </c>
      <c r="BR203" s="188">
        <f t="shared" si="123"/>
        <v>-7.3551427096861133</v>
      </c>
      <c r="BS203" s="188">
        <f t="shared" si="123"/>
        <v>-21.854902660869325</v>
      </c>
      <c r="BT203" s="188">
        <f t="shared" si="123"/>
        <v>13.416817790109349</v>
      </c>
    </row>
    <row r="204" spans="1:72" x14ac:dyDescent="0.25">
      <c r="A204" s="1">
        <v>43282</v>
      </c>
      <c r="C204" s="142">
        <v>111.61924</v>
      </c>
      <c r="D204" s="142">
        <v>122.27988999999999</v>
      </c>
      <c r="E204" s="142">
        <v>110.27193</v>
      </c>
      <c r="F204" s="142">
        <v>123.1878</v>
      </c>
      <c r="G204" s="142">
        <v>101.44813000000001</v>
      </c>
      <c r="H204" s="142">
        <v>98.979609999999994</v>
      </c>
      <c r="I204" s="142">
        <v>100.77224</v>
      </c>
      <c r="J204" s="142">
        <v>4</v>
      </c>
      <c r="K204" s="142">
        <v>1.1000000000000001</v>
      </c>
      <c r="L204" s="142">
        <v>4.4000000000000004</v>
      </c>
      <c r="M204" s="142">
        <v>-6.5</v>
      </c>
      <c r="N204" s="142">
        <v>9.6999999999999993</v>
      </c>
      <c r="O204" s="142">
        <v>1.2</v>
      </c>
      <c r="P204" s="142">
        <v>5</v>
      </c>
      <c r="Q204" s="142">
        <v>2.4</v>
      </c>
      <c r="R204" s="142">
        <v>-1.1000000000000001</v>
      </c>
      <c r="S204" s="142">
        <v>3</v>
      </c>
      <c r="T204" s="142">
        <v>-2.5</v>
      </c>
      <c r="U204" s="142">
        <v>4.8</v>
      </c>
      <c r="V204" s="142">
        <v>-0.5</v>
      </c>
      <c r="W204" s="142">
        <v>6</v>
      </c>
      <c r="X204" s="142">
        <v>3.2</v>
      </c>
      <c r="Y204" s="142">
        <v>-0.3</v>
      </c>
      <c r="Z204" s="142">
        <v>3.8</v>
      </c>
      <c r="AA204" s="142">
        <v>0.1</v>
      </c>
      <c r="AB204" s="142">
        <v>4.8</v>
      </c>
      <c r="AC204" s="142">
        <v>0.4</v>
      </c>
      <c r="AD204" s="142">
        <v>6.5</v>
      </c>
      <c r="AE204" s="187" t="s">
        <v>19</v>
      </c>
      <c r="AF204" s="188" t="s">
        <v>19</v>
      </c>
      <c r="AG204" s="188" t="s">
        <v>19</v>
      </c>
      <c r="AH204" s="188" t="s">
        <v>19</v>
      </c>
      <c r="AI204" s="188" t="s">
        <v>19</v>
      </c>
      <c r="AJ204" s="188" t="s">
        <v>19</v>
      </c>
      <c r="AK204" s="187" t="s">
        <v>19</v>
      </c>
      <c r="AL204" s="140">
        <v>146.22618</v>
      </c>
      <c r="AM204" s="140">
        <v>247.91569999999999</v>
      </c>
      <c r="AN204" s="140">
        <v>104.74921000000001</v>
      </c>
      <c r="AO204" s="140">
        <v>100.84113000000001</v>
      </c>
      <c r="AP204" s="140">
        <v>113.47387999999999</v>
      </c>
      <c r="AQ204" s="140">
        <v>97.373559999999998</v>
      </c>
      <c r="AR204" s="140">
        <v>107.05586</v>
      </c>
      <c r="AS204" s="140">
        <v>3.5</v>
      </c>
      <c r="AT204" s="140">
        <v>9.6</v>
      </c>
      <c r="AU204" s="140">
        <v>-1.9</v>
      </c>
      <c r="AV204" s="140">
        <v>23.5</v>
      </c>
      <c r="AW204" s="140">
        <v>-4.3</v>
      </c>
      <c r="AX204" s="140">
        <v>-13.3</v>
      </c>
      <c r="AY204" s="140">
        <v>-8</v>
      </c>
      <c r="AZ204" s="140">
        <v>-4.7</v>
      </c>
      <c r="BA204" s="140">
        <v>-3.3</v>
      </c>
      <c r="BB204" s="140">
        <v>-6.1</v>
      </c>
      <c r="BC204" s="140">
        <v>-0.4</v>
      </c>
      <c r="BD204" s="140">
        <v>-9.5</v>
      </c>
      <c r="BE204" s="140">
        <v>-18.600000000000001</v>
      </c>
      <c r="BF204" s="140">
        <v>0.7</v>
      </c>
      <c r="BG204" s="140">
        <v>-2.9</v>
      </c>
      <c r="BH204" s="140">
        <v>-2.6</v>
      </c>
      <c r="BI204" s="140">
        <v>-3.2</v>
      </c>
      <c r="BJ204" s="140">
        <v>5.9</v>
      </c>
      <c r="BK204" s="140">
        <v>-7.1</v>
      </c>
      <c r="BL204" s="140">
        <v>-16.100000000000001</v>
      </c>
      <c r="BM204" s="140">
        <v>1.6</v>
      </c>
      <c r="BN204" s="187" t="s">
        <v>19</v>
      </c>
      <c r="BO204" s="187" t="s">
        <v>19</v>
      </c>
      <c r="BP204" s="187" t="s">
        <v>19</v>
      </c>
      <c r="BQ204" s="187" t="s">
        <v>19</v>
      </c>
      <c r="BR204" s="187" t="s">
        <v>19</v>
      </c>
      <c r="BS204" s="187" t="s">
        <v>19</v>
      </c>
      <c r="BT204" s="187" t="s">
        <v>19</v>
      </c>
    </row>
    <row r="205" spans="1:72" x14ac:dyDescent="0.25">
      <c r="A205" s="1">
        <v>43313</v>
      </c>
      <c r="C205" s="142">
        <v>114.4615</v>
      </c>
      <c r="D205" s="142">
        <v>120.76449</v>
      </c>
      <c r="E205" s="142">
        <v>113.66492</v>
      </c>
      <c r="F205" s="142">
        <v>121.88757</v>
      </c>
      <c r="G205" s="142">
        <v>104.28085</v>
      </c>
      <c r="H205" s="142">
        <v>102.78582</v>
      </c>
      <c r="I205" s="142">
        <v>102.66253</v>
      </c>
      <c r="J205" s="142">
        <v>1.6</v>
      </c>
      <c r="K205" s="142">
        <v>0.1</v>
      </c>
      <c r="L205" s="142">
        <v>1.8</v>
      </c>
      <c r="M205" s="142">
        <v>-6.7</v>
      </c>
      <c r="N205" s="142">
        <v>11.7</v>
      </c>
      <c r="O205" s="142">
        <v>1.6</v>
      </c>
      <c r="P205" s="142">
        <v>0.5</v>
      </c>
      <c r="Q205" s="142">
        <v>2.2999999999999998</v>
      </c>
      <c r="R205" s="142">
        <v>-0.9</v>
      </c>
      <c r="S205" s="142">
        <v>2.8</v>
      </c>
      <c r="T205" s="142">
        <v>-3.2</v>
      </c>
      <c r="U205" s="142">
        <v>5.7</v>
      </c>
      <c r="V205" s="142">
        <v>-0.2</v>
      </c>
      <c r="W205" s="142">
        <v>5.2</v>
      </c>
      <c r="X205" s="142">
        <v>3</v>
      </c>
      <c r="Y205" s="142">
        <v>-0.5</v>
      </c>
      <c r="Z205" s="142">
        <v>3.5</v>
      </c>
      <c r="AA205" s="142">
        <v>-1.1000000000000001</v>
      </c>
      <c r="AB205" s="142">
        <v>5.6</v>
      </c>
      <c r="AC205" s="142">
        <v>0.6</v>
      </c>
      <c r="AD205" s="142">
        <v>6.4</v>
      </c>
      <c r="AE205" s="187" t="s">
        <v>19</v>
      </c>
      <c r="AF205" s="188" t="s">
        <v>19</v>
      </c>
      <c r="AG205" s="188" t="s">
        <v>19</v>
      </c>
      <c r="AH205" s="188" t="s">
        <v>19</v>
      </c>
      <c r="AI205" s="188" t="s">
        <v>19</v>
      </c>
      <c r="AJ205" s="188" t="s">
        <v>19</v>
      </c>
      <c r="AK205" s="187" t="s">
        <v>19</v>
      </c>
      <c r="AL205" s="140">
        <v>152.81308999999999</v>
      </c>
      <c r="AM205" s="140">
        <v>265.63463999999999</v>
      </c>
      <c r="AN205" s="140">
        <v>106.79559999999999</v>
      </c>
      <c r="AO205" s="140">
        <v>114.10083</v>
      </c>
      <c r="AP205" s="140">
        <v>113.85042</v>
      </c>
      <c r="AQ205" s="140">
        <v>96.592920000000007</v>
      </c>
      <c r="AR205" s="140">
        <v>102.62864999999999</v>
      </c>
      <c r="AS205" s="140">
        <v>-1.9</v>
      </c>
      <c r="AT205" s="140">
        <v>1.7</v>
      </c>
      <c r="AU205" s="140">
        <v>-5.4</v>
      </c>
      <c r="AV205" s="140">
        <v>14.9</v>
      </c>
      <c r="AW205" s="140">
        <v>-3.9</v>
      </c>
      <c r="AX205" s="140">
        <v>-10.7</v>
      </c>
      <c r="AY205" s="140">
        <v>-17</v>
      </c>
      <c r="AZ205" s="140">
        <v>-4.3</v>
      </c>
      <c r="BA205" s="140">
        <v>-2.7</v>
      </c>
      <c r="BB205" s="140">
        <v>-6</v>
      </c>
      <c r="BC205" s="140">
        <v>1.8</v>
      </c>
      <c r="BD205" s="140">
        <v>-8.6999999999999993</v>
      </c>
      <c r="BE205" s="140">
        <v>-17.600000000000001</v>
      </c>
      <c r="BF205" s="140">
        <v>-1.7</v>
      </c>
      <c r="BG205" s="140">
        <v>-3.7</v>
      </c>
      <c r="BH205" s="140">
        <v>-3</v>
      </c>
      <c r="BI205" s="140">
        <v>-4.4000000000000004</v>
      </c>
      <c r="BJ205" s="140">
        <v>5</v>
      </c>
      <c r="BK205" s="140">
        <v>-7.5</v>
      </c>
      <c r="BL205" s="140">
        <v>-16.5</v>
      </c>
      <c r="BM205" s="140">
        <v>-1.1000000000000001</v>
      </c>
      <c r="BN205" s="187" t="s">
        <v>19</v>
      </c>
      <c r="BO205" s="187" t="s">
        <v>19</v>
      </c>
      <c r="BP205" s="187" t="s">
        <v>19</v>
      </c>
      <c r="BQ205" s="187" t="s">
        <v>19</v>
      </c>
      <c r="BR205" s="187" t="s">
        <v>19</v>
      </c>
      <c r="BS205" s="187" t="s">
        <v>19</v>
      </c>
      <c r="BT205" s="187" t="s">
        <v>19</v>
      </c>
    </row>
    <row r="206" spans="1:72" x14ac:dyDescent="0.25">
      <c r="A206" s="1">
        <v>43344</v>
      </c>
      <c r="B206" s="30" t="s">
        <v>212</v>
      </c>
      <c r="C206" s="142">
        <v>105.73437</v>
      </c>
      <c r="D206" s="142">
        <v>116.90938</v>
      </c>
      <c r="E206" s="142">
        <v>104.32205</v>
      </c>
      <c r="F206" s="142">
        <v>112.85558</v>
      </c>
      <c r="G206" s="142">
        <v>99.652320000000003</v>
      </c>
      <c r="H206" s="142">
        <v>97.083399999999997</v>
      </c>
      <c r="I206" s="142">
        <v>106.81968000000001</v>
      </c>
      <c r="J206" s="142">
        <v>-2.4</v>
      </c>
      <c r="K206" s="142">
        <v>-1.4</v>
      </c>
      <c r="L206" s="142">
        <v>-2.6</v>
      </c>
      <c r="M206" s="142">
        <v>-12.6</v>
      </c>
      <c r="N206" s="142">
        <v>6.7</v>
      </c>
      <c r="O206" s="142">
        <v>1.5</v>
      </c>
      <c r="P206" s="142">
        <v>8.3000000000000007</v>
      </c>
      <c r="Q206" s="142">
        <v>1.7</v>
      </c>
      <c r="R206" s="142">
        <v>-1</v>
      </c>
      <c r="S206" s="142">
        <v>2.2000000000000002</v>
      </c>
      <c r="T206" s="142">
        <v>-4.5</v>
      </c>
      <c r="U206" s="142">
        <v>5.8</v>
      </c>
      <c r="V206" s="142">
        <v>0</v>
      </c>
      <c r="W206" s="142">
        <v>5.6</v>
      </c>
      <c r="X206" s="142">
        <v>2.6</v>
      </c>
      <c r="Y206" s="142">
        <v>-0.8</v>
      </c>
      <c r="Z206" s="142">
        <v>3.1</v>
      </c>
      <c r="AA206" s="142">
        <v>-2.7</v>
      </c>
      <c r="AB206" s="142">
        <v>5.9</v>
      </c>
      <c r="AC206" s="142">
        <v>0.5</v>
      </c>
      <c r="AD206" s="142">
        <v>6.9</v>
      </c>
      <c r="AE206" s="188">
        <f t="shared" ref="AE206:AK206" si="124">(AVERAGE(C204:C206)/AVERAGE(C192:C194)-1)*100</f>
        <v>1.0588985739526935</v>
      </c>
      <c r="AF206" s="188">
        <f t="shared" si="124"/>
        <v>-7.6850772810532764E-2</v>
      </c>
      <c r="AG206" s="188">
        <f t="shared" si="124"/>
        <v>1.2183397540354468</v>
      </c>
      <c r="AH206" s="188">
        <f t="shared" si="124"/>
        <v>-8.5755418601861084</v>
      </c>
      <c r="AI206" s="188">
        <f t="shared" si="124"/>
        <v>9.3431767792144562</v>
      </c>
      <c r="AJ206" s="188">
        <f t="shared" si="124"/>
        <v>1.4352438906876319</v>
      </c>
      <c r="AK206" s="188">
        <f t="shared" si="124"/>
        <v>4.5523160996631562</v>
      </c>
      <c r="AL206" s="140">
        <v>147.76074</v>
      </c>
      <c r="AM206" s="140">
        <v>236.56111000000001</v>
      </c>
      <c r="AN206" s="140">
        <v>111.54098</v>
      </c>
      <c r="AO206" s="140">
        <v>108.32528000000001</v>
      </c>
      <c r="AP206" s="140">
        <v>107.38428999999999</v>
      </c>
      <c r="AQ206" s="140">
        <v>92.068460000000002</v>
      </c>
      <c r="AR206" s="140">
        <v>129.55912000000001</v>
      </c>
      <c r="AS206" s="140">
        <v>3.4</v>
      </c>
      <c r="AT206" s="140">
        <v>-3.5</v>
      </c>
      <c r="AU206" s="140">
        <v>10.3</v>
      </c>
      <c r="AV206" s="140">
        <v>12.7</v>
      </c>
      <c r="AW206" s="140">
        <v>-3</v>
      </c>
      <c r="AX206" s="140">
        <v>-3.2</v>
      </c>
      <c r="AY206" s="140">
        <v>25.8</v>
      </c>
      <c r="AZ206" s="140">
        <v>-3.5</v>
      </c>
      <c r="BA206" s="140">
        <v>-2.8</v>
      </c>
      <c r="BB206" s="140">
        <v>-4.2</v>
      </c>
      <c r="BC206" s="140">
        <v>3.1</v>
      </c>
      <c r="BD206" s="140">
        <v>-8.1</v>
      </c>
      <c r="BE206" s="140">
        <v>-16.2</v>
      </c>
      <c r="BF206" s="140">
        <v>1.1000000000000001</v>
      </c>
      <c r="BG206" s="140">
        <v>-3.2</v>
      </c>
      <c r="BH206" s="140">
        <v>-3</v>
      </c>
      <c r="BI206" s="140">
        <v>-3.3</v>
      </c>
      <c r="BJ206" s="140">
        <v>4.7</v>
      </c>
      <c r="BK206" s="140">
        <v>-7.5</v>
      </c>
      <c r="BL206" s="140">
        <v>-16</v>
      </c>
      <c r="BM206" s="140">
        <v>2</v>
      </c>
      <c r="BN206" s="188">
        <f t="shared" ref="BN206:BT206" si="125">(AVERAGE(AL204:AL206)/AVERAGE(AL192:AL194)-1)*100</f>
        <v>1.5365792904424858</v>
      </c>
      <c r="BO206" s="188">
        <f t="shared" si="125"/>
        <v>2.4109582667311669</v>
      </c>
      <c r="BP206" s="188">
        <f t="shared" si="125"/>
        <v>0.72221723074732402</v>
      </c>
      <c r="BQ206" s="188">
        <f t="shared" si="125"/>
        <v>16.656876311620671</v>
      </c>
      <c r="BR206" s="188">
        <f t="shared" si="125"/>
        <v>-3.7373261233568766</v>
      </c>
      <c r="BS206" s="188">
        <f t="shared" si="125"/>
        <v>-9.3957973211102992</v>
      </c>
      <c r="BT206" s="188">
        <f t="shared" si="125"/>
        <v>-1.0756926442644699</v>
      </c>
    </row>
    <row r="207" spans="1:72" x14ac:dyDescent="0.25">
      <c r="A207" s="1">
        <v>43374</v>
      </c>
      <c r="C207" s="142">
        <v>111.61565</v>
      </c>
      <c r="D207" s="142">
        <v>123.58628</v>
      </c>
      <c r="E207" s="142">
        <v>110.10278</v>
      </c>
      <c r="F207" s="142">
        <v>108.10392</v>
      </c>
      <c r="G207" s="142">
        <v>101.82509</v>
      </c>
      <c r="H207" s="142">
        <v>101.31872</v>
      </c>
      <c r="I207" s="142">
        <v>109.5104</v>
      </c>
      <c r="J207" s="142">
        <v>0.7</v>
      </c>
      <c r="K207" s="142">
        <v>2.2999999999999998</v>
      </c>
      <c r="L207" s="142">
        <v>0.4</v>
      </c>
      <c r="M207" s="142">
        <v>-10</v>
      </c>
      <c r="N207" s="142">
        <v>7.5</v>
      </c>
      <c r="O207" s="142">
        <v>4</v>
      </c>
      <c r="P207" s="142">
        <v>2.9</v>
      </c>
      <c r="Q207" s="142">
        <v>1.6</v>
      </c>
      <c r="R207" s="142">
        <v>-0.6</v>
      </c>
      <c r="S207" s="142">
        <v>2</v>
      </c>
      <c r="T207" s="142">
        <v>-5.0999999999999996</v>
      </c>
      <c r="U207" s="142">
        <v>6</v>
      </c>
      <c r="V207" s="142">
        <v>0.4</v>
      </c>
      <c r="W207" s="142">
        <v>5.3</v>
      </c>
      <c r="X207" s="142">
        <v>2.1</v>
      </c>
      <c r="Y207" s="142">
        <v>-0.8</v>
      </c>
      <c r="Z207" s="142">
        <v>2.6</v>
      </c>
      <c r="AA207" s="142">
        <v>-3.8</v>
      </c>
      <c r="AB207" s="142">
        <v>6.3</v>
      </c>
      <c r="AC207" s="142">
        <v>0.6</v>
      </c>
      <c r="AD207" s="142">
        <v>6.6</v>
      </c>
      <c r="AE207" s="187" t="s">
        <v>19</v>
      </c>
      <c r="AF207" s="188" t="s">
        <v>19</v>
      </c>
      <c r="AG207" s="188" t="s">
        <v>19</v>
      </c>
      <c r="AH207" s="188" t="s">
        <v>19</v>
      </c>
      <c r="AI207" s="188" t="s">
        <v>19</v>
      </c>
      <c r="AJ207" s="188" t="s">
        <v>19</v>
      </c>
      <c r="AK207" s="187" t="s">
        <v>19</v>
      </c>
      <c r="AL207" s="140">
        <v>156.19705999999999</v>
      </c>
      <c r="AM207" s="140">
        <v>264.30090000000001</v>
      </c>
      <c r="AN207" s="140">
        <v>112.10383</v>
      </c>
      <c r="AO207" s="140">
        <v>109.40232</v>
      </c>
      <c r="AP207" s="140">
        <v>114.08099</v>
      </c>
      <c r="AQ207" s="140">
        <v>94.092550000000003</v>
      </c>
      <c r="AR207" s="140">
        <v>124.71245</v>
      </c>
      <c r="AS207" s="140">
        <v>5.2</v>
      </c>
      <c r="AT207" s="140">
        <v>6.2</v>
      </c>
      <c r="AU207" s="140">
        <v>4.2</v>
      </c>
      <c r="AV207" s="140">
        <v>9.6</v>
      </c>
      <c r="AW207" s="140">
        <v>0.8</v>
      </c>
      <c r="AX207" s="140">
        <v>-2.1</v>
      </c>
      <c r="AY207" s="140">
        <v>5.9</v>
      </c>
      <c r="AZ207" s="140">
        <v>-2.6</v>
      </c>
      <c r="BA207" s="140">
        <v>-1.9</v>
      </c>
      <c r="BB207" s="140">
        <v>-3.4</v>
      </c>
      <c r="BC207" s="140">
        <v>3.8</v>
      </c>
      <c r="BD207" s="140">
        <v>-7.2</v>
      </c>
      <c r="BE207" s="140">
        <v>-14.9</v>
      </c>
      <c r="BF207" s="140">
        <v>1.6</v>
      </c>
      <c r="BG207" s="140">
        <v>-2.5</v>
      </c>
      <c r="BH207" s="140">
        <v>-2.4</v>
      </c>
      <c r="BI207" s="140">
        <v>-2.6</v>
      </c>
      <c r="BJ207" s="140">
        <v>4.7</v>
      </c>
      <c r="BK207" s="140">
        <v>-6.9</v>
      </c>
      <c r="BL207" s="140">
        <v>-15.4</v>
      </c>
      <c r="BM207" s="140">
        <v>3.3</v>
      </c>
      <c r="BN207" s="187" t="s">
        <v>19</v>
      </c>
      <c r="BO207" s="187" t="s">
        <v>19</v>
      </c>
      <c r="BP207" s="187" t="s">
        <v>19</v>
      </c>
      <c r="BQ207" s="187" t="s">
        <v>19</v>
      </c>
      <c r="BR207" s="187" t="s">
        <v>19</v>
      </c>
      <c r="BS207" s="187" t="s">
        <v>19</v>
      </c>
      <c r="BT207" s="187" t="s">
        <v>19</v>
      </c>
    </row>
    <row r="208" spans="1:72" x14ac:dyDescent="0.25">
      <c r="A208" s="1">
        <v>43405</v>
      </c>
      <c r="C208" s="142">
        <v>104.28134</v>
      </c>
      <c r="D208" s="142">
        <v>118.20499</v>
      </c>
      <c r="E208" s="142">
        <v>102.52164</v>
      </c>
      <c r="F208" s="142">
        <v>99.179090000000002</v>
      </c>
      <c r="G208" s="142">
        <v>99.546210000000002</v>
      </c>
      <c r="H208" s="142">
        <v>95.556989999999999</v>
      </c>
      <c r="I208" s="142">
        <v>103.90219</v>
      </c>
      <c r="J208" s="142">
        <v>-1.2</v>
      </c>
      <c r="K208" s="142">
        <v>1.5</v>
      </c>
      <c r="L208" s="142">
        <v>-1.6</v>
      </c>
      <c r="M208" s="142">
        <v>-5.9</v>
      </c>
      <c r="N208" s="142">
        <v>3.8</v>
      </c>
      <c r="O208" s="142">
        <v>0.8</v>
      </c>
      <c r="P208" s="142">
        <v>0.3</v>
      </c>
      <c r="Q208" s="142">
        <v>1.4</v>
      </c>
      <c r="R208" s="142">
        <v>-0.4</v>
      </c>
      <c r="S208" s="142">
        <v>1.6</v>
      </c>
      <c r="T208" s="142">
        <v>-5.0999999999999996</v>
      </c>
      <c r="U208" s="142">
        <v>5.8</v>
      </c>
      <c r="V208" s="142">
        <v>0.4</v>
      </c>
      <c r="W208" s="142">
        <v>4.8</v>
      </c>
      <c r="X208" s="142">
        <v>1.6</v>
      </c>
      <c r="Y208" s="142">
        <v>-0.7</v>
      </c>
      <c r="Z208" s="142">
        <v>2</v>
      </c>
      <c r="AA208" s="142">
        <v>-4.5</v>
      </c>
      <c r="AB208" s="142">
        <v>6.1</v>
      </c>
      <c r="AC208" s="142">
        <v>0.6</v>
      </c>
      <c r="AD208" s="142">
        <v>5.7</v>
      </c>
      <c r="AE208" s="187" t="s">
        <v>19</v>
      </c>
      <c r="AF208" s="188" t="s">
        <v>19</v>
      </c>
      <c r="AG208" s="188" t="s">
        <v>19</v>
      </c>
      <c r="AH208" s="188" t="s">
        <v>19</v>
      </c>
      <c r="AI208" s="188" t="s">
        <v>19</v>
      </c>
      <c r="AJ208" s="188" t="s">
        <v>19</v>
      </c>
      <c r="AK208" s="187" t="s">
        <v>19</v>
      </c>
      <c r="AL208" s="140">
        <v>149.14906999999999</v>
      </c>
      <c r="AM208" s="140">
        <v>257.29230999999999</v>
      </c>
      <c r="AN208" s="140">
        <v>105.03976</v>
      </c>
      <c r="AO208" s="140">
        <v>102.24432</v>
      </c>
      <c r="AP208" s="140">
        <v>106.59426999999999</v>
      </c>
      <c r="AQ208" s="140">
        <v>85.795349999999999</v>
      </c>
      <c r="AR208" s="140">
        <v>118.80229</v>
      </c>
      <c r="AS208" s="140">
        <v>3.1</v>
      </c>
      <c r="AT208" s="140">
        <v>5.0999999999999996</v>
      </c>
      <c r="AU208" s="140">
        <v>1.2</v>
      </c>
      <c r="AV208" s="140">
        <v>3.8</v>
      </c>
      <c r="AW208" s="140">
        <v>6.9</v>
      </c>
      <c r="AX208" s="140">
        <v>-3.5</v>
      </c>
      <c r="AY208" s="140">
        <v>-1.5</v>
      </c>
      <c r="AZ208" s="140">
        <v>-2.1</v>
      </c>
      <c r="BA208" s="140">
        <v>-1.3</v>
      </c>
      <c r="BB208" s="140">
        <v>-2.9</v>
      </c>
      <c r="BC208" s="140">
        <v>3.8</v>
      </c>
      <c r="BD208" s="140">
        <v>-6.1</v>
      </c>
      <c r="BE208" s="140">
        <v>-14</v>
      </c>
      <c r="BF208" s="140">
        <v>1.3</v>
      </c>
      <c r="BG208" s="140">
        <v>-2.4</v>
      </c>
      <c r="BH208" s="140">
        <v>-1.6</v>
      </c>
      <c r="BI208" s="140">
        <v>-3.1</v>
      </c>
      <c r="BJ208" s="140">
        <v>4.2</v>
      </c>
      <c r="BK208" s="140">
        <v>-7.3</v>
      </c>
      <c r="BL208" s="140">
        <v>-14.8</v>
      </c>
      <c r="BM208" s="140">
        <v>1.9</v>
      </c>
      <c r="BN208" s="187" t="s">
        <v>19</v>
      </c>
      <c r="BO208" s="187" t="s">
        <v>19</v>
      </c>
      <c r="BP208" s="187" t="s">
        <v>19</v>
      </c>
      <c r="BQ208" s="187" t="s">
        <v>19</v>
      </c>
      <c r="BR208" s="187" t="s">
        <v>19</v>
      </c>
      <c r="BS208" s="187" t="s">
        <v>19</v>
      </c>
      <c r="BT208" s="187" t="s">
        <v>19</v>
      </c>
    </row>
    <row r="209" spans="1:72" x14ac:dyDescent="0.25">
      <c r="A209" s="1">
        <v>43435</v>
      </c>
      <c r="B209" s="30" t="s">
        <v>213</v>
      </c>
      <c r="C209" s="142">
        <v>90.841409999999996</v>
      </c>
      <c r="D209" s="142">
        <v>123.7175</v>
      </c>
      <c r="E209" s="142">
        <v>86.686459999999997</v>
      </c>
      <c r="F209" s="142">
        <v>85.747950000000003</v>
      </c>
      <c r="G209" s="142">
        <v>95.295590000000004</v>
      </c>
      <c r="H209" s="142">
        <v>88.412019999999998</v>
      </c>
      <c r="I209" s="142">
        <v>87.874880000000005</v>
      </c>
      <c r="J209" s="142">
        <v>-3.8</v>
      </c>
      <c r="K209" s="142">
        <v>5</v>
      </c>
      <c r="L209" s="142">
        <v>-5.2</v>
      </c>
      <c r="M209" s="142">
        <v>-7.7</v>
      </c>
      <c r="N209" s="142">
        <v>-3.1</v>
      </c>
      <c r="O209" s="142">
        <v>1.2</v>
      </c>
      <c r="P209" s="142">
        <v>-4.5</v>
      </c>
      <c r="Q209" s="142">
        <v>1</v>
      </c>
      <c r="R209" s="142">
        <v>0</v>
      </c>
      <c r="S209" s="142">
        <v>1.1000000000000001</v>
      </c>
      <c r="T209" s="142">
        <v>-5.3</v>
      </c>
      <c r="U209" s="142">
        <v>5</v>
      </c>
      <c r="V209" s="142">
        <v>0.5</v>
      </c>
      <c r="W209" s="142">
        <v>4.0999999999999996</v>
      </c>
      <c r="X209" s="142">
        <v>1</v>
      </c>
      <c r="Y209" s="142">
        <v>0</v>
      </c>
      <c r="Z209" s="142">
        <v>1.1000000000000001</v>
      </c>
      <c r="AA209" s="142">
        <v>-5.3</v>
      </c>
      <c r="AB209" s="142">
        <v>5</v>
      </c>
      <c r="AC209" s="142">
        <v>0.5</v>
      </c>
      <c r="AD209" s="142">
        <v>4.0999999999999996</v>
      </c>
      <c r="AE209" s="188">
        <f>(AVERAGE(C207:C209)/AVERAGE(C195:C197)-1)*100</f>
        <v>-1.3235402264210938</v>
      </c>
      <c r="AF209" s="188">
        <f t="shared" ref="AF209:AK209" si="126">(AVERAGE(D207:D209)/AVERAGE(D195:D197)-1)*100</f>
        <v>2.9657538485661217</v>
      </c>
      <c r="AG209" s="188">
        <f t="shared" si="126"/>
        <v>-1.9538932094287143</v>
      </c>
      <c r="AH209" s="188">
        <f t="shared" si="126"/>
        <v>-7.9803218024656282</v>
      </c>
      <c r="AI209" s="188">
        <f t="shared" si="126"/>
        <v>2.6407673528704212</v>
      </c>
      <c r="AJ209" s="188">
        <f t="shared" si="126"/>
        <v>2.0447565446481075</v>
      </c>
      <c r="AK209" s="188">
        <f t="shared" si="126"/>
        <v>-0.2491920527248892</v>
      </c>
      <c r="AL209" s="140">
        <v>142.80445</v>
      </c>
      <c r="AM209" s="140">
        <v>266.01209999999998</v>
      </c>
      <c r="AN209" s="140">
        <v>92.550690000000003</v>
      </c>
      <c r="AO209" s="140">
        <v>94.919479999999993</v>
      </c>
      <c r="AP209" s="140">
        <v>94.705849999999998</v>
      </c>
      <c r="AQ209" s="140">
        <v>71.532409999999999</v>
      </c>
      <c r="AR209" s="140">
        <v>102.73614999999999</v>
      </c>
      <c r="AS209" s="140">
        <v>3.1</v>
      </c>
      <c r="AT209" s="140">
        <v>4.3</v>
      </c>
      <c r="AU209" s="140">
        <v>1.7</v>
      </c>
      <c r="AV209" s="140">
        <v>-4.9000000000000004</v>
      </c>
      <c r="AW209" s="140">
        <v>0.4</v>
      </c>
      <c r="AX209" s="140">
        <v>3.7</v>
      </c>
      <c r="AY209" s="140">
        <v>7.5</v>
      </c>
      <c r="AZ209" s="140">
        <v>-1.7</v>
      </c>
      <c r="BA209" s="140">
        <v>-0.8</v>
      </c>
      <c r="BB209" s="140">
        <v>-2.6</v>
      </c>
      <c r="BC209" s="140">
        <v>3</v>
      </c>
      <c r="BD209" s="140">
        <v>-5.6</v>
      </c>
      <c r="BE209" s="140">
        <v>-13</v>
      </c>
      <c r="BF209" s="140">
        <v>1.8</v>
      </c>
      <c r="BG209" s="140">
        <v>-1.7</v>
      </c>
      <c r="BH209" s="140">
        <v>-0.8</v>
      </c>
      <c r="BI209" s="140">
        <v>-2.6</v>
      </c>
      <c r="BJ209" s="140">
        <v>3</v>
      </c>
      <c r="BK209" s="140">
        <v>-5.6</v>
      </c>
      <c r="BL209" s="140">
        <v>-13</v>
      </c>
      <c r="BM209" s="140">
        <v>1.8</v>
      </c>
      <c r="BN209" s="188">
        <f t="shared" ref="BN209:BT209" si="127">(AVERAGE(AL207:AL209)/AVERAGE(AL195:AL197)-1)*100</f>
        <v>3.8191401798664426</v>
      </c>
      <c r="BO209" s="188">
        <f t="shared" si="127"/>
        <v>5.1899006142442472</v>
      </c>
      <c r="BP209" s="188">
        <f t="shared" si="127"/>
        <v>2.4344897508877583</v>
      </c>
      <c r="BQ209" s="188">
        <f t="shared" si="127"/>
        <v>2.8230253374072811</v>
      </c>
      <c r="BR209" s="188">
        <f t="shared" si="127"/>
        <v>2.6801515420607602</v>
      </c>
      <c r="BS209" s="188">
        <f t="shared" si="127"/>
        <v>-0.99051889496859502</v>
      </c>
      <c r="BT209" s="188">
        <f t="shared" si="127"/>
        <v>3.678814309070888</v>
      </c>
    </row>
    <row r="210" spans="1:72" x14ac:dyDescent="0.25">
      <c r="A210" s="1">
        <v>43466</v>
      </c>
      <c r="C210" s="142">
        <v>94.022859999999994</v>
      </c>
      <c r="D210" s="142">
        <v>119.76432</v>
      </c>
      <c r="E210" s="142">
        <v>90.76961</v>
      </c>
      <c r="F210" s="142">
        <v>84.630170000000007</v>
      </c>
      <c r="G210" s="142">
        <v>91.960290000000001</v>
      </c>
      <c r="H210" s="142">
        <v>91.539439999999999</v>
      </c>
      <c r="I210" s="142">
        <v>99.168530000000004</v>
      </c>
      <c r="J210" s="142">
        <v>-1.9</v>
      </c>
      <c r="K210" s="142">
        <v>1.7</v>
      </c>
      <c r="L210" s="142">
        <v>-2.5</v>
      </c>
      <c r="M210" s="142">
        <v>-2.4</v>
      </c>
      <c r="N210" s="142">
        <v>-3.8</v>
      </c>
      <c r="O210" s="142">
        <v>1.5</v>
      </c>
      <c r="P210" s="142">
        <v>-2.4</v>
      </c>
      <c r="Q210" s="142">
        <v>-1.9</v>
      </c>
      <c r="R210" s="142">
        <v>1.7</v>
      </c>
      <c r="S210" s="142">
        <v>-2.5</v>
      </c>
      <c r="T210" s="142">
        <v>-2.4</v>
      </c>
      <c r="U210" s="142">
        <v>-3.8</v>
      </c>
      <c r="V210" s="142">
        <v>1.5</v>
      </c>
      <c r="W210" s="142">
        <v>-2.4</v>
      </c>
      <c r="X210" s="142">
        <v>0.4</v>
      </c>
      <c r="Y210" s="142">
        <v>0.2</v>
      </c>
      <c r="Z210" s="142">
        <v>0.4</v>
      </c>
      <c r="AA210" s="142">
        <v>-5.7</v>
      </c>
      <c r="AB210" s="142">
        <v>4.2</v>
      </c>
      <c r="AC210" s="142">
        <v>0.5</v>
      </c>
      <c r="AD210" s="142">
        <v>3</v>
      </c>
      <c r="AE210" s="189" t="s">
        <v>19</v>
      </c>
      <c r="AF210" s="190" t="s">
        <v>19</v>
      </c>
      <c r="AG210" s="190" t="s">
        <v>19</v>
      </c>
      <c r="AH210" s="190" t="s">
        <v>19</v>
      </c>
      <c r="AI210" s="190" t="s">
        <v>19</v>
      </c>
      <c r="AJ210" s="190" t="s">
        <v>19</v>
      </c>
      <c r="AK210" s="189" t="s">
        <v>19</v>
      </c>
      <c r="AL210" s="140">
        <v>137.96365</v>
      </c>
      <c r="AM210" s="140">
        <v>252.78167999999999</v>
      </c>
      <c r="AN210" s="140">
        <v>91.13185</v>
      </c>
      <c r="AO210" s="140">
        <v>92.828879999999998</v>
      </c>
      <c r="AP210" s="140">
        <v>73.913910000000001</v>
      </c>
      <c r="AQ210" s="140">
        <v>86.020920000000004</v>
      </c>
      <c r="AR210" s="140">
        <v>104.33669</v>
      </c>
      <c r="AS210" s="140">
        <v>-0.7</v>
      </c>
      <c r="AT210" s="140">
        <v>2.4</v>
      </c>
      <c r="AU210" s="140">
        <v>-4.0999999999999996</v>
      </c>
      <c r="AV210" s="140">
        <v>7.5</v>
      </c>
      <c r="AW210" s="140">
        <v>-32.4</v>
      </c>
      <c r="AX210" s="140">
        <v>13.7</v>
      </c>
      <c r="AY210" s="140">
        <v>-0.9</v>
      </c>
      <c r="AZ210" s="140">
        <v>-0.7</v>
      </c>
      <c r="BA210" s="140">
        <v>2.4</v>
      </c>
      <c r="BB210" s="140">
        <v>-4.0999999999999996</v>
      </c>
      <c r="BC210" s="140">
        <v>7.5</v>
      </c>
      <c r="BD210" s="140">
        <v>-32.4</v>
      </c>
      <c r="BE210" s="140">
        <v>13.7</v>
      </c>
      <c r="BF210" s="140">
        <v>-0.9</v>
      </c>
      <c r="BG210" s="140">
        <v>-1</v>
      </c>
      <c r="BH210" s="140">
        <v>-0.2</v>
      </c>
      <c r="BI210" s="140">
        <v>-1.7</v>
      </c>
      <c r="BJ210" s="140">
        <v>3.6</v>
      </c>
      <c r="BK210" s="140">
        <v>-7.7</v>
      </c>
      <c r="BL210" s="140">
        <v>-10.8</v>
      </c>
      <c r="BM210" s="140">
        <v>3.9</v>
      </c>
      <c r="BN210" s="191" t="s">
        <v>19</v>
      </c>
      <c r="BO210" s="191" t="s">
        <v>19</v>
      </c>
      <c r="BP210" s="191" t="s">
        <v>19</v>
      </c>
      <c r="BQ210" s="191" t="s">
        <v>19</v>
      </c>
      <c r="BR210" s="191" t="s">
        <v>19</v>
      </c>
      <c r="BS210" s="191" t="s">
        <v>19</v>
      </c>
      <c r="BT210" s="191" t="s">
        <v>19</v>
      </c>
    </row>
    <row r="211" spans="1:72" x14ac:dyDescent="0.25">
      <c r="A211" s="1">
        <v>43497</v>
      </c>
      <c r="C211" s="142">
        <v>92.151759999999996</v>
      </c>
      <c r="D211" s="142">
        <v>92.448120000000003</v>
      </c>
      <c r="E211" s="142">
        <v>92.114310000000003</v>
      </c>
      <c r="F211" s="142">
        <v>79.607069999999993</v>
      </c>
      <c r="G211" s="142">
        <v>85.414320000000004</v>
      </c>
      <c r="H211" s="142">
        <v>90.837159999999997</v>
      </c>
      <c r="I211" s="142">
        <v>94.107550000000003</v>
      </c>
      <c r="J211" s="142">
        <v>2.2999999999999998</v>
      </c>
      <c r="K211" s="142">
        <v>-9.4</v>
      </c>
      <c r="L211" s="142">
        <v>4</v>
      </c>
      <c r="M211" s="142">
        <v>4.5999999999999996</v>
      </c>
      <c r="N211" s="142">
        <v>-2.8</v>
      </c>
      <c r="O211" s="142">
        <v>5.8</v>
      </c>
      <c r="P211" s="142">
        <v>-2</v>
      </c>
      <c r="Q211" s="142">
        <v>0.2</v>
      </c>
      <c r="R211" s="142">
        <v>-3.5</v>
      </c>
      <c r="S211" s="142">
        <v>0.7</v>
      </c>
      <c r="T211" s="142">
        <v>0.9</v>
      </c>
      <c r="U211" s="142">
        <v>-3.3</v>
      </c>
      <c r="V211" s="142">
        <v>3.6</v>
      </c>
      <c r="W211" s="142">
        <v>-2.2000000000000002</v>
      </c>
      <c r="X211" s="142">
        <v>0.4</v>
      </c>
      <c r="Y211" s="142">
        <v>-0.1</v>
      </c>
      <c r="Z211" s="142">
        <v>0.5</v>
      </c>
      <c r="AA211" s="142">
        <v>-5.5</v>
      </c>
      <c r="AB211" s="142">
        <v>3.1</v>
      </c>
      <c r="AC211" s="142">
        <v>0.9</v>
      </c>
      <c r="AD211" s="142">
        <v>2.2000000000000002</v>
      </c>
      <c r="AE211" s="189" t="s">
        <v>19</v>
      </c>
      <c r="AF211" s="190" t="s">
        <v>19</v>
      </c>
      <c r="AG211" s="190" t="s">
        <v>19</v>
      </c>
      <c r="AH211" s="190" t="s">
        <v>19</v>
      </c>
      <c r="AI211" s="190" t="s">
        <v>19</v>
      </c>
      <c r="AJ211" s="190" t="s">
        <v>19</v>
      </c>
      <c r="AK211" s="189" t="s">
        <v>19</v>
      </c>
      <c r="AL211" s="140">
        <v>111.54978</v>
      </c>
      <c r="AM211" s="140">
        <v>174.71592000000001</v>
      </c>
      <c r="AN211" s="140">
        <v>85.785669999999996</v>
      </c>
      <c r="AO211" s="140">
        <v>85.006</v>
      </c>
      <c r="AP211" s="140">
        <v>63.319540000000003</v>
      </c>
      <c r="AQ211" s="140">
        <v>96.931950000000001</v>
      </c>
      <c r="AR211" s="140">
        <v>94.007649999999998</v>
      </c>
      <c r="AS211" s="140">
        <v>-12.9</v>
      </c>
      <c r="AT211" s="140">
        <v>-25</v>
      </c>
      <c r="AU211" s="140">
        <v>0.6</v>
      </c>
      <c r="AV211" s="140">
        <v>6.6</v>
      </c>
      <c r="AW211" s="140">
        <v>-14.7</v>
      </c>
      <c r="AX211" s="140">
        <v>16.5</v>
      </c>
      <c r="AY211" s="140">
        <v>-4.5</v>
      </c>
      <c r="AZ211" s="140">
        <v>-6.6</v>
      </c>
      <c r="BA211" s="140">
        <v>-10.9</v>
      </c>
      <c r="BB211" s="140">
        <v>-1.9</v>
      </c>
      <c r="BC211" s="140">
        <v>7</v>
      </c>
      <c r="BD211" s="140">
        <v>-25.3</v>
      </c>
      <c r="BE211" s="140">
        <v>15.2</v>
      </c>
      <c r="BF211" s="140">
        <v>-2.6</v>
      </c>
      <c r="BG211" s="140">
        <v>-1.4</v>
      </c>
      <c r="BH211" s="140">
        <v>-2</v>
      </c>
      <c r="BI211" s="140">
        <v>-0.9</v>
      </c>
      <c r="BJ211" s="140">
        <v>3.8</v>
      </c>
      <c r="BK211" s="140">
        <v>-6.2</v>
      </c>
      <c r="BL211" s="140">
        <v>-8.9</v>
      </c>
      <c r="BM211" s="140">
        <v>4.0999999999999996</v>
      </c>
      <c r="BN211" s="191" t="s">
        <v>19</v>
      </c>
      <c r="BO211" s="191" t="s">
        <v>19</v>
      </c>
      <c r="BP211" s="191" t="s">
        <v>19</v>
      </c>
      <c r="BQ211" s="191" t="s">
        <v>19</v>
      </c>
      <c r="BR211" s="191" t="s">
        <v>19</v>
      </c>
      <c r="BS211" s="191" t="s">
        <v>19</v>
      </c>
      <c r="BT211" s="191" t="s">
        <v>19</v>
      </c>
    </row>
    <row r="212" spans="1:72" x14ac:dyDescent="0.25">
      <c r="A212" s="1">
        <v>43525</v>
      </c>
      <c r="B212" s="30" t="s">
        <v>219</v>
      </c>
      <c r="C212" s="142">
        <v>94.396330000000006</v>
      </c>
      <c r="D212" s="142">
        <v>96.851680000000002</v>
      </c>
      <c r="E212" s="142">
        <v>94.086020000000005</v>
      </c>
      <c r="F212" s="142">
        <v>82.074740000000006</v>
      </c>
      <c r="G212" s="142">
        <v>92.372770000000003</v>
      </c>
      <c r="H212" s="142">
        <v>94.752610000000004</v>
      </c>
      <c r="I212" s="142">
        <v>104.06466</v>
      </c>
      <c r="J212" s="142">
        <v>-6.1</v>
      </c>
      <c r="K212" s="142">
        <v>-13.4</v>
      </c>
      <c r="L212" s="142">
        <v>-5</v>
      </c>
      <c r="M212" s="142">
        <v>-4.3</v>
      </c>
      <c r="N212" s="142">
        <v>-1.1000000000000001</v>
      </c>
      <c r="O212" s="142">
        <v>-0.1</v>
      </c>
      <c r="P212" s="142">
        <v>-1.5</v>
      </c>
      <c r="Q212" s="142">
        <v>-2</v>
      </c>
      <c r="R212" s="142">
        <v>-6.8</v>
      </c>
      <c r="S212" s="142">
        <v>-1.3</v>
      </c>
      <c r="T212" s="142">
        <v>-0.9</v>
      </c>
      <c r="U212" s="142">
        <v>-2.6</v>
      </c>
      <c r="V212" s="142">
        <v>2.2999999999999998</v>
      </c>
      <c r="W212" s="142">
        <v>-2</v>
      </c>
      <c r="X212" s="142">
        <v>-0.1</v>
      </c>
      <c r="Y212" s="142">
        <v>-0.9</v>
      </c>
      <c r="Z212" s="142">
        <v>0</v>
      </c>
      <c r="AA212" s="142">
        <v>-5.6</v>
      </c>
      <c r="AB212" s="142">
        <v>2.6</v>
      </c>
      <c r="AC212" s="142">
        <v>1.1000000000000001</v>
      </c>
      <c r="AD212" s="142">
        <v>1.6</v>
      </c>
      <c r="AE212" s="190">
        <f t="shared" ref="AE212:AK212" si="128">(AVERAGE(C210:C212)/AVERAGE(C198:C200)-1)*100</f>
        <v>-2.0322418527586206</v>
      </c>
      <c r="AF212" s="190">
        <f t="shared" si="128"/>
        <v>-6.81327415244054</v>
      </c>
      <c r="AG212" s="190">
        <f t="shared" si="128"/>
        <v>-1.3182251884598983</v>
      </c>
      <c r="AH212" s="190">
        <f t="shared" si="128"/>
        <v>-0.91968050142260394</v>
      </c>
      <c r="AI212" s="190">
        <f t="shared" si="128"/>
        <v>-2.5687286321845804</v>
      </c>
      <c r="AJ212" s="190">
        <f t="shared" si="128"/>
        <v>2.3444603876359604</v>
      </c>
      <c r="AK212" s="190">
        <f t="shared" si="128"/>
        <v>-1.950799631216682</v>
      </c>
      <c r="AL212" s="140">
        <v>127.23248</v>
      </c>
      <c r="AM212" s="140">
        <v>221.60473999999999</v>
      </c>
      <c r="AN212" s="140">
        <v>88.740070000000003</v>
      </c>
      <c r="AO212" s="140">
        <v>79.237740000000002</v>
      </c>
      <c r="AP212" s="140">
        <v>48.607660000000003</v>
      </c>
      <c r="AQ212" s="140">
        <v>103.01170999999999</v>
      </c>
      <c r="AR212" s="140">
        <v>113.87115</v>
      </c>
      <c r="AS212" s="140">
        <v>-9.8000000000000007</v>
      </c>
      <c r="AT212" s="140">
        <v>-8.1999999999999993</v>
      </c>
      <c r="AU212" s="140">
        <v>-11.4</v>
      </c>
      <c r="AV212" s="140">
        <v>-14.9</v>
      </c>
      <c r="AW212" s="140">
        <v>-46.2</v>
      </c>
      <c r="AX212" s="140">
        <v>9.1</v>
      </c>
      <c r="AY212" s="140">
        <v>-2</v>
      </c>
      <c r="AZ212" s="140">
        <v>-7.7</v>
      </c>
      <c r="BA212" s="140">
        <v>-10</v>
      </c>
      <c r="BB212" s="140">
        <v>-5.3</v>
      </c>
      <c r="BC212" s="140">
        <v>-0.9</v>
      </c>
      <c r="BD212" s="140">
        <v>-32.200000000000003</v>
      </c>
      <c r="BE212" s="140">
        <v>12.9</v>
      </c>
      <c r="BF212" s="140">
        <v>-2.4</v>
      </c>
      <c r="BG212" s="140">
        <v>-2</v>
      </c>
      <c r="BH212" s="140">
        <v>-2.1</v>
      </c>
      <c r="BI212" s="140">
        <v>-1.9</v>
      </c>
      <c r="BJ212" s="140">
        <v>1.7</v>
      </c>
      <c r="BK212" s="140">
        <v>-9.3000000000000007</v>
      </c>
      <c r="BL212" s="140">
        <v>-6.5</v>
      </c>
      <c r="BM212" s="140">
        <v>3.2</v>
      </c>
      <c r="BN212" s="192">
        <f t="shared" ref="BN212:BT212" si="129">(AVERAGE(AL210:AL212)/AVERAGE(AL198:AL200)-1)*100</f>
        <v>-7.6861391689623808</v>
      </c>
      <c r="BO212" s="192">
        <f t="shared" si="129"/>
        <v>-9.9847767901624529</v>
      </c>
      <c r="BP212" s="192">
        <f t="shared" si="129"/>
        <v>-5.2754554911656033</v>
      </c>
      <c r="BQ212" s="192">
        <f t="shared" si="129"/>
        <v>-0.86240384104038226</v>
      </c>
      <c r="BR212" s="192">
        <f t="shared" si="129"/>
        <v>-32.183576181995363</v>
      </c>
      <c r="BS212" s="192">
        <f t="shared" si="129"/>
        <v>12.922358237245302</v>
      </c>
      <c r="BT212" s="192">
        <f t="shared" si="129"/>
        <v>-2.4295127267854433</v>
      </c>
    </row>
    <row r="213" spans="1:72" x14ac:dyDescent="0.25">
      <c r="A213" s="1">
        <v>43556</v>
      </c>
      <c r="C213" s="142">
        <v>97.126180000000005</v>
      </c>
      <c r="D213" s="142">
        <v>85.315619999999996</v>
      </c>
      <c r="E213" s="142">
        <v>98.618819999999999</v>
      </c>
      <c r="F213" s="142">
        <v>90.947310000000002</v>
      </c>
      <c r="G213" s="142">
        <v>91.441249999999997</v>
      </c>
      <c r="H213" s="142">
        <v>93.503960000000006</v>
      </c>
      <c r="I213" s="142">
        <v>104.0423</v>
      </c>
      <c r="J213" s="142">
        <v>-3.6</v>
      </c>
      <c r="K213" s="142">
        <v>-22.8</v>
      </c>
      <c r="L213" s="142">
        <v>-0.9</v>
      </c>
      <c r="M213" s="142">
        <v>-4.8</v>
      </c>
      <c r="N213" s="142">
        <v>-0.8</v>
      </c>
      <c r="O213" s="142">
        <v>0.4</v>
      </c>
      <c r="P213" s="142">
        <v>1.8</v>
      </c>
      <c r="Q213" s="142">
        <v>-2.4</v>
      </c>
      <c r="R213" s="142">
        <v>-10.8</v>
      </c>
      <c r="S213" s="142">
        <v>-1.2</v>
      </c>
      <c r="T213" s="142">
        <v>-2</v>
      </c>
      <c r="U213" s="142">
        <v>-2.1</v>
      </c>
      <c r="V213" s="142">
        <v>1.9</v>
      </c>
      <c r="W213" s="142">
        <v>-1</v>
      </c>
      <c r="X213" s="142">
        <v>-1.1000000000000001</v>
      </c>
      <c r="Y213" s="142">
        <v>-2.6</v>
      </c>
      <c r="Z213" s="142">
        <v>-0.9</v>
      </c>
      <c r="AA213" s="142">
        <v>-6.7</v>
      </c>
      <c r="AB213" s="142">
        <v>2.1</v>
      </c>
      <c r="AC213" s="142">
        <v>0.8</v>
      </c>
      <c r="AD213" s="142">
        <v>1.1000000000000001</v>
      </c>
      <c r="AE213" s="189" t="s">
        <v>19</v>
      </c>
      <c r="AF213" s="190" t="s">
        <v>19</v>
      </c>
      <c r="AG213" s="190" t="s">
        <v>19</v>
      </c>
      <c r="AH213" s="190" t="s">
        <v>19</v>
      </c>
      <c r="AI213" s="190" t="s">
        <v>19</v>
      </c>
      <c r="AJ213" s="190" t="s">
        <v>19</v>
      </c>
      <c r="AK213" s="189" t="s">
        <v>19</v>
      </c>
      <c r="AL213" s="140">
        <v>117.51427</v>
      </c>
      <c r="AM213" s="140">
        <v>176.51158000000001</v>
      </c>
      <c r="AN213" s="140">
        <v>93.450530000000001</v>
      </c>
      <c r="AO213" s="140">
        <v>76.697779999999995</v>
      </c>
      <c r="AP213" s="140">
        <v>75.032210000000006</v>
      </c>
      <c r="AQ213" s="140">
        <v>101.26246</v>
      </c>
      <c r="AR213" s="140">
        <v>114.55546</v>
      </c>
      <c r="AS213" s="140">
        <v>-17.399999999999999</v>
      </c>
      <c r="AT213" s="140">
        <v>-28.6</v>
      </c>
      <c r="AU213" s="140">
        <v>-6.2</v>
      </c>
      <c r="AV213" s="140">
        <v>-2.5</v>
      </c>
      <c r="AW213" s="140">
        <v>-32.700000000000003</v>
      </c>
      <c r="AX213" s="140">
        <v>11.5</v>
      </c>
      <c r="AY213" s="140">
        <v>-0.3</v>
      </c>
      <c r="AZ213" s="140">
        <v>-10.199999999999999</v>
      </c>
      <c r="BA213" s="140">
        <v>-14.7</v>
      </c>
      <c r="BB213" s="140">
        <v>-5.5</v>
      </c>
      <c r="BC213" s="140">
        <v>-1.2</v>
      </c>
      <c r="BD213" s="140">
        <v>-32.299999999999997</v>
      </c>
      <c r="BE213" s="140">
        <v>12.5</v>
      </c>
      <c r="BF213" s="140">
        <v>-1.9</v>
      </c>
      <c r="BG213" s="140">
        <v>-3.2</v>
      </c>
      <c r="BH213" s="140">
        <v>-4.3</v>
      </c>
      <c r="BI213" s="140">
        <v>-2.1</v>
      </c>
      <c r="BJ213" s="140">
        <v>1</v>
      </c>
      <c r="BK213" s="140">
        <v>-11.6</v>
      </c>
      <c r="BL213" s="140">
        <v>-3.6</v>
      </c>
      <c r="BM213" s="140">
        <v>2.8</v>
      </c>
      <c r="BN213" s="191" t="s">
        <v>19</v>
      </c>
      <c r="BO213" s="191" t="s">
        <v>19</v>
      </c>
      <c r="BP213" s="191" t="s">
        <v>19</v>
      </c>
      <c r="BQ213" s="191" t="s">
        <v>19</v>
      </c>
      <c r="BR213" s="191" t="s">
        <v>19</v>
      </c>
      <c r="BS213" s="191" t="s">
        <v>19</v>
      </c>
      <c r="BT213" s="191" t="s">
        <v>19</v>
      </c>
    </row>
    <row r="214" spans="1:72" x14ac:dyDescent="0.25">
      <c r="A214" s="1">
        <v>43586</v>
      </c>
      <c r="C214" s="142">
        <v>106.03588999999999</v>
      </c>
      <c r="D214" s="142">
        <v>100.46342</v>
      </c>
      <c r="E214" s="142">
        <v>106.74015</v>
      </c>
      <c r="F214" s="142">
        <v>110.92216000000001</v>
      </c>
      <c r="G214" s="142">
        <v>95.670429999999996</v>
      </c>
      <c r="H214" s="142">
        <v>98.819959999999995</v>
      </c>
      <c r="I214" s="142">
        <v>103.93308</v>
      </c>
      <c r="J214" s="142">
        <v>7.8</v>
      </c>
      <c r="K214" s="142">
        <v>-16.7</v>
      </c>
      <c r="L214" s="142">
        <v>11.7</v>
      </c>
      <c r="M214" s="142">
        <v>17.2</v>
      </c>
      <c r="N214" s="142">
        <v>14.7</v>
      </c>
      <c r="O214" s="142">
        <v>17.399999999999999</v>
      </c>
      <c r="P214" s="142">
        <v>4.9000000000000004</v>
      </c>
      <c r="Q214" s="142">
        <v>-0.4</v>
      </c>
      <c r="R214" s="142">
        <v>-12.1</v>
      </c>
      <c r="S214" s="142">
        <v>1.4</v>
      </c>
      <c r="T214" s="142">
        <v>2.2000000000000002</v>
      </c>
      <c r="U214" s="142">
        <v>1</v>
      </c>
      <c r="V214" s="142">
        <v>4.8</v>
      </c>
      <c r="W214" s="142">
        <v>0.1</v>
      </c>
      <c r="X214" s="142">
        <v>0</v>
      </c>
      <c r="Y214" s="142">
        <v>-4.0999999999999996</v>
      </c>
      <c r="Z214" s="142">
        <v>0.7</v>
      </c>
      <c r="AA214" s="142">
        <v>-4.3</v>
      </c>
      <c r="AB214" s="142">
        <v>4</v>
      </c>
      <c r="AC214" s="142">
        <v>3.2</v>
      </c>
      <c r="AD214" s="142">
        <v>1.4</v>
      </c>
      <c r="AE214" s="189" t="s">
        <v>19</v>
      </c>
      <c r="AF214" s="190" t="s">
        <v>19</v>
      </c>
      <c r="AG214" s="190" t="s">
        <v>19</v>
      </c>
      <c r="AH214" s="190" t="s">
        <v>19</v>
      </c>
      <c r="AI214" s="190" t="s">
        <v>19</v>
      </c>
      <c r="AJ214" s="190" t="s">
        <v>19</v>
      </c>
      <c r="AK214" s="189" t="s">
        <v>19</v>
      </c>
      <c r="AL214" s="140">
        <v>118.65625</v>
      </c>
      <c r="AM214" s="140">
        <v>167.82437999999999</v>
      </c>
      <c r="AN214" s="140">
        <v>98.601619999999997</v>
      </c>
      <c r="AO214" s="140">
        <v>87.462180000000004</v>
      </c>
      <c r="AP214" s="140">
        <v>94.732060000000004</v>
      </c>
      <c r="AQ214" s="140">
        <v>108.74288</v>
      </c>
      <c r="AR214" s="140">
        <v>103.92757</v>
      </c>
      <c r="AS214" s="140">
        <v>-16.399999999999999</v>
      </c>
      <c r="AT214" s="140">
        <v>-32.200000000000003</v>
      </c>
      <c r="AU214" s="140">
        <v>-0.3</v>
      </c>
      <c r="AV214" s="140">
        <v>15</v>
      </c>
      <c r="AW214" s="140">
        <v>-13</v>
      </c>
      <c r="AX214" s="140">
        <v>16.5</v>
      </c>
      <c r="AY214" s="140">
        <v>-9.6</v>
      </c>
      <c r="AZ214" s="140">
        <v>-11.5</v>
      </c>
      <c r="BA214" s="140">
        <v>-18.3</v>
      </c>
      <c r="BB214" s="140">
        <v>-4.4000000000000004</v>
      </c>
      <c r="BC214" s="140">
        <v>1.7</v>
      </c>
      <c r="BD214" s="140">
        <v>-28.1</v>
      </c>
      <c r="BE214" s="140">
        <v>13.4</v>
      </c>
      <c r="BF214" s="140">
        <v>-3.5</v>
      </c>
      <c r="BG214" s="140">
        <v>-4</v>
      </c>
      <c r="BH214" s="140">
        <v>-6.5</v>
      </c>
      <c r="BI214" s="140">
        <v>-1.5</v>
      </c>
      <c r="BJ214" s="140">
        <v>4.3</v>
      </c>
      <c r="BK214" s="140">
        <v>-11.9</v>
      </c>
      <c r="BL214" s="140">
        <v>0.1</v>
      </c>
      <c r="BM214" s="140">
        <v>0.1</v>
      </c>
      <c r="BN214" s="191" t="s">
        <v>19</v>
      </c>
      <c r="BO214" s="191" t="s">
        <v>19</v>
      </c>
      <c r="BP214" s="191" t="s">
        <v>19</v>
      </c>
      <c r="BQ214" s="191" t="s">
        <v>19</v>
      </c>
      <c r="BR214" s="191" t="s">
        <v>19</v>
      </c>
      <c r="BS214" s="191" t="s">
        <v>19</v>
      </c>
      <c r="BT214" s="191" t="s">
        <v>19</v>
      </c>
    </row>
    <row r="215" spans="1:72" x14ac:dyDescent="0.25">
      <c r="A215" s="1">
        <v>43617</v>
      </c>
      <c r="B215" s="30" t="s">
        <v>221</v>
      </c>
      <c r="C215" s="142">
        <v>99.988489999999999</v>
      </c>
      <c r="D215" s="142">
        <v>101.43085000000001</v>
      </c>
      <c r="E215" s="142">
        <v>99.806200000000004</v>
      </c>
      <c r="F215" s="142">
        <v>108.91386</v>
      </c>
      <c r="G215" s="142">
        <v>87.372590000000002</v>
      </c>
      <c r="H215" s="142">
        <v>91.535340000000005</v>
      </c>
      <c r="I215" s="142">
        <v>98.747069999999994</v>
      </c>
      <c r="J215" s="142">
        <v>-5.8</v>
      </c>
      <c r="K215" s="142">
        <v>-14.6</v>
      </c>
      <c r="L215" s="142">
        <v>-4.5</v>
      </c>
      <c r="M215" s="142">
        <v>-5.7</v>
      </c>
      <c r="N215" s="142">
        <v>-10.6</v>
      </c>
      <c r="O215" s="142">
        <v>-5.2</v>
      </c>
      <c r="P215" s="142">
        <v>-0.1</v>
      </c>
      <c r="Q215" s="142">
        <v>-1.3</v>
      </c>
      <c r="R215" s="142">
        <v>-12.5</v>
      </c>
      <c r="S215" s="142">
        <v>0.3</v>
      </c>
      <c r="T215" s="142">
        <v>0.5</v>
      </c>
      <c r="U215" s="142">
        <v>-1.1000000000000001</v>
      </c>
      <c r="V215" s="142">
        <v>3</v>
      </c>
      <c r="W215" s="142">
        <v>0.1</v>
      </c>
      <c r="X215" s="142">
        <v>-0.7</v>
      </c>
      <c r="Y215" s="142">
        <v>-5.4</v>
      </c>
      <c r="Z215" s="142">
        <v>0</v>
      </c>
      <c r="AA215" s="142">
        <v>-4.4000000000000004</v>
      </c>
      <c r="AB215" s="142">
        <v>2.5</v>
      </c>
      <c r="AC215" s="142">
        <v>2.4</v>
      </c>
      <c r="AD215" s="142">
        <v>1.1000000000000001</v>
      </c>
      <c r="AE215" s="190">
        <f t="shared" ref="AE215:AK215" si="130">(AVERAGE(C213:C215)/AVERAGE(C201:C203)-1)*100</f>
        <v>-0.68409741897399456</v>
      </c>
      <c r="AF215" s="190">
        <f t="shared" si="130"/>
        <v>-17.902785094986385</v>
      </c>
      <c r="AG215" s="190">
        <f t="shared" si="130"/>
        <v>1.8569384190846527</v>
      </c>
      <c r="AH215" s="190">
        <f t="shared" si="130"/>
        <v>1.6707280979674222</v>
      </c>
      <c r="AI215" s="190">
        <f t="shared" si="130"/>
        <v>0.42764505263057639</v>
      </c>
      <c r="AJ215" s="190">
        <f t="shared" si="130"/>
        <v>3.6566431388187048</v>
      </c>
      <c r="AK215" s="190">
        <f t="shared" si="130"/>
        <v>2.1840636377222555</v>
      </c>
      <c r="AL215" s="140">
        <v>119.14187</v>
      </c>
      <c r="AM215" s="140">
        <v>192.74189999999999</v>
      </c>
      <c r="AN215" s="140">
        <v>89.122</v>
      </c>
      <c r="AO215" s="140">
        <v>87.028880000000001</v>
      </c>
      <c r="AP215" s="140">
        <v>76.348910000000004</v>
      </c>
      <c r="AQ215" s="140">
        <v>102.43013999999999</v>
      </c>
      <c r="AR215" s="140">
        <v>90.672830000000005</v>
      </c>
      <c r="AS215" s="140">
        <v>-12</v>
      </c>
      <c r="AT215" s="140">
        <v>-15.9</v>
      </c>
      <c r="AU215" s="140">
        <v>-8.3000000000000007</v>
      </c>
      <c r="AV215" s="140">
        <v>10.199999999999999</v>
      </c>
      <c r="AW215" s="140">
        <v>-30.4</v>
      </c>
      <c r="AX215" s="140">
        <v>12.2</v>
      </c>
      <c r="AY215" s="140">
        <v>-16</v>
      </c>
      <c r="AZ215" s="140">
        <v>-11.6</v>
      </c>
      <c r="BA215" s="140">
        <v>-17.899999999999999</v>
      </c>
      <c r="BB215" s="140">
        <v>-5.0999999999999996</v>
      </c>
      <c r="BC215" s="140">
        <v>3.1</v>
      </c>
      <c r="BD215" s="140">
        <v>-28.5</v>
      </c>
      <c r="BE215" s="140">
        <v>13.2</v>
      </c>
      <c r="BF215" s="140">
        <v>-5.5</v>
      </c>
      <c r="BG215" s="140">
        <v>-4.3</v>
      </c>
      <c r="BH215" s="140">
        <v>-6.9</v>
      </c>
      <c r="BI215" s="140">
        <v>-1.6</v>
      </c>
      <c r="BJ215" s="140">
        <v>6.5</v>
      </c>
      <c r="BK215" s="140">
        <v>-14.1</v>
      </c>
      <c r="BL215" s="140">
        <v>3.4</v>
      </c>
      <c r="BM215" s="140">
        <v>-2.1</v>
      </c>
      <c r="BN215" s="192">
        <f t="shared" ref="BN215:BT215" si="131">(AVERAGE(AL213:AL215)/AVERAGE(AL201:AL203)-1)*100</f>
        <v>-15.343187061802199</v>
      </c>
      <c r="BO215" s="192">
        <f t="shared" si="131"/>
        <v>-25.811549229630092</v>
      </c>
      <c r="BP215" s="192">
        <f t="shared" si="131"/>
        <v>-4.8869594967584025</v>
      </c>
      <c r="BQ215" s="192">
        <f t="shared" si="131"/>
        <v>7.4808313412624949</v>
      </c>
      <c r="BR215" s="192">
        <f t="shared" si="131"/>
        <v>-25.434933283896587</v>
      </c>
      <c r="BS215" s="192">
        <f t="shared" si="131"/>
        <v>13.402554512613296</v>
      </c>
      <c r="BT215" s="192">
        <f t="shared" si="131"/>
        <v>-8.4988878156658352</v>
      </c>
    </row>
    <row r="216" spans="1:72" x14ac:dyDescent="0.25">
      <c r="A216" s="1">
        <v>43647</v>
      </c>
      <c r="C216" s="142">
        <v>108.88426</v>
      </c>
      <c r="D216" s="142">
        <v>111.59502000000001</v>
      </c>
      <c r="E216" s="142">
        <v>108.54167</v>
      </c>
      <c r="F216" s="142">
        <v>120.43074</v>
      </c>
      <c r="G216" s="142">
        <v>92.249279999999999</v>
      </c>
      <c r="H216" s="142">
        <v>100.32420999999999</v>
      </c>
      <c r="I216" s="142">
        <v>100.30145</v>
      </c>
      <c r="J216" s="142">
        <v>-2.5</v>
      </c>
      <c r="K216" s="142">
        <v>-8.6999999999999993</v>
      </c>
      <c r="L216" s="142">
        <v>-1.6</v>
      </c>
      <c r="M216" s="142">
        <v>-2.2000000000000002</v>
      </c>
      <c r="N216" s="142">
        <v>-9.1</v>
      </c>
      <c r="O216" s="142">
        <v>1.4</v>
      </c>
      <c r="P216" s="142">
        <v>-0.5</v>
      </c>
      <c r="Q216" s="142">
        <v>-1.5</v>
      </c>
      <c r="R216" s="142">
        <v>-11.9</v>
      </c>
      <c r="S216" s="142">
        <v>0</v>
      </c>
      <c r="T216" s="142">
        <v>0</v>
      </c>
      <c r="U216" s="142">
        <v>-2.2999999999999998</v>
      </c>
      <c r="V216" s="142">
        <v>2.8</v>
      </c>
      <c r="W216" s="142">
        <v>0</v>
      </c>
      <c r="X216" s="142">
        <v>-1.3</v>
      </c>
      <c r="Y216" s="142">
        <v>-6.2</v>
      </c>
      <c r="Z216" s="142">
        <v>-0.5</v>
      </c>
      <c r="AA216" s="142">
        <v>-4</v>
      </c>
      <c r="AB216" s="142">
        <v>0.9</v>
      </c>
      <c r="AC216" s="142">
        <v>2.4</v>
      </c>
      <c r="AD216" s="142">
        <v>0.7</v>
      </c>
      <c r="AE216" s="190" t="s">
        <v>19</v>
      </c>
      <c r="AF216" s="190" t="s">
        <v>19</v>
      </c>
      <c r="AG216" s="190" t="s">
        <v>19</v>
      </c>
      <c r="AH216" s="190" t="s">
        <v>19</v>
      </c>
      <c r="AI216" s="190" t="s">
        <v>19</v>
      </c>
      <c r="AJ216" s="190" t="s">
        <v>19</v>
      </c>
      <c r="AK216" s="190" t="s">
        <v>19</v>
      </c>
      <c r="AL216" s="140">
        <v>126.46162</v>
      </c>
      <c r="AM216" s="140">
        <v>199.13873000000001</v>
      </c>
      <c r="AN216" s="140">
        <v>96.818179999999998</v>
      </c>
      <c r="AO216" s="140">
        <v>103.32642</v>
      </c>
      <c r="AP216" s="140">
        <v>62.7029</v>
      </c>
      <c r="AQ216" s="140">
        <v>102.95444999999999</v>
      </c>
      <c r="AR216" s="140">
        <v>109.83105</v>
      </c>
      <c r="AS216" s="140">
        <v>-13.5</v>
      </c>
      <c r="AT216" s="140">
        <v>-19.7</v>
      </c>
      <c r="AU216" s="140">
        <v>-7.6</v>
      </c>
      <c r="AV216" s="140">
        <v>2.5</v>
      </c>
      <c r="AW216" s="140">
        <v>-44.7</v>
      </c>
      <c r="AX216" s="140">
        <v>5.7</v>
      </c>
      <c r="AY216" s="140">
        <v>2.6</v>
      </c>
      <c r="AZ216" s="140">
        <v>-11.9</v>
      </c>
      <c r="BA216" s="140">
        <v>-18.2</v>
      </c>
      <c r="BB216" s="140">
        <v>-5.5</v>
      </c>
      <c r="BC216" s="140">
        <v>3</v>
      </c>
      <c r="BD216" s="140">
        <v>-31.1</v>
      </c>
      <c r="BE216" s="140">
        <v>12</v>
      </c>
      <c r="BF216" s="140">
        <v>-4.4000000000000004</v>
      </c>
      <c r="BG216" s="140">
        <v>-5.7</v>
      </c>
      <c r="BH216" s="140">
        <v>-9.3000000000000007</v>
      </c>
      <c r="BI216" s="140">
        <v>-2.1</v>
      </c>
      <c r="BJ216" s="140">
        <v>4.9000000000000004</v>
      </c>
      <c r="BK216" s="140">
        <v>-17.8</v>
      </c>
      <c r="BL216" s="140">
        <v>5.4</v>
      </c>
      <c r="BM216" s="140">
        <v>-1.2</v>
      </c>
      <c r="BN216" s="192" t="s">
        <v>19</v>
      </c>
      <c r="BO216" s="192" t="s">
        <v>19</v>
      </c>
      <c r="BP216" s="192" t="s">
        <v>19</v>
      </c>
      <c r="BQ216" s="192" t="s">
        <v>19</v>
      </c>
      <c r="BR216" s="192" t="s">
        <v>19</v>
      </c>
      <c r="BS216" s="192" t="s">
        <v>19</v>
      </c>
      <c r="BT216" s="192" t="s">
        <v>19</v>
      </c>
    </row>
    <row r="217" spans="1:72" x14ac:dyDescent="0.25">
      <c r="A217" s="1">
        <v>43678</v>
      </c>
      <c r="C217" s="142">
        <v>112.1134</v>
      </c>
      <c r="D217" s="142">
        <v>118.48111</v>
      </c>
      <c r="E217" s="142">
        <v>111.30864</v>
      </c>
      <c r="F217" s="142">
        <v>123.68624</v>
      </c>
      <c r="G217" s="142">
        <v>95.984960000000001</v>
      </c>
      <c r="H217" s="142">
        <v>100.71562</v>
      </c>
      <c r="I217" s="142">
        <v>101.97329999999999</v>
      </c>
      <c r="J217" s="142">
        <v>-2.1</v>
      </c>
      <c r="K217" s="142">
        <v>-1.9</v>
      </c>
      <c r="L217" s="142">
        <v>-2.1</v>
      </c>
      <c r="M217" s="142">
        <v>1.5</v>
      </c>
      <c r="N217" s="142">
        <v>-8</v>
      </c>
      <c r="O217" s="142">
        <v>-2</v>
      </c>
      <c r="P217" s="142">
        <v>-0.7</v>
      </c>
      <c r="Q217" s="142">
        <v>-1.6</v>
      </c>
      <c r="R217" s="142">
        <v>-10.6</v>
      </c>
      <c r="S217" s="142">
        <v>-0.3</v>
      </c>
      <c r="T217" s="142">
        <v>0.2</v>
      </c>
      <c r="U217" s="142">
        <v>-3.1</v>
      </c>
      <c r="V217" s="142">
        <v>2.1</v>
      </c>
      <c r="W217" s="142">
        <v>-0.1</v>
      </c>
      <c r="X217" s="142">
        <v>-1.6</v>
      </c>
      <c r="Y217" s="142">
        <v>-6.4</v>
      </c>
      <c r="Z217" s="142">
        <v>-0.9</v>
      </c>
      <c r="AA217" s="142">
        <v>-3.2</v>
      </c>
      <c r="AB217" s="142">
        <v>-0.8</v>
      </c>
      <c r="AC217" s="142">
        <v>2</v>
      </c>
      <c r="AD217" s="142">
        <v>0.6</v>
      </c>
      <c r="AE217" s="190" t="s">
        <v>19</v>
      </c>
      <c r="AF217" s="190" t="s">
        <v>19</v>
      </c>
      <c r="AG217" s="190" t="s">
        <v>19</v>
      </c>
      <c r="AH217" s="190" t="s">
        <v>19</v>
      </c>
      <c r="AI217" s="190" t="s">
        <v>19</v>
      </c>
      <c r="AJ217" s="190" t="s">
        <v>19</v>
      </c>
      <c r="AK217" s="190" t="s">
        <v>19</v>
      </c>
      <c r="AL217" s="140">
        <v>129.31417999999999</v>
      </c>
      <c r="AM217" s="140">
        <v>218.18809999999999</v>
      </c>
      <c r="AN217" s="140">
        <v>93.064419999999998</v>
      </c>
      <c r="AO217" s="140">
        <v>104.15562</v>
      </c>
      <c r="AP217" s="140">
        <v>64.449160000000006</v>
      </c>
      <c r="AQ217" s="140">
        <v>100.47139</v>
      </c>
      <c r="AR217" s="140">
        <v>97.797120000000007</v>
      </c>
      <c r="AS217" s="140">
        <v>-15.4</v>
      </c>
      <c r="AT217" s="140">
        <v>-17.899999999999999</v>
      </c>
      <c r="AU217" s="140">
        <v>-12.9</v>
      </c>
      <c r="AV217" s="140">
        <v>-8.6999999999999993</v>
      </c>
      <c r="AW217" s="140">
        <v>-43.4</v>
      </c>
      <c r="AX217" s="140">
        <v>4</v>
      </c>
      <c r="AY217" s="140">
        <v>-4.7</v>
      </c>
      <c r="AZ217" s="140">
        <v>-12.3</v>
      </c>
      <c r="BA217" s="140">
        <v>-18.100000000000001</v>
      </c>
      <c r="BB217" s="140">
        <v>-6.5</v>
      </c>
      <c r="BC217" s="140">
        <v>1.1000000000000001</v>
      </c>
      <c r="BD217" s="140">
        <v>-32.799999999999997</v>
      </c>
      <c r="BE217" s="140">
        <v>10.9</v>
      </c>
      <c r="BF217" s="140">
        <v>-4.4000000000000004</v>
      </c>
      <c r="BG217" s="140">
        <v>-6.9</v>
      </c>
      <c r="BH217" s="140">
        <v>-11</v>
      </c>
      <c r="BI217" s="140">
        <v>-2.8</v>
      </c>
      <c r="BJ217" s="140">
        <v>2.6</v>
      </c>
      <c r="BK217" s="140">
        <v>-21.4</v>
      </c>
      <c r="BL217" s="140">
        <v>6.9</v>
      </c>
      <c r="BM217" s="140">
        <v>0</v>
      </c>
      <c r="BN217" s="192" t="s">
        <v>19</v>
      </c>
      <c r="BO217" s="192" t="s">
        <v>19</v>
      </c>
      <c r="BP217" s="192" t="s">
        <v>19</v>
      </c>
      <c r="BQ217" s="192" t="s">
        <v>19</v>
      </c>
      <c r="BR217" s="192" t="s">
        <v>19</v>
      </c>
      <c r="BS217" s="192" t="s">
        <v>19</v>
      </c>
      <c r="BT217" s="192" t="s">
        <v>19</v>
      </c>
    </row>
    <row r="218" spans="1:72" x14ac:dyDescent="0.25">
      <c r="A218" s="1">
        <v>43709</v>
      </c>
      <c r="B218" s="30" t="s">
        <v>224</v>
      </c>
      <c r="C218" s="142">
        <v>106.94489</v>
      </c>
      <c r="D218" s="142">
        <v>113.71781</v>
      </c>
      <c r="E218" s="142">
        <v>106.08891</v>
      </c>
      <c r="F218" s="142">
        <v>116.87345000000001</v>
      </c>
      <c r="G218" s="142">
        <v>92.630449999999996</v>
      </c>
      <c r="H218" s="142">
        <v>96.284630000000007</v>
      </c>
      <c r="I218" s="142">
        <v>99.183310000000006</v>
      </c>
      <c r="J218" s="142">
        <v>1.1000000000000001</v>
      </c>
      <c r="K218" s="142">
        <v>-2.7</v>
      </c>
      <c r="L218" s="142">
        <v>1.7</v>
      </c>
      <c r="M218" s="142">
        <v>3.6</v>
      </c>
      <c r="N218" s="142">
        <v>-7</v>
      </c>
      <c r="O218" s="142">
        <v>-0.8</v>
      </c>
      <c r="P218" s="142">
        <v>-7.1</v>
      </c>
      <c r="Q218" s="142">
        <v>-1.3</v>
      </c>
      <c r="R218" s="142">
        <v>-9.6999999999999993</v>
      </c>
      <c r="S218" s="142">
        <v>-0.1</v>
      </c>
      <c r="T218" s="142">
        <v>0.6</v>
      </c>
      <c r="U218" s="142">
        <v>-3.6</v>
      </c>
      <c r="V218" s="142">
        <v>1.8</v>
      </c>
      <c r="W218" s="142">
        <v>-0.9</v>
      </c>
      <c r="X218" s="142">
        <v>-1.3</v>
      </c>
      <c r="Y218" s="142">
        <v>-6.5</v>
      </c>
      <c r="Z218" s="142">
        <v>-0.5</v>
      </c>
      <c r="AA218" s="142">
        <v>-1.6</v>
      </c>
      <c r="AB218" s="142">
        <v>-2</v>
      </c>
      <c r="AC218" s="142">
        <v>1.8</v>
      </c>
      <c r="AD218" s="142">
        <v>-0.7</v>
      </c>
      <c r="AE218" s="190">
        <f t="shared" ref="AE218:AK218" si="132">(AVERAGE(C216:C218)/AVERAGE(C204:C206)-1)*100</f>
        <v>-1.1670836810294682</v>
      </c>
      <c r="AF218" s="190">
        <f t="shared" si="132"/>
        <v>-4.4894155293724314</v>
      </c>
      <c r="AG218" s="190">
        <f t="shared" si="132"/>
        <v>-0.7066617234140371</v>
      </c>
      <c r="AH218" s="190">
        <f t="shared" si="132"/>
        <v>0.85476821716592433</v>
      </c>
      <c r="AI218" s="190">
        <f t="shared" si="132"/>
        <v>-8.0281962255056349</v>
      </c>
      <c r="AJ218" s="190">
        <f t="shared" si="132"/>
        <v>-0.51008063173609841</v>
      </c>
      <c r="AK218" s="190">
        <f t="shared" si="132"/>
        <v>-2.8352179960674406</v>
      </c>
      <c r="AL218" s="140">
        <v>127.92764</v>
      </c>
      <c r="AM218" s="140">
        <v>213.01508000000001</v>
      </c>
      <c r="AN218" s="140">
        <v>93.222309999999993</v>
      </c>
      <c r="AO218" s="140">
        <v>100.38206</v>
      </c>
      <c r="AP218" s="140">
        <v>61.26108</v>
      </c>
      <c r="AQ218" s="140">
        <v>98.629900000000006</v>
      </c>
      <c r="AR218" s="140">
        <v>104.74354</v>
      </c>
      <c r="AS218" s="140">
        <v>-13.4</v>
      </c>
      <c r="AT218" s="140">
        <v>-10</v>
      </c>
      <c r="AU218" s="140">
        <v>-16.399999999999999</v>
      </c>
      <c r="AV218" s="140">
        <v>-7.3</v>
      </c>
      <c r="AW218" s="140">
        <v>-43</v>
      </c>
      <c r="AX218" s="140">
        <v>7.1</v>
      </c>
      <c r="AY218" s="140">
        <v>-19.2</v>
      </c>
      <c r="AZ218" s="140">
        <v>-12.5</v>
      </c>
      <c r="BA218" s="140">
        <v>-17.2</v>
      </c>
      <c r="BB218" s="140">
        <v>-7.7</v>
      </c>
      <c r="BC218" s="140">
        <v>0</v>
      </c>
      <c r="BD218" s="140">
        <v>-33.9</v>
      </c>
      <c r="BE218" s="140">
        <v>10.5</v>
      </c>
      <c r="BF218" s="140">
        <v>-6.4</v>
      </c>
      <c r="BG218" s="140">
        <v>-8.3000000000000007</v>
      </c>
      <c r="BH218" s="140">
        <v>-11.5</v>
      </c>
      <c r="BI218" s="140">
        <v>-5.0999999999999996</v>
      </c>
      <c r="BJ218" s="140">
        <v>0.7</v>
      </c>
      <c r="BK218" s="140">
        <v>-24.9</v>
      </c>
      <c r="BL218" s="140">
        <v>7.8</v>
      </c>
      <c r="BM218" s="140">
        <v>-3.8</v>
      </c>
      <c r="BN218" s="192">
        <f t="shared" ref="BN218:BT218" si="133">(AVERAGE(AL216:AL218)/AVERAGE(AL204:AL206)-1)*100</f>
        <v>-14.121881957880888</v>
      </c>
      <c r="BO218" s="192">
        <f t="shared" si="133"/>
        <v>-15.966899318761229</v>
      </c>
      <c r="BP218" s="192">
        <f t="shared" si="133"/>
        <v>-12.37469465927299</v>
      </c>
      <c r="BQ218" s="192">
        <f t="shared" si="133"/>
        <v>-4.7648317225092107</v>
      </c>
      <c r="BR218" s="192">
        <f t="shared" si="133"/>
        <v>-43.708304588179217</v>
      </c>
      <c r="BS218" s="192">
        <f t="shared" si="133"/>
        <v>5.6009940603759745</v>
      </c>
      <c r="BT218" s="192">
        <f t="shared" si="133"/>
        <v>-7.9211273620671925</v>
      </c>
    </row>
    <row r="219" spans="1:72" x14ac:dyDescent="0.25">
      <c r="A219" s="1">
        <v>43739</v>
      </c>
      <c r="C219" s="142">
        <v>113.06392</v>
      </c>
      <c r="D219" s="142">
        <v>114.55643999999999</v>
      </c>
      <c r="E219" s="142">
        <v>112.87529000000001</v>
      </c>
      <c r="F219" s="142">
        <v>122.48456</v>
      </c>
      <c r="G219" s="142">
        <v>97.64358</v>
      </c>
      <c r="H219" s="142">
        <v>102.61367</v>
      </c>
      <c r="I219" s="142">
        <v>100.64551</v>
      </c>
      <c r="J219" s="142">
        <v>1.3</v>
      </c>
      <c r="K219" s="142">
        <v>-7.3</v>
      </c>
      <c r="L219" s="142">
        <v>2.5</v>
      </c>
      <c r="M219" s="142">
        <v>13.3</v>
      </c>
      <c r="N219" s="142">
        <v>-4.0999999999999996</v>
      </c>
      <c r="O219" s="142">
        <v>1.3</v>
      </c>
      <c r="P219" s="142">
        <v>-8.1</v>
      </c>
      <c r="Q219" s="142">
        <v>-1</v>
      </c>
      <c r="R219" s="142">
        <v>-9.5</v>
      </c>
      <c r="S219" s="142">
        <v>0.2</v>
      </c>
      <c r="T219" s="142">
        <v>2</v>
      </c>
      <c r="U219" s="142">
        <v>-3.6</v>
      </c>
      <c r="V219" s="142">
        <v>1.7</v>
      </c>
      <c r="W219" s="142">
        <v>-1.7</v>
      </c>
      <c r="X219" s="142">
        <v>-1.2</v>
      </c>
      <c r="Y219" s="142">
        <v>-7.3</v>
      </c>
      <c r="Z219" s="142">
        <v>-0.3</v>
      </c>
      <c r="AA219" s="142">
        <v>0.6</v>
      </c>
      <c r="AB219" s="142">
        <v>-3</v>
      </c>
      <c r="AC219" s="142">
        <v>1.6</v>
      </c>
      <c r="AD219" s="142">
        <v>-1.7</v>
      </c>
      <c r="AE219" s="190" t="s">
        <v>19</v>
      </c>
      <c r="AF219" s="190" t="s">
        <v>19</v>
      </c>
      <c r="AG219" s="190" t="s">
        <v>19</v>
      </c>
      <c r="AH219" s="190" t="s">
        <v>19</v>
      </c>
      <c r="AI219" s="190" t="s">
        <v>19</v>
      </c>
      <c r="AJ219" s="190" t="s">
        <v>19</v>
      </c>
      <c r="AK219" s="190" t="s">
        <v>19</v>
      </c>
      <c r="AL219" s="140">
        <v>123.91175</v>
      </c>
      <c r="AM219" s="140">
        <v>191.23340999999999</v>
      </c>
      <c r="AN219" s="140">
        <v>96.452690000000004</v>
      </c>
      <c r="AO219" s="140">
        <v>113.54862</v>
      </c>
      <c r="AP219" s="140">
        <v>62.887590000000003</v>
      </c>
      <c r="AQ219" s="140">
        <v>101.72877</v>
      </c>
      <c r="AR219" s="140">
        <v>100.78483</v>
      </c>
      <c r="AS219" s="140">
        <v>-20.7</v>
      </c>
      <c r="AT219" s="140">
        <v>-27.6</v>
      </c>
      <c r="AU219" s="140">
        <v>-14</v>
      </c>
      <c r="AV219" s="140">
        <v>3.8</v>
      </c>
      <c r="AW219" s="140">
        <v>-44.9</v>
      </c>
      <c r="AX219" s="140">
        <v>8.1</v>
      </c>
      <c r="AY219" s="140">
        <v>-19.2</v>
      </c>
      <c r="AZ219" s="140">
        <v>-13.4</v>
      </c>
      <c r="BA219" s="140">
        <v>-18.399999999999999</v>
      </c>
      <c r="BB219" s="140">
        <v>-8.4</v>
      </c>
      <c r="BC219" s="140">
        <v>0.4</v>
      </c>
      <c r="BD219" s="140">
        <v>-35.1</v>
      </c>
      <c r="BE219" s="140">
        <v>10.3</v>
      </c>
      <c r="BF219" s="140">
        <v>-7.8</v>
      </c>
      <c r="BG219" s="140">
        <v>-10.6</v>
      </c>
      <c r="BH219" s="140">
        <v>-14.5</v>
      </c>
      <c r="BI219" s="140">
        <v>-6.8</v>
      </c>
      <c r="BJ219" s="140">
        <v>0.3</v>
      </c>
      <c r="BK219" s="140">
        <v>-29.1</v>
      </c>
      <c r="BL219" s="140">
        <v>8.6999999999999993</v>
      </c>
      <c r="BM219" s="140">
        <v>-6.1</v>
      </c>
      <c r="BN219" s="192" t="s">
        <v>19</v>
      </c>
      <c r="BO219" s="192" t="s">
        <v>19</v>
      </c>
      <c r="BP219" s="192" t="s">
        <v>19</v>
      </c>
      <c r="BQ219" s="192" t="s">
        <v>19</v>
      </c>
      <c r="BR219" s="192" t="s">
        <v>19</v>
      </c>
      <c r="BS219" s="192" t="s">
        <v>19</v>
      </c>
      <c r="BT219" s="192" t="s">
        <v>19</v>
      </c>
    </row>
    <row r="220" spans="1:72" x14ac:dyDescent="0.25">
      <c r="A220" s="1">
        <v>43770</v>
      </c>
      <c r="C220" s="142">
        <v>102.50798</v>
      </c>
      <c r="D220" s="142">
        <v>107.10784</v>
      </c>
      <c r="E220" s="142">
        <v>101.92664000000001</v>
      </c>
      <c r="F220" s="142">
        <v>98.679010000000005</v>
      </c>
      <c r="G220" s="142">
        <v>93.814059999999998</v>
      </c>
      <c r="H220" s="142">
        <v>95.149299999999997</v>
      </c>
      <c r="I220" s="142">
        <v>94.702560000000005</v>
      </c>
      <c r="J220" s="142">
        <v>-1.7</v>
      </c>
      <c r="K220" s="142">
        <v>-9.4</v>
      </c>
      <c r="L220" s="142">
        <v>-0.6</v>
      </c>
      <c r="M220" s="142">
        <v>-0.5</v>
      </c>
      <c r="N220" s="142">
        <v>-5.8</v>
      </c>
      <c r="O220" s="142">
        <v>-0.4</v>
      </c>
      <c r="P220" s="142">
        <v>-8.9</v>
      </c>
      <c r="Q220" s="142">
        <v>-1.1000000000000001</v>
      </c>
      <c r="R220" s="142">
        <v>-9.5</v>
      </c>
      <c r="S220" s="142">
        <v>0.2</v>
      </c>
      <c r="T220" s="142">
        <v>1.8</v>
      </c>
      <c r="U220" s="142">
        <v>-3.8</v>
      </c>
      <c r="V220" s="142">
        <v>1.5</v>
      </c>
      <c r="W220" s="142">
        <v>-2.2999999999999998</v>
      </c>
      <c r="X220" s="142">
        <v>-1.3</v>
      </c>
      <c r="Y220" s="142">
        <v>-8.1999999999999993</v>
      </c>
      <c r="Z220" s="142">
        <v>-0.2</v>
      </c>
      <c r="AA220" s="142">
        <v>1</v>
      </c>
      <c r="AB220" s="142">
        <v>-3.8</v>
      </c>
      <c r="AC220" s="142">
        <v>1.5</v>
      </c>
      <c r="AD220" s="142">
        <v>-2.5</v>
      </c>
      <c r="AE220" s="190" t="s">
        <v>19</v>
      </c>
      <c r="AF220" s="190" t="s">
        <v>19</v>
      </c>
      <c r="AG220" s="190" t="s">
        <v>19</v>
      </c>
      <c r="AH220" s="190" t="s">
        <v>19</v>
      </c>
      <c r="AI220" s="190" t="s">
        <v>19</v>
      </c>
      <c r="AJ220" s="190" t="s">
        <v>19</v>
      </c>
      <c r="AK220" s="190" t="s">
        <v>19</v>
      </c>
      <c r="AL220" s="140">
        <v>112.36745999999999</v>
      </c>
      <c r="AM220" s="140">
        <v>175.52517</v>
      </c>
      <c r="AN220" s="140">
        <v>86.606790000000004</v>
      </c>
      <c r="AO220" s="140">
        <v>104.89981</v>
      </c>
      <c r="AP220" s="140">
        <v>59.119210000000002</v>
      </c>
      <c r="AQ220" s="140">
        <v>94.108999999999995</v>
      </c>
      <c r="AR220" s="140">
        <v>84.499489999999994</v>
      </c>
      <c r="AS220" s="140">
        <v>-24.7</v>
      </c>
      <c r="AT220" s="140">
        <v>-31.8</v>
      </c>
      <c r="AU220" s="140">
        <v>-17.5</v>
      </c>
      <c r="AV220" s="140">
        <v>2.6</v>
      </c>
      <c r="AW220" s="140">
        <v>-44.5</v>
      </c>
      <c r="AX220" s="140">
        <v>9.6999999999999993</v>
      </c>
      <c r="AY220" s="140">
        <v>-28.9</v>
      </c>
      <c r="AZ220" s="140">
        <v>-14.4</v>
      </c>
      <c r="BA220" s="140">
        <v>-19.600000000000001</v>
      </c>
      <c r="BB220" s="140">
        <v>-9.3000000000000007</v>
      </c>
      <c r="BC220" s="140">
        <v>0.6</v>
      </c>
      <c r="BD220" s="140">
        <v>-36</v>
      </c>
      <c r="BE220" s="140">
        <v>10.199999999999999</v>
      </c>
      <c r="BF220" s="140">
        <v>-9.8000000000000007</v>
      </c>
      <c r="BG220" s="140">
        <v>-13</v>
      </c>
      <c r="BH220" s="140">
        <v>-17.600000000000001</v>
      </c>
      <c r="BI220" s="140">
        <v>-8.4</v>
      </c>
      <c r="BJ220" s="140">
        <v>0.2</v>
      </c>
      <c r="BK220" s="140">
        <v>-33.200000000000003</v>
      </c>
      <c r="BL220" s="140">
        <v>9.8000000000000007</v>
      </c>
      <c r="BM220" s="140">
        <v>-8.6</v>
      </c>
      <c r="BN220" s="192" t="s">
        <v>19</v>
      </c>
      <c r="BO220" s="192" t="s">
        <v>19</v>
      </c>
      <c r="BP220" s="192" t="s">
        <v>19</v>
      </c>
      <c r="BQ220" s="192" t="s">
        <v>19</v>
      </c>
      <c r="BR220" s="192" t="s">
        <v>19</v>
      </c>
      <c r="BS220" s="192" t="s">
        <v>19</v>
      </c>
      <c r="BT220" s="192" t="s">
        <v>19</v>
      </c>
    </row>
    <row r="221" spans="1:72" x14ac:dyDescent="0.25">
      <c r="A221" s="1">
        <v>43800</v>
      </c>
      <c r="B221" s="30" t="s">
        <v>225</v>
      </c>
      <c r="C221" s="142">
        <v>89.651060000000001</v>
      </c>
      <c r="D221" s="142">
        <v>108.75439</v>
      </c>
      <c r="E221" s="142">
        <v>87.236750000000001</v>
      </c>
      <c r="F221" s="142">
        <v>86.193539999999999</v>
      </c>
      <c r="G221" s="142">
        <v>92.627870000000001</v>
      </c>
      <c r="H221" s="142">
        <v>85.353340000000003</v>
      </c>
      <c r="I221" s="142">
        <v>78.391120000000001</v>
      </c>
      <c r="J221" s="142">
        <v>-1.3</v>
      </c>
      <c r="K221" s="142">
        <v>-12.1</v>
      </c>
      <c r="L221" s="142">
        <v>0.6</v>
      </c>
      <c r="M221" s="142">
        <v>0.5</v>
      </c>
      <c r="N221" s="142">
        <v>-2.8</v>
      </c>
      <c r="O221" s="142">
        <v>-3.5</v>
      </c>
      <c r="P221" s="142">
        <v>-10.8</v>
      </c>
      <c r="Q221" s="142">
        <v>-1.1000000000000001</v>
      </c>
      <c r="R221" s="142">
        <v>-9.6999999999999993</v>
      </c>
      <c r="S221" s="142">
        <v>0.2</v>
      </c>
      <c r="T221" s="142">
        <v>1.7</v>
      </c>
      <c r="U221" s="142">
        <v>-3.7</v>
      </c>
      <c r="V221" s="142">
        <v>1.1000000000000001</v>
      </c>
      <c r="W221" s="142">
        <v>-2.9</v>
      </c>
      <c r="X221" s="142">
        <v>-1.1000000000000001</v>
      </c>
      <c r="Y221" s="142">
        <v>-9.6999999999999993</v>
      </c>
      <c r="Z221" s="142">
        <v>0.2</v>
      </c>
      <c r="AA221" s="142">
        <v>1.7</v>
      </c>
      <c r="AB221" s="142">
        <v>-3.7</v>
      </c>
      <c r="AC221" s="142">
        <v>1.1000000000000001</v>
      </c>
      <c r="AD221" s="142">
        <v>-2.9</v>
      </c>
      <c r="AE221" s="190">
        <f t="shared" ref="AE221:AK221" si="134">(AVERAGE(C219:C221)/AVERAGE(C207:C209)-1)*100</f>
        <v>-0.49404965273339707</v>
      </c>
      <c r="AF221" s="190">
        <f t="shared" si="134"/>
        <v>-9.6003441996754262</v>
      </c>
      <c r="AG221" s="190">
        <f t="shared" si="134"/>
        <v>0.91136012162338353</v>
      </c>
      <c r="AH221" s="190">
        <f t="shared" si="134"/>
        <v>4.8889543958085424</v>
      </c>
      <c r="AI221" s="190">
        <f t="shared" si="134"/>
        <v>-4.2409114141453426</v>
      </c>
      <c r="AJ221" s="190">
        <f t="shared" si="134"/>
        <v>-0.76113333019965923</v>
      </c>
      <c r="AK221" s="190">
        <f t="shared" si="134"/>
        <v>-9.1435199744616114</v>
      </c>
      <c r="AL221" s="140">
        <v>110.18454</v>
      </c>
      <c r="AM221" s="140">
        <v>168.25934000000001</v>
      </c>
      <c r="AN221" s="140">
        <v>86.497079999999997</v>
      </c>
      <c r="AO221" s="140">
        <v>117.61255</v>
      </c>
      <c r="AP221" s="140">
        <v>62.764859999999999</v>
      </c>
      <c r="AQ221" s="140">
        <v>76.374769999999998</v>
      </c>
      <c r="AR221" s="140">
        <v>82.566119999999998</v>
      </c>
      <c r="AS221" s="140">
        <v>-22.8</v>
      </c>
      <c r="AT221" s="140">
        <v>-36.700000000000003</v>
      </c>
      <c r="AU221" s="140">
        <v>-6.5</v>
      </c>
      <c r="AV221" s="140">
        <v>23.9</v>
      </c>
      <c r="AW221" s="140">
        <v>-33.700000000000003</v>
      </c>
      <c r="AX221" s="140">
        <v>6.8</v>
      </c>
      <c r="AY221" s="140">
        <v>-19.600000000000001</v>
      </c>
      <c r="AZ221" s="140">
        <v>-15.1</v>
      </c>
      <c r="BA221" s="140">
        <v>-21.2</v>
      </c>
      <c r="BB221" s="140">
        <v>-9</v>
      </c>
      <c r="BC221" s="140">
        <v>2.6</v>
      </c>
      <c r="BD221" s="140">
        <v>-35.799999999999997</v>
      </c>
      <c r="BE221" s="140">
        <v>10</v>
      </c>
      <c r="BF221" s="140">
        <v>-10.6</v>
      </c>
      <c r="BG221" s="140">
        <v>-15.1</v>
      </c>
      <c r="BH221" s="140">
        <v>-21.2</v>
      </c>
      <c r="BI221" s="140">
        <v>-9</v>
      </c>
      <c r="BJ221" s="140">
        <v>2.6</v>
      </c>
      <c r="BK221" s="140">
        <v>-35.799999999999997</v>
      </c>
      <c r="BL221" s="140">
        <v>10</v>
      </c>
      <c r="BM221" s="140">
        <v>-10.6</v>
      </c>
      <c r="BN221" s="192">
        <f t="shared" ref="BN221:BT221" si="135">(AVERAGE(AL219:AL221)/AVERAGE(AL207:AL209)-1)*100</f>
        <v>-22.690326541583406</v>
      </c>
      <c r="BO221" s="192">
        <f t="shared" si="135"/>
        <v>-32.070300541777705</v>
      </c>
      <c r="BP221" s="192">
        <f t="shared" si="135"/>
        <v>-12.960433108419057</v>
      </c>
      <c r="BQ221" s="192">
        <f t="shared" si="135"/>
        <v>9.621043577809596</v>
      </c>
      <c r="BR221" s="192">
        <f t="shared" si="135"/>
        <v>-41.41321273173272</v>
      </c>
      <c r="BS221" s="192">
        <f t="shared" si="135"/>
        <v>8.2699086641011554</v>
      </c>
      <c r="BT221" s="192">
        <f t="shared" si="135"/>
        <v>-22.642671041221018</v>
      </c>
    </row>
    <row r="222" spans="1:72" x14ac:dyDescent="0.25">
      <c r="A222" s="1">
        <v>43831</v>
      </c>
      <c r="C222" s="142">
        <v>93.252650000000003</v>
      </c>
      <c r="D222" s="142">
        <v>101.69646</v>
      </c>
      <c r="E222" s="142">
        <v>92.185509999999994</v>
      </c>
      <c r="F222" s="142">
        <v>84.8125</v>
      </c>
      <c r="G222" s="142">
        <v>93.647450000000006</v>
      </c>
      <c r="H222" s="142">
        <v>89.966899999999995</v>
      </c>
      <c r="I222" s="142">
        <v>96.151210000000006</v>
      </c>
      <c r="J222" s="142">
        <v>-0.8</v>
      </c>
      <c r="K222" s="142">
        <v>-15.1</v>
      </c>
      <c r="L222" s="142">
        <v>1.6</v>
      </c>
      <c r="M222" s="142">
        <v>0.2</v>
      </c>
      <c r="N222" s="142">
        <v>1.8</v>
      </c>
      <c r="O222" s="142">
        <v>-1.7</v>
      </c>
      <c r="P222" s="142">
        <v>-3</v>
      </c>
      <c r="Q222" s="142">
        <v>-0.8</v>
      </c>
      <c r="R222" s="142">
        <v>-15.1</v>
      </c>
      <c r="S222" s="142">
        <v>1.6</v>
      </c>
      <c r="T222" s="142">
        <v>0.2</v>
      </c>
      <c r="U222" s="142">
        <v>1.8</v>
      </c>
      <c r="V222" s="142">
        <v>-1.7</v>
      </c>
      <c r="W222" s="142">
        <v>-3</v>
      </c>
      <c r="X222" s="142">
        <v>-1</v>
      </c>
      <c r="Y222" s="142">
        <v>-11.1</v>
      </c>
      <c r="Z222" s="142">
        <v>0.5</v>
      </c>
      <c r="AA222" s="142">
        <v>1.9</v>
      </c>
      <c r="AB222" s="142">
        <v>-3.3</v>
      </c>
      <c r="AC222" s="142">
        <v>0.9</v>
      </c>
      <c r="AD222" s="142">
        <v>-3</v>
      </c>
      <c r="AE222" s="190" t="s">
        <v>19</v>
      </c>
      <c r="AF222" s="190" t="s">
        <v>19</v>
      </c>
      <c r="AG222" s="190" t="s">
        <v>19</v>
      </c>
      <c r="AH222" s="190" t="s">
        <v>19</v>
      </c>
      <c r="AI222" s="190" t="s">
        <v>19</v>
      </c>
      <c r="AJ222" s="190" t="s">
        <v>19</v>
      </c>
      <c r="AK222" s="190" t="s">
        <v>19</v>
      </c>
      <c r="AL222" s="140">
        <v>110.97408</v>
      </c>
      <c r="AM222" s="140">
        <v>149.92445000000001</v>
      </c>
      <c r="AN222" s="140">
        <v>95.087059999999994</v>
      </c>
      <c r="AO222" s="140">
        <v>104.41586</v>
      </c>
      <c r="AP222" s="140">
        <v>62.363300000000002</v>
      </c>
      <c r="AQ222" s="140">
        <v>81.959050000000005</v>
      </c>
      <c r="AR222" s="140">
        <v>117.27489</v>
      </c>
      <c r="AS222" s="140">
        <v>-19.600000000000001</v>
      </c>
      <c r="AT222" s="140">
        <v>-40.700000000000003</v>
      </c>
      <c r="AU222" s="140">
        <v>4.3</v>
      </c>
      <c r="AV222" s="140">
        <v>12.5</v>
      </c>
      <c r="AW222" s="140">
        <v>-15.6</v>
      </c>
      <c r="AX222" s="140">
        <v>-4.7</v>
      </c>
      <c r="AY222" s="140">
        <v>12.4</v>
      </c>
      <c r="AZ222" s="140">
        <v>-19.600000000000001</v>
      </c>
      <c r="BA222" s="140">
        <v>-40.700000000000003</v>
      </c>
      <c r="BB222" s="140">
        <v>4.3</v>
      </c>
      <c r="BC222" s="140">
        <v>12.5</v>
      </c>
      <c r="BD222" s="140">
        <v>-15.6</v>
      </c>
      <c r="BE222" s="140">
        <v>-4.7</v>
      </c>
      <c r="BF222" s="140">
        <v>12.4</v>
      </c>
      <c r="BG222" s="140">
        <v>-16.600000000000001</v>
      </c>
      <c r="BH222" s="140">
        <v>-24.8</v>
      </c>
      <c r="BI222" s="140">
        <v>-8.4</v>
      </c>
      <c r="BJ222" s="140">
        <v>3.1</v>
      </c>
      <c r="BK222" s="140">
        <v>-34.9</v>
      </c>
      <c r="BL222" s="140">
        <v>8.5</v>
      </c>
      <c r="BM222" s="140">
        <v>-9.5</v>
      </c>
      <c r="BN222" s="192" t="s">
        <v>19</v>
      </c>
      <c r="BO222" s="192" t="s">
        <v>19</v>
      </c>
      <c r="BP222" s="192" t="s">
        <v>19</v>
      </c>
      <c r="BQ222" s="192" t="s">
        <v>19</v>
      </c>
      <c r="BR222" s="192" t="s">
        <v>19</v>
      </c>
      <c r="BS222" s="192" t="s">
        <v>19</v>
      </c>
      <c r="BT222" s="192" t="s">
        <v>19</v>
      </c>
    </row>
    <row r="223" spans="1:72" x14ac:dyDescent="0.25">
      <c r="A223" s="1">
        <v>43862</v>
      </c>
      <c r="C223" s="142">
        <v>91.901049999999998</v>
      </c>
      <c r="D223" s="142">
        <v>92.832809999999995</v>
      </c>
      <c r="E223" s="142">
        <v>91.783289999999994</v>
      </c>
      <c r="F223" s="142">
        <v>79.73236</v>
      </c>
      <c r="G223" s="142">
        <v>89.179400000000001</v>
      </c>
      <c r="H223" s="142">
        <v>88.542869999999994</v>
      </c>
      <c r="I223" s="142">
        <v>96.554839999999999</v>
      </c>
      <c r="J223" s="142">
        <v>-0.3</v>
      </c>
      <c r="K223" s="142">
        <v>0.4</v>
      </c>
      <c r="L223" s="142">
        <v>-0.4</v>
      </c>
      <c r="M223" s="142">
        <v>0.2</v>
      </c>
      <c r="N223" s="142">
        <v>4.4000000000000004</v>
      </c>
      <c r="O223" s="142">
        <v>-2.5</v>
      </c>
      <c r="P223" s="142">
        <v>2.6</v>
      </c>
      <c r="Q223" s="142">
        <v>-0.5</v>
      </c>
      <c r="R223" s="142">
        <v>-8.3000000000000007</v>
      </c>
      <c r="S223" s="142">
        <v>0.6</v>
      </c>
      <c r="T223" s="142">
        <v>0.2</v>
      </c>
      <c r="U223" s="142">
        <v>3.1</v>
      </c>
      <c r="V223" s="142">
        <v>-2.1</v>
      </c>
      <c r="W223" s="142">
        <v>-0.3</v>
      </c>
      <c r="X223" s="142">
        <v>-1.2</v>
      </c>
      <c r="Y223" s="142">
        <v>-10.5</v>
      </c>
      <c r="Z223" s="142">
        <v>0.2</v>
      </c>
      <c r="AA223" s="142">
        <v>1.6</v>
      </c>
      <c r="AB223" s="142">
        <v>-2.7</v>
      </c>
      <c r="AC223" s="142">
        <v>0.2</v>
      </c>
      <c r="AD223" s="142">
        <v>-2.6</v>
      </c>
      <c r="AE223" s="190" t="s">
        <v>19</v>
      </c>
      <c r="AF223" s="190" t="s">
        <v>19</v>
      </c>
      <c r="AG223" s="190" t="s">
        <v>19</v>
      </c>
      <c r="AH223" s="190" t="s">
        <v>19</v>
      </c>
      <c r="AI223" s="190" t="s">
        <v>19</v>
      </c>
      <c r="AJ223" s="190" t="s">
        <v>19</v>
      </c>
      <c r="AK223" s="190" t="s">
        <v>19</v>
      </c>
      <c r="AL223" s="140">
        <v>109.21633</v>
      </c>
      <c r="AM223" s="140">
        <v>152.72809000000001</v>
      </c>
      <c r="AN223" s="140">
        <v>91.468819999999994</v>
      </c>
      <c r="AO223" s="140">
        <v>110.45863</v>
      </c>
      <c r="AP223" s="140">
        <v>56.934440000000002</v>
      </c>
      <c r="AQ223" s="140">
        <v>88.490170000000006</v>
      </c>
      <c r="AR223" s="140">
        <v>100.18756</v>
      </c>
      <c r="AS223" s="140">
        <v>-2.1</v>
      </c>
      <c r="AT223" s="140">
        <v>-12.6</v>
      </c>
      <c r="AU223" s="140">
        <v>6.6</v>
      </c>
      <c r="AV223" s="140">
        <v>29.9</v>
      </c>
      <c r="AW223" s="140">
        <v>-10.1</v>
      </c>
      <c r="AX223" s="140">
        <v>-8.6999999999999993</v>
      </c>
      <c r="AY223" s="140">
        <v>6.6</v>
      </c>
      <c r="AZ223" s="140">
        <v>-11.8</v>
      </c>
      <c r="BA223" s="140">
        <v>-29.2</v>
      </c>
      <c r="BB223" s="140">
        <v>5.4</v>
      </c>
      <c r="BC223" s="140">
        <v>20.8</v>
      </c>
      <c r="BD223" s="140">
        <v>-13.1</v>
      </c>
      <c r="BE223" s="140">
        <v>-6.8</v>
      </c>
      <c r="BF223" s="140">
        <v>9.6</v>
      </c>
      <c r="BG223" s="140">
        <v>-16</v>
      </c>
      <c r="BH223" s="140">
        <v>-24</v>
      </c>
      <c r="BI223" s="140">
        <v>-8</v>
      </c>
      <c r="BJ223" s="140">
        <v>4.8</v>
      </c>
      <c r="BK223" s="140">
        <v>-34.799999999999997</v>
      </c>
      <c r="BL223" s="140">
        <v>6.4</v>
      </c>
      <c r="BM223" s="140">
        <v>-8.8000000000000007</v>
      </c>
      <c r="BN223" s="192" t="s">
        <v>19</v>
      </c>
      <c r="BO223" s="192" t="s">
        <v>19</v>
      </c>
      <c r="BP223" s="192" t="s">
        <v>19</v>
      </c>
      <c r="BQ223" s="192" t="s">
        <v>19</v>
      </c>
      <c r="BR223" s="192" t="s">
        <v>19</v>
      </c>
      <c r="BS223" s="192" t="s">
        <v>19</v>
      </c>
      <c r="BT223" s="192" t="s">
        <v>19</v>
      </c>
    </row>
    <row r="224" spans="1:72" x14ac:dyDescent="0.25">
      <c r="A224" s="1">
        <v>43891</v>
      </c>
      <c r="B224" s="30" t="s">
        <v>226</v>
      </c>
      <c r="C224" s="142">
        <v>90.760509999999996</v>
      </c>
      <c r="D224" s="142">
        <v>96.457620000000006</v>
      </c>
      <c r="E224" s="142">
        <v>90.040499999999994</v>
      </c>
      <c r="F224" s="142">
        <v>84.703249999999997</v>
      </c>
      <c r="G224" s="142">
        <v>95.463099999999997</v>
      </c>
      <c r="H224" s="142">
        <v>84.450280000000006</v>
      </c>
      <c r="I224" s="142">
        <v>98.556110000000004</v>
      </c>
      <c r="J224" s="142">
        <v>-3.9</v>
      </c>
      <c r="K224" s="142">
        <v>-0.4</v>
      </c>
      <c r="L224" s="142">
        <v>-4.3</v>
      </c>
      <c r="M224" s="142">
        <v>3.2</v>
      </c>
      <c r="N224" s="142">
        <v>3.3</v>
      </c>
      <c r="O224" s="142">
        <v>-10.9</v>
      </c>
      <c r="P224" s="142">
        <v>-5.3</v>
      </c>
      <c r="Q224" s="142">
        <v>-1.7</v>
      </c>
      <c r="R224" s="142">
        <v>-5.8</v>
      </c>
      <c r="S224" s="142">
        <v>-1.1000000000000001</v>
      </c>
      <c r="T224" s="142">
        <v>1.2</v>
      </c>
      <c r="U224" s="142">
        <v>3.2</v>
      </c>
      <c r="V224" s="142">
        <v>-5.0999999999999996</v>
      </c>
      <c r="W224" s="142">
        <v>-2</v>
      </c>
      <c r="X224" s="142">
        <v>-1</v>
      </c>
      <c r="Y224" s="142">
        <v>-9.5</v>
      </c>
      <c r="Z224" s="142">
        <v>0.3</v>
      </c>
      <c r="AA224" s="142">
        <v>2.1</v>
      </c>
      <c r="AB224" s="142">
        <v>-2.4</v>
      </c>
      <c r="AC224" s="142">
        <v>-0.7</v>
      </c>
      <c r="AD224" s="142">
        <v>-3</v>
      </c>
      <c r="AE224" s="190">
        <f t="shared" ref="AE224:AK224" si="136">(AVERAGE(C222:C224)/AVERAGE(C210:C212)-1)*100</f>
        <v>-1.6597370469038308</v>
      </c>
      <c r="AF224" s="190">
        <f t="shared" si="136"/>
        <v>-5.849022526458258</v>
      </c>
      <c r="AG224" s="190">
        <f t="shared" si="136"/>
        <v>-1.0689391058105402</v>
      </c>
      <c r="AH224" s="190">
        <f t="shared" si="136"/>
        <v>1.1920370255640744</v>
      </c>
      <c r="AI224" s="190">
        <f t="shared" si="136"/>
        <v>3.1668778395548935</v>
      </c>
      <c r="AJ224" s="190">
        <f t="shared" si="136"/>
        <v>-5.112835272759586</v>
      </c>
      <c r="AK224" s="190">
        <f t="shared" si="136"/>
        <v>-2.0443145463349577</v>
      </c>
      <c r="AL224" s="140">
        <v>109.56649</v>
      </c>
      <c r="AM224" s="140">
        <v>180.44726</v>
      </c>
      <c r="AN224" s="140">
        <v>80.655739999999994</v>
      </c>
      <c r="AO224" s="140">
        <v>84.24512</v>
      </c>
      <c r="AP224" s="140">
        <v>67.329220000000007</v>
      </c>
      <c r="AQ224" s="140">
        <v>93.415279999999996</v>
      </c>
      <c r="AR224" s="140">
        <v>78.161910000000006</v>
      </c>
      <c r="AS224" s="140">
        <v>-13.9</v>
      </c>
      <c r="AT224" s="140">
        <v>-18.600000000000001</v>
      </c>
      <c r="AU224" s="140">
        <v>-9.1</v>
      </c>
      <c r="AV224" s="140">
        <v>6.3</v>
      </c>
      <c r="AW224" s="140">
        <v>38.5</v>
      </c>
      <c r="AX224" s="140">
        <v>-9.3000000000000007</v>
      </c>
      <c r="AY224" s="140">
        <v>-31.4</v>
      </c>
      <c r="AZ224" s="140">
        <v>-12.5</v>
      </c>
      <c r="BA224" s="140">
        <v>-25.6</v>
      </c>
      <c r="BB224" s="140">
        <v>0.6</v>
      </c>
      <c r="BC224" s="140">
        <v>16.399999999999999</v>
      </c>
      <c r="BD224" s="140">
        <v>0.4</v>
      </c>
      <c r="BE224" s="140">
        <v>-7.7</v>
      </c>
      <c r="BF224" s="140">
        <v>-5.3</v>
      </c>
      <c r="BG224" s="140">
        <v>-16.3</v>
      </c>
      <c r="BH224" s="140">
        <v>-24.9</v>
      </c>
      <c r="BI224" s="140">
        <v>-7.8</v>
      </c>
      <c r="BJ224" s="140">
        <v>6.6</v>
      </c>
      <c r="BK224" s="140">
        <v>-30.9</v>
      </c>
      <c r="BL224" s="140">
        <v>4.7</v>
      </c>
      <c r="BM224" s="140">
        <v>-11.3</v>
      </c>
      <c r="BN224" s="192">
        <f t="shared" ref="BN224:BT224" si="137">(AVERAGE(AL222:AL224)/AVERAGE(AL210:AL212)-1)*100</f>
        <v>-12.472334470731216</v>
      </c>
      <c r="BO224" s="192">
        <f t="shared" si="137"/>
        <v>-25.574170630782188</v>
      </c>
      <c r="BP224" s="192">
        <f t="shared" si="137"/>
        <v>0.58497481664272488</v>
      </c>
      <c r="BQ224" s="192">
        <f t="shared" si="137"/>
        <v>16.35607479318486</v>
      </c>
      <c r="BR224" s="192">
        <f t="shared" si="137"/>
        <v>0.42286122806736159</v>
      </c>
      <c r="BS224" s="192">
        <f t="shared" si="137"/>
        <v>-7.7282578143069269</v>
      </c>
      <c r="BT224" s="192">
        <f t="shared" si="137"/>
        <v>-5.3139996353159695</v>
      </c>
    </row>
    <row r="225" spans="1:72" x14ac:dyDescent="0.25">
      <c r="A225" s="1">
        <v>43922</v>
      </c>
      <c r="C225" s="142">
        <v>70.246690000000001</v>
      </c>
      <c r="D225" s="142">
        <v>93.62773</v>
      </c>
      <c r="E225" s="142">
        <v>67.291749999999993</v>
      </c>
      <c r="F225" s="142">
        <v>96.425560000000004</v>
      </c>
      <c r="G225" s="142">
        <v>92.30359</v>
      </c>
      <c r="H225" s="142">
        <v>58.033589999999997</v>
      </c>
      <c r="I225" s="142">
        <v>68.723339999999993</v>
      </c>
      <c r="J225" s="142">
        <v>-27.7</v>
      </c>
      <c r="K225" s="142">
        <v>9.6999999999999993</v>
      </c>
      <c r="L225" s="142">
        <v>-31.8</v>
      </c>
      <c r="M225" s="142">
        <v>6</v>
      </c>
      <c r="N225" s="142">
        <v>0.9</v>
      </c>
      <c r="O225" s="142">
        <v>-37.9</v>
      </c>
      <c r="P225" s="142">
        <v>-33.9</v>
      </c>
      <c r="Q225" s="142">
        <v>-8.3000000000000007</v>
      </c>
      <c r="R225" s="142">
        <v>-2.5</v>
      </c>
      <c r="S225" s="142">
        <v>-9.1</v>
      </c>
      <c r="T225" s="142">
        <v>2.5</v>
      </c>
      <c r="U225" s="142">
        <v>2.6</v>
      </c>
      <c r="V225" s="142">
        <v>-13.4</v>
      </c>
      <c r="W225" s="142">
        <v>-10.3</v>
      </c>
      <c r="X225" s="142">
        <v>-2.9</v>
      </c>
      <c r="Y225" s="142">
        <v>-7.2</v>
      </c>
      <c r="Z225" s="142">
        <v>-2.2999999999999998</v>
      </c>
      <c r="AA225" s="142">
        <v>3</v>
      </c>
      <c r="AB225" s="142">
        <v>-2.2999999999999998</v>
      </c>
      <c r="AC225" s="142">
        <v>-3.9</v>
      </c>
      <c r="AD225" s="142">
        <v>-6</v>
      </c>
      <c r="AE225" s="190" t="s">
        <v>19</v>
      </c>
      <c r="AF225" s="190" t="s">
        <v>19</v>
      </c>
      <c r="AG225" s="190" t="s">
        <v>19</v>
      </c>
      <c r="AH225" s="190" t="s">
        <v>19</v>
      </c>
      <c r="AI225" s="190" t="s">
        <v>19</v>
      </c>
      <c r="AJ225" s="190" t="s">
        <v>19</v>
      </c>
      <c r="AK225" s="190" t="s">
        <v>19</v>
      </c>
      <c r="AL225" s="140">
        <v>87.320350000000005</v>
      </c>
      <c r="AM225" s="140">
        <v>134.73221000000001</v>
      </c>
      <c r="AN225" s="140">
        <v>67.982069999999993</v>
      </c>
      <c r="AO225" s="140">
        <v>53.198120000000003</v>
      </c>
      <c r="AP225" s="140">
        <v>83.692639999999997</v>
      </c>
      <c r="AQ225" s="140">
        <v>62.879849999999998</v>
      </c>
      <c r="AR225" s="140">
        <v>73.341319999999996</v>
      </c>
      <c r="AS225" s="140">
        <v>-25.7</v>
      </c>
      <c r="AT225" s="140">
        <v>-23.7</v>
      </c>
      <c r="AU225" s="140">
        <v>-27.3</v>
      </c>
      <c r="AV225" s="140">
        <v>-30.6</v>
      </c>
      <c r="AW225" s="140">
        <v>11.5</v>
      </c>
      <c r="AX225" s="140">
        <v>-37.9</v>
      </c>
      <c r="AY225" s="140">
        <v>-36</v>
      </c>
      <c r="AZ225" s="140">
        <v>-15.6</v>
      </c>
      <c r="BA225" s="140">
        <v>-25.2</v>
      </c>
      <c r="BB225" s="140">
        <v>-6.7</v>
      </c>
      <c r="BC225" s="140">
        <v>5.6</v>
      </c>
      <c r="BD225" s="140">
        <v>3.6</v>
      </c>
      <c r="BE225" s="140">
        <v>-15.6</v>
      </c>
      <c r="BF225" s="140">
        <v>-13.5</v>
      </c>
      <c r="BG225" s="140">
        <v>-16.899999999999999</v>
      </c>
      <c r="BH225" s="140">
        <v>-24.5</v>
      </c>
      <c r="BI225" s="140">
        <v>-9.5</v>
      </c>
      <c r="BJ225" s="140">
        <v>4.7</v>
      </c>
      <c r="BK225" s="140">
        <v>-27.9</v>
      </c>
      <c r="BL225" s="140">
        <v>0.3</v>
      </c>
      <c r="BM225" s="140">
        <v>-14.3</v>
      </c>
      <c r="BN225" s="192" t="s">
        <v>19</v>
      </c>
      <c r="BO225" s="192" t="s">
        <v>19</v>
      </c>
      <c r="BP225" s="192" t="s">
        <v>19</v>
      </c>
      <c r="BQ225" s="192" t="s">
        <v>19</v>
      </c>
      <c r="BR225" s="192" t="s">
        <v>19</v>
      </c>
      <c r="BS225" s="192" t="s">
        <v>19</v>
      </c>
      <c r="BT225" s="192" t="s">
        <v>19</v>
      </c>
    </row>
    <row r="226" spans="1:72" x14ac:dyDescent="0.25">
      <c r="A226" s="1">
        <v>43952</v>
      </c>
      <c r="C226" s="142">
        <v>82.935980000000001</v>
      </c>
      <c r="D226" s="142">
        <v>94.636120000000005</v>
      </c>
      <c r="E226" s="142">
        <v>81.457300000000004</v>
      </c>
      <c r="F226" s="142">
        <v>114.2003</v>
      </c>
      <c r="G226" s="142">
        <v>88.694159999999997</v>
      </c>
      <c r="H226" s="142">
        <v>74.383799999999994</v>
      </c>
      <c r="I226" s="142">
        <v>75.195329999999998</v>
      </c>
      <c r="J226" s="142">
        <v>-21.8</v>
      </c>
      <c r="K226" s="142">
        <v>-5.8</v>
      </c>
      <c r="L226" s="142">
        <v>-23.7</v>
      </c>
      <c r="M226" s="142">
        <v>3</v>
      </c>
      <c r="N226" s="142">
        <v>-7.3</v>
      </c>
      <c r="O226" s="142">
        <v>-24.7</v>
      </c>
      <c r="P226" s="142">
        <v>-27.7</v>
      </c>
      <c r="Q226" s="142">
        <v>-11.3</v>
      </c>
      <c r="R226" s="142">
        <v>-3.2</v>
      </c>
      <c r="S226" s="142">
        <v>-12.4</v>
      </c>
      <c r="T226" s="142">
        <v>2.6</v>
      </c>
      <c r="U226" s="142">
        <v>0.5</v>
      </c>
      <c r="V226" s="142">
        <v>-15.8</v>
      </c>
      <c r="W226" s="142">
        <v>-13.9</v>
      </c>
      <c r="X226" s="142">
        <v>-5.4</v>
      </c>
      <c r="Y226" s="142">
        <v>-6.3</v>
      </c>
      <c r="Z226" s="142">
        <v>-5.3</v>
      </c>
      <c r="AA226" s="142">
        <v>1.8</v>
      </c>
      <c r="AB226" s="142">
        <v>-3.9</v>
      </c>
      <c r="AC226" s="142">
        <v>-7.2</v>
      </c>
      <c r="AD226" s="142">
        <v>-8.8000000000000007</v>
      </c>
      <c r="AE226" s="190" t="s">
        <v>19</v>
      </c>
      <c r="AF226" s="190" t="s">
        <v>19</v>
      </c>
      <c r="AG226" s="190" t="s">
        <v>19</v>
      </c>
      <c r="AH226" s="190" t="s">
        <v>19</v>
      </c>
      <c r="AI226" s="190" t="s">
        <v>19</v>
      </c>
      <c r="AJ226" s="190" t="s">
        <v>19</v>
      </c>
      <c r="AK226" s="190" t="s">
        <v>19</v>
      </c>
      <c r="AL226" s="140">
        <v>80.812290000000004</v>
      </c>
      <c r="AM226" s="140">
        <v>115.88436</v>
      </c>
      <c r="AN226" s="140">
        <v>66.507149999999996</v>
      </c>
      <c r="AO226" s="140">
        <v>56.288420000000002</v>
      </c>
      <c r="AP226" s="140">
        <v>82.154300000000006</v>
      </c>
      <c r="AQ226" s="140">
        <v>75.225650000000002</v>
      </c>
      <c r="AR226" s="140">
        <v>59.146230000000003</v>
      </c>
      <c r="AS226" s="140">
        <v>-31.9</v>
      </c>
      <c r="AT226" s="140">
        <v>-30.9</v>
      </c>
      <c r="AU226" s="140">
        <v>-32.5</v>
      </c>
      <c r="AV226" s="140">
        <v>-35.6</v>
      </c>
      <c r="AW226" s="140">
        <v>-13.3</v>
      </c>
      <c r="AX226" s="140">
        <v>-30.8</v>
      </c>
      <c r="AY226" s="140">
        <v>-43.1</v>
      </c>
      <c r="AZ226" s="140">
        <v>-18.8</v>
      </c>
      <c r="BA226" s="140">
        <v>-26.1</v>
      </c>
      <c r="BB226" s="140">
        <v>-12.2</v>
      </c>
      <c r="BC226" s="140">
        <v>-3</v>
      </c>
      <c r="BD226" s="140">
        <v>-0.9</v>
      </c>
      <c r="BE226" s="140">
        <v>-19</v>
      </c>
      <c r="BF226" s="140">
        <v>-19.3</v>
      </c>
      <c r="BG226" s="140">
        <v>-18</v>
      </c>
      <c r="BH226" s="140">
        <v>-24.2</v>
      </c>
      <c r="BI226" s="140">
        <v>-12.1</v>
      </c>
      <c r="BJ226" s="140">
        <v>0.8</v>
      </c>
      <c r="BK226" s="140">
        <v>-28.1</v>
      </c>
      <c r="BL226" s="140">
        <v>-4.0999999999999996</v>
      </c>
      <c r="BM226" s="140">
        <v>-17</v>
      </c>
      <c r="BN226" s="192" t="s">
        <v>19</v>
      </c>
      <c r="BO226" s="192" t="s">
        <v>19</v>
      </c>
      <c r="BP226" s="192" t="s">
        <v>19</v>
      </c>
      <c r="BQ226" s="192" t="s">
        <v>19</v>
      </c>
      <c r="BR226" s="192" t="s">
        <v>19</v>
      </c>
      <c r="BS226" s="192" t="s">
        <v>19</v>
      </c>
      <c r="BT226" s="192" t="s">
        <v>19</v>
      </c>
    </row>
    <row r="227" spans="1:72" x14ac:dyDescent="0.25">
      <c r="A227" s="1">
        <v>43983</v>
      </c>
      <c r="B227" s="30" t="s">
        <v>231</v>
      </c>
      <c r="C227" s="142">
        <v>91.339179999999999</v>
      </c>
      <c r="D227" s="142">
        <v>100.22759000000001</v>
      </c>
      <c r="E227" s="142">
        <v>90.21584</v>
      </c>
      <c r="F227" s="142">
        <v>118.93322000000001</v>
      </c>
      <c r="G227" s="142">
        <v>87.035489999999996</v>
      </c>
      <c r="H227" s="142">
        <v>85.576750000000004</v>
      </c>
      <c r="I227" s="142">
        <v>73.811940000000007</v>
      </c>
      <c r="J227" s="142">
        <v>-8.6999999999999993</v>
      </c>
      <c r="K227" s="142">
        <v>-1.2</v>
      </c>
      <c r="L227" s="142">
        <v>-9.6</v>
      </c>
      <c r="M227" s="142">
        <v>9.1999999999999993</v>
      </c>
      <c r="N227" s="142">
        <v>-0.4</v>
      </c>
      <c r="O227" s="142">
        <v>-6.5</v>
      </c>
      <c r="P227" s="142">
        <v>-25.3</v>
      </c>
      <c r="Q227" s="142">
        <v>-10.8</v>
      </c>
      <c r="R227" s="142">
        <v>-2.8</v>
      </c>
      <c r="S227" s="142">
        <v>-11.9</v>
      </c>
      <c r="T227" s="142">
        <v>3.9</v>
      </c>
      <c r="U227" s="142">
        <v>0.4</v>
      </c>
      <c r="V227" s="142">
        <v>-14.3</v>
      </c>
      <c r="W227" s="142">
        <v>-15.7</v>
      </c>
      <c r="X227" s="142">
        <v>-5.6</v>
      </c>
      <c r="Y227" s="142">
        <v>-5.0999999999999996</v>
      </c>
      <c r="Z227" s="142">
        <v>-5.7</v>
      </c>
      <c r="AA227" s="142">
        <v>3.2</v>
      </c>
      <c r="AB227" s="142">
        <v>-3.1</v>
      </c>
      <c r="AC227" s="142">
        <v>-7.3</v>
      </c>
      <c r="AD227" s="142">
        <v>-10.8</v>
      </c>
      <c r="AE227" s="190">
        <f t="shared" ref="AE227:AK227" si="138">(AVERAGE(C225:C227)/AVERAGE(C213:C215)-1)*100</f>
        <v>-19.339799339311792</v>
      </c>
      <c r="AF227" s="190">
        <f t="shared" si="138"/>
        <v>0.44620677929996244</v>
      </c>
      <c r="AG227" s="190">
        <f t="shared" si="138"/>
        <v>-21.693262045599749</v>
      </c>
      <c r="AH227" s="190">
        <f t="shared" si="138"/>
        <v>6.0414276402791733</v>
      </c>
      <c r="AI227" s="190">
        <f t="shared" si="138"/>
        <v>-2.3502366820510434</v>
      </c>
      <c r="AJ227" s="190">
        <f t="shared" si="138"/>
        <v>-23.203442438340758</v>
      </c>
      <c r="AK227" s="190">
        <f t="shared" si="138"/>
        <v>-29.01380058746922</v>
      </c>
      <c r="AL227" s="140">
        <v>80.632490000000004</v>
      </c>
      <c r="AM227" s="140">
        <v>100.38231</v>
      </c>
      <c r="AN227" s="140">
        <v>72.576970000000003</v>
      </c>
      <c r="AO227" s="140">
        <v>69.009069999999994</v>
      </c>
      <c r="AP227" s="140">
        <v>76.434700000000007</v>
      </c>
      <c r="AQ227" s="140">
        <v>88.450509999999994</v>
      </c>
      <c r="AR227" s="140">
        <v>62.768450000000001</v>
      </c>
      <c r="AS227" s="140">
        <v>-32.299999999999997</v>
      </c>
      <c r="AT227" s="140">
        <v>-47.9</v>
      </c>
      <c r="AU227" s="140">
        <v>-18.600000000000001</v>
      </c>
      <c r="AV227" s="140">
        <v>-20.7</v>
      </c>
      <c r="AW227" s="140">
        <v>0.1</v>
      </c>
      <c r="AX227" s="140">
        <v>-13.6</v>
      </c>
      <c r="AY227" s="140">
        <v>-30.8</v>
      </c>
      <c r="AZ227" s="140">
        <v>-21</v>
      </c>
      <c r="BA227" s="140">
        <v>-29.7</v>
      </c>
      <c r="BB227" s="140">
        <v>-13.3</v>
      </c>
      <c r="BC227" s="140">
        <v>-6</v>
      </c>
      <c r="BD227" s="140">
        <v>-0.7</v>
      </c>
      <c r="BE227" s="140">
        <v>-18</v>
      </c>
      <c r="BF227" s="140">
        <v>-21</v>
      </c>
      <c r="BG227" s="140">
        <v>-19.600000000000001</v>
      </c>
      <c r="BH227" s="140">
        <v>-26.6</v>
      </c>
      <c r="BI227" s="140">
        <v>-12.9</v>
      </c>
      <c r="BJ227" s="140">
        <v>-1.5</v>
      </c>
      <c r="BK227" s="140">
        <v>-25.9</v>
      </c>
      <c r="BL227" s="140">
        <v>-6.3</v>
      </c>
      <c r="BM227" s="140">
        <v>-18</v>
      </c>
      <c r="BN227" s="192">
        <f t="shared" ref="BN227:BT227" si="139">(AVERAGE(AL225:AL227)/AVERAGE(AL213:AL215)-1)*100</f>
        <v>-29.986925026734912</v>
      </c>
      <c r="BO227" s="192">
        <f t="shared" si="139"/>
        <v>-34.646555715404084</v>
      </c>
      <c r="BP227" s="192">
        <f t="shared" si="139"/>
        <v>-26.356604972398777</v>
      </c>
      <c r="BQ227" s="192">
        <f t="shared" si="139"/>
        <v>-28.939673434536349</v>
      </c>
      <c r="BR227" s="192">
        <f t="shared" si="139"/>
        <v>-1.5568203214472165</v>
      </c>
      <c r="BS227" s="192">
        <f t="shared" si="139"/>
        <v>-27.487105497749475</v>
      </c>
      <c r="BT227" s="192">
        <f t="shared" si="139"/>
        <v>-36.842212856647762</v>
      </c>
    </row>
    <row r="228" spans="1:72" x14ac:dyDescent="0.25">
      <c r="A228" s="1">
        <v>44013</v>
      </c>
      <c r="C228" s="142">
        <v>106.03440000000001</v>
      </c>
      <c r="D228" s="142">
        <v>113.13214000000001</v>
      </c>
      <c r="E228" s="142">
        <v>105.13737999999999</v>
      </c>
      <c r="F228" s="142">
        <v>131.87248</v>
      </c>
      <c r="G228" s="142">
        <v>93.084040000000002</v>
      </c>
      <c r="H228" s="142">
        <v>101.27047</v>
      </c>
      <c r="I228" s="142">
        <v>89.023499999999999</v>
      </c>
      <c r="J228" s="142">
        <v>-2.6</v>
      </c>
      <c r="K228" s="142">
        <v>1.4</v>
      </c>
      <c r="L228" s="142">
        <v>-3.1</v>
      </c>
      <c r="M228" s="142">
        <v>9.5</v>
      </c>
      <c r="N228" s="142">
        <v>0.9</v>
      </c>
      <c r="O228" s="142">
        <v>0.9</v>
      </c>
      <c r="P228" s="142">
        <v>-11.2</v>
      </c>
      <c r="Q228" s="142">
        <v>-9.5</v>
      </c>
      <c r="R228" s="142">
        <v>-2.2000000000000002</v>
      </c>
      <c r="S228" s="142">
        <v>-10.5</v>
      </c>
      <c r="T228" s="142">
        <v>4.9000000000000004</v>
      </c>
      <c r="U228" s="142">
        <v>0.5</v>
      </c>
      <c r="V228" s="142">
        <v>-12</v>
      </c>
      <c r="W228" s="142">
        <v>-15.1</v>
      </c>
      <c r="X228" s="142">
        <v>-5.6</v>
      </c>
      <c r="Y228" s="142">
        <v>-4.3</v>
      </c>
      <c r="Z228" s="142">
        <v>-5.8</v>
      </c>
      <c r="AA228" s="142">
        <v>4.4000000000000004</v>
      </c>
      <c r="AB228" s="142">
        <v>-2.2000000000000002</v>
      </c>
      <c r="AC228" s="142">
        <v>-7.3</v>
      </c>
      <c r="AD228" s="142">
        <v>-11.7</v>
      </c>
      <c r="AE228" s="190" t="s">
        <v>19</v>
      </c>
      <c r="AF228" s="190" t="s">
        <v>19</v>
      </c>
      <c r="AG228" s="190" t="s">
        <v>19</v>
      </c>
      <c r="AH228" s="190" t="s">
        <v>19</v>
      </c>
      <c r="AI228" s="190" t="s">
        <v>19</v>
      </c>
      <c r="AJ228" s="190" t="s">
        <v>19</v>
      </c>
      <c r="AK228" s="190" t="s">
        <v>19</v>
      </c>
      <c r="AL228" s="140">
        <v>110.43753</v>
      </c>
      <c r="AM228" s="140">
        <v>150.37715</v>
      </c>
      <c r="AN228" s="140">
        <v>94.147019999999998</v>
      </c>
      <c r="AO228" s="140">
        <v>120.14935</v>
      </c>
      <c r="AP228" s="140">
        <v>94.108270000000005</v>
      </c>
      <c r="AQ228" s="140">
        <v>101.93779000000001</v>
      </c>
      <c r="AR228" s="140">
        <v>67.339579999999998</v>
      </c>
      <c r="AS228" s="140">
        <v>-12.7</v>
      </c>
      <c r="AT228" s="140">
        <v>-24.5</v>
      </c>
      <c r="AU228" s="140">
        <v>-2.8</v>
      </c>
      <c r="AV228" s="140">
        <v>16.3</v>
      </c>
      <c r="AW228" s="140">
        <v>50.1</v>
      </c>
      <c r="AX228" s="140">
        <v>-1</v>
      </c>
      <c r="AY228" s="140">
        <v>-38.700000000000003</v>
      </c>
      <c r="AZ228" s="140">
        <v>-19.8</v>
      </c>
      <c r="BA228" s="140">
        <v>-28.9</v>
      </c>
      <c r="BB228" s="140">
        <v>-11.7</v>
      </c>
      <c r="BC228" s="140">
        <v>-2.2999999999999998</v>
      </c>
      <c r="BD228" s="140">
        <v>5.7</v>
      </c>
      <c r="BE228" s="140">
        <v>-15.5</v>
      </c>
      <c r="BF228" s="140">
        <v>-23.7</v>
      </c>
      <c r="BG228" s="140">
        <v>-19.600000000000001</v>
      </c>
      <c r="BH228" s="140">
        <v>-27.1</v>
      </c>
      <c r="BI228" s="140">
        <v>-12.6</v>
      </c>
      <c r="BJ228" s="140">
        <v>-0.2</v>
      </c>
      <c r="BK228" s="140">
        <v>-19.2</v>
      </c>
      <c r="BL228" s="140">
        <v>-6.8</v>
      </c>
      <c r="BM228" s="140">
        <v>-21.5</v>
      </c>
      <c r="BN228" s="192" t="s">
        <v>19</v>
      </c>
      <c r="BO228" s="192" t="s">
        <v>19</v>
      </c>
      <c r="BP228" s="192" t="s">
        <v>19</v>
      </c>
      <c r="BQ228" s="192" t="s">
        <v>19</v>
      </c>
      <c r="BR228" s="192" t="s">
        <v>19</v>
      </c>
      <c r="BS228" s="192" t="s">
        <v>19</v>
      </c>
      <c r="BT228" s="192" t="s">
        <v>19</v>
      </c>
    </row>
    <row r="229" spans="1:72" x14ac:dyDescent="0.25">
      <c r="A229" s="1">
        <v>44044</v>
      </c>
      <c r="C229" s="142">
        <v>109.41676</v>
      </c>
      <c r="D229" s="142">
        <v>116.38574</v>
      </c>
      <c r="E229" s="142">
        <v>108.53601</v>
      </c>
      <c r="F229" s="142">
        <v>129.58768000000001</v>
      </c>
      <c r="G229" s="142">
        <v>96.192740000000001</v>
      </c>
      <c r="H229" s="142">
        <v>104.91625999999999</v>
      </c>
      <c r="I229" s="142">
        <v>93.966350000000006</v>
      </c>
      <c r="J229" s="142">
        <v>-2.4</v>
      </c>
      <c r="K229" s="142">
        <v>-1.8</v>
      </c>
      <c r="L229" s="142">
        <v>-2.5</v>
      </c>
      <c r="M229" s="142">
        <v>4.8</v>
      </c>
      <c r="N229" s="142">
        <v>0.2</v>
      </c>
      <c r="O229" s="142">
        <v>4.2</v>
      </c>
      <c r="P229" s="142">
        <v>-7.9</v>
      </c>
      <c r="Q229" s="142">
        <v>-8.6</v>
      </c>
      <c r="R229" s="142">
        <v>-2.1</v>
      </c>
      <c r="S229" s="142">
        <v>-9.4</v>
      </c>
      <c r="T229" s="142">
        <v>4.9000000000000004</v>
      </c>
      <c r="U229" s="142">
        <v>0.4</v>
      </c>
      <c r="V229" s="142">
        <v>-9.8000000000000007</v>
      </c>
      <c r="W229" s="142">
        <v>-14.2</v>
      </c>
      <c r="X229" s="142">
        <v>-5.7</v>
      </c>
      <c r="Y229" s="142">
        <v>-4.3</v>
      </c>
      <c r="Z229" s="142">
        <v>-5.9</v>
      </c>
      <c r="AA229" s="142">
        <v>4.8</v>
      </c>
      <c r="AB229" s="142">
        <v>-1.5</v>
      </c>
      <c r="AC229" s="142">
        <v>-6.8</v>
      </c>
      <c r="AD229" s="142">
        <v>-12.3</v>
      </c>
      <c r="AE229" s="190" t="s">
        <v>19</v>
      </c>
      <c r="AF229" s="190" t="s">
        <v>19</v>
      </c>
      <c r="AG229" s="190" t="s">
        <v>19</v>
      </c>
      <c r="AH229" s="190" t="s">
        <v>19</v>
      </c>
      <c r="AI229" s="190" t="s">
        <v>19</v>
      </c>
      <c r="AJ229" s="190" t="s">
        <v>19</v>
      </c>
      <c r="AK229" s="190" t="s">
        <v>19</v>
      </c>
      <c r="AL229" s="140">
        <v>110.96141</v>
      </c>
      <c r="AM229" s="140">
        <v>136.38151999999999</v>
      </c>
      <c r="AN229" s="140">
        <v>100.59309</v>
      </c>
      <c r="AO229" s="140">
        <v>113.08663</v>
      </c>
      <c r="AP229" s="140">
        <v>93.851479999999995</v>
      </c>
      <c r="AQ229" s="140">
        <v>111.46568000000001</v>
      </c>
      <c r="AR229" s="140">
        <v>87.524870000000007</v>
      </c>
      <c r="AS229" s="140">
        <v>-14.2</v>
      </c>
      <c r="AT229" s="140">
        <v>-37.5</v>
      </c>
      <c r="AU229" s="140">
        <v>8.1</v>
      </c>
      <c r="AV229" s="140">
        <v>8.6</v>
      </c>
      <c r="AW229" s="140">
        <v>45.6</v>
      </c>
      <c r="AX229" s="140">
        <v>10.9</v>
      </c>
      <c r="AY229" s="140">
        <v>-10.5</v>
      </c>
      <c r="AZ229" s="140">
        <v>-19</v>
      </c>
      <c r="BA229" s="140">
        <v>-30.1</v>
      </c>
      <c r="BB229" s="140">
        <v>-9.1999999999999993</v>
      </c>
      <c r="BC229" s="140">
        <v>-0.7</v>
      </c>
      <c r="BD229" s="140">
        <v>10.3</v>
      </c>
      <c r="BE229" s="140">
        <v>-12.2</v>
      </c>
      <c r="BF229" s="140">
        <v>-22.1</v>
      </c>
      <c r="BG229" s="140">
        <v>-19.5</v>
      </c>
      <c r="BH229" s="140">
        <v>-28.9</v>
      </c>
      <c r="BI229" s="140">
        <v>-10.9</v>
      </c>
      <c r="BJ229" s="140">
        <v>1.5</v>
      </c>
      <c r="BK229" s="140">
        <v>-12.1</v>
      </c>
      <c r="BL229" s="140">
        <v>-6.2</v>
      </c>
      <c r="BM229" s="140">
        <v>-22</v>
      </c>
      <c r="BN229" s="192" t="s">
        <v>19</v>
      </c>
      <c r="BO229" s="192" t="s">
        <v>19</v>
      </c>
      <c r="BP229" s="192" t="s">
        <v>19</v>
      </c>
      <c r="BQ229" s="192" t="s">
        <v>19</v>
      </c>
      <c r="BR229" s="192" t="s">
        <v>19</v>
      </c>
      <c r="BS229" s="192" t="s">
        <v>19</v>
      </c>
      <c r="BT229" s="192" t="s">
        <v>19</v>
      </c>
    </row>
    <row r="230" spans="1:72" x14ac:dyDescent="0.25">
      <c r="A230" s="1">
        <v>44075</v>
      </c>
      <c r="B230" s="30" t="s">
        <v>232</v>
      </c>
      <c r="C230" s="142">
        <v>111.13157</v>
      </c>
      <c r="D230" s="142">
        <v>108.98349</v>
      </c>
      <c r="E230" s="142">
        <v>111.40304999999999</v>
      </c>
      <c r="F230" s="142">
        <v>129.82191</v>
      </c>
      <c r="G230" s="142">
        <v>97.664010000000005</v>
      </c>
      <c r="H230" s="142">
        <v>106.98245</v>
      </c>
      <c r="I230" s="142">
        <v>97.6571</v>
      </c>
      <c r="J230" s="142">
        <v>3.9</v>
      </c>
      <c r="K230" s="142">
        <v>-4.2</v>
      </c>
      <c r="L230" s="142">
        <v>5</v>
      </c>
      <c r="M230" s="142">
        <v>11.1</v>
      </c>
      <c r="N230" s="142">
        <v>5.4</v>
      </c>
      <c r="O230" s="142">
        <v>11.1</v>
      </c>
      <c r="P230" s="142">
        <v>-1.5</v>
      </c>
      <c r="Q230" s="142">
        <v>-7.1</v>
      </c>
      <c r="R230" s="142">
        <v>-2.2999999999999998</v>
      </c>
      <c r="S230" s="142">
        <v>-7.7</v>
      </c>
      <c r="T230" s="142">
        <v>5.7</v>
      </c>
      <c r="U230" s="142">
        <v>1</v>
      </c>
      <c r="V230" s="142">
        <v>-7.5</v>
      </c>
      <c r="W230" s="142">
        <v>-12.8</v>
      </c>
      <c r="X230" s="142">
        <v>-5.4</v>
      </c>
      <c r="Y230" s="142">
        <v>-4.4000000000000004</v>
      </c>
      <c r="Z230" s="142">
        <v>-5.6</v>
      </c>
      <c r="AA230" s="142">
        <v>5.5</v>
      </c>
      <c r="AB230" s="142">
        <v>-0.4</v>
      </c>
      <c r="AC230" s="142">
        <v>-5.8</v>
      </c>
      <c r="AD230" s="142">
        <v>-11.9</v>
      </c>
      <c r="AE230" s="190">
        <f t="shared" ref="AE230:AK230" si="140">(AVERAGE(C228:C230)/AVERAGE(C216:C218)-1)*100</f>
        <v>-0.41465189558353988</v>
      </c>
      <c r="AF230" s="190">
        <f t="shared" si="140"/>
        <v>-1.5394599451054924</v>
      </c>
      <c r="AG230" s="190">
        <f t="shared" si="140"/>
        <v>-0.26470579392071647</v>
      </c>
      <c r="AH230" s="190">
        <f t="shared" si="140"/>
        <v>8.3912584607852345</v>
      </c>
      <c r="AI230" s="190">
        <f t="shared" si="140"/>
        <v>2.1633548880779507</v>
      </c>
      <c r="AJ230" s="190">
        <f t="shared" si="140"/>
        <v>5.3291007406521373</v>
      </c>
      <c r="AK230" s="190">
        <f t="shared" si="140"/>
        <v>-6.9034843520189737</v>
      </c>
      <c r="AL230" s="140">
        <v>113.42282</v>
      </c>
      <c r="AM230" s="140">
        <v>152.88299000000001</v>
      </c>
      <c r="AN230" s="140">
        <v>97.327870000000004</v>
      </c>
      <c r="AO230" s="140">
        <v>124.78505</v>
      </c>
      <c r="AP230" s="140">
        <v>63.184890000000003</v>
      </c>
      <c r="AQ230" s="140">
        <v>112.23369</v>
      </c>
      <c r="AR230" s="140">
        <v>87.129159999999999</v>
      </c>
      <c r="AS230" s="140">
        <v>-11.3</v>
      </c>
      <c r="AT230" s="140">
        <v>-28.2</v>
      </c>
      <c r="AU230" s="140">
        <v>4.4000000000000004</v>
      </c>
      <c r="AV230" s="140">
        <v>24.3</v>
      </c>
      <c r="AW230" s="140">
        <v>3.1</v>
      </c>
      <c r="AX230" s="140">
        <v>13.8</v>
      </c>
      <c r="AY230" s="140">
        <v>-16.8</v>
      </c>
      <c r="AZ230" s="140">
        <v>-18.100000000000001</v>
      </c>
      <c r="BA230" s="140">
        <v>-29.9</v>
      </c>
      <c r="BB230" s="140">
        <v>-7.7</v>
      </c>
      <c r="BC230" s="140">
        <v>2.4</v>
      </c>
      <c r="BD230" s="140">
        <v>9.6</v>
      </c>
      <c r="BE230" s="140">
        <v>-9.4</v>
      </c>
      <c r="BF230" s="140">
        <v>-21.5</v>
      </c>
      <c r="BG230" s="140">
        <v>-19.399999999999999</v>
      </c>
      <c r="BH230" s="140">
        <v>-30.5</v>
      </c>
      <c r="BI230" s="140">
        <v>-9.1</v>
      </c>
      <c r="BJ230" s="140">
        <v>4.4000000000000004</v>
      </c>
      <c r="BK230" s="140">
        <v>-7.6</v>
      </c>
      <c r="BL230" s="140">
        <v>-5.5</v>
      </c>
      <c r="BM230" s="140">
        <v>-21.8</v>
      </c>
      <c r="BN230" s="192">
        <f t="shared" ref="BN230:BT230" si="141">(AVERAGE(AL228:AL230)/AVERAGE(AL216:AL218)-1)*100</f>
        <v>-12.73944273212666</v>
      </c>
      <c r="BO230" s="192">
        <f t="shared" si="141"/>
        <v>-30.253461966379479</v>
      </c>
      <c r="BP230" s="192">
        <f t="shared" si="141"/>
        <v>3.1659888908320166</v>
      </c>
      <c r="BQ230" s="192">
        <f t="shared" si="141"/>
        <v>16.291906071542606</v>
      </c>
      <c r="BR230" s="192">
        <f t="shared" si="141"/>
        <v>33.29465237934042</v>
      </c>
      <c r="BS230" s="192">
        <f t="shared" si="141"/>
        <v>7.8069762885485838</v>
      </c>
      <c r="BT230" s="192">
        <f t="shared" si="141"/>
        <v>-22.53024129489831</v>
      </c>
    </row>
    <row r="231" spans="1:72" x14ac:dyDescent="0.25">
      <c r="A231" s="1">
        <v>44105</v>
      </c>
      <c r="C231" s="142">
        <v>113.42905</v>
      </c>
      <c r="D231" s="142">
        <v>107.54725000000001</v>
      </c>
      <c r="E231" s="142">
        <v>114.1724</v>
      </c>
      <c r="F231" s="142">
        <v>123.85596</v>
      </c>
      <c r="G231" s="142">
        <v>99.611900000000006</v>
      </c>
      <c r="H231" s="142">
        <v>112.08449</v>
      </c>
      <c r="I231" s="142">
        <v>104.10097</v>
      </c>
      <c r="J231" s="142">
        <v>0.3</v>
      </c>
      <c r="K231" s="142">
        <v>-6.1</v>
      </c>
      <c r="L231" s="142">
        <v>1.1000000000000001</v>
      </c>
      <c r="M231" s="142">
        <v>1.1000000000000001</v>
      </c>
      <c r="N231" s="142">
        <v>2</v>
      </c>
      <c r="O231" s="142">
        <v>9.1999999999999993</v>
      </c>
      <c r="P231" s="142">
        <v>3.4</v>
      </c>
      <c r="Q231" s="142">
        <v>-6.3</v>
      </c>
      <c r="R231" s="142">
        <v>-2.8</v>
      </c>
      <c r="S231" s="142">
        <v>-6.7</v>
      </c>
      <c r="T231" s="142">
        <v>5.0999999999999996</v>
      </c>
      <c r="U231" s="142">
        <v>1.1000000000000001</v>
      </c>
      <c r="V231" s="142">
        <v>-5.7</v>
      </c>
      <c r="W231" s="142">
        <v>-11.2</v>
      </c>
      <c r="X231" s="142">
        <v>-5.5</v>
      </c>
      <c r="Y231" s="142">
        <v>-4.3</v>
      </c>
      <c r="Z231" s="142">
        <v>-5.7</v>
      </c>
      <c r="AA231" s="142">
        <v>4.4000000000000004</v>
      </c>
      <c r="AB231" s="142">
        <v>0.2</v>
      </c>
      <c r="AC231" s="142">
        <v>-5.0999999999999996</v>
      </c>
      <c r="AD231" s="142">
        <v>-10.9</v>
      </c>
      <c r="AE231" s="190" t="s">
        <v>19</v>
      </c>
      <c r="AF231" s="190" t="s">
        <v>19</v>
      </c>
      <c r="AG231" s="190" t="s">
        <v>19</v>
      </c>
      <c r="AH231" s="190" t="s">
        <v>19</v>
      </c>
      <c r="AI231" s="190" t="s">
        <v>19</v>
      </c>
      <c r="AJ231" s="190" t="s">
        <v>19</v>
      </c>
      <c r="AK231" s="190" t="s">
        <v>19</v>
      </c>
      <c r="AL231" s="140">
        <v>114.82359</v>
      </c>
      <c r="AM231" s="140">
        <v>126.34798000000001</v>
      </c>
      <c r="AN231" s="140">
        <v>110.12304</v>
      </c>
      <c r="AO231" s="140">
        <v>125.13104</v>
      </c>
      <c r="AP231" s="140">
        <v>99.715860000000006</v>
      </c>
      <c r="AQ231" s="140">
        <v>115.47234</v>
      </c>
      <c r="AR231" s="140">
        <v>100.92856</v>
      </c>
      <c r="AS231" s="140">
        <v>-7.3</v>
      </c>
      <c r="AT231" s="140">
        <v>-33.9</v>
      </c>
      <c r="AU231" s="140">
        <v>14.2</v>
      </c>
      <c r="AV231" s="140">
        <v>10.199999999999999</v>
      </c>
      <c r="AW231" s="140">
        <v>58.6</v>
      </c>
      <c r="AX231" s="140">
        <v>13.5</v>
      </c>
      <c r="AY231" s="140">
        <v>0.1</v>
      </c>
      <c r="AZ231" s="140">
        <v>-17.100000000000001</v>
      </c>
      <c r="BA231" s="140">
        <v>-30.3</v>
      </c>
      <c r="BB231" s="140">
        <v>-5.4</v>
      </c>
      <c r="BC231" s="140">
        <v>3.3</v>
      </c>
      <c r="BD231" s="140">
        <v>14.1</v>
      </c>
      <c r="BE231" s="140">
        <v>-7.1</v>
      </c>
      <c r="BF231" s="140">
        <v>-19.399999999999999</v>
      </c>
      <c r="BG231" s="140">
        <v>-18.3</v>
      </c>
      <c r="BH231" s="140">
        <v>-31.1</v>
      </c>
      <c r="BI231" s="140">
        <v>-6.6</v>
      </c>
      <c r="BJ231" s="140">
        <v>5</v>
      </c>
      <c r="BK231" s="140">
        <v>1.9</v>
      </c>
      <c r="BL231" s="140">
        <v>-5</v>
      </c>
      <c r="BM231" s="140">
        <v>-20.3</v>
      </c>
      <c r="BN231" s="192" t="s">
        <v>19</v>
      </c>
      <c r="BO231" s="192" t="s">
        <v>19</v>
      </c>
      <c r="BP231" s="192" t="s">
        <v>19</v>
      </c>
      <c r="BQ231" s="192" t="s">
        <v>19</v>
      </c>
      <c r="BR231" s="192" t="s">
        <v>19</v>
      </c>
      <c r="BS231" s="192" t="s">
        <v>19</v>
      </c>
      <c r="BT231" s="192" t="s">
        <v>19</v>
      </c>
    </row>
    <row r="232" spans="1:72" x14ac:dyDescent="0.25">
      <c r="A232" s="1">
        <v>44136</v>
      </c>
      <c r="C232" s="142">
        <v>105.13475</v>
      </c>
      <c r="D232" s="142">
        <v>97.39743</v>
      </c>
      <c r="E232" s="142">
        <v>106.11261</v>
      </c>
      <c r="F232" s="142">
        <v>97.8249</v>
      </c>
      <c r="G232" s="142">
        <v>97.226389999999995</v>
      </c>
      <c r="H232" s="142">
        <v>105.47432000000001</v>
      </c>
      <c r="I232" s="142">
        <v>99.720219999999998</v>
      </c>
      <c r="J232" s="142">
        <v>2.6</v>
      </c>
      <c r="K232" s="142">
        <v>-9.1</v>
      </c>
      <c r="L232" s="142">
        <v>4.0999999999999996</v>
      </c>
      <c r="M232" s="142">
        <v>-0.9</v>
      </c>
      <c r="N232" s="142">
        <v>3.6</v>
      </c>
      <c r="O232" s="142">
        <v>10.9</v>
      </c>
      <c r="P232" s="142">
        <v>5.3</v>
      </c>
      <c r="Q232" s="142">
        <v>-5.5</v>
      </c>
      <c r="R232" s="142">
        <v>-3.3</v>
      </c>
      <c r="S232" s="142">
        <v>-5.7</v>
      </c>
      <c r="T232" s="142">
        <v>4.5999999999999996</v>
      </c>
      <c r="U232" s="142">
        <v>1.3</v>
      </c>
      <c r="V232" s="142">
        <v>-4.2</v>
      </c>
      <c r="W232" s="142">
        <v>-9.8000000000000007</v>
      </c>
      <c r="X232" s="142">
        <v>-5.2</v>
      </c>
      <c r="Y232" s="142">
        <v>-4.2</v>
      </c>
      <c r="Z232" s="142">
        <v>-5.3</v>
      </c>
      <c r="AA232" s="142">
        <v>4.3</v>
      </c>
      <c r="AB232" s="142">
        <v>1</v>
      </c>
      <c r="AC232" s="142">
        <v>-4.0999999999999996</v>
      </c>
      <c r="AD232" s="142">
        <v>-9.8000000000000007</v>
      </c>
      <c r="AE232" s="190" t="s">
        <v>19</v>
      </c>
      <c r="AF232" s="190" t="s">
        <v>19</v>
      </c>
      <c r="AG232" s="190" t="s">
        <v>19</v>
      </c>
      <c r="AH232" s="190" t="s">
        <v>19</v>
      </c>
      <c r="AI232" s="190" t="s">
        <v>19</v>
      </c>
      <c r="AJ232" s="190" t="s">
        <v>19</v>
      </c>
      <c r="AK232" s="190" t="s">
        <v>19</v>
      </c>
      <c r="AL232" s="140">
        <v>108.44042</v>
      </c>
      <c r="AM232" s="140">
        <v>129.90222</v>
      </c>
      <c r="AN232" s="140">
        <v>99.686620000000005</v>
      </c>
      <c r="AO232" s="140">
        <v>121.28131</v>
      </c>
      <c r="AP232" s="140">
        <v>100.58929000000001</v>
      </c>
      <c r="AQ232" s="140">
        <v>111.25870999999999</v>
      </c>
      <c r="AR232" s="140">
        <v>73.510069999999999</v>
      </c>
      <c r="AS232" s="140">
        <v>-3.5</v>
      </c>
      <c r="AT232" s="140">
        <v>-26</v>
      </c>
      <c r="AU232" s="140">
        <v>15.1</v>
      </c>
      <c r="AV232" s="140">
        <v>15.6</v>
      </c>
      <c r="AW232" s="140">
        <v>70.099999999999994</v>
      </c>
      <c r="AX232" s="140">
        <v>18.2</v>
      </c>
      <c r="AY232" s="140">
        <v>-13</v>
      </c>
      <c r="AZ232" s="140">
        <v>-15.9</v>
      </c>
      <c r="BA232" s="140">
        <v>-29.9</v>
      </c>
      <c r="BB232" s="140">
        <v>-3.6</v>
      </c>
      <c r="BC232" s="140">
        <v>4.5999999999999996</v>
      </c>
      <c r="BD232" s="140">
        <v>18.600000000000001</v>
      </c>
      <c r="BE232" s="140">
        <v>-4.9000000000000004</v>
      </c>
      <c r="BF232" s="140">
        <v>-18.899999999999999</v>
      </c>
      <c r="BG232" s="140">
        <v>-16.600000000000001</v>
      </c>
      <c r="BH232" s="140">
        <v>-30.7</v>
      </c>
      <c r="BI232" s="140">
        <v>-3.9</v>
      </c>
      <c r="BJ232" s="140">
        <v>6.2</v>
      </c>
      <c r="BK232" s="140">
        <v>12.7</v>
      </c>
      <c r="BL232" s="140">
        <v>-4.2</v>
      </c>
      <c r="BM232" s="140">
        <v>-19</v>
      </c>
      <c r="BN232" s="192" t="s">
        <v>19</v>
      </c>
      <c r="BO232" s="192" t="s">
        <v>19</v>
      </c>
      <c r="BP232" s="192" t="s">
        <v>19</v>
      </c>
      <c r="BQ232" s="192" t="s">
        <v>19</v>
      </c>
      <c r="BR232" s="192" t="s">
        <v>19</v>
      </c>
      <c r="BS232" s="192" t="s">
        <v>19</v>
      </c>
      <c r="BT232" s="192" t="s">
        <v>19</v>
      </c>
    </row>
    <row r="233" spans="1:72" x14ac:dyDescent="0.25">
      <c r="A233" s="1">
        <v>44166</v>
      </c>
      <c r="B233" s="30" t="s">
        <v>233</v>
      </c>
      <c r="C233" s="142">
        <v>97.106099999999998</v>
      </c>
      <c r="D233" s="142">
        <v>104.56721</v>
      </c>
      <c r="E233" s="142">
        <v>96.163150000000002</v>
      </c>
      <c r="F233" s="142">
        <v>84.754239999999996</v>
      </c>
      <c r="G233" s="142">
        <v>93.161910000000006</v>
      </c>
      <c r="H233" s="142">
        <v>99.832949999999997</v>
      </c>
      <c r="I233" s="142">
        <v>101.27862</v>
      </c>
      <c r="J233" s="142">
        <v>8.3000000000000007</v>
      </c>
      <c r="K233" s="142">
        <v>-3.9</v>
      </c>
      <c r="L233" s="142">
        <v>10.199999999999999</v>
      </c>
      <c r="M233" s="142">
        <v>-1.7</v>
      </c>
      <c r="N233" s="142">
        <v>0.6</v>
      </c>
      <c r="O233" s="142">
        <v>17</v>
      </c>
      <c r="P233" s="142">
        <v>29.2</v>
      </c>
      <c r="Q233" s="142">
        <v>-4.5</v>
      </c>
      <c r="R233" s="142">
        <v>-3.4</v>
      </c>
      <c r="S233" s="142">
        <v>-4.5999999999999996</v>
      </c>
      <c r="T233" s="142">
        <v>4.2</v>
      </c>
      <c r="U233" s="142">
        <v>1.3</v>
      </c>
      <c r="V233" s="142">
        <v>-2.6</v>
      </c>
      <c r="W233" s="142">
        <v>-7.2</v>
      </c>
      <c r="X233" s="142">
        <v>-4.5</v>
      </c>
      <c r="Y233" s="142">
        <v>-3.4</v>
      </c>
      <c r="Z233" s="142">
        <v>-4.5999999999999996</v>
      </c>
      <c r="AA233" s="142">
        <v>4.2</v>
      </c>
      <c r="AB233" s="142">
        <v>1.3</v>
      </c>
      <c r="AC233" s="142">
        <v>-2.6</v>
      </c>
      <c r="AD233" s="142">
        <v>-7.2</v>
      </c>
      <c r="AE233" s="190">
        <f t="shared" ref="AE233:AK233" si="142">(AVERAGE(C231:C233)/AVERAGE(C219:C221)-1)*100</f>
        <v>3.4227241620355064</v>
      </c>
      <c r="AF233" s="190">
        <f t="shared" si="142"/>
        <v>-6.327360375852864</v>
      </c>
      <c r="AG233" s="190">
        <f t="shared" si="142"/>
        <v>4.770739959531034</v>
      </c>
      <c r="AH233" s="190">
        <f t="shared" si="142"/>
        <v>-0.29998004601227146</v>
      </c>
      <c r="AI233" s="190">
        <f t="shared" si="142"/>
        <v>2.082010448192162</v>
      </c>
      <c r="AJ233" s="190">
        <f t="shared" si="142"/>
        <v>12.106490791717373</v>
      </c>
      <c r="AK233" s="190">
        <f t="shared" si="142"/>
        <v>11.456386643067074</v>
      </c>
      <c r="AL233" s="140">
        <v>114.29181</v>
      </c>
      <c r="AM233" s="140">
        <v>142.30876000000001</v>
      </c>
      <c r="AN233" s="140">
        <v>102.8643</v>
      </c>
      <c r="AO233" s="140">
        <v>104.5055</v>
      </c>
      <c r="AP233" s="140">
        <v>100.22168000000001</v>
      </c>
      <c r="AQ233" s="140">
        <v>96.756360000000001</v>
      </c>
      <c r="AR233" s="140">
        <v>107.17525000000001</v>
      </c>
      <c r="AS233" s="140">
        <v>3.7</v>
      </c>
      <c r="AT233" s="140">
        <v>-15.4</v>
      </c>
      <c r="AU233" s="140">
        <v>18.899999999999999</v>
      </c>
      <c r="AV233" s="140">
        <v>-11.1</v>
      </c>
      <c r="AW233" s="140">
        <v>59.7</v>
      </c>
      <c r="AX233" s="140">
        <v>26.7</v>
      </c>
      <c r="AY233" s="140">
        <v>29.8</v>
      </c>
      <c r="AZ233" s="140">
        <v>-14.5</v>
      </c>
      <c r="BA233" s="140">
        <v>-28.9</v>
      </c>
      <c r="BB233" s="140">
        <v>-1.9</v>
      </c>
      <c r="BC233" s="140">
        <v>3</v>
      </c>
      <c r="BD233" s="140">
        <v>21.8</v>
      </c>
      <c r="BE233" s="140">
        <v>-2.8</v>
      </c>
      <c r="BF233" s="140">
        <v>-15.6</v>
      </c>
      <c r="BG233" s="140">
        <v>-14.5</v>
      </c>
      <c r="BH233" s="140">
        <v>-28.9</v>
      </c>
      <c r="BI233" s="140">
        <v>-1.9</v>
      </c>
      <c r="BJ233" s="140">
        <v>3</v>
      </c>
      <c r="BK233" s="140">
        <v>21.8</v>
      </c>
      <c r="BL233" s="140">
        <v>-2.8</v>
      </c>
      <c r="BM233" s="140">
        <v>-15.6</v>
      </c>
      <c r="BN233" s="192">
        <f t="shared" ref="BN233:BT233" si="143">(AVERAGE(AL231:AL233)/AVERAGE(AL219:AL221)-1)*100</f>
        <v>-2.5711001511702247</v>
      </c>
      <c r="BO233" s="192">
        <f t="shared" si="143"/>
        <v>-25.505493348708754</v>
      </c>
      <c r="BP233" s="192">
        <f t="shared" si="143"/>
        <v>15.995678235395205</v>
      </c>
      <c r="BQ233" s="192">
        <f t="shared" si="143"/>
        <v>4.4208851619726985</v>
      </c>
      <c r="BR233" s="192">
        <f t="shared" si="143"/>
        <v>62.647686338911512</v>
      </c>
      <c r="BS233" s="192">
        <f t="shared" si="143"/>
        <v>18.836336489127213</v>
      </c>
      <c r="BT233" s="192">
        <f t="shared" si="143"/>
        <v>5.1384795186448118</v>
      </c>
    </row>
    <row r="234" spans="1:72" x14ac:dyDescent="0.25">
      <c r="A234" s="1">
        <v>44197</v>
      </c>
      <c r="C234" s="142">
        <v>95.451409999999996</v>
      </c>
      <c r="D234" s="142">
        <v>102.00902000000001</v>
      </c>
      <c r="E234" s="142">
        <v>94.622640000000004</v>
      </c>
      <c r="F234" s="142">
        <v>79.542400000000001</v>
      </c>
      <c r="G234" s="142">
        <v>97.656750000000002</v>
      </c>
      <c r="H234" s="142">
        <v>102.21147999999999</v>
      </c>
      <c r="I234" s="142">
        <v>103.33902999999999</v>
      </c>
      <c r="J234" s="142">
        <v>2.4</v>
      </c>
      <c r="K234" s="142">
        <v>0.3</v>
      </c>
      <c r="L234" s="142">
        <v>2.6</v>
      </c>
      <c r="M234" s="142">
        <v>-6.2</v>
      </c>
      <c r="N234" s="142">
        <v>4.3</v>
      </c>
      <c r="O234" s="142">
        <v>13.6</v>
      </c>
      <c r="P234" s="142">
        <v>7.5</v>
      </c>
      <c r="Q234" s="142">
        <v>2.4</v>
      </c>
      <c r="R234" s="142">
        <v>0.3</v>
      </c>
      <c r="S234" s="142">
        <v>2.6</v>
      </c>
      <c r="T234" s="142">
        <v>-6.2</v>
      </c>
      <c r="U234" s="142">
        <v>4.3</v>
      </c>
      <c r="V234" s="142">
        <v>13.6</v>
      </c>
      <c r="W234" s="142">
        <v>7.5</v>
      </c>
      <c r="X234" s="142">
        <v>-4.2</v>
      </c>
      <c r="Y234" s="142">
        <v>-2</v>
      </c>
      <c r="Z234" s="142">
        <v>-4.5</v>
      </c>
      <c r="AA234" s="142">
        <v>3.7</v>
      </c>
      <c r="AB234" s="142">
        <v>1.5</v>
      </c>
      <c r="AC234" s="142">
        <v>-1.4</v>
      </c>
      <c r="AD234" s="142">
        <v>-6.3</v>
      </c>
      <c r="AE234" s="190" t="s">
        <v>19</v>
      </c>
      <c r="AF234" s="190" t="s">
        <v>19</v>
      </c>
      <c r="AG234" s="190" t="s">
        <v>19</v>
      </c>
      <c r="AH234" s="190" t="s">
        <v>19</v>
      </c>
      <c r="AI234" s="190" t="s">
        <v>19</v>
      </c>
      <c r="AJ234" s="190" t="s">
        <v>19</v>
      </c>
      <c r="AK234" s="190" t="s">
        <v>19</v>
      </c>
      <c r="AL234" s="140">
        <v>107.88455999999999</v>
      </c>
      <c r="AM234" s="140">
        <v>128.59289999999999</v>
      </c>
      <c r="AN234" s="140">
        <v>99.438069999999996</v>
      </c>
      <c r="AO234" s="140">
        <v>80.167050000000003</v>
      </c>
      <c r="AP234" s="140">
        <v>98.540360000000007</v>
      </c>
      <c r="AQ234" s="140">
        <v>106.62151</v>
      </c>
      <c r="AR234" s="140">
        <v>111.53807</v>
      </c>
      <c r="AS234" s="140">
        <v>-2.8</v>
      </c>
      <c r="AT234" s="140">
        <v>-14.2</v>
      </c>
      <c r="AU234" s="140">
        <v>4.5999999999999996</v>
      </c>
      <c r="AV234" s="140">
        <v>-23.2</v>
      </c>
      <c r="AW234" s="140">
        <v>58</v>
      </c>
      <c r="AX234" s="140">
        <v>30.1</v>
      </c>
      <c r="AY234" s="140">
        <v>-4.9000000000000004</v>
      </c>
      <c r="AZ234" s="140">
        <v>-2.8</v>
      </c>
      <c r="BA234" s="140">
        <v>-14.2</v>
      </c>
      <c r="BB234" s="140">
        <v>4.5999999999999996</v>
      </c>
      <c r="BC234" s="140">
        <v>-23.2</v>
      </c>
      <c r="BD234" s="140">
        <v>58</v>
      </c>
      <c r="BE234" s="140">
        <v>30.1</v>
      </c>
      <c r="BF234" s="140">
        <v>-4.9000000000000004</v>
      </c>
      <c r="BG234" s="140">
        <v>-13.1</v>
      </c>
      <c r="BH234" s="140">
        <v>-26.6</v>
      </c>
      <c r="BI234" s="140">
        <v>-1.8</v>
      </c>
      <c r="BJ234" s="140">
        <v>-0.1</v>
      </c>
      <c r="BK234" s="140">
        <v>28.1</v>
      </c>
      <c r="BL234" s="140">
        <v>-0.4</v>
      </c>
      <c r="BM234" s="140">
        <v>-16.899999999999999</v>
      </c>
      <c r="BN234" s="192" t="s">
        <v>19</v>
      </c>
      <c r="BO234" s="192" t="s">
        <v>19</v>
      </c>
      <c r="BP234" s="192" t="s">
        <v>19</v>
      </c>
      <c r="BQ234" s="192" t="s">
        <v>19</v>
      </c>
      <c r="BR234" s="192" t="s">
        <v>19</v>
      </c>
      <c r="BS234" s="192" t="s">
        <v>19</v>
      </c>
      <c r="BT234" s="192" t="s">
        <v>19</v>
      </c>
    </row>
    <row r="235" spans="1:72" x14ac:dyDescent="0.25">
      <c r="A235" s="1">
        <v>44228</v>
      </c>
      <c r="C235" s="142">
        <v>92.153390000000002</v>
      </c>
      <c r="D235" s="142">
        <v>86.652180000000001</v>
      </c>
      <c r="E235" s="142">
        <v>92.848650000000006</v>
      </c>
      <c r="F235" s="142">
        <v>75.576149999999998</v>
      </c>
      <c r="G235" s="142">
        <v>92.073679999999996</v>
      </c>
      <c r="H235" s="142">
        <v>98.815020000000004</v>
      </c>
      <c r="I235" s="142">
        <v>101.76699000000001</v>
      </c>
      <c r="J235" s="142">
        <v>0.3</v>
      </c>
      <c r="K235" s="142">
        <v>-6.7</v>
      </c>
      <c r="L235" s="142">
        <v>1.2</v>
      </c>
      <c r="M235" s="142">
        <v>-5.2</v>
      </c>
      <c r="N235" s="142">
        <v>3.2</v>
      </c>
      <c r="O235" s="142">
        <v>11.6</v>
      </c>
      <c r="P235" s="142">
        <v>5.4</v>
      </c>
      <c r="Q235" s="142">
        <v>1.3</v>
      </c>
      <c r="R235" s="142">
        <v>-3</v>
      </c>
      <c r="S235" s="142">
        <v>1.9</v>
      </c>
      <c r="T235" s="142">
        <v>-5.7</v>
      </c>
      <c r="U235" s="142">
        <v>3.8</v>
      </c>
      <c r="V235" s="142">
        <v>12.6</v>
      </c>
      <c r="W235" s="142">
        <v>6.4</v>
      </c>
      <c r="X235" s="142">
        <v>-4.2</v>
      </c>
      <c r="Y235" s="142">
        <v>-2.5</v>
      </c>
      <c r="Z235" s="142">
        <v>-4.4000000000000004</v>
      </c>
      <c r="AA235" s="142">
        <v>3.4</v>
      </c>
      <c r="AB235" s="142">
        <v>1.4</v>
      </c>
      <c r="AC235" s="142">
        <v>-0.3</v>
      </c>
      <c r="AD235" s="142">
        <v>-6.1</v>
      </c>
      <c r="AE235" s="190" t="s">
        <v>19</v>
      </c>
      <c r="AF235" s="190" t="s">
        <v>19</v>
      </c>
      <c r="AG235" s="190" t="s">
        <v>19</v>
      </c>
      <c r="AH235" s="190" t="s">
        <v>19</v>
      </c>
      <c r="AI235" s="190" t="s">
        <v>19</v>
      </c>
      <c r="AJ235" s="190" t="s">
        <v>19</v>
      </c>
      <c r="AK235" s="190" t="s">
        <v>19</v>
      </c>
      <c r="AL235" s="140">
        <v>98.195310000000006</v>
      </c>
      <c r="AM235" s="140">
        <v>105.14360000000001</v>
      </c>
      <c r="AN235" s="140">
        <v>95.361260000000001</v>
      </c>
      <c r="AO235" s="140">
        <v>81.099180000000004</v>
      </c>
      <c r="AP235" s="140">
        <v>96.325800000000001</v>
      </c>
      <c r="AQ235" s="140">
        <v>104.6264</v>
      </c>
      <c r="AR235" s="140">
        <v>100.69204000000001</v>
      </c>
      <c r="AS235" s="140">
        <v>-10.1</v>
      </c>
      <c r="AT235" s="140">
        <v>-31.2</v>
      </c>
      <c r="AU235" s="140">
        <v>4.3</v>
      </c>
      <c r="AV235" s="140">
        <v>-26.6</v>
      </c>
      <c r="AW235" s="140">
        <v>69.2</v>
      </c>
      <c r="AX235" s="140">
        <v>18.2</v>
      </c>
      <c r="AY235" s="140">
        <v>0.5</v>
      </c>
      <c r="AZ235" s="140">
        <v>-6.4</v>
      </c>
      <c r="BA235" s="140">
        <v>-22.8</v>
      </c>
      <c r="BB235" s="140">
        <v>4.4000000000000004</v>
      </c>
      <c r="BC235" s="140">
        <v>-24.9</v>
      </c>
      <c r="BD235" s="140">
        <v>63.3</v>
      </c>
      <c r="BE235" s="140">
        <v>23.9</v>
      </c>
      <c r="BF235" s="140">
        <v>-2.4</v>
      </c>
      <c r="BG235" s="140">
        <v>-13.7</v>
      </c>
      <c r="BH235" s="140">
        <v>-28</v>
      </c>
      <c r="BI235" s="140">
        <v>-2</v>
      </c>
      <c r="BJ235" s="140">
        <v>-4.7</v>
      </c>
      <c r="BK235" s="140">
        <v>34.200000000000003</v>
      </c>
      <c r="BL235" s="140">
        <v>1.7</v>
      </c>
      <c r="BM235" s="140">
        <v>-17.3</v>
      </c>
      <c r="BN235" s="192" t="s">
        <v>19</v>
      </c>
      <c r="BO235" s="192" t="s">
        <v>19</v>
      </c>
      <c r="BP235" s="192" t="s">
        <v>19</v>
      </c>
      <c r="BQ235" s="192" t="s">
        <v>19</v>
      </c>
      <c r="BR235" s="192" t="s">
        <v>19</v>
      </c>
      <c r="BS235" s="192" t="s">
        <v>19</v>
      </c>
      <c r="BT235" s="192" t="s">
        <v>19</v>
      </c>
    </row>
    <row r="236" spans="1:72" x14ac:dyDescent="0.25">
      <c r="A236" s="1">
        <v>44256</v>
      </c>
      <c r="B236" s="30" t="s">
        <v>234</v>
      </c>
      <c r="C236" s="142">
        <v>100.3173</v>
      </c>
      <c r="D236" s="142">
        <v>96.494110000000006</v>
      </c>
      <c r="E236" s="142">
        <v>100.80049</v>
      </c>
      <c r="F236" s="142">
        <v>84.065889999999996</v>
      </c>
      <c r="G236" s="142">
        <v>99.036839999999998</v>
      </c>
      <c r="H236" s="142">
        <v>108.15911</v>
      </c>
      <c r="I236" s="142">
        <v>109.19566</v>
      </c>
      <c r="J236" s="142">
        <v>10.5</v>
      </c>
      <c r="K236" s="142">
        <v>0</v>
      </c>
      <c r="L236" s="142">
        <v>12</v>
      </c>
      <c r="M236" s="142">
        <v>-0.8</v>
      </c>
      <c r="N236" s="142">
        <v>3.7</v>
      </c>
      <c r="O236" s="142">
        <v>28.1</v>
      </c>
      <c r="P236" s="142">
        <v>10.8</v>
      </c>
      <c r="Q236" s="142">
        <v>4.4000000000000004</v>
      </c>
      <c r="R236" s="142">
        <v>-2</v>
      </c>
      <c r="S236" s="142">
        <v>5.2</v>
      </c>
      <c r="T236" s="142">
        <v>-4</v>
      </c>
      <c r="U236" s="142">
        <v>3.8</v>
      </c>
      <c r="V236" s="142">
        <v>17.600000000000001</v>
      </c>
      <c r="W236" s="142">
        <v>7.9</v>
      </c>
      <c r="X236" s="142">
        <v>-3.1</v>
      </c>
      <c r="Y236" s="142">
        <v>-2.5</v>
      </c>
      <c r="Z236" s="142">
        <v>-3.2</v>
      </c>
      <c r="AA236" s="142">
        <v>3.1</v>
      </c>
      <c r="AB236" s="142">
        <v>1.4</v>
      </c>
      <c r="AC236" s="142">
        <v>2.7</v>
      </c>
      <c r="AD236" s="142">
        <v>-4.7</v>
      </c>
      <c r="AE236" s="190">
        <f t="shared" ref="AE236:AK236" si="144">(AVERAGE(C234:C236)/AVERAGE(C222:C224)-1)*100</f>
        <v>4.3520375409443313</v>
      </c>
      <c r="AF236" s="190">
        <f t="shared" si="144"/>
        <v>-2.0040696678809256</v>
      </c>
      <c r="AG236" s="190">
        <f t="shared" si="144"/>
        <v>5.2051080018087115</v>
      </c>
      <c r="AH236" s="190">
        <f t="shared" si="144"/>
        <v>-4.0376113584171254</v>
      </c>
      <c r="AI236" s="190">
        <f t="shared" si="144"/>
        <v>3.7648934142250123</v>
      </c>
      <c r="AJ236" s="190">
        <f t="shared" si="144"/>
        <v>17.578928814472008</v>
      </c>
      <c r="AK236" s="190">
        <f t="shared" si="144"/>
        <v>7.9102345460872803</v>
      </c>
      <c r="AL236" s="140">
        <v>108.00391</v>
      </c>
      <c r="AM236" s="140">
        <v>119.48069</v>
      </c>
      <c r="AN236" s="140">
        <v>103.32277999999999</v>
      </c>
      <c r="AO236" s="140">
        <v>109.2114</v>
      </c>
      <c r="AP236" s="140">
        <v>103.90606</v>
      </c>
      <c r="AQ236" s="140">
        <v>119.67140999999999</v>
      </c>
      <c r="AR236" s="140">
        <v>87.433700000000002</v>
      </c>
      <c r="AS236" s="140">
        <v>-1.4</v>
      </c>
      <c r="AT236" s="140">
        <v>-33.799999999999997</v>
      </c>
      <c r="AU236" s="140">
        <v>28.1</v>
      </c>
      <c r="AV236" s="140">
        <v>29.6</v>
      </c>
      <c r="AW236" s="140">
        <v>54.3</v>
      </c>
      <c r="AX236" s="140">
        <v>28.1</v>
      </c>
      <c r="AY236" s="140">
        <v>11.9</v>
      </c>
      <c r="AZ236" s="140">
        <v>-4.8</v>
      </c>
      <c r="BA236" s="140">
        <v>-26.9</v>
      </c>
      <c r="BB236" s="140">
        <v>11.6</v>
      </c>
      <c r="BC236" s="140">
        <v>-9.6</v>
      </c>
      <c r="BD236" s="140">
        <v>60.1</v>
      </c>
      <c r="BE236" s="140">
        <v>25.4</v>
      </c>
      <c r="BF236" s="140">
        <v>1.4</v>
      </c>
      <c r="BG236" s="140">
        <v>-12.7</v>
      </c>
      <c r="BH236" s="140">
        <v>-29.4</v>
      </c>
      <c r="BI236" s="140">
        <v>0.8</v>
      </c>
      <c r="BJ236" s="140">
        <v>-3</v>
      </c>
      <c r="BK236" s="140">
        <v>35.6</v>
      </c>
      <c r="BL236" s="140">
        <v>4.9000000000000004</v>
      </c>
      <c r="BM236" s="140">
        <v>-14</v>
      </c>
      <c r="BN236" s="192">
        <f t="shared" ref="BN236:BT236" si="145">(AVERAGE(AL234:AL236)/AVERAGE(AL222:AL224)-1)*100</f>
        <v>-4.7529316293305808</v>
      </c>
      <c r="BO236" s="192">
        <f t="shared" si="145"/>
        <v>-26.885254351171351</v>
      </c>
      <c r="BP236" s="192">
        <f t="shared" si="145"/>
        <v>11.567794095181938</v>
      </c>
      <c r="BQ236" s="192">
        <f t="shared" si="145"/>
        <v>-9.5754270340216117</v>
      </c>
      <c r="BR236" s="192">
        <f t="shared" si="145"/>
        <v>60.090599986197056</v>
      </c>
      <c r="BS236" s="192">
        <f t="shared" si="145"/>
        <v>25.412596237841754</v>
      </c>
      <c r="BT236" s="192">
        <f t="shared" si="145"/>
        <v>1.3664131061459361</v>
      </c>
    </row>
    <row r="237" spans="1:72" x14ac:dyDescent="0.25">
      <c r="A237" s="1">
        <v>44287</v>
      </c>
      <c r="C237" s="142">
        <v>94.722570000000005</v>
      </c>
      <c r="D237" s="142">
        <v>97.075460000000007</v>
      </c>
      <c r="E237" s="142">
        <v>94.425210000000007</v>
      </c>
      <c r="F237" s="142">
        <v>87.184569999999994</v>
      </c>
      <c r="G237" s="142">
        <v>93.331829999999997</v>
      </c>
      <c r="H237" s="142">
        <v>104.87271</v>
      </c>
      <c r="I237" s="142">
        <v>106.72814</v>
      </c>
      <c r="J237" s="142">
        <v>34.799999999999997</v>
      </c>
      <c r="K237" s="142">
        <v>3.7</v>
      </c>
      <c r="L237" s="142">
        <v>40.299999999999997</v>
      </c>
      <c r="M237" s="142">
        <v>-9.6</v>
      </c>
      <c r="N237" s="142">
        <v>1.1000000000000001</v>
      </c>
      <c r="O237" s="142">
        <v>80.7</v>
      </c>
      <c r="P237" s="142">
        <v>55.3</v>
      </c>
      <c r="Q237" s="142">
        <v>10.5</v>
      </c>
      <c r="R237" s="142">
        <v>-0.6</v>
      </c>
      <c r="S237" s="142">
        <v>12.1</v>
      </c>
      <c r="T237" s="142">
        <v>-5.6</v>
      </c>
      <c r="U237" s="142">
        <v>3.1</v>
      </c>
      <c r="V237" s="142">
        <v>29</v>
      </c>
      <c r="W237" s="142">
        <v>17</v>
      </c>
      <c r="X237" s="142">
        <v>1.2</v>
      </c>
      <c r="Y237" s="142">
        <v>-2.8</v>
      </c>
      <c r="Z237" s="142">
        <v>1.7</v>
      </c>
      <c r="AA237" s="142">
        <v>1.9</v>
      </c>
      <c r="AB237" s="142">
        <v>1.4</v>
      </c>
      <c r="AC237" s="142">
        <v>10.3</v>
      </c>
      <c r="AD237" s="142">
        <v>1.6</v>
      </c>
      <c r="AE237" s="190" t="s">
        <v>19</v>
      </c>
      <c r="AF237" s="190" t="s">
        <v>19</v>
      </c>
      <c r="AG237" s="190" t="s">
        <v>19</v>
      </c>
      <c r="AH237" s="190" t="s">
        <v>19</v>
      </c>
      <c r="AI237" s="190" t="s">
        <v>19</v>
      </c>
      <c r="AJ237" s="190" t="s">
        <v>19</v>
      </c>
      <c r="AK237" s="190" t="s">
        <v>19</v>
      </c>
      <c r="AL237" s="140">
        <v>110.09408000000001</v>
      </c>
      <c r="AM237" s="140">
        <v>120.14293000000001</v>
      </c>
      <c r="AN237" s="140">
        <v>105.99536999999999</v>
      </c>
      <c r="AO237" s="140">
        <v>92.957650000000001</v>
      </c>
      <c r="AP237" s="140">
        <v>100.14542</v>
      </c>
      <c r="AQ237" s="140">
        <v>115.16009</v>
      </c>
      <c r="AR237" s="140">
        <v>114.84622</v>
      </c>
      <c r="AS237" s="140">
        <v>26.1</v>
      </c>
      <c r="AT237" s="140">
        <v>-10.8</v>
      </c>
      <c r="AU237" s="140">
        <v>55.9</v>
      </c>
      <c r="AV237" s="140">
        <v>74.7</v>
      </c>
      <c r="AW237" s="140">
        <v>19.7</v>
      </c>
      <c r="AX237" s="140">
        <v>83.1</v>
      </c>
      <c r="AY237" s="140">
        <v>56.6</v>
      </c>
      <c r="AZ237" s="140">
        <v>1.7</v>
      </c>
      <c r="BA237" s="140">
        <v>-23.4</v>
      </c>
      <c r="BB237" s="140">
        <v>20.6</v>
      </c>
      <c r="BC237" s="140">
        <v>3.2</v>
      </c>
      <c r="BD237" s="140">
        <v>47.6</v>
      </c>
      <c r="BE237" s="140">
        <v>36.5</v>
      </c>
      <c r="BF237" s="140">
        <v>12.3</v>
      </c>
      <c r="BG237" s="140">
        <v>-9.1999999999999993</v>
      </c>
      <c r="BH237" s="140">
        <v>-28.7</v>
      </c>
      <c r="BI237" s="140">
        <v>6.7</v>
      </c>
      <c r="BJ237" s="140">
        <v>2.2999999999999998</v>
      </c>
      <c r="BK237" s="140">
        <v>36.200000000000003</v>
      </c>
      <c r="BL237" s="140">
        <v>13.2</v>
      </c>
      <c r="BM237" s="140">
        <v>-7.3</v>
      </c>
      <c r="BN237" s="192" t="s">
        <v>19</v>
      </c>
      <c r="BO237" s="192" t="s">
        <v>19</v>
      </c>
      <c r="BP237" s="192" t="s">
        <v>19</v>
      </c>
      <c r="BQ237" s="192" t="s">
        <v>19</v>
      </c>
      <c r="BR237" s="192" t="s">
        <v>19</v>
      </c>
      <c r="BS237" s="192" t="s">
        <v>19</v>
      </c>
      <c r="BT237" s="192" t="s">
        <v>19</v>
      </c>
    </row>
    <row r="238" spans="1:72" x14ac:dyDescent="0.25">
      <c r="A238" s="1">
        <v>44317</v>
      </c>
      <c r="C238" s="142">
        <v>102.95968999999999</v>
      </c>
      <c r="D238" s="142">
        <v>105.64588000000001</v>
      </c>
      <c r="E238" s="142">
        <v>102.6202</v>
      </c>
      <c r="F238" s="142">
        <v>108.10163</v>
      </c>
      <c r="G238" s="142">
        <v>97.569730000000007</v>
      </c>
      <c r="H238" s="142">
        <v>108.89855</v>
      </c>
      <c r="I238" s="142">
        <v>112.09996</v>
      </c>
      <c r="J238" s="142">
        <v>24.1</v>
      </c>
      <c r="K238" s="142">
        <v>11.6</v>
      </c>
      <c r="L238" s="142">
        <v>26</v>
      </c>
      <c r="M238" s="142">
        <v>-5.3</v>
      </c>
      <c r="N238" s="142">
        <v>10</v>
      </c>
      <c r="O238" s="142">
        <v>46.4</v>
      </c>
      <c r="P238" s="142">
        <v>49.1</v>
      </c>
      <c r="Q238" s="142">
        <v>13.2</v>
      </c>
      <c r="R238" s="142">
        <v>1.8</v>
      </c>
      <c r="S238" s="142">
        <v>14.8</v>
      </c>
      <c r="T238" s="142">
        <v>-5.5</v>
      </c>
      <c r="U238" s="142">
        <v>4.4000000000000004</v>
      </c>
      <c r="V238" s="142">
        <v>32.299999999999997</v>
      </c>
      <c r="W238" s="142">
        <v>22.5</v>
      </c>
      <c r="X238" s="142">
        <v>4.9000000000000004</v>
      </c>
      <c r="Y238" s="142">
        <v>-1.5</v>
      </c>
      <c r="Z238" s="142">
        <v>5.8</v>
      </c>
      <c r="AA238" s="142">
        <v>1.1000000000000001</v>
      </c>
      <c r="AB238" s="142">
        <v>2.9</v>
      </c>
      <c r="AC238" s="142">
        <v>16.100000000000001</v>
      </c>
      <c r="AD238" s="142">
        <v>7.5</v>
      </c>
      <c r="AE238" s="248" t="s">
        <v>19</v>
      </c>
      <c r="AF238" s="190" t="s">
        <v>19</v>
      </c>
      <c r="AG238" s="190" t="s">
        <v>19</v>
      </c>
      <c r="AH238" s="190" t="s">
        <v>19</v>
      </c>
      <c r="AI238" s="190" t="s">
        <v>19</v>
      </c>
      <c r="AJ238" s="190" t="s">
        <v>19</v>
      </c>
      <c r="AK238" s="190" t="s">
        <v>19</v>
      </c>
      <c r="AL238" s="140">
        <v>111.39257000000001</v>
      </c>
      <c r="AM238" s="140">
        <v>125.67101</v>
      </c>
      <c r="AN238" s="140">
        <v>105.56870000000001</v>
      </c>
      <c r="AO238" s="140">
        <v>83.748099999999994</v>
      </c>
      <c r="AP238" s="140">
        <v>106.2642</v>
      </c>
      <c r="AQ238" s="140">
        <v>118.07238</v>
      </c>
      <c r="AR238" s="140">
        <v>115.31854</v>
      </c>
      <c r="AS238" s="140">
        <v>37.799999999999997</v>
      </c>
      <c r="AT238" s="140">
        <v>8.4</v>
      </c>
      <c r="AU238" s="140">
        <v>58.7</v>
      </c>
      <c r="AV238" s="140">
        <v>48.8</v>
      </c>
      <c r="AW238" s="140">
        <v>29.3</v>
      </c>
      <c r="AX238" s="140">
        <v>57</v>
      </c>
      <c r="AY238" s="140">
        <v>95</v>
      </c>
      <c r="AZ238" s="140">
        <v>7.6</v>
      </c>
      <c r="BA238" s="140">
        <v>-18.399999999999999</v>
      </c>
      <c r="BB238" s="140">
        <v>26.9</v>
      </c>
      <c r="BC238" s="140">
        <v>9.4</v>
      </c>
      <c r="BD238" s="140">
        <v>43.3</v>
      </c>
      <c r="BE238" s="140">
        <v>40.299999999999997</v>
      </c>
      <c r="BF238" s="140">
        <v>23.8</v>
      </c>
      <c r="BG238" s="140">
        <v>-4.4000000000000004</v>
      </c>
      <c r="BH238" s="140">
        <v>-26.5</v>
      </c>
      <c r="BI238" s="140">
        <v>13.8</v>
      </c>
      <c r="BJ238" s="140">
        <v>7.5</v>
      </c>
      <c r="BK238" s="140">
        <v>41.3</v>
      </c>
      <c r="BL238" s="140">
        <v>20.7</v>
      </c>
      <c r="BM238" s="140">
        <v>1.6</v>
      </c>
      <c r="BN238" s="192" t="s">
        <v>19</v>
      </c>
      <c r="BO238" s="192" t="s">
        <v>19</v>
      </c>
      <c r="BP238" s="192" t="s">
        <v>19</v>
      </c>
      <c r="BQ238" s="192" t="s">
        <v>19</v>
      </c>
      <c r="BR238" s="192" t="s">
        <v>19</v>
      </c>
      <c r="BS238" s="192" t="s">
        <v>19</v>
      </c>
      <c r="BT238" s="192" t="s">
        <v>19</v>
      </c>
    </row>
    <row r="239" spans="1:72" x14ac:dyDescent="0.25">
      <c r="A239" s="1">
        <v>44348</v>
      </c>
      <c r="B239" s="30" t="s">
        <v>235</v>
      </c>
      <c r="C239" s="142">
        <v>102.41462</v>
      </c>
      <c r="D239" s="142">
        <v>104.30880999999999</v>
      </c>
      <c r="E239" s="142">
        <v>102.17523</v>
      </c>
      <c r="F239" s="142">
        <v>109.0823</v>
      </c>
      <c r="G239" s="142">
        <v>92.051370000000006</v>
      </c>
      <c r="H239" s="142">
        <v>107.017</v>
      </c>
      <c r="I239" s="142">
        <v>109.07035</v>
      </c>
      <c r="J239" s="142">
        <v>12.1</v>
      </c>
      <c r="K239" s="142">
        <v>4.0999999999999996</v>
      </c>
      <c r="L239" s="142">
        <v>13.3</v>
      </c>
      <c r="M239" s="142">
        <v>-8.3000000000000007</v>
      </c>
      <c r="N239" s="142">
        <v>5.8</v>
      </c>
      <c r="O239" s="142">
        <v>25.1</v>
      </c>
      <c r="P239" s="142">
        <v>47.8</v>
      </c>
      <c r="Q239" s="142">
        <v>13</v>
      </c>
      <c r="R239" s="142">
        <v>2.2000000000000002</v>
      </c>
      <c r="S239" s="142">
        <v>14.5</v>
      </c>
      <c r="T239" s="142">
        <v>-6.1</v>
      </c>
      <c r="U239" s="142">
        <v>4.5999999999999996</v>
      </c>
      <c r="V239" s="142">
        <v>31</v>
      </c>
      <c r="W239" s="142">
        <v>26.2</v>
      </c>
      <c r="X239" s="142">
        <v>6.6</v>
      </c>
      <c r="Y239" s="142">
        <v>-1.1000000000000001</v>
      </c>
      <c r="Z239" s="142">
        <v>7.7</v>
      </c>
      <c r="AA239" s="142">
        <v>-0.5</v>
      </c>
      <c r="AB239" s="142">
        <v>3.4</v>
      </c>
      <c r="AC239" s="142">
        <v>18.8</v>
      </c>
      <c r="AD239" s="142">
        <v>13.3</v>
      </c>
      <c r="AE239" s="248">
        <f t="shared" ref="AE239:AK239" si="146">(AVERAGE(C237:C239)/AVERAGE(C225:C227)-1)*100</f>
        <v>22.728042504177015</v>
      </c>
      <c r="AF239" s="190">
        <f t="shared" si="146"/>
        <v>6.4260866804228156</v>
      </c>
      <c r="AG239" s="190">
        <f t="shared" si="146"/>
        <v>25.215315103402823</v>
      </c>
      <c r="AH239" s="190">
        <f t="shared" si="146"/>
        <v>-7.6437220300529907</v>
      </c>
      <c r="AI239" s="190">
        <f t="shared" si="146"/>
        <v>5.5663581128967854</v>
      </c>
      <c r="AJ239" s="190">
        <f t="shared" si="146"/>
        <v>47.154533603517976</v>
      </c>
      <c r="AK239" s="190">
        <f t="shared" si="146"/>
        <v>50.59823237531922</v>
      </c>
      <c r="AL239" s="140">
        <v>102.69283</v>
      </c>
      <c r="AM239" s="140">
        <v>117.45818</v>
      </c>
      <c r="AN239" s="140">
        <v>96.670349999999999</v>
      </c>
      <c r="AO239" s="140">
        <v>97.716989999999996</v>
      </c>
      <c r="AP239" s="140">
        <v>66.948509999999999</v>
      </c>
      <c r="AQ239" s="140">
        <v>116.34247999999999</v>
      </c>
      <c r="AR239" s="140">
        <v>102.62109</v>
      </c>
      <c r="AS239" s="140">
        <v>27.4</v>
      </c>
      <c r="AT239" s="140">
        <v>17</v>
      </c>
      <c r="AU239" s="140">
        <v>33.200000000000003</v>
      </c>
      <c r="AV239" s="140">
        <v>41.6</v>
      </c>
      <c r="AW239" s="140">
        <v>-12.4</v>
      </c>
      <c r="AX239" s="140">
        <v>31.5</v>
      </c>
      <c r="AY239" s="140">
        <v>63.5</v>
      </c>
      <c r="AZ239" s="140">
        <v>10.3</v>
      </c>
      <c r="BA239" s="140">
        <v>-14.1</v>
      </c>
      <c r="BB239" s="140">
        <v>27.8</v>
      </c>
      <c r="BC239" s="140">
        <v>14.1</v>
      </c>
      <c r="BD239" s="140">
        <v>33.4</v>
      </c>
      <c r="BE239" s="140">
        <v>38.799999999999997</v>
      </c>
      <c r="BF239" s="140">
        <v>28.8</v>
      </c>
      <c r="BG239" s="140">
        <v>0.1</v>
      </c>
      <c r="BH239" s="140">
        <v>-22.2</v>
      </c>
      <c r="BI239" s="140">
        <v>17.899999999999999</v>
      </c>
      <c r="BJ239" s="140">
        <v>11.8</v>
      </c>
      <c r="BK239" s="140">
        <v>40.1</v>
      </c>
      <c r="BL239" s="140">
        <v>24.9</v>
      </c>
      <c r="BM239" s="140">
        <v>7.9</v>
      </c>
      <c r="BN239" s="192">
        <f t="shared" ref="BN239:BT239" si="147">(AVERAGE(AL237:AL239)/AVERAGE(AL225:AL227)-1)*100</f>
        <v>30.315482720588683</v>
      </c>
      <c r="BO239" s="192">
        <f t="shared" si="147"/>
        <v>3.496660730085499</v>
      </c>
      <c r="BP239" s="192">
        <f t="shared" si="147"/>
        <v>48.857918330365749</v>
      </c>
      <c r="BQ239" s="192">
        <f t="shared" si="147"/>
        <v>53.742010797912613</v>
      </c>
      <c r="BR239" s="192">
        <f t="shared" si="147"/>
        <v>12.826597178391207</v>
      </c>
      <c r="BS239" s="192">
        <f t="shared" si="147"/>
        <v>54.299570335829948</v>
      </c>
      <c r="BT239" s="192">
        <f t="shared" si="147"/>
        <v>70.435658827385566</v>
      </c>
    </row>
    <row r="240" spans="1:72" x14ac:dyDescent="0.25">
      <c r="A240" s="1">
        <v>44378</v>
      </c>
      <c r="C240" s="142">
        <v>107.53425</v>
      </c>
      <c r="D240" s="142">
        <v>109.9911</v>
      </c>
      <c r="E240" s="142">
        <v>107.22375</v>
      </c>
      <c r="F240" s="142">
        <v>118.0707</v>
      </c>
      <c r="G240" s="142">
        <v>95.999549999999999</v>
      </c>
      <c r="H240" s="142">
        <v>109.87428</v>
      </c>
      <c r="I240" s="142">
        <v>109.98117000000001</v>
      </c>
      <c r="J240" s="142">
        <v>1.4</v>
      </c>
      <c r="K240" s="142">
        <v>-2.8</v>
      </c>
      <c r="L240" s="142">
        <v>2</v>
      </c>
      <c r="M240" s="142">
        <v>-10.5</v>
      </c>
      <c r="N240" s="142">
        <v>3.1</v>
      </c>
      <c r="O240" s="142">
        <v>8.5</v>
      </c>
      <c r="P240" s="142">
        <v>23.5</v>
      </c>
      <c r="Q240" s="142">
        <v>11</v>
      </c>
      <c r="R240" s="142">
        <v>1.4</v>
      </c>
      <c r="S240" s="142">
        <v>12.4</v>
      </c>
      <c r="T240" s="142">
        <v>-6.9</v>
      </c>
      <c r="U240" s="142">
        <v>4.4000000000000004</v>
      </c>
      <c r="V240" s="142">
        <v>27.1</v>
      </c>
      <c r="W240" s="142">
        <v>25.8</v>
      </c>
      <c r="X240" s="142">
        <v>7</v>
      </c>
      <c r="Y240" s="142">
        <v>-1.4</v>
      </c>
      <c r="Z240" s="142">
        <v>8.1999999999999993</v>
      </c>
      <c r="AA240" s="142">
        <v>-2.5</v>
      </c>
      <c r="AB240" s="142">
        <v>3.5</v>
      </c>
      <c r="AC240" s="142">
        <v>19.5</v>
      </c>
      <c r="AD240" s="142">
        <v>16.399999999999999</v>
      </c>
      <c r="AE240" s="248" t="s">
        <v>19</v>
      </c>
      <c r="AF240" s="190" t="s">
        <v>19</v>
      </c>
      <c r="AG240" s="190" t="s">
        <v>19</v>
      </c>
      <c r="AH240" s="190" t="s">
        <v>19</v>
      </c>
      <c r="AI240" s="190" t="s">
        <v>19</v>
      </c>
      <c r="AJ240" s="190" t="s">
        <v>19</v>
      </c>
      <c r="AK240" s="190" t="s">
        <v>19</v>
      </c>
      <c r="AL240" s="140">
        <v>113.91595</v>
      </c>
      <c r="AM240" s="140">
        <v>135.84147999999999</v>
      </c>
      <c r="AN240" s="140">
        <v>104.973</v>
      </c>
      <c r="AO240" s="140">
        <v>110.76236</v>
      </c>
      <c r="AP240" s="140">
        <v>58.607430000000001</v>
      </c>
      <c r="AQ240" s="140">
        <v>123.41238</v>
      </c>
      <c r="AR240" s="140">
        <v>118.69067</v>
      </c>
      <c r="AS240" s="140">
        <v>3.1</v>
      </c>
      <c r="AT240" s="140">
        <v>-9.6999999999999993</v>
      </c>
      <c r="AU240" s="140">
        <v>11.5</v>
      </c>
      <c r="AV240" s="140">
        <v>-7.8</v>
      </c>
      <c r="AW240" s="140">
        <v>-37.700000000000003</v>
      </c>
      <c r="AX240" s="140">
        <v>21.1</v>
      </c>
      <c r="AY240" s="140">
        <v>76.3</v>
      </c>
      <c r="AZ240" s="140">
        <v>9.1999999999999993</v>
      </c>
      <c r="BA240" s="140">
        <v>-13.4</v>
      </c>
      <c r="BB240" s="140">
        <v>25.1</v>
      </c>
      <c r="BC240" s="140">
        <v>9.6999999999999993</v>
      </c>
      <c r="BD240" s="140">
        <v>20.6</v>
      </c>
      <c r="BE240" s="140">
        <v>35.700000000000003</v>
      </c>
      <c r="BF240" s="140">
        <v>34.6</v>
      </c>
      <c r="BG240" s="140">
        <v>1.7</v>
      </c>
      <c r="BH240" s="140">
        <v>-21</v>
      </c>
      <c r="BI240" s="140">
        <v>19.3</v>
      </c>
      <c r="BJ240" s="140">
        <v>9.3000000000000007</v>
      </c>
      <c r="BK240" s="140">
        <v>30.6</v>
      </c>
      <c r="BL240" s="140">
        <v>27</v>
      </c>
      <c r="BM240" s="140">
        <v>17.399999999999999</v>
      </c>
      <c r="BN240" s="192" t="s">
        <v>19</v>
      </c>
      <c r="BO240" s="192" t="s">
        <v>19</v>
      </c>
      <c r="BP240" s="192" t="s">
        <v>19</v>
      </c>
      <c r="BQ240" s="192" t="s">
        <v>19</v>
      </c>
      <c r="BR240" s="192" t="s">
        <v>19</v>
      </c>
      <c r="BS240" s="192" t="s">
        <v>19</v>
      </c>
      <c r="BT240" s="192" t="s">
        <v>19</v>
      </c>
    </row>
    <row r="241" spans="1:72" x14ac:dyDescent="0.25">
      <c r="A241" s="1">
        <v>44409</v>
      </c>
      <c r="C241" s="142">
        <v>108.81356</v>
      </c>
      <c r="D241" s="142">
        <v>114.72825</v>
      </c>
      <c r="E241" s="142">
        <v>108.06605</v>
      </c>
      <c r="F241" s="142">
        <v>119.77968</v>
      </c>
      <c r="G241" s="142">
        <v>97.929280000000006</v>
      </c>
      <c r="H241" s="142">
        <v>110.66457</v>
      </c>
      <c r="I241" s="142">
        <v>111.98048</v>
      </c>
      <c r="J241" s="142">
        <v>-0.6</v>
      </c>
      <c r="K241" s="142">
        <v>-1.4</v>
      </c>
      <c r="L241" s="142">
        <v>-0.4</v>
      </c>
      <c r="M241" s="142">
        <v>-7.6</v>
      </c>
      <c r="N241" s="142">
        <v>1.8</v>
      </c>
      <c r="O241" s="142">
        <v>5.5</v>
      </c>
      <c r="P241" s="142">
        <v>19.2</v>
      </c>
      <c r="Q241" s="142">
        <v>9.3000000000000007</v>
      </c>
      <c r="R241" s="142">
        <v>1</v>
      </c>
      <c r="S241" s="142">
        <v>10.5</v>
      </c>
      <c r="T241" s="142">
        <v>-7</v>
      </c>
      <c r="U241" s="142">
        <v>4.0999999999999996</v>
      </c>
      <c r="V241" s="142">
        <v>23.8</v>
      </c>
      <c r="W241" s="142">
        <v>24.9</v>
      </c>
      <c r="X241" s="142">
        <v>7.2</v>
      </c>
      <c r="Y241" s="142">
        <v>-1.4</v>
      </c>
      <c r="Z241" s="142">
        <v>8.4</v>
      </c>
      <c r="AA241" s="142">
        <v>-3.7</v>
      </c>
      <c r="AB241" s="142">
        <v>3.7</v>
      </c>
      <c r="AC241" s="142">
        <v>19.5</v>
      </c>
      <c r="AD241" s="142">
        <v>19</v>
      </c>
      <c r="AE241" s="248" t="s">
        <v>19</v>
      </c>
      <c r="AF241" s="190" t="s">
        <v>19</v>
      </c>
      <c r="AG241" s="190" t="s">
        <v>19</v>
      </c>
      <c r="AH241" s="190" t="s">
        <v>19</v>
      </c>
      <c r="AI241" s="190" t="s">
        <v>19</v>
      </c>
      <c r="AJ241" s="190" t="s">
        <v>19</v>
      </c>
      <c r="AK241" s="190" t="s">
        <v>19</v>
      </c>
      <c r="AL241" s="140">
        <v>114.27305</v>
      </c>
      <c r="AM241" s="140">
        <v>128.35315</v>
      </c>
      <c r="AN241" s="140">
        <v>108.53008</v>
      </c>
      <c r="AO241" s="140">
        <v>126.01602</v>
      </c>
      <c r="AP241" s="140">
        <v>90.184380000000004</v>
      </c>
      <c r="AQ241" s="140">
        <v>116.78328</v>
      </c>
      <c r="AR241" s="140">
        <v>100.60177</v>
      </c>
      <c r="AS241" s="140">
        <v>3</v>
      </c>
      <c r="AT241" s="140">
        <v>-5.9</v>
      </c>
      <c r="AU241" s="140">
        <v>7.9</v>
      </c>
      <c r="AV241" s="140">
        <v>11.4</v>
      </c>
      <c r="AW241" s="140">
        <v>-3.9</v>
      </c>
      <c r="AX241" s="140">
        <v>4.8</v>
      </c>
      <c r="AY241" s="140">
        <v>14.9</v>
      </c>
      <c r="AZ241" s="140">
        <v>8.3000000000000007</v>
      </c>
      <c r="BA241" s="140">
        <v>-12.5</v>
      </c>
      <c r="BB241" s="140">
        <v>22.5</v>
      </c>
      <c r="BC241" s="140">
        <v>10</v>
      </c>
      <c r="BD241" s="140">
        <v>16.899999999999999</v>
      </c>
      <c r="BE241" s="140">
        <v>30.8</v>
      </c>
      <c r="BF241" s="140">
        <v>31.9</v>
      </c>
      <c r="BG241" s="140">
        <v>3.4</v>
      </c>
      <c r="BH241" s="140">
        <v>-18</v>
      </c>
      <c r="BI241" s="140">
        <v>19.2</v>
      </c>
      <c r="BJ241" s="140">
        <v>9.6</v>
      </c>
      <c r="BK241" s="140">
        <v>25.7</v>
      </c>
      <c r="BL241" s="140">
        <v>26.2</v>
      </c>
      <c r="BM241" s="140">
        <v>19.899999999999999</v>
      </c>
      <c r="BN241" s="192" t="s">
        <v>19</v>
      </c>
      <c r="BO241" s="192" t="s">
        <v>19</v>
      </c>
      <c r="BP241" s="192" t="s">
        <v>19</v>
      </c>
      <c r="BQ241" s="192" t="s">
        <v>19</v>
      </c>
      <c r="BR241" s="192" t="s">
        <v>19</v>
      </c>
      <c r="BS241" s="192" t="s">
        <v>19</v>
      </c>
      <c r="BT241" s="192" t="s">
        <v>19</v>
      </c>
    </row>
    <row r="242" spans="1:72" x14ac:dyDescent="0.25">
      <c r="A242" s="1">
        <v>44440</v>
      </c>
      <c r="B242" s="30" t="s">
        <v>236</v>
      </c>
      <c r="C242" s="142">
        <v>106.61015999999999</v>
      </c>
      <c r="D242" s="142">
        <v>112.51948</v>
      </c>
      <c r="E242" s="142">
        <v>105.86333</v>
      </c>
      <c r="F242" s="142">
        <v>112.84195</v>
      </c>
      <c r="G242" s="142">
        <v>97.820509999999999</v>
      </c>
      <c r="H242" s="142">
        <v>107.29025</v>
      </c>
      <c r="I242" s="142">
        <v>107.20757999999999</v>
      </c>
      <c r="J242" s="142">
        <v>-4.0999999999999996</v>
      </c>
      <c r="K242" s="142">
        <v>3.2</v>
      </c>
      <c r="L242" s="142">
        <v>-5</v>
      </c>
      <c r="M242" s="142">
        <v>-13.1</v>
      </c>
      <c r="N242" s="142">
        <v>0.2</v>
      </c>
      <c r="O242" s="142">
        <v>0.3</v>
      </c>
      <c r="P242" s="142">
        <v>9.8000000000000007</v>
      </c>
      <c r="Q242" s="142">
        <v>7.6</v>
      </c>
      <c r="R242" s="142">
        <v>1.2</v>
      </c>
      <c r="S242" s="142">
        <v>8.4</v>
      </c>
      <c r="T242" s="142">
        <v>-7.8</v>
      </c>
      <c r="U242" s="142">
        <v>3.6</v>
      </c>
      <c r="V242" s="142">
        <v>20.6</v>
      </c>
      <c r="W242" s="142">
        <v>23</v>
      </c>
      <c r="X242" s="142">
        <v>6.5</v>
      </c>
      <c r="Y242" s="142">
        <v>-0.8</v>
      </c>
      <c r="Z242" s="142">
        <v>7.5</v>
      </c>
      <c r="AA242" s="142">
        <v>-6</v>
      </c>
      <c r="AB242" s="142">
        <v>3.2</v>
      </c>
      <c r="AC242" s="142">
        <v>18.399999999999999</v>
      </c>
      <c r="AD242" s="142">
        <v>20</v>
      </c>
      <c r="AE242" s="248">
        <f t="shared" ref="AE242:AK242" si="148">(AVERAGE(C240:C242)/AVERAGE(C228:C230)-1)*100</f>
        <v>-1.1099055972739413</v>
      </c>
      <c r="AF242" s="190">
        <f t="shared" si="148"/>
        <v>-0.37297928808974756</v>
      </c>
      <c r="AG242" s="190">
        <f t="shared" si="148"/>
        <v>-1.2068884475294417</v>
      </c>
      <c r="AH242" s="190">
        <f t="shared" si="148"/>
        <v>-10.37352414333732</v>
      </c>
      <c r="AI242" s="190">
        <f t="shared" si="148"/>
        <v>1.6757986900363786</v>
      </c>
      <c r="AJ242" s="190">
        <f t="shared" si="148"/>
        <v>4.6811502971013885</v>
      </c>
      <c r="AK242" s="190">
        <f t="shared" si="148"/>
        <v>17.289437850651868</v>
      </c>
      <c r="AL242" s="140">
        <v>113.41933</v>
      </c>
      <c r="AM242" s="140">
        <v>112.32033</v>
      </c>
      <c r="AN242" s="140">
        <v>113.86758</v>
      </c>
      <c r="AO242" s="140">
        <v>145.18272999999999</v>
      </c>
      <c r="AP242" s="140">
        <v>91.971760000000003</v>
      </c>
      <c r="AQ242" s="140">
        <v>106.2668</v>
      </c>
      <c r="AR242" s="140">
        <v>106.9314</v>
      </c>
      <c r="AS242" s="140">
        <v>0</v>
      </c>
      <c r="AT242" s="140">
        <v>-26.5</v>
      </c>
      <c r="AU242" s="140">
        <v>17</v>
      </c>
      <c r="AV242" s="140">
        <v>16.3</v>
      </c>
      <c r="AW242" s="140">
        <v>45.6</v>
      </c>
      <c r="AX242" s="140">
        <v>-5.3</v>
      </c>
      <c r="AY242" s="140">
        <v>22.7</v>
      </c>
      <c r="AZ242" s="140">
        <v>7.3</v>
      </c>
      <c r="BA242" s="140">
        <v>-14.2</v>
      </c>
      <c r="BB242" s="140">
        <v>21.8</v>
      </c>
      <c r="BC242" s="140">
        <v>10.9</v>
      </c>
      <c r="BD242" s="140">
        <v>19.5</v>
      </c>
      <c r="BE242" s="140">
        <v>25.8</v>
      </c>
      <c r="BF242" s="140">
        <v>30.8</v>
      </c>
      <c r="BG242" s="140">
        <v>4.5999999999999996</v>
      </c>
      <c r="BH242" s="140">
        <v>-17.5</v>
      </c>
      <c r="BI242" s="140">
        <v>20.3</v>
      </c>
      <c r="BJ242" s="140">
        <v>9.1</v>
      </c>
      <c r="BK242" s="140">
        <v>28.7</v>
      </c>
      <c r="BL242" s="140">
        <v>24.1</v>
      </c>
      <c r="BM242" s="140">
        <v>23.9</v>
      </c>
      <c r="BN242" s="192">
        <f t="shared" ref="BN242:BT242" si="149">(AVERAGE(AL240:AL242)/AVERAGE(AL228:AL230)-1)*100</f>
        <v>2.0269202336192338</v>
      </c>
      <c r="BO242" s="192">
        <f t="shared" si="149"/>
        <v>-14.358671105008581</v>
      </c>
      <c r="BP242" s="192">
        <f t="shared" si="149"/>
        <v>12.087144917426418</v>
      </c>
      <c r="BQ242" s="192">
        <f t="shared" si="149"/>
        <v>6.6867803827054262</v>
      </c>
      <c r="BR242" s="192">
        <f t="shared" si="149"/>
        <v>-4.1335025107443908</v>
      </c>
      <c r="BS242" s="192">
        <f t="shared" si="149"/>
        <v>6.3952467832602444</v>
      </c>
      <c r="BT242" s="192">
        <f t="shared" si="149"/>
        <v>34.806799237384837</v>
      </c>
    </row>
    <row r="243" spans="1:72" x14ac:dyDescent="0.25">
      <c r="A243" s="1">
        <v>44470</v>
      </c>
      <c r="C243" s="142">
        <v>104.56847</v>
      </c>
      <c r="D243" s="142">
        <v>102.42024000000001</v>
      </c>
      <c r="E243" s="142">
        <v>104.83996</v>
      </c>
      <c r="F243" s="142">
        <v>100.16101999999999</v>
      </c>
      <c r="G243" s="142">
        <v>102.19038999999999</v>
      </c>
      <c r="H243" s="142">
        <v>107.30928</v>
      </c>
      <c r="I243" s="142">
        <v>107.01664</v>
      </c>
      <c r="J243" s="142">
        <v>-7.8</v>
      </c>
      <c r="K243" s="142">
        <v>-4.8</v>
      </c>
      <c r="L243" s="142">
        <v>-8.1999999999999993</v>
      </c>
      <c r="M243" s="142">
        <v>-19.100000000000001</v>
      </c>
      <c r="N243" s="142">
        <v>2.6</v>
      </c>
      <c r="O243" s="142">
        <v>-4.3</v>
      </c>
      <c r="P243" s="142">
        <v>2.8</v>
      </c>
      <c r="Q243" s="142">
        <v>5.7</v>
      </c>
      <c r="R243" s="142">
        <v>0.6</v>
      </c>
      <c r="S243" s="142">
        <v>6.4</v>
      </c>
      <c r="T243" s="142">
        <v>-9.1</v>
      </c>
      <c r="U243" s="142">
        <v>3.5</v>
      </c>
      <c r="V243" s="142">
        <v>17.5</v>
      </c>
      <c r="W243" s="142">
        <v>20.7</v>
      </c>
      <c r="X243" s="142">
        <v>5.7</v>
      </c>
      <c r="Y243" s="142">
        <v>-0.6</v>
      </c>
      <c r="Z243" s="142">
        <v>6.5</v>
      </c>
      <c r="AA243" s="142">
        <v>-8</v>
      </c>
      <c r="AB243" s="142">
        <v>3.3</v>
      </c>
      <c r="AC243" s="142">
        <v>16.899999999999999</v>
      </c>
      <c r="AD243" s="142">
        <v>19.899999999999999</v>
      </c>
      <c r="AE243" s="248" t="s">
        <v>19</v>
      </c>
      <c r="AF243" s="190" t="s">
        <v>19</v>
      </c>
      <c r="AG243" s="190" t="s">
        <v>19</v>
      </c>
      <c r="AH243" s="190" t="s">
        <v>19</v>
      </c>
      <c r="AI243" s="190" t="s">
        <v>19</v>
      </c>
      <c r="AJ243" s="190" t="s">
        <v>19</v>
      </c>
      <c r="AK243" s="190" t="s">
        <v>19</v>
      </c>
      <c r="AL243" s="140">
        <v>114.16849999999999</v>
      </c>
      <c r="AM243" s="140">
        <v>123.76345000000001</v>
      </c>
      <c r="AN243" s="140">
        <v>110.25493</v>
      </c>
      <c r="AO243" s="140">
        <v>130.58506</v>
      </c>
      <c r="AP243" s="140">
        <v>95.806870000000004</v>
      </c>
      <c r="AQ243" s="140">
        <v>111.27352</v>
      </c>
      <c r="AR243" s="140">
        <v>102.05647</v>
      </c>
      <c r="AS243" s="140">
        <v>-0.6</v>
      </c>
      <c r="AT243" s="140">
        <v>-2</v>
      </c>
      <c r="AU243" s="140">
        <v>0.1</v>
      </c>
      <c r="AV243" s="140">
        <v>4.4000000000000004</v>
      </c>
      <c r="AW243" s="140">
        <v>-3.9</v>
      </c>
      <c r="AX243" s="140">
        <v>-3.6</v>
      </c>
      <c r="AY243" s="140">
        <v>1.1000000000000001</v>
      </c>
      <c r="AZ243" s="140">
        <v>6.4</v>
      </c>
      <c r="BA243" s="140">
        <v>-13.1</v>
      </c>
      <c r="BB243" s="140">
        <v>19.100000000000001</v>
      </c>
      <c r="BC243" s="140">
        <v>10.1</v>
      </c>
      <c r="BD243" s="140">
        <v>16.5</v>
      </c>
      <c r="BE243" s="140">
        <v>22.2</v>
      </c>
      <c r="BF243" s="140">
        <v>27.2</v>
      </c>
      <c r="BG243" s="140">
        <v>5.3</v>
      </c>
      <c r="BH243" s="140">
        <v>-14.6</v>
      </c>
      <c r="BI243" s="140">
        <v>18.8</v>
      </c>
      <c r="BJ243" s="140">
        <v>8.4</v>
      </c>
      <c r="BK243" s="140">
        <v>23.1</v>
      </c>
      <c r="BL243" s="140">
        <v>22.2</v>
      </c>
      <c r="BM243" s="140">
        <v>24</v>
      </c>
      <c r="BN243" s="192" t="s">
        <v>19</v>
      </c>
      <c r="BO243" s="192" t="s">
        <v>19</v>
      </c>
      <c r="BP243" s="192" t="s">
        <v>19</v>
      </c>
      <c r="BQ243" s="192" t="s">
        <v>19</v>
      </c>
      <c r="BR243" s="192" t="s">
        <v>19</v>
      </c>
      <c r="BS243" s="192" t="s">
        <v>19</v>
      </c>
      <c r="BT243" s="192" t="s">
        <v>19</v>
      </c>
    </row>
    <row r="244" spans="1:72" x14ac:dyDescent="0.25">
      <c r="A244" s="1">
        <v>44501</v>
      </c>
      <c r="C244" s="142">
        <v>100.5582</v>
      </c>
      <c r="D244" s="142">
        <v>101.88696</v>
      </c>
      <c r="E244" s="142">
        <v>100.39026</v>
      </c>
      <c r="F244" s="142">
        <v>91.874790000000004</v>
      </c>
      <c r="G244" s="142">
        <v>98.382130000000004</v>
      </c>
      <c r="H244" s="142">
        <v>102.63303999999999</v>
      </c>
      <c r="I244" s="142">
        <v>97.731089999999995</v>
      </c>
      <c r="J244" s="142">
        <v>-4.4000000000000004</v>
      </c>
      <c r="K244" s="142">
        <v>4.5999999999999996</v>
      </c>
      <c r="L244" s="142">
        <v>-5.4</v>
      </c>
      <c r="M244" s="142">
        <v>-6.1</v>
      </c>
      <c r="N244" s="142">
        <v>1.2</v>
      </c>
      <c r="O244" s="142">
        <v>-2.7</v>
      </c>
      <c r="P244" s="142">
        <v>-2</v>
      </c>
      <c r="Q244" s="142">
        <v>4.7</v>
      </c>
      <c r="R244" s="142">
        <v>1</v>
      </c>
      <c r="S244" s="142">
        <v>5.2</v>
      </c>
      <c r="T244" s="142">
        <v>-8.9</v>
      </c>
      <c r="U244" s="142">
        <v>3.3</v>
      </c>
      <c r="V244" s="142">
        <v>15.4</v>
      </c>
      <c r="W244" s="142">
        <v>18.399999999999999</v>
      </c>
      <c r="X244" s="142">
        <v>5</v>
      </c>
      <c r="Y244" s="142">
        <v>0.5</v>
      </c>
      <c r="Z244" s="142">
        <v>5.6</v>
      </c>
      <c r="AA244" s="142">
        <v>-8.4</v>
      </c>
      <c r="AB244" s="142">
        <v>3.1</v>
      </c>
      <c r="AC244" s="142">
        <v>15.5</v>
      </c>
      <c r="AD244" s="142">
        <v>19.2</v>
      </c>
      <c r="AE244" s="248" t="s">
        <v>19</v>
      </c>
      <c r="AF244" s="190" t="s">
        <v>19</v>
      </c>
      <c r="AG244" s="190" t="s">
        <v>19</v>
      </c>
      <c r="AH244" s="190" t="s">
        <v>19</v>
      </c>
      <c r="AI244" s="190" t="s">
        <v>19</v>
      </c>
      <c r="AJ244" s="190" t="s">
        <v>19</v>
      </c>
      <c r="AK244" s="190" t="s">
        <v>19</v>
      </c>
      <c r="AL244" s="140">
        <v>104.67428</v>
      </c>
      <c r="AM244" s="140">
        <v>125.74083</v>
      </c>
      <c r="AN244" s="140">
        <v>96.081689999999995</v>
      </c>
      <c r="AO244" s="140">
        <v>92.403440000000003</v>
      </c>
      <c r="AP244" s="140">
        <v>105.24659</v>
      </c>
      <c r="AQ244" s="140">
        <v>105.35749</v>
      </c>
      <c r="AR244" s="140">
        <v>87.140940000000001</v>
      </c>
      <c r="AS244" s="140">
        <v>-3.5</v>
      </c>
      <c r="AT244" s="140">
        <v>-3.2</v>
      </c>
      <c r="AU244" s="140">
        <v>-3.6</v>
      </c>
      <c r="AV244" s="140">
        <v>-23.8</v>
      </c>
      <c r="AW244" s="140">
        <v>4.5999999999999996</v>
      </c>
      <c r="AX244" s="140">
        <v>-5.3</v>
      </c>
      <c r="AY244" s="140">
        <v>18.5</v>
      </c>
      <c r="AZ244" s="140">
        <v>5.5</v>
      </c>
      <c r="BA244" s="140">
        <v>-12.3</v>
      </c>
      <c r="BB244" s="140">
        <v>16.8</v>
      </c>
      <c r="BC244" s="140">
        <v>6.3</v>
      </c>
      <c r="BD244" s="140">
        <v>15.2</v>
      </c>
      <c r="BE244" s="140">
        <v>19.3</v>
      </c>
      <c r="BF244" s="140">
        <v>26.5</v>
      </c>
      <c r="BG244" s="140">
        <v>5.3</v>
      </c>
      <c r="BH244" s="140">
        <v>-12.6</v>
      </c>
      <c r="BI244" s="140">
        <v>17</v>
      </c>
      <c r="BJ244" s="140">
        <v>4.5999999999999996</v>
      </c>
      <c r="BK244" s="140">
        <v>18.100000000000001</v>
      </c>
      <c r="BL244" s="140">
        <v>19.8</v>
      </c>
      <c r="BM244" s="140">
        <v>26.8</v>
      </c>
      <c r="BN244" s="192" t="s">
        <v>19</v>
      </c>
      <c r="BO244" s="192" t="s">
        <v>19</v>
      </c>
      <c r="BP244" s="192" t="s">
        <v>19</v>
      </c>
      <c r="BQ244" s="192" t="s">
        <v>19</v>
      </c>
      <c r="BR244" s="192" t="s">
        <v>19</v>
      </c>
      <c r="BS244" s="192" t="s">
        <v>19</v>
      </c>
      <c r="BT244" s="192" t="s">
        <v>19</v>
      </c>
    </row>
    <row r="245" spans="1:72" x14ac:dyDescent="0.25">
      <c r="A245" s="1">
        <v>44531</v>
      </c>
      <c r="B245" s="30" t="s">
        <v>237</v>
      </c>
      <c r="C245" s="142">
        <v>92.298599999999993</v>
      </c>
      <c r="D245" s="142">
        <v>106.40551000000001</v>
      </c>
      <c r="E245" s="142">
        <v>90.515739999999994</v>
      </c>
      <c r="F245" s="142">
        <v>85.496020000000001</v>
      </c>
      <c r="G245" s="142">
        <v>99.412570000000002</v>
      </c>
      <c r="H245" s="142">
        <v>97.376019999999997</v>
      </c>
      <c r="I245" s="142">
        <v>86.678470000000004</v>
      </c>
      <c r="J245" s="142">
        <v>-5</v>
      </c>
      <c r="K245" s="142">
        <v>1.8</v>
      </c>
      <c r="L245" s="142">
        <v>-5.9</v>
      </c>
      <c r="M245" s="142">
        <v>0.9</v>
      </c>
      <c r="N245" s="142">
        <v>6.7</v>
      </c>
      <c r="O245" s="142">
        <v>-2.5</v>
      </c>
      <c r="P245" s="142">
        <v>-14.4</v>
      </c>
      <c r="Q245" s="142">
        <v>3.9</v>
      </c>
      <c r="R245" s="142">
        <v>1</v>
      </c>
      <c r="S245" s="142">
        <v>4.3</v>
      </c>
      <c r="T245" s="142">
        <v>-8.1999999999999993</v>
      </c>
      <c r="U245" s="142">
        <v>3.6</v>
      </c>
      <c r="V245" s="142">
        <v>13.8</v>
      </c>
      <c r="W245" s="142">
        <v>15.4</v>
      </c>
      <c r="X245" s="142">
        <v>3.9</v>
      </c>
      <c r="Y245" s="142">
        <v>1</v>
      </c>
      <c r="Z245" s="142">
        <v>4.3</v>
      </c>
      <c r="AA245" s="142">
        <v>-8.1999999999999993</v>
      </c>
      <c r="AB245" s="142">
        <v>3.6</v>
      </c>
      <c r="AC245" s="142">
        <v>13.8</v>
      </c>
      <c r="AD245" s="142">
        <v>15.4</v>
      </c>
      <c r="AE245" s="248">
        <f t="shared" ref="AE245:AK245" si="150">(AVERAGE(C243:C245)/AVERAGE(C231:C233)-1)*100</f>
        <v>-5.7796546328934166</v>
      </c>
      <c r="AF245" s="190">
        <f t="shared" si="150"/>
        <v>0.3879721712791051</v>
      </c>
      <c r="AG245" s="190">
        <f t="shared" si="150"/>
        <v>-6.5420509950192436</v>
      </c>
      <c r="AH245" s="190">
        <f t="shared" si="150"/>
        <v>-9.4321016097698944</v>
      </c>
      <c r="AI245" s="190">
        <f t="shared" si="150"/>
        <v>3.4430631427150749</v>
      </c>
      <c r="AJ245" s="190">
        <f t="shared" si="150"/>
        <v>-3.1738127038962949</v>
      </c>
      <c r="AK245" s="190">
        <f t="shared" si="150"/>
        <v>-4.481684206882985</v>
      </c>
      <c r="AL245" s="140">
        <v>111.96716000000001</v>
      </c>
      <c r="AM245" s="140">
        <v>134.06798000000001</v>
      </c>
      <c r="AN245" s="140">
        <v>102.95271</v>
      </c>
      <c r="AO245" s="140">
        <v>101.48524999999999</v>
      </c>
      <c r="AP245" s="140">
        <v>104.19204000000001</v>
      </c>
      <c r="AQ245" s="140">
        <v>90.580150000000003</v>
      </c>
      <c r="AR245" s="140">
        <v>111.36666</v>
      </c>
      <c r="AS245" s="140">
        <v>-2</v>
      </c>
      <c r="AT245" s="140">
        <v>-5.8</v>
      </c>
      <c r="AU245" s="140">
        <v>0.1</v>
      </c>
      <c r="AV245" s="140">
        <v>-2.9</v>
      </c>
      <c r="AW245" s="140">
        <v>4</v>
      </c>
      <c r="AX245" s="140">
        <v>-6.4</v>
      </c>
      <c r="AY245" s="140">
        <v>3.9</v>
      </c>
      <c r="AZ245" s="140">
        <v>4.8</v>
      </c>
      <c r="BA245" s="140">
        <v>-11.7</v>
      </c>
      <c r="BB245" s="140">
        <v>15.2</v>
      </c>
      <c r="BC245" s="140">
        <v>5.5</v>
      </c>
      <c r="BD245" s="140">
        <v>14</v>
      </c>
      <c r="BE245" s="140">
        <v>17.100000000000001</v>
      </c>
      <c r="BF245" s="140">
        <v>24.1</v>
      </c>
      <c r="BG245" s="140">
        <v>4.8</v>
      </c>
      <c r="BH245" s="140">
        <v>-11.7</v>
      </c>
      <c r="BI245" s="140">
        <v>15.2</v>
      </c>
      <c r="BJ245" s="140">
        <v>5.5</v>
      </c>
      <c r="BK245" s="140">
        <v>14</v>
      </c>
      <c r="BL245" s="140">
        <v>17.100000000000001</v>
      </c>
      <c r="BM245" s="140">
        <v>24.1</v>
      </c>
      <c r="BN245" s="192">
        <f t="shared" ref="BN245:BT245" si="151">(AVERAGE(AL243:AL245)/AVERAGE(AL231:AL233)-1)*100</f>
        <v>-1.9984487306425325</v>
      </c>
      <c r="BO245" s="192">
        <f t="shared" si="151"/>
        <v>-3.760221574243372</v>
      </c>
      <c r="BP245" s="192">
        <f t="shared" si="151"/>
        <v>-1.0824790142422103</v>
      </c>
      <c r="BQ245" s="192">
        <f t="shared" si="151"/>
        <v>-7.5356953201440202</v>
      </c>
      <c r="BR245" s="192">
        <f t="shared" si="151"/>
        <v>1.5701326899831169</v>
      </c>
      <c r="BS245" s="192">
        <f t="shared" si="151"/>
        <v>-5.0314941159533717</v>
      </c>
      <c r="BT245" s="192">
        <f t="shared" si="151"/>
        <v>6.7291392029398711</v>
      </c>
    </row>
    <row r="246" spans="1:72" x14ac:dyDescent="0.25">
      <c r="A246" s="1">
        <v>44562</v>
      </c>
      <c r="C246" s="142">
        <v>90.126919999999998</v>
      </c>
      <c r="D246" s="142">
        <v>95.868960000000001</v>
      </c>
      <c r="E246" s="142">
        <v>89.148020000000002</v>
      </c>
      <c r="F246" s="142">
        <v>88.38364</v>
      </c>
      <c r="G246" s="142">
        <v>99.496579999999994</v>
      </c>
      <c r="H246" s="142">
        <v>96.403790000000001</v>
      </c>
      <c r="I246" s="142">
        <v>94.693659999999994</v>
      </c>
      <c r="J246" s="142">
        <v>-5.6</v>
      </c>
      <c r="K246" s="142">
        <v>-6</v>
      </c>
      <c r="L246" s="142">
        <v>-5.8</v>
      </c>
      <c r="M246" s="142">
        <v>11.1</v>
      </c>
      <c r="N246" s="142">
        <v>1.9</v>
      </c>
      <c r="O246" s="142">
        <v>-5.7</v>
      </c>
      <c r="P246" s="142">
        <v>-8.4</v>
      </c>
      <c r="Q246" s="142">
        <v>-5.6</v>
      </c>
      <c r="R246" s="142">
        <v>-6</v>
      </c>
      <c r="S246" s="142">
        <v>-5.8</v>
      </c>
      <c r="T246" s="142">
        <v>11.1</v>
      </c>
      <c r="U246" s="142">
        <v>1.9</v>
      </c>
      <c r="V246" s="142">
        <v>-5.7</v>
      </c>
      <c r="W246" s="142">
        <v>-8.4</v>
      </c>
      <c r="X246" s="142">
        <v>3.3</v>
      </c>
      <c r="Y246" s="142">
        <v>0.5</v>
      </c>
      <c r="Z246" s="142">
        <v>3.6</v>
      </c>
      <c r="AA246" s="142">
        <v>-7.1</v>
      </c>
      <c r="AB246" s="142">
        <v>3.4</v>
      </c>
      <c r="AC246" s="142">
        <v>12.1</v>
      </c>
      <c r="AD246" s="142">
        <v>13.8</v>
      </c>
      <c r="AE246" s="248" t="s">
        <v>19</v>
      </c>
      <c r="AF246" s="190" t="s">
        <v>19</v>
      </c>
      <c r="AG246" s="190" t="s">
        <v>19</v>
      </c>
      <c r="AH246" s="190" t="s">
        <v>19</v>
      </c>
      <c r="AI246" s="190" t="s">
        <v>19</v>
      </c>
      <c r="AJ246" s="190" t="s">
        <v>19</v>
      </c>
      <c r="AK246" s="190" t="s">
        <v>19</v>
      </c>
      <c r="AL246" s="140">
        <v>117.6972</v>
      </c>
      <c r="AM246" s="140">
        <v>125.45789000000001</v>
      </c>
      <c r="AN246" s="140">
        <v>105.71578</v>
      </c>
      <c r="AO246" s="140">
        <v>104.46794</v>
      </c>
      <c r="AP246" s="140">
        <v>114.12224000000001</v>
      </c>
      <c r="AQ246" s="140">
        <v>98.065640000000002</v>
      </c>
      <c r="AR246" s="140">
        <v>108.3258</v>
      </c>
      <c r="AS246" s="140">
        <v>9.1</v>
      </c>
      <c r="AT246" s="140">
        <v>-2.4</v>
      </c>
      <c r="AU246" s="140">
        <v>6.3</v>
      </c>
      <c r="AV246" s="140">
        <v>30.3</v>
      </c>
      <c r="AW246" s="140">
        <v>15.8</v>
      </c>
      <c r="AX246" s="140">
        <v>-8</v>
      </c>
      <c r="AY246" s="140">
        <v>-2.9</v>
      </c>
      <c r="AZ246" s="140">
        <v>9.1</v>
      </c>
      <c r="BA246" s="140">
        <v>-2.4</v>
      </c>
      <c r="BB246" s="140">
        <v>6.3</v>
      </c>
      <c r="BC246" s="140">
        <v>30.3</v>
      </c>
      <c r="BD246" s="140">
        <v>15.8</v>
      </c>
      <c r="BE246" s="140">
        <v>-8</v>
      </c>
      <c r="BF246" s="140">
        <v>-2.9</v>
      </c>
      <c r="BG246" s="140">
        <v>5.8</v>
      </c>
      <c r="BH246" s="140">
        <v>-10.8</v>
      </c>
      <c r="BI246" s="140">
        <v>15.3</v>
      </c>
      <c r="BJ246" s="140">
        <v>9.8000000000000007</v>
      </c>
      <c r="BK246" s="140">
        <v>11.5</v>
      </c>
      <c r="BL246" s="140">
        <v>13.9</v>
      </c>
      <c r="BM246" s="140">
        <v>24.5</v>
      </c>
      <c r="BN246" s="192" t="s">
        <v>19</v>
      </c>
      <c r="BO246" s="192" t="s">
        <v>19</v>
      </c>
      <c r="BP246" s="192" t="s">
        <v>19</v>
      </c>
      <c r="BQ246" s="192" t="s">
        <v>19</v>
      </c>
      <c r="BR246" s="192" t="s">
        <v>19</v>
      </c>
      <c r="BS246" s="192" t="s">
        <v>19</v>
      </c>
      <c r="BT246" s="192" t="s">
        <v>19</v>
      </c>
    </row>
    <row r="247" spans="1:72" x14ac:dyDescent="0.25">
      <c r="A247" s="1">
        <v>44593</v>
      </c>
      <c r="C247" s="142">
        <v>89.768680000000003</v>
      </c>
      <c r="D247" s="142">
        <v>87.371750000000006</v>
      </c>
      <c r="E247" s="142">
        <v>90.177310000000006</v>
      </c>
      <c r="F247" s="142">
        <v>87.98751</v>
      </c>
      <c r="G247" s="142">
        <v>87.252669999999995</v>
      </c>
      <c r="H247" s="142">
        <v>95.216179999999994</v>
      </c>
      <c r="I247" s="142">
        <v>96.169439999999994</v>
      </c>
      <c r="J247" s="142">
        <v>-2.6</v>
      </c>
      <c r="K247" s="142">
        <v>0.8</v>
      </c>
      <c r="L247" s="142">
        <v>-2.9</v>
      </c>
      <c r="M247" s="142">
        <v>16.399999999999999</v>
      </c>
      <c r="N247" s="142">
        <v>-5.2</v>
      </c>
      <c r="O247" s="142">
        <v>-3.6</v>
      </c>
      <c r="P247" s="142">
        <v>-5.5</v>
      </c>
      <c r="Q247" s="142">
        <v>-4.0999999999999996</v>
      </c>
      <c r="R247" s="142">
        <v>-2.9</v>
      </c>
      <c r="S247" s="142">
        <v>-4.3</v>
      </c>
      <c r="T247" s="142">
        <v>13.7</v>
      </c>
      <c r="U247" s="142">
        <v>-1.6</v>
      </c>
      <c r="V247" s="142">
        <v>-4.7</v>
      </c>
      <c r="W247" s="142">
        <v>-6.9</v>
      </c>
      <c r="X247" s="142">
        <v>3.1</v>
      </c>
      <c r="Y247" s="142">
        <v>1.1000000000000001</v>
      </c>
      <c r="Z247" s="142">
        <v>3.3</v>
      </c>
      <c r="AA247" s="142">
        <v>-5.8</v>
      </c>
      <c r="AB247" s="142">
        <v>2.7</v>
      </c>
      <c r="AC247" s="142">
        <v>10.7</v>
      </c>
      <c r="AD247" s="142">
        <v>12.8</v>
      </c>
      <c r="AE247" s="249"/>
      <c r="AF247" s="190" t="s">
        <v>19</v>
      </c>
      <c r="AG247" s="190" t="s">
        <v>19</v>
      </c>
      <c r="AH247" s="190" t="s">
        <v>19</v>
      </c>
      <c r="AI247" s="190" t="s">
        <v>19</v>
      </c>
      <c r="AJ247" s="190" t="s">
        <v>19</v>
      </c>
      <c r="AK247" s="190" t="s">
        <v>19</v>
      </c>
      <c r="AL247" s="140">
        <v>100.16844</v>
      </c>
      <c r="AM247" s="140">
        <v>101.90351</v>
      </c>
      <c r="AN247" s="140">
        <v>97.489750000000001</v>
      </c>
      <c r="AO247" s="140">
        <v>96.348479999999995</v>
      </c>
      <c r="AP247" s="140">
        <v>100.79156999999999</v>
      </c>
      <c r="AQ247" s="140">
        <v>98.389740000000003</v>
      </c>
      <c r="AR247" s="140">
        <v>96.159630000000007</v>
      </c>
      <c r="AS247" s="140">
        <v>2</v>
      </c>
      <c r="AT247" s="140">
        <v>-3.1</v>
      </c>
      <c r="AU247" s="140">
        <v>2.2000000000000002</v>
      </c>
      <c r="AV247" s="140">
        <v>18.8</v>
      </c>
      <c r="AW247" s="140">
        <v>4.5999999999999996</v>
      </c>
      <c r="AX247" s="140">
        <v>-6</v>
      </c>
      <c r="AY247" s="140">
        <v>-4.5</v>
      </c>
      <c r="AZ247" s="140">
        <v>5.7</v>
      </c>
      <c r="BA247" s="140">
        <v>-2.7</v>
      </c>
      <c r="BB247" s="140">
        <v>4.3</v>
      </c>
      <c r="BC247" s="140">
        <v>24.5</v>
      </c>
      <c r="BD247" s="140">
        <v>10.3</v>
      </c>
      <c r="BE247" s="140">
        <v>-7</v>
      </c>
      <c r="BF247" s="140">
        <v>-3.6</v>
      </c>
      <c r="BG247" s="140">
        <v>6.9</v>
      </c>
      <c r="BH247" s="140">
        <v>-8.3000000000000007</v>
      </c>
      <c r="BI247" s="140">
        <v>15.1</v>
      </c>
      <c r="BJ247" s="140">
        <v>13.9</v>
      </c>
      <c r="BK247" s="140">
        <v>7.8</v>
      </c>
      <c r="BL247" s="140">
        <v>11.8</v>
      </c>
      <c r="BM247" s="140">
        <v>24</v>
      </c>
      <c r="BN247" s="192" t="s">
        <v>19</v>
      </c>
      <c r="BO247" s="192" t="s">
        <v>19</v>
      </c>
      <c r="BP247" s="192" t="s">
        <v>19</v>
      </c>
      <c r="BQ247" s="192" t="s">
        <v>19</v>
      </c>
      <c r="BR247" s="192" t="s">
        <v>19</v>
      </c>
      <c r="BS247" s="192" t="s">
        <v>19</v>
      </c>
      <c r="BT247" s="192" t="s">
        <v>19</v>
      </c>
    </row>
    <row r="248" spans="1:72" x14ac:dyDescent="0.25">
      <c r="A248" s="1">
        <v>44621</v>
      </c>
      <c r="B248" s="30" t="s">
        <v>247</v>
      </c>
      <c r="C248" s="142">
        <v>98.374449999999996</v>
      </c>
      <c r="D248" s="142">
        <v>97.302800000000005</v>
      </c>
      <c r="E248" s="142">
        <v>98.557140000000004</v>
      </c>
      <c r="F248" s="142">
        <v>94.757710000000003</v>
      </c>
      <c r="G248" s="142">
        <v>98.650810000000007</v>
      </c>
      <c r="H248" s="142">
        <v>106.14048</v>
      </c>
      <c r="I248" s="142">
        <v>106.73151</v>
      </c>
      <c r="J248" s="142">
        <v>-1.9</v>
      </c>
      <c r="K248" s="142">
        <v>0.8</v>
      </c>
      <c r="L248" s="142">
        <v>-2.2000000000000002</v>
      </c>
      <c r="M248" s="142">
        <v>12.7</v>
      </c>
      <c r="N248" s="142">
        <v>-0.4</v>
      </c>
      <c r="O248" s="142">
        <v>-1.9</v>
      </c>
      <c r="P248" s="142">
        <v>-2.2999999999999998</v>
      </c>
      <c r="Q248" s="142">
        <v>-3.4</v>
      </c>
      <c r="R248" s="142">
        <v>-1.6</v>
      </c>
      <c r="S248" s="142">
        <v>-3.6</v>
      </c>
      <c r="T248" s="142">
        <v>13.4</v>
      </c>
      <c r="U248" s="142">
        <v>-1.2</v>
      </c>
      <c r="V248" s="142">
        <v>-3.7</v>
      </c>
      <c r="W248" s="142">
        <v>-5.3</v>
      </c>
      <c r="X248" s="142">
        <v>2</v>
      </c>
      <c r="Y248" s="142">
        <v>1.1000000000000001</v>
      </c>
      <c r="Z248" s="142">
        <v>2.2000000000000002</v>
      </c>
      <c r="AA248" s="142">
        <v>-5</v>
      </c>
      <c r="AB248" s="142">
        <v>2.2999999999999998</v>
      </c>
      <c r="AC248" s="142">
        <v>8.3000000000000007</v>
      </c>
      <c r="AD248" s="142">
        <v>11.5</v>
      </c>
      <c r="AE248" s="248">
        <f t="shared" ref="AE248:AK248" si="152">(AVERAGE(C246:C248)/AVERAGE(C234:C236)-1)*100</f>
        <v>-3.3523130041077209</v>
      </c>
      <c r="AF248" s="190">
        <f t="shared" si="152"/>
        <v>-1.6172940984335749</v>
      </c>
      <c r="AG248" s="190">
        <f t="shared" si="152"/>
        <v>-3.6039982824541461</v>
      </c>
      <c r="AH248" s="190">
        <f t="shared" si="152"/>
        <v>13.355559416824958</v>
      </c>
      <c r="AI248" s="190">
        <f t="shared" si="152"/>
        <v>-1.1660635916251882</v>
      </c>
      <c r="AJ248" s="190">
        <f t="shared" si="152"/>
        <v>-3.6952431259656637</v>
      </c>
      <c r="AK248" s="190">
        <f t="shared" si="152"/>
        <v>-5.3156158758044363</v>
      </c>
      <c r="AL248" s="140">
        <v>106.51715</v>
      </c>
      <c r="AM248" s="140">
        <v>103.61798</v>
      </c>
      <c r="AN248" s="140">
        <v>110.99305</v>
      </c>
      <c r="AO248" s="140">
        <v>95.942449999999994</v>
      </c>
      <c r="AP248" s="140">
        <v>112.15862</v>
      </c>
      <c r="AQ248" s="140">
        <v>114.98876</v>
      </c>
      <c r="AR248" s="140">
        <v>114.82753</v>
      </c>
      <c r="AS248" s="140">
        <v>-1.4</v>
      </c>
      <c r="AT248" s="140">
        <v>-13.3</v>
      </c>
      <c r="AU248" s="140">
        <v>7.4</v>
      </c>
      <c r="AV248" s="140">
        <v>-12.1</v>
      </c>
      <c r="AW248" s="140">
        <v>7.9</v>
      </c>
      <c r="AX248" s="140">
        <v>-3.9</v>
      </c>
      <c r="AY248" s="140">
        <v>31.3</v>
      </c>
      <c r="AZ248" s="140">
        <v>3.3</v>
      </c>
      <c r="BA248" s="140">
        <v>-6.3</v>
      </c>
      <c r="BB248" s="140">
        <v>5.4</v>
      </c>
      <c r="BC248" s="140">
        <v>9.6999999999999993</v>
      </c>
      <c r="BD248" s="140">
        <v>9.5</v>
      </c>
      <c r="BE248" s="140">
        <v>-5.9</v>
      </c>
      <c r="BF248" s="140">
        <v>6.6</v>
      </c>
      <c r="BG248" s="140">
        <v>6.9</v>
      </c>
      <c r="BH248" s="140">
        <v>-5.7</v>
      </c>
      <c r="BI248" s="140">
        <v>13.4</v>
      </c>
      <c r="BJ248" s="140">
        <v>10.3</v>
      </c>
      <c r="BK248" s="140">
        <v>4.9000000000000004</v>
      </c>
      <c r="BL248" s="140">
        <v>9</v>
      </c>
      <c r="BM248" s="140">
        <v>25.6</v>
      </c>
      <c r="BN248" s="192">
        <f t="shared" ref="BN248:BT248" si="153">(AVERAGE(AL246:AL248)/AVERAGE(AL234:AL236)-1)*100</f>
        <v>3.2790645858885137</v>
      </c>
      <c r="BO248" s="192">
        <f t="shared" si="153"/>
        <v>-6.2957892847740453</v>
      </c>
      <c r="BP248" s="192">
        <f t="shared" si="153"/>
        <v>5.3925788999682034</v>
      </c>
      <c r="BQ248" s="192">
        <f t="shared" si="153"/>
        <v>9.7166039202576826</v>
      </c>
      <c r="BR248" s="192">
        <f t="shared" si="153"/>
        <v>9.4721691327259272</v>
      </c>
      <c r="BS248" s="192">
        <f t="shared" si="153"/>
        <v>-5.8851746703698087</v>
      </c>
      <c r="BT248" s="192">
        <f t="shared" si="153"/>
        <v>6.5570647319741271</v>
      </c>
    </row>
    <row r="249" spans="1:72" x14ac:dyDescent="0.25">
      <c r="A249" s="1">
        <v>44652</v>
      </c>
      <c r="C249" s="142">
        <v>94.631479999999996</v>
      </c>
      <c r="D249" s="142">
        <v>95.782820000000001</v>
      </c>
      <c r="E249" s="142">
        <v>94.435199999999995</v>
      </c>
      <c r="F249" s="142">
        <v>87.95111</v>
      </c>
      <c r="G249" s="142">
        <v>96.952920000000006</v>
      </c>
      <c r="H249" s="142">
        <v>100.29123</v>
      </c>
      <c r="I249" s="142">
        <v>103.11809</v>
      </c>
      <c r="J249" s="142">
        <v>-0.1</v>
      </c>
      <c r="K249" s="142">
        <v>-1.3</v>
      </c>
      <c r="L249" s="142">
        <v>0</v>
      </c>
      <c r="M249" s="142">
        <v>0.9</v>
      </c>
      <c r="N249" s="142">
        <v>3.9</v>
      </c>
      <c r="O249" s="142">
        <v>-4.4000000000000004</v>
      </c>
      <c r="P249" s="142">
        <v>-3.4</v>
      </c>
      <c r="Q249" s="142">
        <v>-2.5</v>
      </c>
      <c r="R249" s="142">
        <v>-1.5</v>
      </c>
      <c r="S249" s="142">
        <v>-2.7</v>
      </c>
      <c r="T249" s="142">
        <v>10</v>
      </c>
      <c r="U249" s="142">
        <v>0.1</v>
      </c>
      <c r="V249" s="142">
        <v>-3.9</v>
      </c>
      <c r="W249" s="142">
        <v>-4.8</v>
      </c>
      <c r="X249" s="142">
        <v>0</v>
      </c>
      <c r="Y249" s="142">
        <v>0.7</v>
      </c>
      <c r="Z249" s="142">
        <v>-0.2</v>
      </c>
      <c r="AA249" s="142">
        <v>-4.2</v>
      </c>
      <c r="AB249" s="142">
        <v>2.6</v>
      </c>
      <c r="AC249" s="142">
        <v>3.7</v>
      </c>
      <c r="AD249" s="142">
        <v>7.5</v>
      </c>
      <c r="AE249" s="248" t="s">
        <v>19</v>
      </c>
      <c r="AF249" s="190" t="s">
        <v>19</v>
      </c>
      <c r="AG249" s="190" t="s">
        <v>19</v>
      </c>
      <c r="AH249" s="190" t="s">
        <v>19</v>
      </c>
      <c r="AI249" s="190" t="s">
        <v>19</v>
      </c>
      <c r="AJ249" s="190" t="s">
        <v>19</v>
      </c>
      <c r="AK249" s="190" t="s">
        <v>19</v>
      </c>
      <c r="AL249" s="140">
        <v>106.92246</v>
      </c>
      <c r="AM249" s="140">
        <v>109.66431</v>
      </c>
      <c r="AN249" s="140">
        <v>102.68943</v>
      </c>
      <c r="AO249" s="140">
        <v>89.833240000000004</v>
      </c>
      <c r="AP249" s="140">
        <v>107.21442999999999</v>
      </c>
      <c r="AQ249" s="140">
        <v>105.47883</v>
      </c>
      <c r="AR249" s="140">
        <v>105.05547</v>
      </c>
      <c r="AS249" s="140">
        <v>-2.9</v>
      </c>
      <c r="AT249" s="140">
        <v>-8.6999999999999993</v>
      </c>
      <c r="AU249" s="140">
        <v>-3.1</v>
      </c>
      <c r="AV249" s="140">
        <v>-3.4</v>
      </c>
      <c r="AW249" s="140">
        <v>7.1</v>
      </c>
      <c r="AX249" s="140">
        <v>-8.4</v>
      </c>
      <c r="AY249" s="140">
        <v>-8.5</v>
      </c>
      <c r="AZ249" s="140">
        <v>1.7</v>
      </c>
      <c r="BA249" s="140">
        <v>-6.9</v>
      </c>
      <c r="BB249" s="140">
        <v>3.2</v>
      </c>
      <c r="BC249" s="140">
        <v>6.4</v>
      </c>
      <c r="BD249" s="140">
        <v>8.9</v>
      </c>
      <c r="BE249" s="140">
        <v>-6.5</v>
      </c>
      <c r="BF249" s="140">
        <v>2.4</v>
      </c>
      <c r="BG249" s="140">
        <v>4.8</v>
      </c>
      <c r="BH249" s="140">
        <v>-5.5</v>
      </c>
      <c r="BI249" s="140">
        <v>9.4</v>
      </c>
      <c r="BJ249" s="140">
        <v>6.4</v>
      </c>
      <c r="BK249" s="140">
        <v>4</v>
      </c>
      <c r="BL249" s="140">
        <v>3.7</v>
      </c>
      <c r="BM249" s="140">
        <v>19.7</v>
      </c>
      <c r="BN249" s="192" t="s">
        <v>19</v>
      </c>
      <c r="BO249" s="192" t="s">
        <v>19</v>
      </c>
      <c r="BP249" s="192" t="s">
        <v>19</v>
      </c>
      <c r="BQ249" s="192" t="s">
        <v>19</v>
      </c>
      <c r="BR249" s="192" t="s">
        <v>19</v>
      </c>
      <c r="BS249" s="192" t="s">
        <v>19</v>
      </c>
      <c r="BT249" s="192" t="s">
        <v>19</v>
      </c>
    </row>
    <row r="250" spans="1:72" x14ac:dyDescent="0.25">
      <c r="A250" s="1">
        <v>44682</v>
      </c>
      <c r="C250" s="142">
        <v>102.66461</v>
      </c>
      <c r="D250" s="142">
        <v>95.170810000000003</v>
      </c>
      <c r="E250" s="142">
        <v>103.94213999999999</v>
      </c>
      <c r="F250" s="142">
        <v>101.56426999999999</v>
      </c>
      <c r="G250" s="142">
        <v>97.789510000000007</v>
      </c>
      <c r="H250" s="142">
        <v>105.93252</v>
      </c>
      <c r="I250" s="142">
        <v>105.22689</v>
      </c>
      <c r="J250" s="142">
        <v>-0.3</v>
      </c>
      <c r="K250" s="142">
        <v>-9.9</v>
      </c>
      <c r="L250" s="142">
        <v>1.3</v>
      </c>
      <c r="M250" s="142">
        <v>-6</v>
      </c>
      <c r="N250" s="142">
        <v>0.2</v>
      </c>
      <c r="O250" s="142">
        <v>-2.7</v>
      </c>
      <c r="P250" s="142">
        <v>-6.1</v>
      </c>
      <c r="Q250" s="142">
        <v>-2.1</v>
      </c>
      <c r="R250" s="142">
        <v>-3.4</v>
      </c>
      <c r="S250" s="142">
        <v>-1.9</v>
      </c>
      <c r="T250" s="142">
        <v>6</v>
      </c>
      <c r="U250" s="142">
        <v>0.1</v>
      </c>
      <c r="V250" s="142">
        <v>-3.6</v>
      </c>
      <c r="W250" s="142">
        <v>-5.0999999999999996</v>
      </c>
      <c r="X250" s="142">
        <v>-1.7</v>
      </c>
      <c r="Y250" s="142">
        <v>-1</v>
      </c>
      <c r="Z250" s="142">
        <v>-1.8</v>
      </c>
      <c r="AA250" s="142">
        <v>-4.2</v>
      </c>
      <c r="AB250" s="142">
        <v>1.8</v>
      </c>
      <c r="AC250" s="142">
        <v>0.6</v>
      </c>
      <c r="AD250" s="142">
        <v>3.6</v>
      </c>
      <c r="AE250" s="249"/>
      <c r="AF250" s="190" t="s">
        <v>19</v>
      </c>
      <c r="AG250" s="190" t="s">
        <v>19</v>
      </c>
      <c r="AH250" s="190" t="s">
        <v>19</v>
      </c>
      <c r="AI250" s="190" t="s">
        <v>19</v>
      </c>
      <c r="AJ250" s="190" t="s">
        <v>19</v>
      </c>
      <c r="AK250" s="190" t="s">
        <v>19</v>
      </c>
      <c r="AL250" s="140">
        <v>108.92747</v>
      </c>
      <c r="AM250" s="140">
        <v>108.74296</v>
      </c>
      <c r="AN250" s="140">
        <v>109.21232999999999</v>
      </c>
      <c r="AO250" s="140">
        <v>95.869420000000005</v>
      </c>
      <c r="AP250" s="140">
        <v>119.00557999999999</v>
      </c>
      <c r="AQ250" s="140">
        <v>115.84568</v>
      </c>
      <c r="AR250" s="140">
        <v>107.19694</v>
      </c>
      <c r="AS250" s="140">
        <v>-2.2000000000000002</v>
      </c>
      <c r="AT250" s="140">
        <v>-13.5</v>
      </c>
      <c r="AU250" s="140">
        <v>3.5</v>
      </c>
      <c r="AV250" s="140">
        <v>14.5</v>
      </c>
      <c r="AW250" s="140">
        <v>12</v>
      </c>
      <c r="AX250" s="140">
        <v>-1.9</v>
      </c>
      <c r="AY250" s="140">
        <v>-7</v>
      </c>
      <c r="AZ250" s="140">
        <v>0.9</v>
      </c>
      <c r="BA250" s="140">
        <v>-8.3000000000000007</v>
      </c>
      <c r="BB250" s="140">
        <v>3.2</v>
      </c>
      <c r="BC250" s="140">
        <v>7.9</v>
      </c>
      <c r="BD250" s="140">
        <v>9.5</v>
      </c>
      <c r="BE250" s="140">
        <v>-5.6</v>
      </c>
      <c r="BF250" s="140">
        <v>0.3</v>
      </c>
      <c r="BG250" s="140">
        <v>2.1</v>
      </c>
      <c r="BH250" s="140">
        <v>-7.2</v>
      </c>
      <c r="BI250" s="140">
        <v>6.1</v>
      </c>
      <c r="BJ250" s="140">
        <v>5</v>
      </c>
      <c r="BK250" s="140">
        <v>2.9</v>
      </c>
      <c r="BL250" s="140">
        <v>0.1</v>
      </c>
      <c r="BM250" s="140">
        <v>13</v>
      </c>
      <c r="BN250" s="192" t="s">
        <v>19</v>
      </c>
      <c r="BO250" s="192" t="s">
        <v>19</v>
      </c>
      <c r="BP250" s="192" t="s">
        <v>19</v>
      </c>
      <c r="BQ250" s="192" t="s">
        <v>19</v>
      </c>
      <c r="BR250" s="192" t="s">
        <v>19</v>
      </c>
      <c r="BS250" s="192" t="s">
        <v>19</v>
      </c>
      <c r="BT250" s="192" t="s">
        <v>19</v>
      </c>
    </row>
    <row r="251" spans="1:72" x14ac:dyDescent="0.25">
      <c r="A251" s="1">
        <v>44713</v>
      </c>
      <c r="B251" s="30" t="s">
        <v>248</v>
      </c>
      <c r="C251" s="142">
        <v>101.79733</v>
      </c>
      <c r="D251" s="142">
        <v>98.391080000000002</v>
      </c>
      <c r="E251" s="142">
        <v>102.37802000000001</v>
      </c>
      <c r="F251" s="142">
        <v>102.36877</v>
      </c>
      <c r="G251" s="142">
        <v>99.683030000000002</v>
      </c>
      <c r="H251" s="142">
        <v>101.62506999999999</v>
      </c>
      <c r="I251" s="142">
        <v>96.613979999999998</v>
      </c>
      <c r="J251" s="142">
        <v>-0.6</v>
      </c>
      <c r="K251" s="142">
        <v>-5.7</v>
      </c>
      <c r="L251" s="142">
        <v>0.2</v>
      </c>
      <c r="M251" s="142">
        <v>-6.2</v>
      </c>
      <c r="N251" s="142">
        <v>8.3000000000000007</v>
      </c>
      <c r="O251" s="142">
        <v>-5</v>
      </c>
      <c r="P251" s="142">
        <v>-11.4</v>
      </c>
      <c r="Q251" s="142">
        <v>-1.8</v>
      </c>
      <c r="R251" s="142">
        <v>-3.8</v>
      </c>
      <c r="S251" s="142">
        <v>-1.5</v>
      </c>
      <c r="T251" s="142">
        <v>3.6</v>
      </c>
      <c r="U251" s="142">
        <v>1.4</v>
      </c>
      <c r="V251" s="142">
        <v>-3.9</v>
      </c>
      <c r="W251" s="142">
        <v>-6.2</v>
      </c>
      <c r="X251" s="142">
        <v>-2.6</v>
      </c>
      <c r="Y251" s="142">
        <v>-1.8</v>
      </c>
      <c r="Z251" s="142">
        <v>-2.7</v>
      </c>
      <c r="AA251" s="142">
        <v>-4</v>
      </c>
      <c r="AB251" s="142">
        <v>2</v>
      </c>
      <c r="AC251" s="142">
        <v>-1.6</v>
      </c>
      <c r="AD251" s="142">
        <v>-0.4</v>
      </c>
      <c r="AE251" s="248">
        <f t="shared" ref="AE251:AK251" si="154">(AVERAGE(C249:C251)/AVERAGE(C237:C239)-1)*100</f>
        <v>-0.33437868464343268</v>
      </c>
      <c r="AF251" s="190">
        <f t="shared" si="154"/>
        <v>-5.7601639448112802</v>
      </c>
      <c r="AG251" s="190">
        <f t="shared" si="154"/>
        <v>0.51290579419922544</v>
      </c>
      <c r="AH251" s="190">
        <f t="shared" si="154"/>
        <v>-4.1017220901637508</v>
      </c>
      <c r="AI251" s="190">
        <f t="shared" si="154"/>
        <v>4.0545719035318006</v>
      </c>
      <c r="AJ251" s="190">
        <f t="shared" si="154"/>
        <v>-4.0336388869093964</v>
      </c>
      <c r="AK251" s="190">
        <f t="shared" si="154"/>
        <v>-6.9959129114517076</v>
      </c>
      <c r="AL251" s="140">
        <v>99.537670000000006</v>
      </c>
      <c r="AM251" s="140">
        <v>96.168520000000001</v>
      </c>
      <c r="AN251" s="140">
        <v>104.73917</v>
      </c>
      <c r="AO251" s="140">
        <v>106.60108</v>
      </c>
      <c r="AP251" s="140">
        <v>115.00493</v>
      </c>
      <c r="AQ251" s="140">
        <v>110.70234000000001</v>
      </c>
      <c r="AR251" s="140">
        <v>95.934870000000004</v>
      </c>
      <c r="AS251" s="140">
        <v>-3.1</v>
      </c>
      <c r="AT251" s="140">
        <v>-18.100000000000001</v>
      </c>
      <c r="AU251" s="140">
        <v>8.3000000000000007</v>
      </c>
      <c r="AV251" s="140">
        <v>9.1</v>
      </c>
      <c r="AW251" s="140">
        <v>71.8</v>
      </c>
      <c r="AX251" s="140">
        <v>-4.8</v>
      </c>
      <c r="AY251" s="140">
        <v>-6.5</v>
      </c>
      <c r="AZ251" s="140">
        <v>0.2</v>
      </c>
      <c r="BA251" s="140">
        <v>-9.9</v>
      </c>
      <c r="BB251" s="140">
        <v>4</v>
      </c>
      <c r="BC251" s="140">
        <v>8.1</v>
      </c>
      <c r="BD251" s="140">
        <v>16.8</v>
      </c>
      <c r="BE251" s="140">
        <v>-5.4</v>
      </c>
      <c r="BF251" s="140">
        <v>-0.8</v>
      </c>
      <c r="BG251" s="140">
        <v>0.1</v>
      </c>
      <c r="BH251" s="140">
        <v>-9.6</v>
      </c>
      <c r="BI251" s="140">
        <v>4.7</v>
      </c>
      <c r="BJ251" s="140">
        <v>3.3</v>
      </c>
      <c r="BK251" s="140">
        <v>8.1</v>
      </c>
      <c r="BL251" s="140">
        <v>-2.4</v>
      </c>
      <c r="BM251" s="140">
        <v>8.5</v>
      </c>
      <c r="BN251" s="192">
        <f t="shared" ref="BN251:BT251" si="155">(AVERAGE(AL249:AL251)/AVERAGE(AL237:AL239)-1)*100</f>
        <v>-2.7120408731607482</v>
      </c>
      <c r="BO251" s="192">
        <f t="shared" si="155"/>
        <v>-13.404918054267423</v>
      </c>
      <c r="BP251" s="192">
        <f t="shared" si="155"/>
        <v>2.7273105969151779</v>
      </c>
      <c r="BQ251" s="192">
        <f t="shared" si="155"/>
        <v>6.5158594364300937</v>
      </c>
      <c r="BR251" s="192">
        <f t="shared" si="155"/>
        <v>24.827068432169909</v>
      </c>
      <c r="BS251" s="192">
        <f t="shared" si="155"/>
        <v>-5.0198390931615489</v>
      </c>
      <c r="BT251" s="192">
        <f t="shared" si="155"/>
        <v>-7.3917115165804015</v>
      </c>
    </row>
    <row r="252" spans="1:72" x14ac:dyDescent="0.25">
      <c r="A252" s="1">
        <v>44743</v>
      </c>
      <c r="C252" s="142">
        <v>107.14913</v>
      </c>
      <c r="D252" s="142">
        <v>105.73596000000001</v>
      </c>
      <c r="E252" s="142">
        <v>107.39005</v>
      </c>
      <c r="F252" s="142">
        <v>111.47217000000001</v>
      </c>
      <c r="G252" s="142">
        <v>106.08875999999999</v>
      </c>
      <c r="H252" s="142">
        <v>104.97579</v>
      </c>
      <c r="I252" s="142">
        <v>104.77321000000001</v>
      </c>
      <c r="J252" s="142">
        <v>-0.4</v>
      </c>
      <c r="K252" s="142">
        <v>-3.9</v>
      </c>
      <c r="L252" s="142">
        <v>0.2</v>
      </c>
      <c r="M252" s="142">
        <v>-5.6</v>
      </c>
      <c r="N252" s="142">
        <v>10.5</v>
      </c>
      <c r="O252" s="142">
        <v>-4.5</v>
      </c>
      <c r="P252" s="142">
        <v>-4.7</v>
      </c>
      <c r="Q252" s="142">
        <v>-1.6</v>
      </c>
      <c r="R252" s="142">
        <v>-3.8</v>
      </c>
      <c r="S252" s="142">
        <v>-1.3</v>
      </c>
      <c r="T252" s="142">
        <v>1.9</v>
      </c>
      <c r="U252" s="142">
        <v>2.7</v>
      </c>
      <c r="V252" s="142">
        <v>-4</v>
      </c>
      <c r="W252" s="142">
        <v>-6</v>
      </c>
      <c r="X252" s="142">
        <v>-2.8</v>
      </c>
      <c r="Y252" s="142">
        <v>-1.9</v>
      </c>
      <c r="Z252" s="142">
        <v>-2.9</v>
      </c>
      <c r="AA252" s="142">
        <v>-3.5</v>
      </c>
      <c r="AB252" s="142">
        <v>2.6</v>
      </c>
      <c r="AC252" s="142">
        <v>-2.6</v>
      </c>
      <c r="AD252" s="142">
        <v>-2.5</v>
      </c>
      <c r="AE252" s="248" t="s">
        <v>19</v>
      </c>
      <c r="AF252" s="190" t="s">
        <v>19</v>
      </c>
      <c r="AG252" s="190" t="s">
        <v>19</v>
      </c>
      <c r="AH252" s="190" t="s">
        <v>19</v>
      </c>
      <c r="AI252" s="190" t="s">
        <v>19</v>
      </c>
      <c r="AJ252" s="190" t="s">
        <v>19</v>
      </c>
      <c r="AK252" s="190" t="s">
        <v>19</v>
      </c>
      <c r="AL252" s="140">
        <v>86.770129999999995</v>
      </c>
      <c r="AM252" s="140">
        <v>72.653199999999998</v>
      </c>
      <c r="AN252" s="140">
        <v>108.56468</v>
      </c>
      <c r="AO252" s="140">
        <v>107.76293</v>
      </c>
      <c r="AP252" s="140">
        <v>110.72386</v>
      </c>
      <c r="AQ252" s="140">
        <v>107.11391</v>
      </c>
      <c r="AR252" s="140">
        <v>109.10874</v>
      </c>
      <c r="AS252" s="140">
        <v>-23.8</v>
      </c>
      <c r="AT252" s="140">
        <v>-46.5</v>
      </c>
      <c r="AU252" s="140">
        <v>3.4</v>
      </c>
      <c r="AV252" s="140">
        <v>-2.7</v>
      </c>
      <c r="AW252" s="140">
        <v>88.9</v>
      </c>
      <c r="AX252" s="140">
        <v>-13.2</v>
      </c>
      <c r="AY252" s="140">
        <v>-8.1</v>
      </c>
      <c r="AZ252" s="140">
        <v>-3.4</v>
      </c>
      <c r="BA252" s="140">
        <v>-15.7</v>
      </c>
      <c r="BB252" s="140">
        <v>3.9</v>
      </c>
      <c r="BC252" s="140">
        <v>6.3</v>
      </c>
      <c r="BD252" s="140">
        <v>23.5</v>
      </c>
      <c r="BE252" s="140">
        <v>-6.6</v>
      </c>
      <c r="BF252" s="140">
        <v>-1.9</v>
      </c>
      <c r="BG252" s="140">
        <v>-2.2000000000000002</v>
      </c>
      <c r="BH252" s="140">
        <v>-12.8</v>
      </c>
      <c r="BI252" s="140">
        <v>4</v>
      </c>
      <c r="BJ252" s="140">
        <v>3.9</v>
      </c>
      <c r="BK252" s="140">
        <v>16.399999999999999</v>
      </c>
      <c r="BL252" s="140">
        <v>-5.2</v>
      </c>
      <c r="BM252" s="140">
        <v>3.1</v>
      </c>
      <c r="BN252" s="192" t="s">
        <v>19</v>
      </c>
      <c r="BO252" s="192" t="s">
        <v>19</v>
      </c>
      <c r="BP252" s="192" t="s">
        <v>19</v>
      </c>
      <c r="BQ252" s="192" t="s">
        <v>19</v>
      </c>
      <c r="BR252" s="192" t="s">
        <v>19</v>
      </c>
      <c r="BS252" s="192" t="s">
        <v>19</v>
      </c>
      <c r="BT252" s="192" t="s">
        <v>19</v>
      </c>
    </row>
    <row r="253" spans="1:72" x14ac:dyDescent="0.25">
      <c r="A253" s="1">
        <v>44774</v>
      </c>
      <c r="C253" s="142">
        <v>110.72404</v>
      </c>
      <c r="D253" s="142">
        <v>106.8068</v>
      </c>
      <c r="E253" s="142">
        <v>111.39185000000001</v>
      </c>
      <c r="F253" s="142">
        <v>113.79165</v>
      </c>
      <c r="G253" s="142">
        <v>106.20152</v>
      </c>
      <c r="H253" s="142">
        <v>108.84788</v>
      </c>
      <c r="I253" s="142">
        <v>108.07956</v>
      </c>
      <c r="J253" s="142">
        <v>1.8</v>
      </c>
      <c r="K253" s="142">
        <v>-6.9</v>
      </c>
      <c r="L253" s="142">
        <v>3.1</v>
      </c>
      <c r="M253" s="142">
        <v>-5</v>
      </c>
      <c r="N253" s="142">
        <v>8.4</v>
      </c>
      <c r="O253" s="142">
        <v>-1.6</v>
      </c>
      <c r="P253" s="142">
        <v>-3.5</v>
      </c>
      <c r="Q253" s="142">
        <v>-1.1000000000000001</v>
      </c>
      <c r="R253" s="142">
        <v>-4.2</v>
      </c>
      <c r="S253" s="142">
        <v>-0.7</v>
      </c>
      <c r="T253" s="142">
        <v>0.9</v>
      </c>
      <c r="U253" s="142">
        <v>3.5</v>
      </c>
      <c r="V253" s="142">
        <v>-3.7</v>
      </c>
      <c r="W253" s="142">
        <v>-5.6</v>
      </c>
      <c r="X253" s="142">
        <v>-2.6</v>
      </c>
      <c r="Y253" s="142">
        <v>-2.4</v>
      </c>
      <c r="Z253" s="142">
        <v>-2.6</v>
      </c>
      <c r="AA253" s="142">
        <v>-3.2</v>
      </c>
      <c r="AB253" s="142">
        <v>3.2</v>
      </c>
      <c r="AC253" s="142">
        <v>-3.2</v>
      </c>
      <c r="AD253" s="142">
        <v>-4.2</v>
      </c>
      <c r="AE253" s="249"/>
      <c r="AF253" s="190" t="s">
        <v>19</v>
      </c>
      <c r="AG253" s="190" t="s">
        <v>19</v>
      </c>
      <c r="AH253" s="190" t="s">
        <v>19</v>
      </c>
      <c r="AI253" s="190" t="s">
        <v>19</v>
      </c>
      <c r="AJ253" s="190" t="s">
        <v>19</v>
      </c>
      <c r="AK253" s="190" t="s">
        <v>19</v>
      </c>
      <c r="AL253" s="140">
        <v>97.521349999999998</v>
      </c>
      <c r="AM253" s="140">
        <v>92.074209999999994</v>
      </c>
      <c r="AN253" s="140">
        <v>105.93095</v>
      </c>
      <c r="AO253" s="140">
        <v>105.28454000000001</v>
      </c>
      <c r="AP253" s="140">
        <v>109.86501</v>
      </c>
      <c r="AQ253" s="140">
        <v>114.82373</v>
      </c>
      <c r="AR253" s="140">
        <v>98.691360000000003</v>
      </c>
      <c r="AS253" s="140">
        <v>-14.7</v>
      </c>
      <c r="AT253" s="140">
        <v>-28.3</v>
      </c>
      <c r="AU253" s="140">
        <v>-2.4</v>
      </c>
      <c r="AV253" s="140">
        <v>-16.5</v>
      </c>
      <c r="AW253" s="140">
        <v>21.8</v>
      </c>
      <c r="AX253" s="140">
        <v>-1.7</v>
      </c>
      <c r="AY253" s="140">
        <v>-1.9</v>
      </c>
      <c r="AZ253" s="140">
        <v>-4.9000000000000004</v>
      </c>
      <c r="BA253" s="140">
        <v>-17.399999999999999</v>
      </c>
      <c r="BB253" s="140">
        <v>3.1</v>
      </c>
      <c r="BC253" s="140">
        <v>2.6</v>
      </c>
      <c r="BD253" s="140">
        <v>23.3</v>
      </c>
      <c r="BE253" s="140">
        <v>-6</v>
      </c>
      <c r="BF253" s="140">
        <v>-1.9</v>
      </c>
      <c r="BG253" s="140">
        <v>-3.7</v>
      </c>
      <c r="BH253" s="140">
        <v>-14.7</v>
      </c>
      <c r="BI253" s="140">
        <v>3.1</v>
      </c>
      <c r="BJ253" s="140">
        <v>1.1000000000000001</v>
      </c>
      <c r="BK253" s="140">
        <v>18.600000000000001</v>
      </c>
      <c r="BL253" s="140">
        <v>-5.7</v>
      </c>
      <c r="BM253" s="140">
        <v>1.8</v>
      </c>
      <c r="BN253" s="192" t="s">
        <v>19</v>
      </c>
      <c r="BO253" s="192" t="s">
        <v>19</v>
      </c>
      <c r="BP253" s="192" t="s">
        <v>19</v>
      </c>
      <c r="BQ253" s="192" t="s">
        <v>19</v>
      </c>
      <c r="BR253" s="192" t="s">
        <v>19</v>
      </c>
      <c r="BS253" s="192" t="s">
        <v>19</v>
      </c>
      <c r="BT253" s="192" t="s">
        <v>19</v>
      </c>
    </row>
    <row r="254" spans="1:72" x14ac:dyDescent="0.25">
      <c r="A254" s="1">
        <v>44805</v>
      </c>
      <c r="B254" s="30" t="s">
        <v>249</v>
      </c>
      <c r="C254" s="142">
        <v>105.56805</v>
      </c>
      <c r="D254" s="142">
        <v>105.16354</v>
      </c>
      <c r="E254" s="142">
        <v>105.63701</v>
      </c>
      <c r="F254" s="142">
        <v>106.8993</v>
      </c>
      <c r="G254" s="142">
        <v>102.69973</v>
      </c>
      <c r="H254" s="142">
        <v>102.20739</v>
      </c>
      <c r="I254" s="142">
        <v>96.734359999999995</v>
      </c>
      <c r="J254" s="142">
        <v>-1</v>
      </c>
      <c r="K254" s="142">
        <v>-6.5</v>
      </c>
      <c r="L254" s="142">
        <v>-0.2</v>
      </c>
      <c r="M254" s="142">
        <v>-5.3</v>
      </c>
      <c r="N254" s="142">
        <v>5</v>
      </c>
      <c r="O254" s="142">
        <v>-4.7</v>
      </c>
      <c r="P254" s="142">
        <v>-9.8000000000000007</v>
      </c>
      <c r="Q254" s="142">
        <v>-1.1000000000000001</v>
      </c>
      <c r="R254" s="142">
        <v>-4.5</v>
      </c>
      <c r="S254" s="142">
        <v>-0.6</v>
      </c>
      <c r="T254" s="142">
        <v>0.1</v>
      </c>
      <c r="U254" s="142">
        <v>3.6</v>
      </c>
      <c r="V254" s="142">
        <v>-3.8</v>
      </c>
      <c r="W254" s="142">
        <v>-6.1</v>
      </c>
      <c r="X254" s="142">
        <v>-2.2999999999999998</v>
      </c>
      <c r="Y254" s="142">
        <v>-3.3</v>
      </c>
      <c r="Z254" s="142">
        <v>-2.1</v>
      </c>
      <c r="AA254" s="142">
        <v>-2.2999999999999998</v>
      </c>
      <c r="AB254" s="142">
        <v>3.6</v>
      </c>
      <c r="AC254" s="142">
        <v>-3.6</v>
      </c>
      <c r="AD254" s="142">
        <v>-5.7</v>
      </c>
      <c r="AE254" s="248">
        <f t="shared" ref="AE254:AK254" si="156">(AVERAGE(C252:C254)/AVERAGE(C240:C242)-1)*100</f>
        <v>0.14963247384793821</v>
      </c>
      <c r="AF254" s="190">
        <f t="shared" si="156"/>
        <v>-5.7918982817014246</v>
      </c>
      <c r="AG254" s="190">
        <f t="shared" si="156"/>
        <v>1.0168918484462441</v>
      </c>
      <c r="AH254" s="190">
        <f t="shared" si="156"/>
        <v>-5.2836085693690471</v>
      </c>
      <c r="AI254" s="190">
        <f t="shared" si="156"/>
        <v>7.9659717482137182</v>
      </c>
      <c r="AJ254" s="190">
        <f t="shared" si="156"/>
        <v>-3.598838541178917</v>
      </c>
      <c r="AK254" s="190">
        <f t="shared" si="156"/>
        <v>-5.9489460785869923</v>
      </c>
      <c r="AL254" s="140">
        <v>100.32669</v>
      </c>
      <c r="AM254" s="140">
        <v>103.14599</v>
      </c>
      <c r="AN254" s="140">
        <v>95.974090000000004</v>
      </c>
      <c r="AO254" s="140">
        <v>101.34577</v>
      </c>
      <c r="AP254" s="140">
        <v>98.750780000000006</v>
      </c>
      <c r="AQ254" s="140">
        <v>102.51663000000001</v>
      </c>
      <c r="AR254" s="140">
        <v>87.97475</v>
      </c>
      <c r="AS254" s="140">
        <v>-11.5</v>
      </c>
      <c r="AT254" s="140">
        <v>-8.1999999999999993</v>
      </c>
      <c r="AU254" s="140">
        <v>-15.7</v>
      </c>
      <c r="AV254" s="140">
        <v>-30.2</v>
      </c>
      <c r="AW254" s="140">
        <v>7.4</v>
      </c>
      <c r="AX254" s="140">
        <v>-3.5</v>
      </c>
      <c r="AY254" s="140">
        <v>-17.7</v>
      </c>
      <c r="AZ254" s="140">
        <v>-5.7</v>
      </c>
      <c r="BA254" s="140">
        <v>-16.399999999999999</v>
      </c>
      <c r="BB254" s="140">
        <v>0.8</v>
      </c>
      <c r="BC254" s="140">
        <v>-2.5</v>
      </c>
      <c r="BD254" s="140">
        <v>21.5</v>
      </c>
      <c r="BE254" s="140">
        <v>-5.7</v>
      </c>
      <c r="BF254" s="140">
        <v>-3.7</v>
      </c>
      <c r="BG254" s="140">
        <v>-4.7</v>
      </c>
      <c r="BH254" s="140">
        <v>-13</v>
      </c>
      <c r="BI254" s="140">
        <v>0.3</v>
      </c>
      <c r="BJ254" s="140">
        <v>-3.9</v>
      </c>
      <c r="BK254" s="140">
        <v>16.100000000000001</v>
      </c>
      <c r="BL254" s="140">
        <v>-5.6</v>
      </c>
      <c r="BM254" s="140">
        <v>-1.3</v>
      </c>
      <c r="BN254" s="192">
        <f t="shared" ref="BN254:BT254" si="157">(AVERAGE(AL252:AL254)/AVERAGE(AL240:AL242)-1)*100</f>
        <v>-16.68289529122432</v>
      </c>
      <c r="BO254" s="192">
        <f t="shared" si="157"/>
        <v>-28.854513509901437</v>
      </c>
      <c r="BP254" s="192">
        <f t="shared" si="157"/>
        <v>-5.1626312510718027</v>
      </c>
      <c r="BQ254" s="192">
        <f t="shared" si="157"/>
        <v>-17.689725008915158</v>
      </c>
      <c r="BR254" s="192">
        <f t="shared" si="157"/>
        <v>32.636199903498685</v>
      </c>
      <c r="BS254" s="192">
        <f t="shared" si="157"/>
        <v>-6.3522581927057846</v>
      </c>
      <c r="BT254" s="192">
        <f t="shared" si="157"/>
        <v>-9.3337721731189269</v>
      </c>
    </row>
    <row r="255" spans="1:72" x14ac:dyDescent="0.25">
      <c r="A255" s="1">
        <v>44835</v>
      </c>
      <c r="C255" s="142">
        <v>105.8625</v>
      </c>
      <c r="D255" s="142">
        <v>112.64664999999999</v>
      </c>
      <c r="E255" s="142">
        <v>104.70595</v>
      </c>
      <c r="F255" s="142">
        <v>107.10411000000001</v>
      </c>
      <c r="G255" s="142">
        <v>103.55875</v>
      </c>
      <c r="H255" s="142">
        <v>101.54248</v>
      </c>
      <c r="I255" s="142">
        <v>104.43326</v>
      </c>
      <c r="J255" s="142">
        <v>1.2</v>
      </c>
      <c r="K255" s="142">
        <v>10</v>
      </c>
      <c r="L255" s="142">
        <v>-0.1</v>
      </c>
      <c r="M255" s="142">
        <v>6.9</v>
      </c>
      <c r="N255" s="142">
        <v>1.3</v>
      </c>
      <c r="O255" s="142">
        <v>-5.4</v>
      </c>
      <c r="P255" s="142">
        <v>-2.4</v>
      </c>
      <c r="Q255" s="142">
        <v>-0.9</v>
      </c>
      <c r="R255" s="142">
        <v>-3.1</v>
      </c>
      <c r="S255" s="142">
        <v>-0.6</v>
      </c>
      <c r="T255" s="142">
        <v>0.8</v>
      </c>
      <c r="U255" s="142">
        <v>3.4</v>
      </c>
      <c r="V255" s="142">
        <v>-3.9</v>
      </c>
      <c r="W255" s="142">
        <v>-5.7</v>
      </c>
      <c r="X255" s="142">
        <v>-1.5</v>
      </c>
      <c r="Y255" s="142">
        <v>-2</v>
      </c>
      <c r="Z255" s="142">
        <v>-1.4</v>
      </c>
      <c r="AA255" s="142">
        <v>0.2</v>
      </c>
      <c r="AB255" s="142">
        <v>3.5</v>
      </c>
      <c r="AC255" s="142">
        <v>-3.7</v>
      </c>
      <c r="AD255" s="142">
        <v>-6.1</v>
      </c>
      <c r="AE255" s="248" t="s">
        <v>19</v>
      </c>
      <c r="AF255" s="190" t="s">
        <v>19</v>
      </c>
      <c r="AG255" s="190" t="s">
        <v>19</v>
      </c>
      <c r="AH255" s="190" t="s">
        <v>19</v>
      </c>
      <c r="AI255" s="190" t="s">
        <v>19</v>
      </c>
      <c r="AJ255" s="190" t="s">
        <v>19</v>
      </c>
      <c r="AK255" s="190" t="s">
        <v>19</v>
      </c>
      <c r="AL255" s="140">
        <v>92.030680000000004</v>
      </c>
      <c r="AM255" s="140">
        <v>91.177629999999994</v>
      </c>
      <c r="AN255" s="140">
        <v>93.347669999999994</v>
      </c>
      <c r="AO255" s="140">
        <v>103.55007000000001</v>
      </c>
      <c r="AP255" s="140">
        <v>70.787660000000002</v>
      </c>
      <c r="AQ255" s="140">
        <v>95.305980000000005</v>
      </c>
      <c r="AR255" s="140">
        <v>95.79965</v>
      </c>
      <c r="AS255" s="140">
        <v>-19.399999999999999</v>
      </c>
      <c r="AT255" s="140">
        <v>-26.3</v>
      </c>
      <c r="AU255" s="140">
        <v>-15.3</v>
      </c>
      <c r="AV255" s="140">
        <v>-20.7</v>
      </c>
      <c r="AW255" s="140">
        <v>-26.1</v>
      </c>
      <c r="AX255" s="140">
        <v>-14.3</v>
      </c>
      <c r="AY255" s="140">
        <v>-6.1</v>
      </c>
      <c r="AZ255" s="140">
        <v>-7.1</v>
      </c>
      <c r="BA255" s="140">
        <v>-17.399999999999999</v>
      </c>
      <c r="BB255" s="140">
        <v>-0.9</v>
      </c>
      <c r="BC255" s="140">
        <v>-4.8</v>
      </c>
      <c r="BD255" s="140">
        <v>16.5</v>
      </c>
      <c r="BE255" s="140">
        <v>-6.6</v>
      </c>
      <c r="BF255" s="140">
        <v>-3.9</v>
      </c>
      <c r="BG255" s="140">
        <v>-6.4</v>
      </c>
      <c r="BH255" s="140">
        <v>-15.1</v>
      </c>
      <c r="BI255" s="140">
        <v>-1</v>
      </c>
      <c r="BJ255" s="140">
        <v>-6.4</v>
      </c>
      <c r="BK255" s="140">
        <v>14.3</v>
      </c>
      <c r="BL255" s="140">
        <v>-6.5</v>
      </c>
      <c r="BM255" s="140">
        <v>-1.9</v>
      </c>
      <c r="BN255" s="192" t="s">
        <v>19</v>
      </c>
      <c r="BO255" s="192" t="s">
        <v>19</v>
      </c>
      <c r="BP255" s="192" t="s">
        <v>19</v>
      </c>
      <c r="BQ255" s="192" t="s">
        <v>19</v>
      </c>
      <c r="BR255" s="192" t="s">
        <v>19</v>
      </c>
      <c r="BS255" s="192" t="s">
        <v>19</v>
      </c>
      <c r="BT255" s="192" t="s">
        <v>19</v>
      </c>
    </row>
    <row r="256" spans="1:72" x14ac:dyDescent="0.25">
      <c r="A256" s="1">
        <v>44866</v>
      </c>
      <c r="C256" s="142">
        <v>101.38154</v>
      </c>
      <c r="D256" s="142">
        <v>98.157319999999999</v>
      </c>
      <c r="E256" s="142">
        <v>101.9312</v>
      </c>
      <c r="F256" s="142">
        <v>101.95098</v>
      </c>
      <c r="G256" s="142">
        <v>100.71001</v>
      </c>
      <c r="H256" s="142">
        <v>93.91874</v>
      </c>
      <c r="I256" s="142">
        <v>102.90952</v>
      </c>
      <c r="J256" s="142">
        <v>0.8</v>
      </c>
      <c r="K256" s="142">
        <v>-3.7</v>
      </c>
      <c r="L256" s="142">
        <v>1.5</v>
      </c>
      <c r="M256" s="142">
        <v>11</v>
      </c>
      <c r="N256" s="142">
        <v>2.4</v>
      </c>
      <c r="O256" s="142">
        <v>-8.5</v>
      </c>
      <c r="P256" s="142">
        <v>5.3</v>
      </c>
      <c r="Q256" s="142">
        <v>-0.7</v>
      </c>
      <c r="R256" s="142">
        <v>-3.1</v>
      </c>
      <c r="S256" s="142">
        <v>-0.4</v>
      </c>
      <c r="T256" s="142">
        <v>1.7</v>
      </c>
      <c r="U256" s="142">
        <v>3.3</v>
      </c>
      <c r="V256" s="142">
        <v>-4.3</v>
      </c>
      <c r="W256" s="142">
        <v>-4.8</v>
      </c>
      <c r="X256" s="142">
        <v>-1.1000000000000001</v>
      </c>
      <c r="Y256" s="142">
        <v>-2.7</v>
      </c>
      <c r="Z256" s="142">
        <v>-0.8</v>
      </c>
      <c r="AA256" s="142">
        <v>1.6</v>
      </c>
      <c r="AB256" s="142">
        <v>3.6</v>
      </c>
      <c r="AC256" s="142">
        <v>-4.2</v>
      </c>
      <c r="AD256" s="142">
        <v>-5.6</v>
      </c>
      <c r="AE256" s="249"/>
      <c r="AF256" s="190" t="s">
        <v>19</v>
      </c>
      <c r="AG256" s="190" t="s">
        <v>19</v>
      </c>
      <c r="AH256" s="190" t="s">
        <v>19</v>
      </c>
      <c r="AI256" s="190" t="s">
        <v>19</v>
      </c>
      <c r="AJ256" s="190" t="s">
        <v>19</v>
      </c>
      <c r="AK256" s="190" t="s">
        <v>19</v>
      </c>
      <c r="AL256" s="140">
        <v>93.165040000000005</v>
      </c>
      <c r="AM256" s="140">
        <v>96.857569999999996</v>
      </c>
      <c r="AN256" s="140">
        <v>87.464290000000005</v>
      </c>
      <c r="AO256" s="140">
        <v>97.333240000000004</v>
      </c>
      <c r="AP256" s="140">
        <v>70.787660000000002</v>
      </c>
      <c r="AQ256" s="140">
        <v>79.360740000000007</v>
      </c>
      <c r="AR256" s="140">
        <v>94.696539999999999</v>
      </c>
      <c r="AS256" s="140">
        <v>-11</v>
      </c>
      <c r="AT256" s="140">
        <v>-23</v>
      </c>
      <c r="AU256" s="140">
        <v>-9</v>
      </c>
      <c r="AV256" s="140">
        <v>5.3</v>
      </c>
      <c r="AW256" s="140">
        <v>-32.700000000000003</v>
      </c>
      <c r="AX256" s="140">
        <v>-24.7</v>
      </c>
      <c r="AY256" s="140">
        <v>8.6999999999999993</v>
      </c>
      <c r="AZ256" s="140">
        <v>-7.4</v>
      </c>
      <c r="BA256" s="140">
        <v>-18</v>
      </c>
      <c r="BB256" s="140">
        <v>-1.6</v>
      </c>
      <c r="BC256" s="140">
        <v>-4</v>
      </c>
      <c r="BD256" s="140">
        <v>11.4</v>
      </c>
      <c r="BE256" s="140">
        <v>-8.1</v>
      </c>
      <c r="BF256" s="140">
        <v>-3</v>
      </c>
      <c r="BG256" s="140">
        <v>-7</v>
      </c>
      <c r="BH256" s="140">
        <v>-16.8</v>
      </c>
      <c r="BI256" s="140">
        <v>-1.4</v>
      </c>
      <c r="BJ256" s="140">
        <v>-3.9</v>
      </c>
      <c r="BK256" s="140">
        <v>10.7</v>
      </c>
      <c r="BL256" s="140">
        <v>-8</v>
      </c>
      <c r="BM256" s="140">
        <v>-2.4</v>
      </c>
      <c r="BN256" s="192" t="s">
        <v>19</v>
      </c>
      <c r="BO256" s="192" t="s">
        <v>19</v>
      </c>
      <c r="BP256" s="192" t="s">
        <v>19</v>
      </c>
      <c r="BQ256" s="192" t="s">
        <v>19</v>
      </c>
      <c r="BR256" s="192" t="s">
        <v>19</v>
      </c>
      <c r="BS256" s="192" t="s">
        <v>19</v>
      </c>
      <c r="BT256" s="192" t="s">
        <v>19</v>
      </c>
    </row>
    <row r="257" spans="1:72" x14ac:dyDescent="0.25">
      <c r="A257" s="1">
        <v>44896</v>
      </c>
      <c r="B257" s="30" t="s">
        <v>250</v>
      </c>
      <c r="C257" s="142">
        <v>91.95129</v>
      </c>
      <c r="D257" s="142">
        <v>101.60158</v>
      </c>
      <c r="E257" s="142">
        <v>90.306120000000007</v>
      </c>
      <c r="F257" s="142">
        <v>95.768780000000007</v>
      </c>
      <c r="G257" s="142">
        <v>100.9157</v>
      </c>
      <c r="H257" s="142">
        <v>82.898449999999997</v>
      </c>
      <c r="I257" s="142">
        <v>80.516530000000003</v>
      </c>
      <c r="J257" s="142">
        <v>-0.4</v>
      </c>
      <c r="K257" s="142">
        <v>-4.5</v>
      </c>
      <c r="L257" s="142">
        <v>-0.2</v>
      </c>
      <c r="M257" s="142">
        <v>12</v>
      </c>
      <c r="N257" s="142">
        <v>1.5</v>
      </c>
      <c r="O257" s="142">
        <v>-14.9</v>
      </c>
      <c r="P257" s="142">
        <v>-7.1</v>
      </c>
      <c r="Q257" s="142">
        <v>-0.7</v>
      </c>
      <c r="R257" s="142">
        <v>-3.2</v>
      </c>
      <c r="S257" s="142">
        <v>-0.4</v>
      </c>
      <c r="T257" s="142">
        <v>2.4</v>
      </c>
      <c r="U257" s="142">
        <v>3.1</v>
      </c>
      <c r="V257" s="142">
        <v>-5.0999999999999996</v>
      </c>
      <c r="W257" s="142">
        <v>-5</v>
      </c>
      <c r="X257" s="142">
        <v>-0.7</v>
      </c>
      <c r="Y257" s="142">
        <v>-3.2</v>
      </c>
      <c r="Z257" s="142">
        <v>-0.4</v>
      </c>
      <c r="AA257" s="142">
        <v>2.4</v>
      </c>
      <c r="AB257" s="142">
        <v>3.1</v>
      </c>
      <c r="AC257" s="142">
        <v>-5.0999999999999996</v>
      </c>
      <c r="AD257" s="142">
        <v>-5</v>
      </c>
      <c r="AE257" s="248">
        <f t="shared" ref="AE257:AK257" si="158">(AVERAGE(C255:C257)/AVERAGE(C243:C245)-1)*100</f>
        <v>0.59512764332367851</v>
      </c>
      <c r="AF257" s="190">
        <f t="shared" si="158"/>
        <v>0.54482483191626851</v>
      </c>
      <c r="AG257" s="190">
        <f t="shared" si="158"/>
        <v>0.40484407631471431</v>
      </c>
      <c r="AH257" s="190">
        <f t="shared" si="158"/>
        <v>9.833841401182708</v>
      </c>
      <c r="AI257" s="190">
        <f t="shared" si="158"/>
        <v>1.7332094738441883</v>
      </c>
      <c r="AJ257" s="190">
        <f t="shared" si="158"/>
        <v>-9.4230204419300083</v>
      </c>
      <c r="AK257" s="190">
        <f t="shared" si="158"/>
        <v>-1.2239428026718291</v>
      </c>
      <c r="AL257" s="140">
        <v>90.415729999999996</v>
      </c>
      <c r="AM257" s="140">
        <v>98.53622</v>
      </c>
      <c r="AN257" s="140">
        <v>77.878839999999997</v>
      </c>
      <c r="AO257" s="140">
        <v>95.661050000000003</v>
      </c>
      <c r="AP257" s="140">
        <v>70.787660000000002</v>
      </c>
      <c r="AQ257" s="140">
        <v>57.408009999999997</v>
      </c>
      <c r="AR257" s="140">
        <v>86.228729999999999</v>
      </c>
      <c r="AS257" s="140">
        <v>-19.2</v>
      </c>
      <c r="AT257" s="140">
        <v>-26.5</v>
      </c>
      <c r="AU257" s="140">
        <v>-24.4</v>
      </c>
      <c r="AV257" s="140">
        <v>-5.7</v>
      </c>
      <c r="AW257" s="140">
        <v>-32.1</v>
      </c>
      <c r="AX257" s="140">
        <v>-36.6</v>
      </c>
      <c r="AY257" s="140">
        <v>-22.6</v>
      </c>
      <c r="AZ257" s="140">
        <v>-8.4</v>
      </c>
      <c r="BA257" s="140">
        <v>-18.7</v>
      </c>
      <c r="BB257" s="140">
        <v>-3.5</v>
      </c>
      <c r="BC257" s="140">
        <v>-4.0999999999999996</v>
      </c>
      <c r="BD257" s="140">
        <v>7.3</v>
      </c>
      <c r="BE257" s="140">
        <v>-10.1</v>
      </c>
      <c r="BF257" s="140">
        <v>-4.7</v>
      </c>
      <c r="BG257" s="140">
        <v>-8.4</v>
      </c>
      <c r="BH257" s="140">
        <v>-18.7</v>
      </c>
      <c r="BI257" s="140">
        <v>-3.5</v>
      </c>
      <c r="BJ257" s="140">
        <v>-4.0999999999999996</v>
      </c>
      <c r="BK257" s="140">
        <v>7.3</v>
      </c>
      <c r="BL257" s="140">
        <v>-10.1</v>
      </c>
      <c r="BM257" s="140">
        <v>-4.7</v>
      </c>
      <c r="BN257" s="192">
        <f t="shared" ref="BN257:BT257" si="159">(AVERAGE(AL255:AL257)/AVERAGE(AL243:AL245)-1)*100</f>
        <v>-16.685861978633408</v>
      </c>
      <c r="BO257" s="192">
        <f t="shared" si="159"/>
        <v>-25.288804774359864</v>
      </c>
      <c r="BP257" s="192">
        <f t="shared" si="159"/>
        <v>-16.359610595037331</v>
      </c>
      <c r="BQ257" s="192">
        <f t="shared" si="159"/>
        <v>-8.6075961460672872</v>
      </c>
      <c r="BR257" s="192">
        <f t="shared" si="159"/>
        <v>-30.428792562052507</v>
      </c>
      <c r="BS257" s="192">
        <f t="shared" si="159"/>
        <v>-24.457584809093525</v>
      </c>
      <c r="BT257" s="192">
        <f t="shared" si="159"/>
        <v>-7.9314703184582225</v>
      </c>
    </row>
    <row r="258" spans="1:72" x14ac:dyDescent="0.25">
      <c r="A258" s="1">
        <v>44927</v>
      </c>
      <c r="C258" s="142">
        <v>90.395700000000005</v>
      </c>
      <c r="D258" s="142">
        <v>97.834280000000007</v>
      </c>
      <c r="E258" s="142">
        <v>89.127579999999995</v>
      </c>
      <c r="F258" s="142">
        <v>92.444900000000004</v>
      </c>
      <c r="G258" s="142">
        <v>98.883709999999994</v>
      </c>
      <c r="H258" s="142">
        <v>86.654470000000003</v>
      </c>
      <c r="I258" s="142">
        <v>91.140940000000001</v>
      </c>
      <c r="J258" s="142">
        <v>0.3</v>
      </c>
      <c r="K258" s="142">
        <v>2.1</v>
      </c>
      <c r="L258" s="142">
        <v>0</v>
      </c>
      <c r="M258" s="142">
        <v>4.5999999999999996</v>
      </c>
      <c r="N258" s="142">
        <v>-0.6</v>
      </c>
      <c r="O258" s="142">
        <v>-10.1</v>
      </c>
      <c r="P258" s="142">
        <v>-3.8</v>
      </c>
      <c r="Q258" s="142">
        <v>0.3</v>
      </c>
      <c r="R258" s="142">
        <v>2.1</v>
      </c>
      <c r="S258" s="142">
        <v>0</v>
      </c>
      <c r="T258" s="142">
        <v>4.5999999999999996</v>
      </c>
      <c r="U258" s="142">
        <v>-0.6</v>
      </c>
      <c r="V258" s="142">
        <v>-10.1</v>
      </c>
      <c r="W258" s="142">
        <v>-3.8</v>
      </c>
      <c r="X258" s="142">
        <v>-0.2</v>
      </c>
      <c r="Y258" s="142">
        <v>-2.6</v>
      </c>
      <c r="Z258" s="142">
        <v>0.1</v>
      </c>
      <c r="AA258" s="142">
        <v>2</v>
      </c>
      <c r="AB258" s="142">
        <v>2.9</v>
      </c>
      <c r="AC258" s="142">
        <v>-5.5</v>
      </c>
      <c r="AD258" s="142">
        <v>-4.5999999999999996</v>
      </c>
      <c r="AE258" s="248" t="s">
        <v>19</v>
      </c>
      <c r="AF258" s="190" t="s">
        <v>19</v>
      </c>
      <c r="AG258" s="190" t="s">
        <v>19</v>
      </c>
      <c r="AH258" s="190" t="s">
        <v>19</v>
      </c>
      <c r="AI258" s="190" t="s">
        <v>19</v>
      </c>
      <c r="AJ258" s="190" t="s">
        <v>19</v>
      </c>
      <c r="AK258" s="190" t="s">
        <v>19</v>
      </c>
      <c r="AL258" s="140">
        <v>110.05415000000001</v>
      </c>
      <c r="AM258" s="140">
        <v>120.14179</v>
      </c>
      <c r="AN258" s="140">
        <v>94.480249999999998</v>
      </c>
      <c r="AO258" s="140">
        <v>95.774209999999997</v>
      </c>
      <c r="AP258" s="140">
        <v>98.259559999999993</v>
      </c>
      <c r="AQ258" s="140">
        <v>74.725679999999997</v>
      </c>
      <c r="AR258" s="140">
        <v>105.89704</v>
      </c>
      <c r="AS258" s="140">
        <v>-6.5</v>
      </c>
      <c r="AT258" s="140">
        <v>-4.2</v>
      </c>
      <c r="AU258" s="140">
        <v>-10.6</v>
      </c>
      <c r="AV258" s="140">
        <v>-8.3000000000000007</v>
      </c>
      <c r="AW258" s="140">
        <v>-13.9</v>
      </c>
      <c r="AX258" s="140">
        <v>-23.8</v>
      </c>
      <c r="AY258" s="140">
        <v>-2.2000000000000002</v>
      </c>
      <c r="AZ258" s="140">
        <v>-6.5</v>
      </c>
      <c r="BA258" s="140">
        <v>-4.2</v>
      </c>
      <c r="BB258" s="140">
        <v>-10.6</v>
      </c>
      <c r="BC258" s="140">
        <v>-8.3000000000000007</v>
      </c>
      <c r="BD258" s="140">
        <v>-13.9</v>
      </c>
      <c r="BE258" s="140">
        <v>-23.8</v>
      </c>
      <c r="BF258" s="140">
        <v>-2.2000000000000002</v>
      </c>
      <c r="BG258" s="140">
        <v>-9.6999999999999993</v>
      </c>
      <c r="BH258" s="140">
        <v>-18.899999999999999</v>
      </c>
      <c r="BI258" s="140">
        <v>-4.8</v>
      </c>
      <c r="BJ258" s="140">
        <v>-6.6</v>
      </c>
      <c r="BK258" s="140">
        <v>4.4000000000000004</v>
      </c>
      <c r="BL258" s="140">
        <v>-11.2</v>
      </c>
      <c r="BM258" s="140">
        <v>-4.7</v>
      </c>
      <c r="BN258" s="192" t="s">
        <v>19</v>
      </c>
      <c r="BO258" s="192" t="s">
        <v>19</v>
      </c>
      <c r="BP258" s="192" t="s">
        <v>19</v>
      </c>
      <c r="BQ258" s="192" t="s">
        <v>19</v>
      </c>
      <c r="BR258" s="192" t="s">
        <v>19</v>
      </c>
      <c r="BS258" s="192" t="s">
        <v>19</v>
      </c>
      <c r="BT258" s="192" t="s">
        <v>19</v>
      </c>
    </row>
    <row r="259" spans="1:72" x14ac:dyDescent="0.25">
      <c r="A259" s="1">
        <v>44958</v>
      </c>
      <c r="C259" s="142">
        <v>87.426689999999994</v>
      </c>
      <c r="D259" s="142">
        <v>91.492490000000004</v>
      </c>
      <c r="E259" s="142">
        <v>86.733559999999997</v>
      </c>
      <c r="F259" s="142">
        <v>84.603189999999998</v>
      </c>
      <c r="G259" s="142">
        <v>88.311710000000005</v>
      </c>
      <c r="H259" s="142">
        <v>84.112350000000006</v>
      </c>
      <c r="I259" s="142">
        <v>92.621679999999998</v>
      </c>
      <c r="J259" s="142">
        <v>-2.6</v>
      </c>
      <c r="K259" s="142">
        <v>4.7</v>
      </c>
      <c r="L259" s="142">
        <v>-3.8</v>
      </c>
      <c r="M259" s="142">
        <v>-3.8</v>
      </c>
      <c r="N259" s="142">
        <v>1.2</v>
      </c>
      <c r="O259" s="142">
        <v>-11.7</v>
      </c>
      <c r="P259" s="142">
        <v>-3.7</v>
      </c>
      <c r="Q259" s="142">
        <v>-1.2</v>
      </c>
      <c r="R259" s="142">
        <v>3.3</v>
      </c>
      <c r="S259" s="142">
        <v>-1.9</v>
      </c>
      <c r="T259" s="142">
        <v>0.4</v>
      </c>
      <c r="U259" s="142">
        <v>0.2</v>
      </c>
      <c r="V259" s="142">
        <v>-10.9</v>
      </c>
      <c r="W259" s="142">
        <v>-3.7</v>
      </c>
      <c r="X259" s="142">
        <v>-0.2</v>
      </c>
      <c r="Y259" s="142">
        <v>-2.2999999999999998</v>
      </c>
      <c r="Z259" s="142">
        <v>0</v>
      </c>
      <c r="AA259" s="142">
        <v>0.6</v>
      </c>
      <c r="AB259" s="142">
        <v>3.4</v>
      </c>
      <c r="AC259" s="142">
        <v>-6.1</v>
      </c>
      <c r="AD259" s="142">
        <v>-4.5</v>
      </c>
      <c r="AE259" s="248" t="s">
        <v>19</v>
      </c>
      <c r="AF259" s="190" t="s">
        <v>19</v>
      </c>
      <c r="AG259" s="190" t="s">
        <v>19</v>
      </c>
      <c r="AH259" s="190" t="s">
        <v>19</v>
      </c>
      <c r="AI259" s="190" t="s">
        <v>19</v>
      </c>
      <c r="AJ259" s="190" t="s">
        <v>19</v>
      </c>
      <c r="AK259" s="190" t="s">
        <v>19</v>
      </c>
      <c r="AL259" s="140">
        <v>99.552440000000004</v>
      </c>
      <c r="AM259" s="140">
        <v>107.01737</v>
      </c>
      <c r="AN259" s="140">
        <v>88.027630000000002</v>
      </c>
      <c r="AO259" s="140">
        <v>89.829849999999993</v>
      </c>
      <c r="AP259" s="140">
        <v>103.16297</v>
      </c>
      <c r="AQ259" s="140">
        <v>78.806979999999996</v>
      </c>
      <c r="AR259" s="140">
        <v>87.745949999999993</v>
      </c>
      <c r="AS259" s="140">
        <v>-0.6</v>
      </c>
      <c r="AT259" s="140">
        <v>5</v>
      </c>
      <c r="AU259" s="140">
        <v>-9.6999999999999993</v>
      </c>
      <c r="AV259" s="140">
        <v>-6.8</v>
      </c>
      <c r="AW259" s="140">
        <v>2.4</v>
      </c>
      <c r="AX259" s="140">
        <v>-19.899999999999999</v>
      </c>
      <c r="AY259" s="140">
        <v>-8.6999999999999993</v>
      </c>
      <c r="AZ259" s="140">
        <v>-3.8</v>
      </c>
      <c r="BA259" s="140">
        <v>-0.1</v>
      </c>
      <c r="BB259" s="140">
        <v>-10.199999999999999</v>
      </c>
      <c r="BC259" s="140">
        <v>-7.6</v>
      </c>
      <c r="BD259" s="140">
        <v>-6.3</v>
      </c>
      <c r="BE259" s="140">
        <v>-21.8</v>
      </c>
      <c r="BF259" s="140">
        <v>-5.3</v>
      </c>
      <c r="BG259" s="140">
        <v>-9.9</v>
      </c>
      <c r="BH259" s="140">
        <v>-18.399999999999999</v>
      </c>
      <c r="BI259" s="140">
        <v>-5.8</v>
      </c>
      <c r="BJ259" s="140">
        <v>-8.1999999999999993</v>
      </c>
      <c r="BK259" s="140">
        <v>4.2</v>
      </c>
      <c r="BL259" s="140">
        <v>-12.3</v>
      </c>
      <c r="BM259" s="140">
        <v>-5</v>
      </c>
      <c r="BN259" s="192" t="s">
        <v>19</v>
      </c>
      <c r="BO259" s="192" t="s">
        <v>19</v>
      </c>
      <c r="BP259" s="192" t="s">
        <v>19</v>
      </c>
      <c r="BQ259" s="192" t="s">
        <v>19</v>
      </c>
      <c r="BR259" s="192" t="s">
        <v>19</v>
      </c>
      <c r="BS259" s="192" t="s">
        <v>19</v>
      </c>
      <c r="BT259" s="192" t="s">
        <v>19</v>
      </c>
    </row>
    <row r="260" spans="1:72" x14ac:dyDescent="0.25">
      <c r="A260" s="1">
        <v>44986</v>
      </c>
      <c r="B260" s="30" t="s">
        <v>254</v>
      </c>
      <c r="C260" s="142">
        <v>99.385149999999996</v>
      </c>
      <c r="D260" s="142">
        <v>100.71567</v>
      </c>
      <c r="E260" s="142">
        <v>99.158320000000003</v>
      </c>
      <c r="F260" s="142">
        <v>95.827169999999995</v>
      </c>
      <c r="G260" s="142">
        <v>97.912670000000006</v>
      </c>
      <c r="H260" s="142">
        <v>98.862570000000005</v>
      </c>
      <c r="I260" s="142">
        <v>102.55412</v>
      </c>
      <c r="J260" s="142">
        <v>1</v>
      </c>
      <c r="K260" s="142">
        <v>3.5</v>
      </c>
      <c r="L260" s="142">
        <v>0.6</v>
      </c>
      <c r="M260" s="142">
        <v>1.1000000000000001</v>
      </c>
      <c r="N260" s="142">
        <v>-0.7</v>
      </c>
      <c r="O260" s="142">
        <v>-6.9</v>
      </c>
      <c r="P260" s="142">
        <v>-3.9</v>
      </c>
      <c r="Q260" s="142">
        <v>-0.4</v>
      </c>
      <c r="R260" s="142">
        <v>3.4</v>
      </c>
      <c r="S260" s="142">
        <v>-1</v>
      </c>
      <c r="T260" s="142">
        <v>0.6</v>
      </c>
      <c r="U260" s="142">
        <v>-0.1</v>
      </c>
      <c r="V260" s="142">
        <v>-9.4</v>
      </c>
      <c r="W260" s="142">
        <v>-3.8</v>
      </c>
      <c r="X260" s="142">
        <v>0</v>
      </c>
      <c r="Y260" s="142">
        <v>-2.1</v>
      </c>
      <c r="Z260" s="142">
        <v>0.3</v>
      </c>
      <c r="AA260" s="142">
        <v>-0.2</v>
      </c>
      <c r="AB260" s="142">
        <v>3.4</v>
      </c>
      <c r="AC260" s="142">
        <v>-6.5</v>
      </c>
      <c r="AD260" s="142">
        <v>-4.5999999999999996</v>
      </c>
      <c r="AE260" s="248">
        <f t="shared" ref="AE260" si="160">(AVERAGE(C258:C260)/AVERAGE(C246:C248)-1)*100</f>
        <v>-0.38182693394419598</v>
      </c>
      <c r="AF260" s="190">
        <f t="shared" ref="AF260" si="161">(AVERAGE(D258:D260)/AVERAGE(D246:D248)-1)*100</f>
        <v>3.3859026002775794</v>
      </c>
      <c r="AG260" s="190">
        <f t="shared" ref="AG260" si="162">(AVERAGE(E258:E260)/AVERAGE(E246:E248)-1)*100</f>
        <v>-1.0302952899475915</v>
      </c>
      <c r="AH260" s="190">
        <f t="shared" ref="AH260" si="163">(AVERAGE(F258:F260)/AVERAGE(F246:F248)-1)*100</f>
        <v>0.64412176556933876</v>
      </c>
      <c r="AI260" s="190">
        <f t="shared" ref="AI260" si="164">(AVERAGE(G258:G260)/AVERAGE(G246:G248)-1)*100</f>
        <v>-0.10230201072838341</v>
      </c>
      <c r="AJ260" s="190">
        <f t="shared" ref="AJ260" si="165">(AVERAGE(H258:H260)/AVERAGE(H246:H248)-1)*100</f>
        <v>-9.4475475168041996</v>
      </c>
      <c r="AK260" s="190">
        <f t="shared" ref="AK260" si="166">(AVERAGE(I258:I260)/AVERAGE(I246:I248)-1)*100</f>
        <v>-3.7896754917704945</v>
      </c>
      <c r="AL260" s="140">
        <v>105.66492</v>
      </c>
      <c r="AM260" s="140">
        <v>111.49321999999999</v>
      </c>
      <c r="AN260" s="140">
        <v>96.666849999999997</v>
      </c>
      <c r="AO260" s="140">
        <v>97.100399999999993</v>
      </c>
      <c r="AP260" s="140">
        <v>109.25082999999999</v>
      </c>
      <c r="AQ260" s="140">
        <v>95.908370000000005</v>
      </c>
      <c r="AR260" s="140">
        <v>92.225530000000006</v>
      </c>
      <c r="AS260" s="140">
        <v>-0.8</v>
      </c>
      <c r="AT260" s="140">
        <v>7.6</v>
      </c>
      <c r="AU260" s="140">
        <v>-12.9</v>
      </c>
      <c r="AV260" s="140">
        <v>1.2</v>
      </c>
      <c r="AW260" s="140">
        <v>-2.6</v>
      </c>
      <c r="AX260" s="140">
        <v>-16.600000000000001</v>
      </c>
      <c r="AY260" s="140">
        <v>-19.7</v>
      </c>
      <c r="AZ260" s="140">
        <v>-2.8</v>
      </c>
      <c r="BA260" s="140">
        <v>2.2999999999999998</v>
      </c>
      <c r="BB260" s="140">
        <v>-11.1</v>
      </c>
      <c r="BC260" s="140">
        <v>-4.7</v>
      </c>
      <c r="BD260" s="140">
        <v>-5</v>
      </c>
      <c r="BE260" s="140">
        <v>-19.899999999999999</v>
      </c>
      <c r="BF260" s="140">
        <v>-10.5</v>
      </c>
      <c r="BG260" s="140">
        <v>-9.8000000000000007</v>
      </c>
      <c r="BH260" s="140">
        <v>-17</v>
      </c>
      <c r="BI260" s="140">
        <v>-7.5</v>
      </c>
      <c r="BJ260" s="140">
        <v>-7.2</v>
      </c>
      <c r="BK260" s="140">
        <v>3.2</v>
      </c>
      <c r="BL260" s="140">
        <v>-13.4</v>
      </c>
      <c r="BM260" s="140">
        <v>-8.8000000000000007</v>
      </c>
      <c r="BN260" s="192">
        <f t="shared" ref="BN260" si="167">(AVERAGE(AL258:AL260)/AVERAGE(AL246:AL248)-1)*100</f>
        <v>-2.8088049923980063</v>
      </c>
      <c r="BO260" s="192">
        <f t="shared" ref="BO260" si="168">(AVERAGE(AM258:AM260)/AVERAGE(AM246:AM248)-1)*100</f>
        <v>2.3182713074149763</v>
      </c>
      <c r="BP260" s="192">
        <f t="shared" ref="BP260" si="169">(AVERAGE(AN258:AN260)/AVERAGE(AN246:AN248)-1)*100</f>
        <v>-11.147042739658463</v>
      </c>
      <c r="BQ260" s="192">
        <f t="shared" ref="BQ260" si="170">(AVERAGE(AO258:AO260)/AVERAGE(AO246:AO248)-1)*100</f>
        <v>-4.735969644310889</v>
      </c>
      <c r="BR260" s="192">
        <f t="shared" ref="BR260" si="171">(AVERAGE(AP258:AP260)/AVERAGE(AP246:AP248)-1)*100</f>
        <v>-5.0138955460110051</v>
      </c>
      <c r="BS260" s="192">
        <f t="shared" ref="BS260" si="172">(AVERAGE(AQ258:AQ260)/AVERAGE(AQ246:AQ248)-1)*100</f>
        <v>-19.908260274218026</v>
      </c>
      <c r="BT260" s="192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2">
        <v>92.036529999999999</v>
      </c>
      <c r="D261" s="142">
        <v>97.637010000000004</v>
      </c>
      <c r="E261" s="142">
        <v>91.081770000000006</v>
      </c>
      <c r="F261" s="142">
        <v>89.739599999999996</v>
      </c>
      <c r="G261" s="142">
        <v>94.509590000000003</v>
      </c>
      <c r="H261" s="142">
        <v>89.852980000000002</v>
      </c>
      <c r="I261" s="142">
        <v>98.252560000000003</v>
      </c>
      <c r="J261" s="142">
        <v>-2.7</v>
      </c>
      <c r="K261" s="142">
        <v>1.9</v>
      </c>
      <c r="L261" s="142">
        <v>-3.6</v>
      </c>
      <c r="M261" s="142">
        <v>2</v>
      </c>
      <c r="N261" s="142">
        <v>-2.5</v>
      </c>
      <c r="O261" s="142">
        <v>-10.4</v>
      </c>
      <c r="P261" s="142">
        <v>-4.7</v>
      </c>
      <c r="Q261" s="142">
        <v>-1</v>
      </c>
      <c r="R261" s="142">
        <v>3</v>
      </c>
      <c r="S261" s="142">
        <v>-1.7</v>
      </c>
      <c r="T261" s="142">
        <v>1</v>
      </c>
      <c r="U261" s="142">
        <v>-0.7</v>
      </c>
      <c r="V261" s="142">
        <v>-9.6999999999999993</v>
      </c>
      <c r="W261" s="142">
        <v>-4</v>
      </c>
      <c r="X261" s="142">
        <v>-0.2</v>
      </c>
      <c r="Y261" s="142">
        <v>-1.9</v>
      </c>
      <c r="Z261" s="142">
        <v>0</v>
      </c>
      <c r="AA261" s="142">
        <v>-0.1</v>
      </c>
      <c r="AB261" s="142">
        <v>2.9</v>
      </c>
      <c r="AC261" s="142">
        <v>-7</v>
      </c>
      <c r="AD261" s="142">
        <v>-4.7</v>
      </c>
      <c r="AE261" s="248" t="s">
        <v>19</v>
      </c>
      <c r="AF261" s="190" t="s">
        <v>19</v>
      </c>
      <c r="AG261" s="190" t="s">
        <v>19</v>
      </c>
      <c r="AH261" s="190" t="s">
        <v>19</v>
      </c>
      <c r="AI261" s="190" t="s">
        <v>19</v>
      </c>
      <c r="AJ261" s="190" t="s">
        <v>19</v>
      </c>
      <c r="AK261" s="190" t="s">
        <v>19</v>
      </c>
      <c r="AL261" s="140">
        <v>105.40551000000001</v>
      </c>
      <c r="AM261" s="140">
        <v>113.65389</v>
      </c>
      <c r="AN261" s="140">
        <v>92.671180000000007</v>
      </c>
      <c r="AO261" s="140">
        <v>90.241810000000001</v>
      </c>
      <c r="AP261" s="140">
        <v>110.44656999999999</v>
      </c>
      <c r="AQ261" s="140">
        <v>85.857669999999999</v>
      </c>
      <c r="AR261" s="140">
        <v>91.719849999999994</v>
      </c>
      <c r="AS261" s="140">
        <v>-1.4</v>
      </c>
      <c r="AT261" s="140">
        <v>3.6</v>
      </c>
      <c r="AU261" s="140">
        <v>-9.8000000000000007</v>
      </c>
      <c r="AV261" s="140">
        <v>0.5</v>
      </c>
      <c r="AW261" s="140">
        <v>3</v>
      </c>
      <c r="AX261" s="140">
        <v>-18.600000000000001</v>
      </c>
      <c r="AY261" s="140">
        <v>-12.7</v>
      </c>
      <c r="AZ261" s="140">
        <v>-2.5</v>
      </c>
      <c r="BA261" s="140">
        <v>2.6</v>
      </c>
      <c r="BB261" s="140">
        <v>-10.8</v>
      </c>
      <c r="BC261" s="140">
        <v>-3.5</v>
      </c>
      <c r="BD261" s="140">
        <v>-3</v>
      </c>
      <c r="BE261" s="140">
        <v>-19.600000000000001</v>
      </c>
      <c r="BF261" s="140">
        <v>-11</v>
      </c>
      <c r="BG261" s="140">
        <v>-9.6999999999999993</v>
      </c>
      <c r="BH261" s="140">
        <v>-16.100000000000001</v>
      </c>
      <c r="BI261" s="140">
        <v>-8</v>
      </c>
      <c r="BJ261" s="140">
        <v>-6.9</v>
      </c>
      <c r="BK261" s="140">
        <v>2.9</v>
      </c>
      <c r="BL261" s="140">
        <v>-14.3</v>
      </c>
      <c r="BM261" s="140">
        <v>-9.1</v>
      </c>
      <c r="BN261" s="192" t="s">
        <v>19</v>
      </c>
      <c r="BO261" s="192" t="s">
        <v>19</v>
      </c>
      <c r="BP261" s="192" t="s">
        <v>19</v>
      </c>
      <c r="BQ261" s="192" t="s">
        <v>19</v>
      </c>
      <c r="BR261" s="192" t="s">
        <v>19</v>
      </c>
      <c r="BS261" s="192" t="s">
        <v>19</v>
      </c>
      <c r="BT261" s="192" t="s">
        <v>19</v>
      </c>
    </row>
    <row r="262" spans="1:72" x14ac:dyDescent="0.25">
      <c r="A262" s="1">
        <v>45047</v>
      </c>
      <c r="C262" s="142">
        <v>104.73802000000001</v>
      </c>
      <c r="D262" s="142">
        <v>106.76081000000001</v>
      </c>
      <c r="E262" s="142">
        <v>104.39318</v>
      </c>
      <c r="F262" s="142">
        <v>107.71393</v>
      </c>
      <c r="G262" s="142">
        <v>98.156840000000003</v>
      </c>
      <c r="H262" s="142">
        <v>99.824799999999996</v>
      </c>
      <c r="I262" s="142">
        <v>104.22545</v>
      </c>
      <c r="J262" s="142">
        <v>2</v>
      </c>
      <c r="K262" s="142">
        <v>12.2</v>
      </c>
      <c r="L262" s="142">
        <v>0.4</v>
      </c>
      <c r="M262" s="142">
        <v>6.1</v>
      </c>
      <c r="N262" s="142">
        <v>0.4</v>
      </c>
      <c r="O262" s="142">
        <v>-5.8</v>
      </c>
      <c r="P262" s="142">
        <v>-1</v>
      </c>
      <c r="Q262" s="142">
        <v>-0.3</v>
      </c>
      <c r="R262" s="142">
        <v>4.9000000000000004</v>
      </c>
      <c r="S262" s="142">
        <v>-1.2</v>
      </c>
      <c r="T262" s="142">
        <v>2.1</v>
      </c>
      <c r="U262" s="142">
        <v>-0.5</v>
      </c>
      <c r="V262" s="142">
        <v>-8.9</v>
      </c>
      <c r="W262" s="142">
        <v>-3.4</v>
      </c>
      <c r="X262" s="142">
        <v>0</v>
      </c>
      <c r="Y262" s="142">
        <v>-0.1</v>
      </c>
      <c r="Z262" s="142">
        <v>-0.1</v>
      </c>
      <c r="AA262" s="142">
        <v>1</v>
      </c>
      <c r="AB262" s="142">
        <v>2.9</v>
      </c>
      <c r="AC262" s="142">
        <v>-7.3</v>
      </c>
      <c r="AD262" s="142">
        <v>-4.3</v>
      </c>
      <c r="AE262" s="248" t="s">
        <v>19</v>
      </c>
      <c r="AF262" s="190" t="s">
        <v>19</v>
      </c>
      <c r="AG262" s="190" t="s">
        <v>19</v>
      </c>
      <c r="AH262" s="190" t="s">
        <v>19</v>
      </c>
      <c r="AI262" s="190" t="s">
        <v>19</v>
      </c>
      <c r="AJ262" s="190" t="s">
        <v>19</v>
      </c>
      <c r="AK262" s="190" t="s">
        <v>19</v>
      </c>
      <c r="AL262" s="140">
        <v>110.59045999999999</v>
      </c>
      <c r="AM262" s="140">
        <v>117.86212999999999</v>
      </c>
      <c r="AN262" s="140">
        <v>99.364040000000003</v>
      </c>
      <c r="AO262" s="140">
        <v>107.38458</v>
      </c>
      <c r="AP262" s="140">
        <v>109.10905</v>
      </c>
      <c r="AQ262" s="140">
        <v>91.559950000000001</v>
      </c>
      <c r="AR262" s="140">
        <v>97.265429999999995</v>
      </c>
      <c r="AS262" s="140">
        <v>1.5</v>
      </c>
      <c r="AT262" s="140">
        <v>8.4</v>
      </c>
      <c r="AU262" s="140">
        <v>-9</v>
      </c>
      <c r="AV262" s="140">
        <v>12</v>
      </c>
      <c r="AW262" s="140">
        <v>-8.3000000000000007</v>
      </c>
      <c r="AX262" s="140">
        <v>-21</v>
      </c>
      <c r="AY262" s="140">
        <v>-9.3000000000000007</v>
      </c>
      <c r="AZ262" s="140">
        <v>-1.7</v>
      </c>
      <c r="BA262" s="140">
        <v>3.8</v>
      </c>
      <c r="BB262" s="140">
        <v>-10.4</v>
      </c>
      <c r="BC262" s="140">
        <v>-0.4</v>
      </c>
      <c r="BD262" s="140">
        <v>-4.2</v>
      </c>
      <c r="BE262" s="140">
        <v>-19.899999999999999</v>
      </c>
      <c r="BF262" s="140">
        <v>-10.7</v>
      </c>
      <c r="BG262" s="140">
        <v>-9.5</v>
      </c>
      <c r="BH262" s="140">
        <v>-14.4</v>
      </c>
      <c r="BI262" s="140">
        <v>-9.1</v>
      </c>
      <c r="BJ262" s="140">
        <v>-6.9</v>
      </c>
      <c r="BK262" s="140">
        <v>0.9</v>
      </c>
      <c r="BL262" s="140">
        <v>-16</v>
      </c>
      <c r="BM262" s="140">
        <v>-9.3000000000000007</v>
      </c>
      <c r="BN262" s="192" t="s">
        <v>19</v>
      </c>
      <c r="BO262" s="192" t="s">
        <v>19</v>
      </c>
      <c r="BP262" s="192" t="s">
        <v>19</v>
      </c>
      <c r="BQ262" s="192" t="s">
        <v>19</v>
      </c>
      <c r="BR262" s="192" t="s">
        <v>19</v>
      </c>
      <c r="BS262" s="192" t="s">
        <v>19</v>
      </c>
      <c r="BT262" s="192" t="s">
        <v>19</v>
      </c>
    </row>
    <row r="263" spans="1:72" x14ac:dyDescent="0.25">
      <c r="A263" s="1">
        <v>45078</v>
      </c>
      <c r="B263" s="30" t="s">
        <v>256</v>
      </c>
      <c r="C263" s="142">
        <v>101.88764999999999</v>
      </c>
      <c r="D263" s="142">
        <v>109.35945</v>
      </c>
      <c r="E263" s="142">
        <v>100.61386</v>
      </c>
      <c r="F263" s="142">
        <v>107.34314999999999</v>
      </c>
      <c r="G263" s="142">
        <v>93.806550000000001</v>
      </c>
      <c r="H263" s="142">
        <v>96.172740000000005</v>
      </c>
      <c r="I263" s="142">
        <v>96.921580000000006</v>
      </c>
      <c r="J263" s="142">
        <v>0.1</v>
      </c>
      <c r="K263" s="142">
        <v>11.1</v>
      </c>
      <c r="L263" s="142">
        <v>-1.7</v>
      </c>
      <c r="M263" s="142">
        <v>4.9000000000000004</v>
      </c>
      <c r="N263" s="142">
        <v>-5.9</v>
      </c>
      <c r="O263" s="142">
        <v>-5.4</v>
      </c>
      <c r="P263" s="142">
        <v>0.3</v>
      </c>
      <c r="Q263" s="142">
        <v>-0.3</v>
      </c>
      <c r="R263" s="142">
        <v>6</v>
      </c>
      <c r="S263" s="142">
        <v>-1.3</v>
      </c>
      <c r="T263" s="142">
        <v>2.6</v>
      </c>
      <c r="U263" s="142">
        <v>-1.4</v>
      </c>
      <c r="V263" s="142">
        <v>-8.3000000000000007</v>
      </c>
      <c r="W263" s="142">
        <v>-2.8</v>
      </c>
      <c r="X263" s="142">
        <v>0.1</v>
      </c>
      <c r="Y263" s="142">
        <v>1.3</v>
      </c>
      <c r="Z263" s="142">
        <v>-0.3</v>
      </c>
      <c r="AA263" s="142">
        <v>2</v>
      </c>
      <c r="AB263" s="142">
        <v>1.7</v>
      </c>
      <c r="AC263" s="142">
        <v>-7.3</v>
      </c>
      <c r="AD263" s="142">
        <v>-3.3</v>
      </c>
      <c r="AE263" s="248">
        <f t="shared" ref="AE263" si="174">(AVERAGE(C261:C263)/AVERAGE(C249:C251)-1)*100</f>
        <v>-0.14417568932142411</v>
      </c>
      <c r="AF263" s="190">
        <f t="shared" ref="AF263" si="175">(AVERAGE(D261:D263)/AVERAGE(D249:D251)-1)*100</f>
        <v>8.4371889847234307</v>
      </c>
      <c r="AG263" s="190">
        <f t="shared" ref="AG263" si="176">(AVERAGE(E261:E263)/AVERAGE(E249:E251)-1)*100</f>
        <v>-1.5516099197699917</v>
      </c>
      <c r="AH263" s="190">
        <f t="shared" ref="AH263" si="177">(AVERAGE(F261:F263)/AVERAGE(F249:F251)-1)*100</f>
        <v>4.4238544641769684</v>
      </c>
      <c r="AI263" s="190">
        <f t="shared" ref="AI263" si="178">(AVERAGE(G261:G263)/AVERAGE(G249:G251)-1)*100</f>
        <v>-2.7010164134582682</v>
      </c>
      <c r="AJ263" s="190">
        <f t="shared" ref="AJ263" si="179">(AVERAGE(H261:H263)/AVERAGE(H249:H251)-1)*100</f>
        <v>-7.1458126751955735</v>
      </c>
      <c r="AK263" s="190">
        <f t="shared" ref="AK263" si="180">(AVERAGE(I261:I263)/AVERAGE(I249:I251)-1)*100</f>
        <v>-1.8229895589885192</v>
      </c>
      <c r="AL263" s="140">
        <v>111.16307</v>
      </c>
      <c r="AM263" s="140">
        <v>119.90772</v>
      </c>
      <c r="AN263" s="140">
        <v>97.662570000000002</v>
      </c>
      <c r="AO263" s="140">
        <v>102.4243</v>
      </c>
      <c r="AP263" s="140">
        <v>108.84556000000001</v>
      </c>
      <c r="AQ263" s="140">
        <v>95.892269999999996</v>
      </c>
      <c r="AR263" s="140">
        <v>92.427930000000003</v>
      </c>
      <c r="AS263" s="140">
        <v>11.7</v>
      </c>
      <c r="AT263" s="140">
        <v>24.7</v>
      </c>
      <c r="AU263" s="140">
        <v>-6.8</v>
      </c>
      <c r="AV263" s="140">
        <v>-3.9</v>
      </c>
      <c r="AW263" s="140">
        <v>-5.4</v>
      </c>
      <c r="AX263" s="140">
        <v>-13.4</v>
      </c>
      <c r="AY263" s="140">
        <v>-3.7</v>
      </c>
      <c r="AZ263" s="140">
        <v>0.4</v>
      </c>
      <c r="BA263" s="140">
        <v>6.9</v>
      </c>
      <c r="BB263" s="140">
        <v>-9.8000000000000007</v>
      </c>
      <c r="BC263" s="140">
        <v>-1.1000000000000001</v>
      </c>
      <c r="BD263" s="140">
        <v>-4.4000000000000004</v>
      </c>
      <c r="BE263" s="140">
        <v>-18.8</v>
      </c>
      <c r="BF263" s="140">
        <v>-9.6</v>
      </c>
      <c r="BG263" s="140">
        <v>-8.3000000000000007</v>
      </c>
      <c r="BH263" s="140">
        <v>-11.5</v>
      </c>
      <c r="BI263" s="140">
        <v>-10.199999999999999</v>
      </c>
      <c r="BJ263" s="140">
        <v>-7.9</v>
      </c>
      <c r="BK263" s="140">
        <v>-3.6</v>
      </c>
      <c r="BL263" s="140">
        <v>-16.8</v>
      </c>
      <c r="BM263" s="140">
        <v>-9.1</v>
      </c>
      <c r="BN263" s="192">
        <f t="shared" ref="BN263" si="181">(AVERAGE(AL261:AL263)/AVERAGE(AL249:AL251)-1)*100</f>
        <v>3.7323724838896677</v>
      </c>
      <c r="BO263" s="192">
        <f t="shared" ref="BO263" si="182">(AVERAGE(AM261:AM263)/AVERAGE(AM249:AM251)-1)*100</f>
        <v>11.713536505781352</v>
      </c>
      <c r="BP263" s="192">
        <f t="shared" ref="BP263" si="183">(AVERAGE(AN261:AN263)/AVERAGE(AN249:AN251)-1)*100</f>
        <v>-8.5090515619695939</v>
      </c>
      <c r="BQ263" s="192">
        <f t="shared" ref="BQ263" si="184">(AVERAGE(AO261:AO263)/AVERAGE(AO249:AO251)-1)*100</f>
        <v>2.6503082033777714</v>
      </c>
      <c r="BR263" s="192">
        <f t="shared" ref="BR263" si="185">(AVERAGE(AP261:AP263)/AVERAGE(AP249:AP251)-1)*100</f>
        <v>-3.7581543717173926</v>
      </c>
      <c r="BS263" s="192">
        <f t="shared" ref="BS263" si="186">(AVERAGE(AQ261:AQ263)/AVERAGE(AQ249:AQ251)-1)*100</f>
        <v>-17.684401125993276</v>
      </c>
      <c r="BT263" s="192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2">
        <v>105.5124</v>
      </c>
      <c r="D264" s="142">
        <v>113.37045999999999</v>
      </c>
      <c r="E264" s="142">
        <v>104.17277</v>
      </c>
      <c r="F264" s="142">
        <v>115.51824000000001</v>
      </c>
      <c r="G264" s="142">
        <v>99.096320000000006</v>
      </c>
      <c r="H264" s="142">
        <v>100.79980999999999</v>
      </c>
      <c r="I264" s="142">
        <v>102.26627000000001</v>
      </c>
      <c r="J264" s="142">
        <v>-1.5</v>
      </c>
      <c r="K264" s="142">
        <v>7.2</v>
      </c>
      <c r="L264" s="142">
        <v>-3</v>
      </c>
      <c r="M264" s="142">
        <v>3.6</v>
      </c>
      <c r="N264" s="142">
        <v>-6.6</v>
      </c>
      <c r="O264" s="142">
        <v>-4</v>
      </c>
      <c r="P264" s="142">
        <v>-2.4</v>
      </c>
      <c r="Q264" s="142">
        <v>-0.5</v>
      </c>
      <c r="R264" s="142">
        <v>6.1</v>
      </c>
      <c r="S264" s="142">
        <v>-1.6</v>
      </c>
      <c r="T264" s="142">
        <v>2.8</v>
      </c>
      <c r="U264" s="142">
        <v>-2.2000000000000002</v>
      </c>
      <c r="V264" s="142">
        <v>-7.6</v>
      </c>
      <c r="W264" s="142">
        <v>-2.7</v>
      </c>
      <c r="X264" s="142">
        <v>0</v>
      </c>
      <c r="Y264" s="142">
        <v>2.2999999999999998</v>
      </c>
      <c r="Z264" s="142">
        <v>-0.5</v>
      </c>
      <c r="AA264" s="142">
        <v>2.9</v>
      </c>
      <c r="AB264" s="142">
        <v>0.3</v>
      </c>
      <c r="AC264" s="142">
        <v>-7.3</v>
      </c>
      <c r="AD264" s="142">
        <v>-3.1</v>
      </c>
      <c r="AE264" s="248" t="s">
        <v>19</v>
      </c>
      <c r="AF264" s="190" t="s">
        <v>19</v>
      </c>
      <c r="AG264" s="190" t="s">
        <v>19</v>
      </c>
      <c r="AH264" s="190" t="s">
        <v>19</v>
      </c>
      <c r="AI264" s="190" t="s">
        <v>19</v>
      </c>
      <c r="AJ264" s="190" t="s">
        <v>19</v>
      </c>
      <c r="AK264" s="190" t="s">
        <v>19</v>
      </c>
      <c r="AL264" s="140">
        <v>114.22792</v>
      </c>
      <c r="AM264" s="140">
        <v>120.04419</v>
      </c>
      <c r="AN264" s="140">
        <v>105.24842</v>
      </c>
      <c r="AO264" s="140">
        <v>100.72242</v>
      </c>
      <c r="AP264" s="140">
        <v>116.80293</v>
      </c>
      <c r="AQ264" s="140">
        <v>98.774609999999996</v>
      </c>
      <c r="AR264" s="140">
        <v>107.39145000000001</v>
      </c>
      <c r="AS264" s="140">
        <v>31.6</v>
      </c>
      <c r="AT264" s="140">
        <v>65.2</v>
      </c>
      <c r="AU264" s="140">
        <v>-3.1</v>
      </c>
      <c r="AV264" s="140">
        <v>-6.5</v>
      </c>
      <c r="AW264" s="140">
        <v>5.5</v>
      </c>
      <c r="AX264" s="140">
        <v>-7.8</v>
      </c>
      <c r="AY264" s="140">
        <v>-1.6</v>
      </c>
      <c r="AZ264" s="140">
        <v>4.0999999999999996</v>
      </c>
      <c r="BA264" s="140">
        <v>12.8</v>
      </c>
      <c r="BB264" s="140">
        <v>-8.8000000000000007</v>
      </c>
      <c r="BC264" s="140">
        <v>-1.9</v>
      </c>
      <c r="BD264" s="140">
        <v>-3</v>
      </c>
      <c r="BE264" s="140">
        <v>-17.2</v>
      </c>
      <c r="BF264" s="140">
        <v>-8.4</v>
      </c>
      <c r="BG264" s="140">
        <v>-4.3</v>
      </c>
      <c r="BH264" s="140">
        <v>-3.8</v>
      </c>
      <c r="BI264" s="140">
        <v>-10.7</v>
      </c>
      <c r="BJ264" s="140">
        <v>-8.1999999999999993</v>
      </c>
      <c r="BK264" s="140">
        <v>-7.1</v>
      </c>
      <c r="BL264" s="140">
        <v>-16.399999999999999</v>
      </c>
      <c r="BM264" s="140">
        <v>-8.6</v>
      </c>
      <c r="BN264" s="192" t="s">
        <v>19</v>
      </c>
      <c r="BO264" s="192" t="s">
        <v>19</v>
      </c>
      <c r="BP264" s="192" t="s">
        <v>19</v>
      </c>
      <c r="BQ264" s="192" t="s">
        <v>19</v>
      </c>
      <c r="BR264" s="192" t="s">
        <v>19</v>
      </c>
      <c r="BS264" s="192" t="s">
        <v>19</v>
      </c>
      <c r="BT264" s="192" t="s">
        <v>19</v>
      </c>
    </row>
    <row r="265" spans="1:72" x14ac:dyDescent="0.25">
      <c r="A265" s="1">
        <v>45139</v>
      </c>
      <c r="C265" s="142">
        <v>111.26734999999999</v>
      </c>
      <c r="D265" s="142">
        <v>110.33620999999999</v>
      </c>
      <c r="E265" s="142">
        <v>111.42609</v>
      </c>
      <c r="F265" s="142">
        <v>122.04351</v>
      </c>
      <c r="G265" s="142">
        <v>103.46999</v>
      </c>
      <c r="H265" s="142">
        <v>102.2304</v>
      </c>
      <c r="I265" s="142">
        <v>103.26176</v>
      </c>
      <c r="J265" s="142">
        <v>0.5</v>
      </c>
      <c r="K265" s="142">
        <v>3.3</v>
      </c>
      <c r="L265" s="142">
        <v>0</v>
      </c>
      <c r="M265" s="142">
        <v>7.3</v>
      </c>
      <c r="N265" s="142">
        <v>-2.6</v>
      </c>
      <c r="O265" s="142">
        <v>-6.1</v>
      </c>
      <c r="P265" s="142">
        <v>-4.5</v>
      </c>
      <c r="Q265" s="142">
        <v>-0.3</v>
      </c>
      <c r="R265" s="142">
        <v>5.8</v>
      </c>
      <c r="S265" s="142">
        <v>-1.3</v>
      </c>
      <c r="T265" s="142">
        <v>3.4</v>
      </c>
      <c r="U265" s="142">
        <v>-2.2999999999999998</v>
      </c>
      <c r="V265" s="142">
        <v>-7.4</v>
      </c>
      <c r="W265" s="142">
        <v>-3</v>
      </c>
      <c r="X265" s="142">
        <v>-0.2</v>
      </c>
      <c r="Y265" s="142">
        <v>3.3</v>
      </c>
      <c r="Z265" s="142">
        <v>-0.8</v>
      </c>
      <c r="AA265" s="142">
        <v>4.0999999999999996</v>
      </c>
      <c r="AB265" s="142">
        <v>-0.7</v>
      </c>
      <c r="AC265" s="142">
        <v>-7.7</v>
      </c>
      <c r="AD265" s="142">
        <v>-3.1</v>
      </c>
      <c r="AE265" s="248" t="s">
        <v>19</v>
      </c>
      <c r="AF265" s="190" t="s">
        <v>19</v>
      </c>
      <c r="AG265" s="190" t="s">
        <v>19</v>
      </c>
      <c r="AH265" s="190" t="s">
        <v>19</v>
      </c>
      <c r="AI265" s="190" t="s">
        <v>19</v>
      </c>
      <c r="AJ265" s="190" t="s">
        <v>19</v>
      </c>
      <c r="AK265" s="190" t="s">
        <v>19</v>
      </c>
      <c r="AL265" s="140">
        <v>123.15321</v>
      </c>
      <c r="AM265" s="140">
        <v>136.31075999999999</v>
      </c>
      <c r="AN265" s="140">
        <v>102.8398</v>
      </c>
      <c r="AO265" s="140">
        <v>107.77063</v>
      </c>
      <c r="AP265" s="140">
        <v>115.76278000000001</v>
      </c>
      <c r="AQ265" s="140">
        <v>98.498630000000006</v>
      </c>
      <c r="AR265" s="140">
        <v>98.618899999999996</v>
      </c>
      <c r="AS265" s="140">
        <v>26.3</v>
      </c>
      <c r="AT265" s="140">
        <v>48</v>
      </c>
      <c r="AU265" s="140">
        <v>-2.9</v>
      </c>
      <c r="AV265" s="140">
        <v>2.4</v>
      </c>
      <c r="AW265" s="140">
        <v>5.4</v>
      </c>
      <c r="AX265" s="140">
        <v>-14.2</v>
      </c>
      <c r="AY265" s="140">
        <v>-0.1</v>
      </c>
      <c r="AZ265" s="140">
        <v>6.8</v>
      </c>
      <c r="BA265" s="140">
        <v>16.8</v>
      </c>
      <c r="BB265" s="140">
        <v>-8.1</v>
      </c>
      <c r="BC265" s="140">
        <v>-1.4</v>
      </c>
      <c r="BD265" s="140">
        <v>-1.9</v>
      </c>
      <c r="BE265" s="140">
        <v>-16.8</v>
      </c>
      <c r="BF265" s="140">
        <v>-7.4</v>
      </c>
      <c r="BG265" s="140">
        <v>-1</v>
      </c>
      <c r="BH265" s="140">
        <v>2.2999999999999998</v>
      </c>
      <c r="BI265" s="140">
        <v>-10.8</v>
      </c>
      <c r="BJ265" s="140">
        <v>-6.5</v>
      </c>
      <c r="BK265" s="140">
        <v>-8</v>
      </c>
      <c r="BL265" s="140">
        <v>-17.5</v>
      </c>
      <c r="BM265" s="140">
        <v>-8.4</v>
      </c>
      <c r="BN265" s="192" t="s">
        <v>19</v>
      </c>
      <c r="BO265" s="192" t="s">
        <v>19</v>
      </c>
      <c r="BP265" s="192" t="s">
        <v>19</v>
      </c>
      <c r="BQ265" s="192" t="s">
        <v>19</v>
      </c>
      <c r="BR265" s="192" t="s">
        <v>19</v>
      </c>
      <c r="BS265" s="192" t="s">
        <v>19</v>
      </c>
      <c r="BT265" s="192" t="s">
        <v>19</v>
      </c>
    </row>
    <row r="266" spans="1:72" x14ac:dyDescent="0.25">
      <c r="A266" s="1">
        <v>45170</v>
      </c>
      <c r="B266" s="30" t="s">
        <v>258</v>
      </c>
      <c r="C266" s="142">
        <v>106.2818</v>
      </c>
      <c r="D266" s="142">
        <v>115.03066</v>
      </c>
      <c r="E266" s="142">
        <v>104.79031000000001</v>
      </c>
      <c r="F266" s="142">
        <v>113.82999</v>
      </c>
      <c r="G266" s="142">
        <v>99.33502</v>
      </c>
      <c r="H266" s="142">
        <v>95.622889999999998</v>
      </c>
      <c r="I266" s="142">
        <v>96.997290000000007</v>
      </c>
      <c r="J266" s="142">
        <v>0.7</v>
      </c>
      <c r="K266" s="142">
        <v>9.4</v>
      </c>
      <c r="L266" s="142">
        <v>-0.8</v>
      </c>
      <c r="M266" s="142">
        <v>6.5</v>
      </c>
      <c r="N266" s="142">
        <v>-3.3</v>
      </c>
      <c r="O266" s="142">
        <v>-6.4</v>
      </c>
      <c r="P266" s="142">
        <v>0.3</v>
      </c>
      <c r="Q266" s="142">
        <v>-0.2</v>
      </c>
      <c r="R266" s="142">
        <v>6.2</v>
      </c>
      <c r="S266" s="142">
        <v>-1.3</v>
      </c>
      <c r="T266" s="142">
        <v>3.8</v>
      </c>
      <c r="U266" s="142">
        <v>-2.4</v>
      </c>
      <c r="V266" s="142">
        <v>-7.3</v>
      </c>
      <c r="W266" s="142">
        <v>-2.6</v>
      </c>
      <c r="X266" s="142">
        <v>0</v>
      </c>
      <c r="Y266" s="142">
        <v>4.7</v>
      </c>
      <c r="Z266" s="142">
        <v>-0.9</v>
      </c>
      <c r="AA266" s="142">
        <v>5.2</v>
      </c>
      <c r="AB266" s="142">
        <v>-1.4</v>
      </c>
      <c r="AC266" s="142">
        <v>-7.8</v>
      </c>
      <c r="AD266" s="142">
        <v>-2.2999999999999998</v>
      </c>
      <c r="AE266" s="248">
        <f t="shared" ref="AE266" si="188">(AVERAGE(C264:C266)/AVERAGE(C252:C254)-1)*100</f>
        <v>-0.11738454362744122</v>
      </c>
      <c r="AF266" s="190">
        <f t="shared" ref="AF266" si="189">(AVERAGE(D264:D266)/AVERAGE(D252:D254)-1)*100</f>
        <v>6.6196452509754922</v>
      </c>
      <c r="AG266" s="190">
        <f t="shared" ref="AG266" si="190">(AVERAGE(E264:E266)/AVERAGE(E252:E254)-1)*100</f>
        <v>-1.2421409097268521</v>
      </c>
      <c r="AH266" s="190">
        <f t="shared" ref="AH266" si="191">(AVERAGE(F264:F266)/AVERAGE(F252:F254)-1)*100</f>
        <v>5.7889087747008183</v>
      </c>
      <c r="AI266" s="190">
        <f>(AVERAGE(G264:G266)/AVERAGE(G252:G254)-1)*100</f>
        <v>-4.1552682893022492</v>
      </c>
      <c r="AJ266" s="190">
        <f>(AVERAGE(H264:H266)/AVERAGE(H252:H254)-1)*100</f>
        <v>-5.4988139456925484</v>
      </c>
      <c r="AK266" s="190">
        <f>(AVERAGE(I264:I266)/AVERAGE(I252:I254)-1)*100</f>
        <v>-2.2810412047813533</v>
      </c>
      <c r="AL266" s="140">
        <v>114.58485</v>
      </c>
      <c r="AM266" s="140">
        <v>125.20471000000001</v>
      </c>
      <c r="AN266" s="140">
        <v>98.18929</v>
      </c>
      <c r="AO266" s="140">
        <v>104.76989</v>
      </c>
      <c r="AP266" s="140">
        <v>113.50681</v>
      </c>
      <c r="AQ266" s="140">
        <v>89.79777</v>
      </c>
      <c r="AR266" s="140">
        <v>95.053619999999995</v>
      </c>
      <c r="AS266" s="140">
        <v>14.2</v>
      </c>
      <c r="AT266" s="140">
        <v>21.4</v>
      </c>
      <c r="AU266" s="140">
        <v>2.2999999999999998</v>
      </c>
      <c r="AV266" s="140">
        <v>3.4</v>
      </c>
      <c r="AW266" s="140">
        <v>14.9</v>
      </c>
      <c r="AX266" s="140">
        <v>-12.4</v>
      </c>
      <c r="AY266" s="140">
        <v>8</v>
      </c>
      <c r="AZ266" s="140">
        <v>7.6</v>
      </c>
      <c r="BA266" s="140">
        <v>17.3</v>
      </c>
      <c r="BB266" s="140">
        <v>-7</v>
      </c>
      <c r="BC266" s="140">
        <v>-0.8</v>
      </c>
      <c r="BD266" s="140">
        <v>-0.3</v>
      </c>
      <c r="BE266" s="140">
        <v>-16.3</v>
      </c>
      <c r="BF266" s="140">
        <v>-5.9</v>
      </c>
      <c r="BG266" s="140">
        <v>1.2</v>
      </c>
      <c r="BH266" s="140">
        <v>4.7</v>
      </c>
      <c r="BI266" s="140">
        <v>-9.3000000000000007</v>
      </c>
      <c r="BJ266" s="140">
        <v>-2.9</v>
      </c>
      <c r="BK266" s="140">
        <v>-7.4</v>
      </c>
      <c r="BL266" s="140">
        <v>-18.3</v>
      </c>
      <c r="BM266" s="140">
        <v>-6.4</v>
      </c>
      <c r="BN266" s="192">
        <f t="shared" ref="BN266" si="192">(AVERAGE(AL264:AL266)/AVERAGE(AL252:AL254)-1)*100</f>
        <v>23.662512481195442</v>
      </c>
      <c r="BO266" s="192">
        <f t="shared" ref="BO266" si="193">(AVERAGE(AM264:AM266)/AVERAGE(AM252:AM254)-1)*100</f>
        <v>42.440294557055694</v>
      </c>
      <c r="BP266" s="192">
        <f t="shared" ref="BP266" si="194">(AVERAGE(AN264:AN266)/AVERAGE(AN252:AN254)-1)*100</f>
        <v>-1.3502798276108785</v>
      </c>
      <c r="BQ266" s="192">
        <f t="shared" ref="BQ266" si="195">(AVERAGE(AO264:AO266)/AVERAGE(AO252:AO254)-1)*100</f>
        <v>-0.35951790820949459</v>
      </c>
      <c r="BR266" s="192">
        <f t="shared" ref="BR266" si="196">(AVERAGE(AP264:AP266)/AVERAGE(AP252:AP254)-1)*100</f>
        <v>8.3712968308194746</v>
      </c>
      <c r="BS266" s="192">
        <f t="shared" ref="BS266" si="197">(AVERAGE(AQ264:AQ266)/AVERAGE(AQ252:AQ254)-1)*100</f>
        <v>-11.521888739513287</v>
      </c>
      <c r="BT266" s="192">
        <f t="shared" ref="BT266" si="198">(AVERAGE(AR264:AR266)/AVERAGE(AR252:AR254)-1)*100</f>
        <v>1.7882250637605068</v>
      </c>
    </row>
    <row r="267" spans="1:72" x14ac:dyDescent="0.25">
      <c r="A267" s="1">
        <v>45200</v>
      </c>
      <c r="C267" s="142">
        <v>107.01406</v>
      </c>
      <c r="D267" s="142">
        <v>112.48542</v>
      </c>
      <c r="E267" s="142">
        <v>106.08131</v>
      </c>
      <c r="F267" s="142">
        <v>111.87744000000001</v>
      </c>
      <c r="G267" s="142">
        <v>100.83311999999999</v>
      </c>
      <c r="H267" s="142">
        <v>96.407070000000004</v>
      </c>
      <c r="I267" s="142">
        <v>101.21783000000001</v>
      </c>
      <c r="J267" s="142">
        <v>1.1000000000000001</v>
      </c>
      <c r="K267" s="142">
        <v>-0.1</v>
      </c>
      <c r="L267" s="142">
        <v>1.3</v>
      </c>
      <c r="M267" s="142">
        <v>4.5</v>
      </c>
      <c r="N267" s="142">
        <v>-2.6</v>
      </c>
      <c r="O267" s="142">
        <v>-5.0999999999999996</v>
      </c>
      <c r="P267" s="142">
        <v>-3.1</v>
      </c>
      <c r="Q267" s="142">
        <v>-0.1</v>
      </c>
      <c r="R267" s="142">
        <v>5.5</v>
      </c>
      <c r="S267" s="142">
        <v>-1</v>
      </c>
      <c r="T267" s="142">
        <v>3.9</v>
      </c>
      <c r="U267" s="142">
        <v>-2.4</v>
      </c>
      <c r="V267" s="142">
        <v>-7.1</v>
      </c>
      <c r="W267" s="142">
        <v>-2.7</v>
      </c>
      <c r="X267" s="142">
        <v>0</v>
      </c>
      <c r="Y267" s="142">
        <v>3.8</v>
      </c>
      <c r="Z267" s="142">
        <v>-0.7</v>
      </c>
      <c r="AA267" s="142">
        <v>5</v>
      </c>
      <c r="AB267" s="142">
        <v>-1.7</v>
      </c>
      <c r="AC267" s="142">
        <v>-7.8</v>
      </c>
      <c r="AD267" s="142">
        <v>-2.2999999999999998</v>
      </c>
      <c r="AE267" s="248" t="s">
        <v>19</v>
      </c>
      <c r="AF267" s="190" t="s">
        <v>19</v>
      </c>
      <c r="AG267" s="190" t="s">
        <v>19</v>
      </c>
      <c r="AH267" s="190" t="s">
        <v>19</v>
      </c>
      <c r="AI267" s="190" t="s">
        <v>19</v>
      </c>
      <c r="AJ267" s="190" t="s">
        <v>19</v>
      </c>
      <c r="AK267" s="190" t="s">
        <v>19</v>
      </c>
      <c r="AL267" s="141">
        <v>108.80936</v>
      </c>
      <c r="AM267" s="141">
        <v>118.31005999999999</v>
      </c>
      <c r="AN267" s="141">
        <v>94.141630000000006</v>
      </c>
      <c r="AO267" s="141">
        <v>103.78652</v>
      </c>
      <c r="AP267" s="141">
        <v>109.51432</v>
      </c>
      <c r="AQ267" s="141">
        <v>88.829899999999995</v>
      </c>
      <c r="AR267" s="141">
        <v>87.464619999999996</v>
      </c>
      <c r="AS267" s="141">
        <v>18.2</v>
      </c>
      <c r="AT267" s="141">
        <v>29.8</v>
      </c>
      <c r="AU267" s="141">
        <v>0.9</v>
      </c>
      <c r="AV267" s="141">
        <v>0.2</v>
      </c>
      <c r="AW267" s="141">
        <v>54.7</v>
      </c>
      <c r="AX267" s="141">
        <v>-6.8</v>
      </c>
      <c r="AY267" s="141">
        <v>-8.6999999999999993</v>
      </c>
      <c r="AZ267" s="141">
        <v>8.5</v>
      </c>
      <c r="BA267" s="141">
        <v>18.399999999999999</v>
      </c>
      <c r="BB267" s="141">
        <v>-6.3</v>
      </c>
      <c r="BC267" s="141">
        <v>-0.7</v>
      </c>
      <c r="BD267" s="141">
        <v>3.4</v>
      </c>
      <c r="BE267" s="141">
        <v>-15.5</v>
      </c>
      <c r="BF267" s="141">
        <v>-6.2</v>
      </c>
      <c r="BG267" s="141">
        <v>4.4000000000000004</v>
      </c>
      <c r="BH267" s="141">
        <v>9.6</v>
      </c>
      <c r="BI267" s="141">
        <v>-8</v>
      </c>
      <c r="BJ267" s="141">
        <v>-0.7</v>
      </c>
      <c r="BK267" s="141">
        <v>-2.5</v>
      </c>
      <c r="BL267" s="141">
        <v>-17.8</v>
      </c>
      <c r="BM267" s="141">
        <v>-6.6</v>
      </c>
      <c r="BN267" s="192" t="s">
        <v>19</v>
      </c>
      <c r="BO267" s="192" t="s">
        <v>19</v>
      </c>
      <c r="BP267" s="192" t="s">
        <v>19</v>
      </c>
      <c r="BQ267" s="192" t="s">
        <v>19</v>
      </c>
      <c r="BR267" s="192" t="s">
        <v>19</v>
      </c>
      <c r="BS267" s="192" t="s">
        <v>19</v>
      </c>
      <c r="BT267" s="192" t="s">
        <v>19</v>
      </c>
    </row>
    <row r="268" spans="1:72" x14ac:dyDescent="0.25">
      <c r="A268" s="1">
        <v>45231</v>
      </c>
      <c r="C268" s="142">
        <v>102.82135</v>
      </c>
      <c r="D268" s="142">
        <v>112.65649999999999</v>
      </c>
      <c r="E268" s="142">
        <v>101.14467</v>
      </c>
      <c r="F268" s="142">
        <v>106.91370999999999</v>
      </c>
      <c r="G268" s="142">
        <v>97.040559999999999</v>
      </c>
      <c r="H268" s="142">
        <v>93.151929999999993</v>
      </c>
      <c r="I268" s="142">
        <v>97.198170000000005</v>
      </c>
      <c r="J268" s="142">
        <v>1.4</v>
      </c>
      <c r="K268" s="142">
        <v>14.8</v>
      </c>
      <c r="L268" s="142">
        <v>-0.8</v>
      </c>
      <c r="M268" s="142">
        <v>4.9000000000000004</v>
      </c>
      <c r="N268" s="142">
        <v>-3.6</v>
      </c>
      <c r="O268" s="142">
        <v>-0.8</v>
      </c>
      <c r="P268" s="142">
        <v>-5.5</v>
      </c>
      <c r="Q268" s="142">
        <v>0.1</v>
      </c>
      <c r="R268" s="142">
        <v>6.3</v>
      </c>
      <c r="S268" s="142">
        <v>-1</v>
      </c>
      <c r="T268" s="142">
        <v>4</v>
      </c>
      <c r="U268" s="142">
        <v>-2.5</v>
      </c>
      <c r="V268" s="142">
        <v>-6.6</v>
      </c>
      <c r="W268" s="142">
        <v>-2.9</v>
      </c>
      <c r="X268" s="142">
        <v>0</v>
      </c>
      <c r="Y268" s="142">
        <v>5.4</v>
      </c>
      <c r="Z268" s="142">
        <v>-0.9</v>
      </c>
      <c r="AA268" s="142">
        <v>4.5</v>
      </c>
      <c r="AB268" s="142">
        <v>-2.2000000000000002</v>
      </c>
      <c r="AC268" s="142">
        <v>-7.2</v>
      </c>
      <c r="AD268" s="142">
        <v>-3.2</v>
      </c>
      <c r="AE268" s="248" t="s">
        <v>19</v>
      </c>
      <c r="AF268" s="190" t="s">
        <v>19</v>
      </c>
      <c r="AG268" s="190" t="s">
        <v>19</v>
      </c>
      <c r="AH268" s="190" t="s">
        <v>19</v>
      </c>
      <c r="AI268" s="190" t="s">
        <v>19</v>
      </c>
      <c r="AJ268" s="190" t="s">
        <v>19</v>
      </c>
      <c r="AK268" s="190" t="s">
        <v>19</v>
      </c>
      <c r="AL268" s="141">
        <v>110.24111000000001</v>
      </c>
      <c r="AM268" s="141">
        <v>119.51084</v>
      </c>
      <c r="AN268" s="141">
        <v>95.929959999999994</v>
      </c>
      <c r="AO268" s="141">
        <v>103.72049</v>
      </c>
      <c r="AP268" s="141">
        <v>106.95847000000001</v>
      </c>
      <c r="AQ268" s="141">
        <v>87.376919999999998</v>
      </c>
      <c r="AR268" s="141">
        <v>93.962940000000003</v>
      </c>
      <c r="AS268" s="141">
        <v>18.3</v>
      </c>
      <c r="AT268" s="141">
        <v>23.4</v>
      </c>
      <c r="AU268" s="141">
        <v>9.6999999999999993</v>
      </c>
      <c r="AV268" s="141">
        <v>6.6</v>
      </c>
      <c r="AW268" s="141">
        <v>51.1</v>
      </c>
      <c r="AX268" s="141">
        <v>10.1</v>
      </c>
      <c r="AY268" s="141">
        <v>-0.8</v>
      </c>
      <c r="AZ268" s="141">
        <v>9.4</v>
      </c>
      <c r="BA268" s="141">
        <v>18.899999999999999</v>
      </c>
      <c r="BB268" s="141">
        <v>-5.0999999999999996</v>
      </c>
      <c r="BC268" s="141">
        <v>-0.1</v>
      </c>
      <c r="BD268" s="141">
        <v>6.4</v>
      </c>
      <c r="BE268" s="141">
        <v>-13.7</v>
      </c>
      <c r="BF268" s="141">
        <v>-5.7</v>
      </c>
      <c r="BG268" s="141">
        <v>6.7</v>
      </c>
      <c r="BH268" s="141">
        <v>14</v>
      </c>
      <c r="BI268" s="141">
        <v>-6.7</v>
      </c>
      <c r="BJ268" s="141">
        <v>-0.6</v>
      </c>
      <c r="BK268" s="141">
        <v>3.2</v>
      </c>
      <c r="BL268" s="141">
        <v>-15.4</v>
      </c>
      <c r="BM268" s="141">
        <v>-7.3</v>
      </c>
      <c r="BN268" s="192" t="s">
        <v>19</v>
      </c>
      <c r="BO268" s="192" t="s">
        <v>19</v>
      </c>
      <c r="BP268" s="192" t="s">
        <v>19</v>
      </c>
      <c r="BQ268" s="192" t="s">
        <v>19</v>
      </c>
      <c r="BR268" s="192" t="s">
        <v>19</v>
      </c>
      <c r="BS268" s="192" t="s">
        <v>19</v>
      </c>
      <c r="BT268" s="192" t="s">
        <v>19</v>
      </c>
    </row>
    <row r="269" spans="1:72" x14ac:dyDescent="0.25">
      <c r="A269" s="1">
        <v>45261</v>
      </c>
      <c r="B269" s="30" t="s">
        <v>259</v>
      </c>
      <c r="C269" s="142">
        <v>92.733260000000001</v>
      </c>
      <c r="D269" s="142">
        <v>119.61433</v>
      </c>
      <c r="E269" s="142">
        <v>88.150620000000004</v>
      </c>
      <c r="F269" s="142">
        <v>96.822559999999996</v>
      </c>
      <c r="G269" s="142">
        <v>98.435329999999993</v>
      </c>
      <c r="H269" s="142">
        <v>83.767449999999997</v>
      </c>
      <c r="I269" s="142">
        <v>79.159850000000006</v>
      </c>
      <c r="J269" s="142">
        <v>0.9</v>
      </c>
      <c r="K269" s="142">
        <v>17.7</v>
      </c>
      <c r="L269" s="142">
        <v>-2.4</v>
      </c>
      <c r="M269" s="142">
        <v>1.1000000000000001</v>
      </c>
      <c r="N269" s="142">
        <v>-2.5</v>
      </c>
      <c r="O269" s="142">
        <v>1</v>
      </c>
      <c r="P269" s="142">
        <v>-1.7</v>
      </c>
      <c r="Q269" s="142">
        <v>0.1</v>
      </c>
      <c r="R269" s="142">
        <v>7.3</v>
      </c>
      <c r="S269" s="142">
        <v>-1.1000000000000001</v>
      </c>
      <c r="T269" s="142">
        <v>3.7</v>
      </c>
      <c r="U269" s="142">
        <v>-2.5</v>
      </c>
      <c r="V269" s="142">
        <v>-6</v>
      </c>
      <c r="W269" s="142">
        <v>-2.8</v>
      </c>
      <c r="X269" s="142">
        <v>0.1</v>
      </c>
      <c r="Y269" s="142">
        <v>7.3</v>
      </c>
      <c r="Z269" s="142">
        <v>-1.1000000000000001</v>
      </c>
      <c r="AA269" s="142">
        <v>3.7</v>
      </c>
      <c r="AB269" s="142">
        <v>-2.5</v>
      </c>
      <c r="AC269" s="142">
        <v>-6</v>
      </c>
      <c r="AD269" s="142">
        <v>-2.8</v>
      </c>
      <c r="AE269" s="248">
        <f t="shared" ref="AE269" si="199">(AVERAGE(C267:C269)/AVERAGE(C255:C257)-1)*100</f>
        <v>1.1274708064460626</v>
      </c>
      <c r="AF269" s="190">
        <f t="shared" ref="AF269" si="200">(AVERAGE(D267:D269)/AVERAGE(D255:D257)-1)*100</f>
        <v>10.355353802133171</v>
      </c>
      <c r="AG269" s="190">
        <f t="shared" ref="AG269" si="201">(AVERAGE(E267:E269)/AVERAGE(E255:E257)-1)*100</f>
        <v>-0.52759909325442722</v>
      </c>
      <c r="AH269" s="190">
        <f t="shared" ref="AH269" si="202">(AVERAGE(F267:F269)/AVERAGE(F255:F257)-1)*100</f>
        <v>3.5396965467304087</v>
      </c>
      <c r="AI269" s="190">
        <f>(AVERAGE(G267:G269)/AVERAGE(G255:G257)-1)*100</f>
        <v>-2.9082247503690373</v>
      </c>
      <c r="AJ269" s="190">
        <f>(AVERAGE(H267:H269)/AVERAGE(H255:H257)-1)*100</f>
        <v>-1.8081714208096344</v>
      </c>
      <c r="AK269" s="190">
        <f>(AVERAGE(I267:I269)/AVERAGE(I255:I257)-1)*100</f>
        <v>-3.5723909711310009</v>
      </c>
      <c r="AL269" s="141">
        <v>118.75664999999999</v>
      </c>
      <c r="AM269" s="141">
        <v>136.69891000000001</v>
      </c>
      <c r="AN269" s="141">
        <v>91.056319999999999</v>
      </c>
      <c r="AO269" s="141">
        <v>99.956069999999997</v>
      </c>
      <c r="AP269" s="141">
        <v>111.46037</v>
      </c>
      <c r="AQ269" s="141">
        <v>60.749479999999998</v>
      </c>
      <c r="AR269" s="141">
        <v>99.837689999999995</v>
      </c>
      <c r="AS269" s="141">
        <v>31.3</v>
      </c>
      <c r="AT269" s="141">
        <v>38.700000000000003</v>
      </c>
      <c r="AU269" s="141">
        <v>16.899999999999999</v>
      </c>
      <c r="AV269" s="141">
        <v>4.5</v>
      </c>
      <c r="AW269" s="141">
        <v>57.5</v>
      </c>
      <c r="AX269" s="141">
        <v>5.8</v>
      </c>
      <c r="AY269" s="141">
        <v>15.8</v>
      </c>
      <c r="AZ269" s="141">
        <v>11</v>
      </c>
      <c r="BA269" s="141">
        <v>20.5</v>
      </c>
      <c r="BB269" s="141">
        <v>-3.6</v>
      </c>
      <c r="BC269" s="141">
        <v>0.3</v>
      </c>
      <c r="BD269" s="141">
        <v>9.4</v>
      </c>
      <c r="BE269" s="141">
        <v>-12.8</v>
      </c>
      <c r="BF269" s="141">
        <v>-4.2</v>
      </c>
      <c r="BG269" s="141">
        <v>11</v>
      </c>
      <c r="BH269" s="141">
        <v>20.5</v>
      </c>
      <c r="BI269" s="141">
        <v>-3.6</v>
      </c>
      <c r="BJ269" s="141">
        <v>0.3</v>
      </c>
      <c r="BK269" s="141">
        <v>9.4</v>
      </c>
      <c r="BL269" s="141">
        <v>-12.8</v>
      </c>
      <c r="BM269" s="141">
        <v>-4.2</v>
      </c>
      <c r="BN269" s="192">
        <f t="shared" ref="BN269" si="203">(AVERAGE(AL267:AL269)/AVERAGE(AL255:AL257)-1)*100</f>
        <v>22.566431837283972</v>
      </c>
      <c r="BO269" s="192">
        <f t="shared" ref="BO269" si="204">(AVERAGE(AM267:AM269)/AVERAGE(AM255:AM257)-1)*100</f>
        <v>30.68986781724432</v>
      </c>
      <c r="BP269" s="192">
        <f t="shared" ref="BP269" si="205">(AVERAGE(AN267:AN269)/AVERAGE(AN255:AN257)-1)*100</f>
        <v>8.6733312510534297</v>
      </c>
      <c r="BQ269" s="192">
        <f t="shared" ref="BQ269" si="206">(AVERAGE(AO267:AO269)/AVERAGE(AO255:AO257)-1)*100</f>
        <v>3.6819853866045582</v>
      </c>
      <c r="BR269" s="192">
        <f t="shared" ref="BR269" si="207">(AVERAGE(AP267:AP269)/AVERAGE(AP255:AP257)-1)*100</f>
        <v>54.421057756865146</v>
      </c>
      <c r="BS269" s="192">
        <f t="shared" ref="BS269" si="208">(AVERAGE(AQ267:AQ269)/AVERAGE(AQ255:AQ257)-1)*100</f>
        <v>2.1034474541885784</v>
      </c>
      <c r="BT269" s="192">
        <f t="shared" ref="BT269" si="209">(AVERAGE(AR267:AR269)/AVERAGE(AR255:AR257)-1)*100</f>
        <v>1.640737668295289</v>
      </c>
    </row>
    <row r="270" spans="1:72" x14ac:dyDescent="0.25">
      <c r="A270" s="1">
        <v>45292</v>
      </c>
      <c r="B270" s="30"/>
      <c r="C270" s="142">
        <v>93.751900000000006</v>
      </c>
      <c r="D270" s="142">
        <v>104.9228</v>
      </c>
      <c r="E270" s="142">
        <v>91.84751</v>
      </c>
      <c r="F270" s="142">
        <v>96.323819999999998</v>
      </c>
      <c r="G270" s="142">
        <v>99.133240000000001</v>
      </c>
      <c r="H270" s="142">
        <v>86.773070000000004</v>
      </c>
      <c r="I270" s="142">
        <v>94.196470000000005</v>
      </c>
      <c r="J270" s="142">
        <v>3.7</v>
      </c>
      <c r="K270" s="142">
        <v>7.2</v>
      </c>
      <c r="L270" s="142">
        <v>3.1</v>
      </c>
      <c r="M270" s="142">
        <v>4.2</v>
      </c>
      <c r="N270" s="142">
        <v>0.3</v>
      </c>
      <c r="O270" s="142">
        <v>0.1</v>
      </c>
      <c r="P270" s="142">
        <v>3.4</v>
      </c>
      <c r="Q270" s="142">
        <v>3.7</v>
      </c>
      <c r="R270" s="142">
        <v>7.2</v>
      </c>
      <c r="S270" s="142">
        <v>3.1</v>
      </c>
      <c r="T270" s="142">
        <v>4.2</v>
      </c>
      <c r="U270" s="142">
        <v>0.3</v>
      </c>
      <c r="V270" s="142">
        <v>0.1</v>
      </c>
      <c r="W270" s="142">
        <v>3.4</v>
      </c>
      <c r="X270" s="142">
        <v>0.4</v>
      </c>
      <c r="Y270" s="142">
        <v>7.7</v>
      </c>
      <c r="Z270" s="142">
        <v>-0.9</v>
      </c>
      <c r="AA270" s="142">
        <v>3.7</v>
      </c>
      <c r="AB270" s="142">
        <v>-2.4</v>
      </c>
      <c r="AC270" s="142">
        <v>-5.3</v>
      </c>
      <c r="AD270" s="142">
        <v>-2.2999999999999998</v>
      </c>
      <c r="AE270" s="248" t="s">
        <v>19</v>
      </c>
      <c r="AF270" s="190" t="s">
        <v>19</v>
      </c>
      <c r="AG270" s="190" t="s">
        <v>19</v>
      </c>
      <c r="AH270" s="190" t="s">
        <v>19</v>
      </c>
      <c r="AI270" s="190" t="s">
        <v>19</v>
      </c>
      <c r="AJ270" s="190" t="s">
        <v>19</v>
      </c>
      <c r="AK270" s="190" t="s">
        <v>19</v>
      </c>
      <c r="AL270" s="141">
        <v>112.65433</v>
      </c>
      <c r="AM270" s="141">
        <v>124.80509000000001</v>
      </c>
      <c r="AN270" s="141">
        <v>93.89528</v>
      </c>
      <c r="AO270" s="141">
        <v>99.863720000000001</v>
      </c>
      <c r="AP270" s="141">
        <v>96.771469999999994</v>
      </c>
      <c r="AQ270" s="141">
        <v>74.42756</v>
      </c>
      <c r="AR270" s="141">
        <v>103.28565999999999</v>
      </c>
      <c r="AS270" s="141">
        <v>2.4</v>
      </c>
      <c r="AT270" s="141">
        <v>3.9</v>
      </c>
      <c r="AU270" s="141">
        <v>-0.6</v>
      </c>
      <c r="AV270" s="141">
        <v>4.3</v>
      </c>
      <c r="AW270" s="141">
        <v>-1.5</v>
      </c>
      <c r="AX270" s="141">
        <v>-0.4</v>
      </c>
      <c r="AY270" s="141">
        <v>-2.5</v>
      </c>
      <c r="AZ270" s="141">
        <v>2.4</v>
      </c>
      <c r="BA270" s="141">
        <v>3.9</v>
      </c>
      <c r="BB270" s="141">
        <v>-0.6</v>
      </c>
      <c r="BC270" s="141">
        <v>4.3</v>
      </c>
      <c r="BD270" s="141">
        <v>-1.5</v>
      </c>
      <c r="BE270" s="141">
        <v>-0.4</v>
      </c>
      <c r="BF270" s="141">
        <v>-2.5</v>
      </c>
      <c r="BG270" s="141">
        <v>11.9</v>
      </c>
      <c r="BH270" s="141">
        <v>21.4</v>
      </c>
      <c r="BI270" s="141">
        <v>-2.8</v>
      </c>
      <c r="BJ270" s="141">
        <v>1.4</v>
      </c>
      <c r="BK270" s="141">
        <v>10.8</v>
      </c>
      <c r="BL270" s="141">
        <v>-11.1</v>
      </c>
      <c r="BM270" s="141">
        <v>-4.2</v>
      </c>
      <c r="BN270" s="192" t="s">
        <v>19</v>
      </c>
      <c r="BO270" s="192" t="s">
        <v>19</v>
      </c>
      <c r="BP270" s="192" t="s">
        <v>19</v>
      </c>
      <c r="BQ270" s="192" t="s">
        <v>19</v>
      </c>
      <c r="BR270" s="192" t="s">
        <v>19</v>
      </c>
      <c r="BS270" s="192" t="s">
        <v>19</v>
      </c>
      <c r="BT270" s="192" t="s">
        <v>19</v>
      </c>
    </row>
    <row r="271" spans="1:72" s="240" customFormat="1" x14ac:dyDescent="0.25">
      <c r="A271" s="1">
        <v>45323</v>
      </c>
      <c r="C271" s="142">
        <v>92.360979999999998</v>
      </c>
      <c r="D271" s="142">
        <v>96.457599999999999</v>
      </c>
      <c r="E271" s="142">
        <v>91.662589999999994</v>
      </c>
      <c r="F271" s="142">
        <v>91.832729999999998</v>
      </c>
      <c r="G271" s="142">
        <v>95.812330000000003</v>
      </c>
      <c r="H271" s="142">
        <v>89.074780000000004</v>
      </c>
      <c r="I271" s="142">
        <v>93.370670000000004</v>
      </c>
      <c r="J271" s="142">
        <v>5.6</v>
      </c>
      <c r="K271" s="142">
        <v>5.4</v>
      </c>
      <c r="L271" s="142">
        <v>5.7</v>
      </c>
      <c r="M271" s="142">
        <v>8.5</v>
      </c>
      <c r="N271" s="142">
        <v>8.5</v>
      </c>
      <c r="O271" s="142">
        <v>5.9</v>
      </c>
      <c r="P271" s="142">
        <v>0.8</v>
      </c>
      <c r="Q271" s="142">
        <v>4.7</v>
      </c>
      <c r="R271" s="142">
        <v>6.4</v>
      </c>
      <c r="S271" s="142">
        <v>4.3</v>
      </c>
      <c r="T271" s="142">
        <v>6.3</v>
      </c>
      <c r="U271" s="142">
        <v>4.0999999999999996</v>
      </c>
      <c r="V271" s="142">
        <v>3</v>
      </c>
      <c r="W271" s="142">
        <v>2.1</v>
      </c>
      <c r="X271" s="142">
        <v>1</v>
      </c>
      <c r="Y271" s="142">
        <v>7.7</v>
      </c>
      <c r="Z271" s="142">
        <v>-0.2</v>
      </c>
      <c r="AA271" s="142">
        <v>4.5999999999999996</v>
      </c>
      <c r="AB271" s="142">
        <v>-1.9</v>
      </c>
      <c r="AC271" s="142">
        <v>-4</v>
      </c>
      <c r="AD271" s="142">
        <v>-2</v>
      </c>
      <c r="AE271" s="248" t="s">
        <v>19</v>
      </c>
      <c r="AF271" s="190" t="s">
        <v>19</v>
      </c>
      <c r="AG271" s="190" t="s">
        <v>19</v>
      </c>
      <c r="AH271" s="190" t="s">
        <v>19</v>
      </c>
      <c r="AI271" s="190" t="s">
        <v>19</v>
      </c>
      <c r="AJ271" s="190" t="s">
        <v>19</v>
      </c>
      <c r="AK271" s="190" t="s">
        <v>19</v>
      </c>
      <c r="AL271" s="140">
        <v>110.02221</v>
      </c>
      <c r="AM271" s="140">
        <v>121.14573</v>
      </c>
      <c r="AN271" s="140">
        <v>92.849059999999994</v>
      </c>
      <c r="AO271" s="140">
        <v>90.234129999999993</v>
      </c>
      <c r="AP271" s="140">
        <v>109.73954000000001</v>
      </c>
      <c r="AQ271" s="140">
        <v>84.717870000000005</v>
      </c>
      <c r="AR271" s="140">
        <v>93.215339999999998</v>
      </c>
      <c r="AS271" s="140">
        <v>10.5</v>
      </c>
      <c r="AT271" s="140">
        <v>13.2</v>
      </c>
      <c r="AU271" s="140">
        <v>5.5</v>
      </c>
      <c r="AV271" s="140">
        <v>0.5</v>
      </c>
      <c r="AW271" s="140">
        <v>6.4</v>
      </c>
      <c r="AX271" s="140">
        <v>7.5</v>
      </c>
      <c r="AY271" s="140">
        <v>6.2</v>
      </c>
      <c r="AZ271" s="140">
        <v>6.2</v>
      </c>
      <c r="BA271" s="140">
        <v>8.3000000000000007</v>
      </c>
      <c r="BB271" s="140">
        <v>2.2999999999999998</v>
      </c>
      <c r="BC271" s="140">
        <v>2.4</v>
      </c>
      <c r="BD271" s="140">
        <v>2.5</v>
      </c>
      <c r="BE271" s="140">
        <v>3.7</v>
      </c>
      <c r="BF271" s="140">
        <v>1.5</v>
      </c>
      <c r="BG271" s="140">
        <v>12.9</v>
      </c>
      <c r="BH271" s="140">
        <v>22.1</v>
      </c>
      <c r="BI271" s="140">
        <v>-1.6</v>
      </c>
      <c r="BJ271" s="140">
        <v>2</v>
      </c>
      <c r="BK271" s="140">
        <v>11.1</v>
      </c>
      <c r="BL271" s="140">
        <v>-9</v>
      </c>
      <c r="BM271" s="140">
        <v>-3.1</v>
      </c>
      <c r="BN271" s="192" t="s">
        <v>19</v>
      </c>
      <c r="BO271" s="192" t="s">
        <v>19</v>
      </c>
      <c r="BP271" s="192" t="s">
        <v>19</v>
      </c>
      <c r="BQ271" s="192" t="s">
        <v>19</v>
      </c>
      <c r="BR271" s="192" t="s">
        <v>19</v>
      </c>
      <c r="BS271" s="192" t="s">
        <v>19</v>
      </c>
      <c r="BT271" s="192" t="s">
        <v>19</v>
      </c>
    </row>
    <row r="272" spans="1:72" s="244" customFormat="1" x14ac:dyDescent="0.25">
      <c r="A272" s="1">
        <v>45352</v>
      </c>
      <c r="B272" s="30" t="s">
        <v>263</v>
      </c>
      <c r="C272" s="142">
        <v>96.500209999999996</v>
      </c>
      <c r="D272" s="142">
        <v>102.48033</v>
      </c>
      <c r="E272" s="142">
        <v>95.480729999999994</v>
      </c>
      <c r="F272" s="142">
        <v>94.564300000000003</v>
      </c>
      <c r="G272" s="142">
        <v>100.72265</v>
      </c>
      <c r="H272" s="142">
        <v>96.451449999999994</v>
      </c>
      <c r="I272" s="142">
        <v>99.412450000000007</v>
      </c>
      <c r="J272" s="142">
        <v>-2.9</v>
      </c>
      <c r="K272" s="142">
        <v>1.8</v>
      </c>
      <c r="L272" s="142">
        <v>-3.7</v>
      </c>
      <c r="M272" s="142">
        <v>-1.3</v>
      </c>
      <c r="N272" s="142">
        <v>2.9</v>
      </c>
      <c r="O272" s="142">
        <v>-2.4</v>
      </c>
      <c r="P272" s="142">
        <v>-3.1</v>
      </c>
      <c r="Q272" s="142">
        <v>2</v>
      </c>
      <c r="R272" s="142">
        <v>4.8</v>
      </c>
      <c r="S272" s="142">
        <v>1.4</v>
      </c>
      <c r="T272" s="142">
        <v>3.6</v>
      </c>
      <c r="U272" s="142">
        <v>3.7</v>
      </c>
      <c r="V272" s="142">
        <v>1</v>
      </c>
      <c r="W272" s="142">
        <v>0.2</v>
      </c>
      <c r="X272" s="142">
        <v>0.7</v>
      </c>
      <c r="Y272" s="142">
        <v>7.6</v>
      </c>
      <c r="Z272" s="142">
        <v>-0.5</v>
      </c>
      <c r="AA272" s="142">
        <v>4.4000000000000004</v>
      </c>
      <c r="AB272" s="142">
        <v>-1.6</v>
      </c>
      <c r="AC272" s="142">
        <v>-3.6</v>
      </c>
      <c r="AD272" s="142">
        <v>-1.9</v>
      </c>
      <c r="AE272" s="248">
        <f t="shared" ref="AE272" si="210">(AVERAGE(C270:C272)/AVERAGE(C258:C260)-1)*100</f>
        <v>1.9500010713994209</v>
      </c>
      <c r="AF272" s="190">
        <f t="shared" ref="AF272" si="211">(AVERAGE(D270:D272)/AVERAGE(D258:D260)-1)*100</f>
        <v>4.7642303657354335</v>
      </c>
      <c r="AG272" s="190">
        <f t="shared" ref="AG272" si="212">(AVERAGE(E270:E272)/AVERAGE(E258:E260)-1)*100</f>
        <v>1.4440323604736793</v>
      </c>
      <c r="AH272" s="190">
        <f t="shared" ref="AH272" si="213">(AVERAGE(F270:F272)/AVERAGE(F258:F260)-1)*100</f>
        <v>3.6080918438703202</v>
      </c>
      <c r="AI272" s="190">
        <f>(AVERAGE(G270:G272)/AVERAGE(G258:G260)-1)*100</f>
        <v>3.703904017595594</v>
      </c>
      <c r="AJ272" s="190">
        <f>(AVERAGE(H270:H272)/AVERAGE(H258:H260)-1)*100</f>
        <v>0.99021475366614098</v>
      </c>
      <c r="AK272" s="190">
        <f>(AVERAGE(I270:I272)/AVERAGE(I258:I260)-1)*100</f>
        <v>0.23150934171716209</v>
      </c>
      <c r="AL272" s="141">
        <v>109.8322</v>
      </c>
      <c r="AM272" s="141">
        <v>118.50978000000001</v>
      </c>
      <c r="AN272" s="141">
        <v>96.435249999999996</v>
      </c>
      <c r="AO272" s="141">
        <v>92.065190000000001</v>
      </c>
      <c r="AP272" s="141">
        <v>99.811639999999997</v>
      </c>
      <c r="AQ272" s="141">
        <v>92.268720000000002</v>
      </c>
      <c r="AR272" s="141">
        <v>100.02621000000001</v>
      </c>
      <c r="AS272" s="141">
        <v>3.9</v>
      </c>
      <c r="AT272" s="141">
        <v>6.3</v>
      </c>
      <c r="AU272" s="141">
        <v>-0.2</v>
      </c>
      <c r="AV272" s="141">
        <v>-5.2</v>
      </c>
      <c r="AW272" s="141">
        <v>-8.6</v>
      </c>
      <c r="AX272" s="141">
        <v>-3.8</v>
      </c>
      <c r="AY272" s="141">
        <v>8.5</v>
      </c>
      <c r="AZ272" s="141">
        <v>5.5</v>
      </c>
      <c r="BA272" s="141">
        <v>7.6</v>
      </c>
      <c r="BB272" s="141">
        <v>1.4</v>
      </c>
      <c r="BC272" s="141">
        <v>-0.2</v>
      </c>
      <c r="BD272" s="141">
        <v>-1.4</v>
      </c>
      <c r="BE272" s="141">
        <v>0.8</v>
      </c>
      <c r="BF272" s="141">
        <v>3.7</v>
      </c>
      <c r="BG272" s="141">
        <v>13.3</v>
      </c>
      <c r="BH272" s="141">
        <v>21.9</v>
      </c>
      <c r="BI272" s="141">
        <v>-0.4</v>
      </c>
      <c r="BJ272" s="141">
        <v>1.4</v>
      </c>
      <c r="BK272" s="141">
        <v>10.6</v>
      </c>
      <c r="BL272" s="141">
        <v>-7.8</v>
      </c>
      <c r="BM272" s="141">
        <v>-0.5</v>
      </c>
      <c r="BN272" s="192">
        <f>(AVERAGE(AL270:AL272)/AVERAGE(AL258:AL260)-1)*100</f>
        <v>5.4674239356419907</v>
      </c>
      <c r="BO272" s="192">
        <f t="shared" ref="BO272" si="214">(AVERAGE(AM270:AM272)/AVERAGE(AM258:AM260)-1)*100</f>
        <v>7.620858887807036</v>
      </c>
      <c r="BP272" s="192">
        <f t="shared" ref="BP272" si="215">(AVERAGE(AN270:AN272)/AVERAGE(AN258:AN260)-1)*100</f>
        <v>1.4345352819003176</v>
      </c>
      <c r="BQ272" s="192">
        <f t="shared" ref="BQ272" si="216">(AVERAGE(AO270:AO272)/AVERAGE(AO258:AO260)-1)*100</f>
        <v>-0.19151448831050688</v>
      </c>
      <c r="BR272" s="192">
        <f t="shared" ref="BR272" si="217">(AVERAGE(AP270:AP272)/AVERAGE(AP258:AP260)-1)*100</f>
        <v>-1.4004129610598159</v>
      </c>
      <c r="BS272" s="192">
        <f t="shared" ref="BS272" si="218">(AVERAGE(AQ270:AQ272)/AVERAGE(AQ258:AQ260)-1)*100</f>
        <v>0.79101661823637315</v>
      </c>
      <c r="BT272" s="192">
        <f t="shared" ref="BT272" si="219">(AVERAGE(AR270:AR272)/AVERAGE(AR258:AR260)-1)*100</f>
        <v>3.7285287656017463</v>
      </c>
    </row>
    <row r="273" spans="1:72" s="246" customFormat="1" x14ac:dyDescent="0.25">
      <c r="A273" s="1">
        <v>45383</v>
      </c>
      <c r="C273" s="142">
        <v>99.72287</v>
      </c>
      <c r="D273" s="142">
        <v>96.162700000000001</v>
      </c>
      <c r="E273" s="142">
        <v>100.32980000000001</v>
      </c>
      <c r="F273" s="142">
        <v>102.66822000000001</v>
      </c>
      <c r="G273" s="142">
        <v>99.098690000000005</v>
      </c>
      <c r="H273" s="142">
        <v>98.397069999999999</v>
      </c>
      <c r="I273" s="142">
        <v>97.819010000000006</v>
      </c>
      <c r="J273" s="142">
        <v>8.4</v>
      </c>
      <c r="K273" s="142">
        <v>-1.5</v>
      </c>
      <c r="L273" s="142">
        <v>10.199999999999999</v>
      </c>
      <c r="M273" s="142">
        <v>14.4</v>
      </c>
      <c r="N273" s="142">
        <v>4.9000000000000004</v>
      </c>
      <c r="O273" s="142">
        <v>9.5</v>
      </c>
      <c r="P273" s="142">
        <v>-0.4</v>
      </c>
      <c r="Q273" s="142">
        <v>3.5</v>
      </c>
      <c r="R273" s="142">
        <v>3.2</v>
      </c>
      <c r="S273" s="142">
        <v>3.6</v>
      </c>
      <c r="T273" s="142">
        <v>6.3</v>
      </c>
      <c r="U273" s="142">
        <v>4</v>
      </c>
      <c r="V273" s="142">
        <v>3.1</v>
      </c>
      <c r="W273" s="142">
        <v>0.1</v>
      </c>
      <c r="X273" s="142">
        <v>1.5</v>
      </c>
      <c r="Y273" s="142">
        <v>7.3</v>
      </c>
      <c r="Z273" s="142">
        <v>0.5</v>
      </c>
      <c r="AA273" s="142">
        <v>5.3</v>
      </c>
      <c r="AB273" s="142">
        <v>-1</v>
      </c>
      <c r="AC273" s="142">
        <v>-2</v>
      </c>
      <c r="AD273" s="142">
        <v>-1.5</v>
      </c>
      <c r="AE273" s="248" t="s">
        <v>19</v>
      </c>
      <c r="AF273" s="190" t="s">
        <v>19</v>
      </c>
      <c r="AG273" s="190" t="s">
        <v>19</v>
      </c>
      <c r="AH273" s="190" t="s">
        <v>19</v>
      </c>
      <c r="AI273" s="190" t="s">
        <v>19</v>
      </c>
      <c r="AJ273" s="190" t="s">
        <v>19</v>
      </c>
      <c r="AK273" s="190" t="s">
        <v>19</v>
      </c>
      <c r="AL273" s="140">
        <v>113.81634</v>
      </c>
      <c r="AM273" s="140">
        <v>125.37275</v>
      </c>
      <c r="AN273" s="140">
        <v>95.974890000000002</v>
      </c>
      <c r="AO273" s="140">
        <v>95.070070000000001</v>
      </c>
      <c r="AP273" s="140">
        <v>91.956519999999998</v>
      </c>
      <c r="AQ273" s="140">
        <v>93.315929999999994</v>
      </c>
      <c r="AR273" s="140">
        <v>99.724050000000005</v>
      </c>
      <c r="AS273" s="140">
        <v>8</v>
      </c>
      <c r="AT273" s="140">
        <v>10.3</v>
      </c>
      <c r="AU273" s="140">
        <v>3.6</v>
      </c>
      <c r="AV273" s="140">
        <v>5.4</v>
      </c>
      <c r="AW273" s="140">
        <v>-16.7</v>
      </c>
      <c r="AX273" s="140">
        <v>8.6999999999999993</v>
      </c>
      <c r="AY273" s="140">
        <v>8.6999999999999993</v>
      </c>
      <c r="AZ273" s="140">
        <v>6.1</v>
      </c>
      <c r="BA273" s="140">
        <v>8.3000000000000007</v>
      </c>
      <c r="BB273" s="140">
        <v>2</v>
      </c>
      <c r="BC273" s="140">
        <v>1.1000000000000001</v>
      </c>
      <c r="BD273" s="140">
        <v>-5.4</v>
      </c>
      <c r="BE273" s="140">
        <v>2.8</v>
      </c>
      <c r="BF273" s="140">
        <v>4.9000000000000004</v>
      </c>
      <c r="BG273" s="140">
        <v>14.2</v>
      </c>
      <c r="BH273" s="140">
        <v>22.5</v>
      </c>
      <c r="BI273" s="140">
        <v>0.7</v>
      </c>
      <c r="BJ273" s="140">
        <v>1.8</v>
      </c>
      <c r="BK273" s="140">
        <v>8.6999999999999993</v>
      </c>
      <c r="BL273" s="140">
        <v>-5.6</v>
      </c>
      <c r="BM273" s="140">
        <v>1.3</v>
      </c>
      <c r="BN273" s="192" t="s">
        <v>19</v>
      </c>
      <c r="BO273" s="192" t="s">
        <v>19</v>
      </c>
      <c r="BP273" s="192" t="s">
        <v>19</v>
      </c>
      <c r="BQ273" s="192" t="s">
        <v>19</v>
      </c>
      <c r="BR273" s="192" t="s">
        <v>19</v>
      </c>
      <c r="BS273" s="192" t="s">
        <v>19</v>
      </c>
      <c r="BT273" s="192" t="s">
        <v>19</v>
      </c>
    </row>
    <row r="274" spans="1:72" s="250" customFormat="1" x14ac:dyDescent="0.25">
      <c r="A274" s="1">
        <v>45413</v>
      </c>
      <c r="C274" s="142">
        <v>103.50713</v>
      </c>
      <c r="D274" s="142">
        <v>106.68698999999999</v>
      </c>
      <c r="E274" s="142">
        <v>102.96503</v>
      </c>
      <c r="F274" s="142">
        <v>109.59466999999999</v>
      </c>
      <c r="G274" s="142">
        <v>103.13037</v>
      </c>
      <c r="H274" s="142">
        <v>99.105189999999993</v>
      </c>
      <c r="I274" s="142">
        <v>98.480450000000005</v>
      </c>
      <c r="J274" s="142">
        <v>-1.2</v>
      </c>
      <c r="K274" s="142">
        <v>-0.1</v>
      </c>
      <c r="L274" s="142">
        <v>-1.4</v>
      </c>
      <c r="M274" s="142">
        <v>1.7</v>
      </c>
      <c r="N274" s="142">
        <v>5.0999999999999996</v>
      </c>
      <c r="O274" s="142">
        <v>-0.7</v>
      </c>
      <c r="P274" s="142">
        <v>-5.5</v>
      </c>
      <c r="Q274" s="142">
        <v>2.5</v>
      </c>
      <c r="R274" s="142">
        <v>2.5</v>
      </c>
      <c r="S274" s="142">
        <v>2.5</v>
      </c>
      <c r="T274" s="142">
        <v>5.2</v>
      </c>
      <c r="U274" s="142">
        <v>4.2</v>
      </c>
      <c r="V274" s="142">
        <v>2.2999999999999998</v>
      </c>
      <c r="W274" s="142">
        <v>-1.1000000000000001</v>
      </c>
      <c r="X274" s="142">
        <v>1.2</v>
      </c>
      <c r="Y274" s="142">
        <v>6.3</v>
      </c>
      <c r="Z274" s="142">
        <v>0.4</v>
      </c>
      <c r="AA274" s="142">
        <v>4.9000000000000004</v>
      </c>
      <c r="AB274" s="142">
        <v>-0.6</v>
      </c>
      <c r="AC274" s="142">
        <v>-1.5</v>
      </c>
      <c r="AD274" s="142">
        <v>-1.9</v>
      </c>
      <c r="AE274" s="248" t="s">
        <v>19</v>
      </c>
      <c r="AF274" s="190" t="s">
        <v>19</v>
      </c>
      <c r="AG274" s="190" t="s">
        <v>19</v>
      </c>
      <c r="AH274" s="190" t="s">
        <v>19</v>
      </c>
      <c r="AI274" s="190" t="s">
        <v>19</v>
      </c>
      <c r="AJ274" s="190" t="s">
        <v>19</v>
      </c>
      <c r="AK274" s="190" t="s">
        <v>19</v>
      </c>
      <c r="AL274" s="140">
        <v>103.83468000000001</v>
      </c>
      <c r="AM274" s="140">
        <v>106.69884999999999</v>
      </c>
      <c r="AN274" s="140">
        <v>99.412809999999993</v>
      </c>
      <c r="AO274" s="140">
        <v>105.7893</v>
      </c>
      <c r="AP274" s="140">
        <v>112.30542</v>
      </c>
      <c r="AQ274" s="140">
        <v>93.451239999999999</v>
      </c>
      <c r="AR274" s="140">
        <v>95.634469999999993</v>
      </c>
      <c r="AS274" s="140">
        <v>-6.1</v>
      </c>
      <c r="AT274" s="140">
        <v>-9.5</v>
      </c>
      <c r="AU274" s="140">
        <v>0</v>
      </c>
      <c r="AV274" s="140">
        <v>-1.5</v>
      </c>
      <c r="AW274" s="140">
        <v>2.9</v>
      </c>
      <c r="AX274" s="140">
        <v>2.1</v>
      </c>
      <c r="AY274" s="140">
        <v>-1.7</v>
      </c>
      <c r="AZ274" s="140">
        <v>3.6</v>
      </c>
      <c r="BA274" s="140">
        <v>4.5999999999999996</v>
      </c>
      <c r="BB274" s="140">
        <v>1.6</v>
      </c>
      <c r="BC274" s="140">
        <v>0.6</v>
      </c>
      <c r="BD274" s="140">
        <v>-3.7</v>
      </c>
      <c r="BE274" s="140">
        <v>2.7</v>
      </c>
      <c r="BF274" s="140">
        <v>3.6</v>
      </c>
      <c r="BG274" s="140">
        <v>13.4</v>
      </c>
      <c r="BH274" s="140">
        <v>20.6</v>
      </c>
      <c r="BI274" s="140">
        <v>1.6</v>
      </c>
      <c r="BJ274" s="140">
        <v>0.7</v>
      </c>
      <c r="BK274" s="140">
        <v>9.9</v>
      </c>
      <c r="BL274" s="140">
        <v>-3.3</v>
      </c>
      <c r="BM274" s="140">
        <v>2</v>
      </c>
      <c r="BN274" s="192" t="s">
        <v>19</v>
      </c>
      <c r="BO274" s="192" t="s">
        <v>19</v>
      </c>
      <c r="BP274" s="192" t="s">
        <v>19</v>
      </c>
      <c r="BQ274" s="192" t="s">
        <v>19</v>
      </c>
      <c r="BR274" s="192" t="s">
        <v>19</v>
      </c>
      <c r="BS274" s="192" t="s">
        <v>19</v>
      </c>
      <c r="BT274" s="192" t="s">
        <v>19</v>
      </c>
    </row>
    <row r="275" spans="1:72" x14ac:dyDescent="0.25">
      <c r="A275" s="1">
        <v>45444</v>
      </c>
      <c r="B275" s="30" t="s">
        <v>264</v>
      </c>
      <c r="C275" s="142">
        <v>105.19257</v>
      </c>
      <c r="D275" s="142">
        <v>110.60854</v>
      </c>
      <c r="E275" s="142">
        <v>104.26926</v>
      </c>
      <c r="F275" s="142">
        <v>110.39344</v>
      </c>
      <c r="G275" s="142">
        <v>101.83883</v>
      </c>
      <c r="H275" s="142">
        <v>97.557029999999997</v>
      </c>
      <c r="I275" s="142">
        <v>98.115539999999996</v>
      </c>
      <c r="J275" s="142">
        <v>3.2</v>
      </c>
      <c r="K275" s="142">
        <v>1.1000000000000001</v>
      </c>
      <c r="L275" s="142">
        <v>3.6</v>
      </c>
      <c r="M275" s="142">
        <v>2.8</v>
      </c>
      <c r="N275" s="142">
        <v>8.6</v>
      </c>
      <c r="O275" s="142">
        <v>1.4</v>
      </c>
      <c r="P275" s="142">
        <v>1.2</v>
      </c>
      <c r="Q275" s="142">
        <v>2.6</v>
      </c>
      <c r="R275" s="142">
        <v>2.2000000000000002</v>
      </c>
      <c r="S275" s="142">
        <v>2.7</v>
      </c>
      <c r="T275" s="142">
        <v>4.8</v>
      </c>
      <c r="U275" s="142">
        <v>4.9000000000000004</v>
      </c>
      <c r="V275" s="142">
        <v>2.1</v>
      </c>
      <c r="W275" s="142">
        <v>-0.7</v>
      </c>
      <c r="X275" s="142">
        <v>1.5</v>
      </c>
      <c r="Y275" s="142">
        <v>5.4</v>
      </c>
      <c r="Z275" s="142">
        <v>0.8</v>
      </c>
      <c r="AA275" s="142">
        <v>4.8</v>
      </c>
      <c r="AB275" s="142">
        <v>0.5</v>
      </c>
      <c r="AC275" s="142">
        <v>-0.9</v>
      </c>
      <c r="AD275" s="142">
        <v>-1.8</v>
      </c>
      <c r="AE275" s="248">
        <f>(AVERAGE(C273:C275)/AVERAGE(C261:C263)-1)*100</f>
        <v>3.2680299013400527</v>
      </c>
      <c r="AF275" s="190">
        <f t="shared" ref="AF275" si="220">(AVERAGE(D273:D275)/AVERAGE(D261:D263)-1)*100</f>
        <v>-9.5309345342009522E-2</v>
      </c>
      <c r="AG275" s="190">
        <f t="shared" ref="AG275" si="221">(AVERAGE(E273:E275)/AVERAGE(E261:E263)-1)*100</f>
        <v>3.8756209665606445</v>
      </c>
      <c r="AH275" s="190">
        <f t="shared" ref="AH275" si="222">(AVERAGE(F273:F275)/AVERAGE(F261:F263)-1)*100</f>
        <v>5.8595290473636652</v>
      </c>
      <c r="AI275" s="190">
        <f>(AVERAGE(G273:G275)/AVERAGE(G261:G263)-1)*100</f>
        <v>6.1419090903442441</v>
      </c>
      <c r="AJ275" s="190">
        <f>(AVERAGE(H273:H275)/AVERAGE(H261:H263)-1)*100</f>
        <v>3.2215334084402025</v>
      </c>
      <c r="AK275" s="190">
        <f>(AVERAGE(I273:I275)/AVERAGE(I261:I263)-1)*100</f>
        <v>-1.6648619993100189</v>
      </c>
      <c r="AL275" s="141">
        <v>100.56681</v>
      </c>
      <c r="AM275" s="141">
        <v>102.29195</v>
      </c>
      <c r="AN275" s="141">
        <v>97.903440000000003</v>
      </c>
      <c r="AO275" s="141">
        <v>103.68716999999999</v>
      </c>
      <c r="AP275" s="141">
        <v>106.76148000000001</v>
      </c>
      <c r="AQ275" s="141">
        <v>91.386470000000003</v>
      </c>
      <c r="AR275" s="141">
        <v>96.3035</v>
      </c>
      <c r="AS275" s="141">
        <v>-9.5</v>
      </c>
      <c r="AT275" s="141">
        <v>-14.7</v>
      </c>
      <c r="AU275" s="141">
        <v>0.2</v>
      </c>
      <c r="AV275" s="141">
        <v>1.2</v>
      </c>
      <c r="AW275" s="141">
        <v>-1.9</v>
      </c>
      <c r="AX275" s="141">
        <v>-4.7</v>
      </c>
      <c r="AY275" s="141">
        <v>4.2</v>
      </c>
      <c r="AZ275" s="141">
        <v>1.3</v>
      </c>
      <c r="BA275" s="141">
        <v>1.3</v>
      </c>
      <c r="BB275" s="141">
        <v>1.3</v>
      </c>
      <c r="BC275" s="141">
        <v>0.7</v>
      </c>
      <c r="BD275" s="141">
        <v>-3.4</v>
      </c>
      <c r="BE275" s="141">
        <v>1.3</v>
      </c>
      <c r="BF275" s="141">
        <v>3.7</v>
      </c>
      <c r="BG275" s="141">
        <v>11.5</v>
      </c>
      <c r="BH275" s="141">
        <v>16.899999999999999</v>
      </c>
      <c r="BI275" s="141">
        <v>2.2999999999999998</v>
      </c>
      <c r="BJ275" s="141">
        <v>1.2</v>
      </c>
      <c r="BK275" s="141">
        <v>10.3</v>
      </c>
      <c r="BL275" s="141">
        <v>-2.4</v>
      </c>
      <c r="BM275" s="141">
        <v>2.7</v>
      </c>
      <c r="BN275" s="192">
        <f>(AVERAGE(AL273:AL275)/AVERAGE(AL261:AL263)-1)*100</f>
        <v>-2.7329857674114666</v>
      </c>
      <c r="BO275" s="192">
        <f t="shared" ref="BO275" si="223">(AVERAGE(AM273:AM275)/AVERAGE(AM261:AM263)-1)*100</f>
        <v>-4.8545923505338706</v>
      </c>
      <c r="BP275" s="192">
        <f t="shared" ref="BP275" si="224">(AVERAGE(AN273:AN275)/AVERAGE(AN261:AN263)-1)*100</f>
        <v>1.2403788099315527</v>
      </c>
      <c r="BQ275" s="192">
        <f t="shared" ref="BQ275" si="225">(AVERAGE(AO273:AO275)/AVERAGE(AO261:AO263)-1)*100</f>
        <v>1.4983634931817535</v>
      </c>
      <c r="BR275" s="192">
        <f t="shared" ref="BR275" si="226">(AVERAGE(AP273:AP275)/AVERAGE(AP261:AP263)-1)*100</f>
        <v>-5.2916253224181471</v>
      </c>
      <c r="BS275" s="192">
        <f t="shared" ref="BS275" si="227">(AVERAGE(AQ273:AQ275)/AVERAGE(AQ261:AQ263)-1)*100</f>
        <v>1.7722556618789076</v>
      </c>
      <c r="BT275" s="192">
        <f t="shared" ref="BT275" si="228">(AVERAGE(AR273:AR275)/AVERAGE(AR261:AR263)-1)*100</f>
        <v>3.6419079260707088</v>
      </c>
    </row>
    <row r="276" spans="1:72" x14ac:dyDescent="0.25">
      <c r="A276" s="1">
        <v>45474</v>
      </c>
      <c r="C276" s="142">
        <v>111.97463999999999</v>
      </c>
      <c r="D276" s="142">
        <v>112.92576</v>
      </c>
      <c r="E276" s="142">
        <v>111.81249</v>
      </c>
      <c r="F276" s="142">
        <v>117.1704</v>
      </c>
      <c r="G276" s="142">
        <v>101.60821</v>
      </c>
      <c r="H276" s="142">
        <v>105.52388999999999</v>
      </c>
      <c r="I276" s="142">
        <v>107.16654</v>
      </c>
      <c r="J276" s="142">
        <v>6.1</v>
      </c>
      <c r="K276" s="142">
        <v>-0.4</v>
      </c>
      <c r="L276" s="142">
        <v>7.3</v>
      </c>
      <c r="M276" s="142">
        <v>1.4</v>
      </c>
      <c r="N276" s="142">
        <v>2.5</v>
      </c>
      <c r="O276" s="142">
        <v>4.7</v>
      </c>
      <c r="P276" s="142">
        <v>4.8</v>
      </c>
      <c r="Q276" s="142">
        <v>3.2</v>
      </c>
      <c r="R276" s="142">
        <v>1.8</v>
      </c>
      <c r="S276" s="142">
        <v>3.4</v>
      </c>
      <c r="T276" s="142">
        <v>4.2</v>
      </c>
      <c r="U276" s="142">
        <v>4.5999999999999996</v>
      </c>
      <c r="V276" s="142">
        <v>2.5</v>
      </c>
      <c r="W276" s="142">
        <v>0.1</v>
      </c>
      <c r="X276" s="142">
        <v>2.2000000000000002</v>
      </c>
      <c r="Y276" s="142">
        <v>4.7</v>
      </c>
      <c r="Z276" s="142">
        <v>1.7</v>
      </c>
      <c r="AA276" s="142">
        <v>4.5</v>
      </c>
      <c r="AB276" s="142">
        <v>1.3</v>
      </c>
      <c r="AC276" s="142">
        <v>-0.1</v>
      </c>
      <c r="AD276" s="142">
        <v>-1.2</v>
      </c>
      <c r="AE276" s="248" t="s">
        <v>19</v>
      </c>
      <c r="AF276" s="190" t="s">
        <v>19</v>
      </c>
      <c r="AG276" s="190" t="s">
        <v>19</v>
      </c>
      <c r="AH276" s="190" t="s">
        <v>19</v>
      </c>
      <c r="AI276" s="190" t="s">
        <v>19</v>
      </c>
      <c r="AJ276" s="190" t="s">
        <v>19</v>
      </c>
      <c r="AK276" s="190" t="s">
        <v>19</v>
      </c>
      <c r="AL276" s="141">
        <v>113.83359</v>
      </c>
      <c r="AM276" s="141">
        <v>119.83582</v>
      </c>
      <c r="AN276" s="141">
        <v>104.56699</v>
      </c>
      <c r="AO276" s="141">
        <v>111.04646</v>
      </c>
      <c r="AP276" s="141">
        <v>96.918899999999994</v>
      </c>
      <c r="AQ276" s="141">
        <v>95.340720000000005</v>
      </c>
      <c r="AR276" s="141">
        <v>110.72637</v>
      </c>
      <c r="AS276" s="141">
        <v>-0.3</v>
      </c>
      <c r="AT276" s="141">
        <v>-0.2</v>
      </c>
      <c r="AU276" s="141">
        <v>-0.6</v>
      </c>
      <c r="AV276" s="141">
        <v>10.199999999999999</v>
      </c>
      <c r="AW276" s="141">
        <v>-17</v>
      </c>
      <c r="AX276" s="141">
        <v>-3.5</v>
      </c>
      <c r="AY276" s="141">
        <v>3.1</v>
      </c>
      <c r="AZ276" s="141">
        <v>1</v>
      </c>
      <c r="BA276" s="141">
        <v>1.1000000000000001</v>
      </c>
      <c r="BB276" s="141">
        <v>1</v>
      </c>
      <c r="BC276" s="141">
        <v>2.1</v>
      </c>
      <c r="BD276" s="141">
        <v>-5.5</v>
      </c>
      <c r="BE276" s="141">
        <v>0.5</v>
      </c>
      <c r="BF276" s="141">
        <v>3.6</v>
      </c>
      <c r="BG276" s="141">
        <v>8.9</v>
      </c>
      <c r="BH276" s="141">
        <v>12.6</v>
      </c>
      <c r="BI276" s="141">
        <v>2.5</v>
      </c>
      <c r="BJ276" s="141">
        <v>2.6</v>
      </c>
      <c r="BK276" s="141">
        <v>8</v>
      </c>
      <c r="BL276" s="141">
        <v>-1.9</v>
      </c>
      <c r="BM276" s="141">
        <v>3.1</v>
      </c>
      <c r="BN276" s="192" t="s">
        <v>19</v>
      </c>
      <c r="BO276" s="192" t="s">
        <v>19</v>
      </c>
      <c r="BP276" s="192" t="s">
        <v>19</v>
      </c>
      <c r="BQ276" s="192" t="s">
        <v>19</v>
      </c>
      <c r="BR276" s="192" t="s">
        <v>19</v>
      </c>
      <c r="BS276" s="192" t="s">
        <v>19</v>
      </c>
      <c r="BT276" s="192" t="s">
        <v>19</v>
      </c>
    </row>
    <row r="277" spans="1:72" x14ac:dyDescent="0.25">
      <c r="A277" s="1">
        <v>45505</v>
      </c>
      <c r="C277" s="143">
        <v>113.82277000000001</v>
      </c>
      <c r="D277" s="143">
        <v>116.53599</v>
      </c>
      <c r="E277" s="143">
        <v>113.36023</v>
      </c>
      <c r="F277" s="143">
        <v>118.59058</v>
      </c>
      <c r="G277" s="143">
        <v>100.38711000000001</v>
      </c>
      <c r="H277" s="143">
        <v>105.80242</v>
      </c>
      <c r="I277" s="143">
        <v>105.53072</v>
      </c>
      <c r="J277" s="143">
        <v>2.2999999999999998</v>
      </c>
      <c r="K277" s="143">
        <v>5.6</v>
      </c>
      <c r="L277" s="143">
        <v>1.7</v>
      </c>
      <c r="M277" s="143">
        <v>-2.8</v>
      </c>
      <c r="N277" s="143">
        <v>-3</v>
      </c>
      <c r="O277" s="143">
        <v>3.5</v>
      </c>
      <c r="P277" s="143">
        <v>2.2000000000000002</v>
      </c>
      <c r="Q277" s="143">
        <v>3.1</v>
      </c>
      <c r="R277" s="143">
        <v>2.2999999999999998</v>
      </c>
      <c r="S277" s="143">
        <v>3.2</v>
      </c>
      <c r="T277" s="143">
        <v>3.2</v>
      </c>
      <c r="U277" s="143">
        <v>3.6</v>
      </c>
      <c r="V277" s="143">
        <v>2.7</v>
      </c>
      <c r="W277" s="143">
        <v>0.4</v>
      </c>
      <c r="X277" s="143">
        <v>2.4</v>
      </c>
      <c r="Y277" s="143">
        <v>4.9000000000000004</v>
      </c>
      <c r="Z277" s="143">
        <v>1.9</v>
      </c>
      <c r="AA277" s="143">
        <v>3.6</v>
      </c>
      <c r="AB277" s="143">
        <v>1.3</v>
      </c>
      <c r="AC277" s="143">
        <v>0.8</v>
      </c>
      <c r="AD277" s="143">
        <v>-0.6</v>
      </c>
      <c r="AE277" s="248" t="s">
        <v>19</v>
      </c>
      <c r="AF277" s="190" t="s">
        <v>19</v>
      </c>
      <c r="AG277" s="190" t="s">
        <v>19</v>
      </c>
      <c r="AH277" s="190" t="s">
        <v>19</v>
      </c>
      <c r="AI277" s="190" t="s">
        <v>19</v>
      </c>
      <c r="AJ277" s="190" t="s">
        <v>19</v>
      </c>
      <c r="AK277" s="190" t="s">
        <v>19</v>
      </c>
      <c r="AL277" s="141">
        <v>115.79258</v>
      </c>
      <c r="AM277" s="141">
        <v>123.97471</v>
      </c>
      <c r="AN277" s="141">
        <v>103.16054</v>
      </c>
      <c r="AO277" s="141">
        <v>105.37676</v>
      </c>
      <c r="AP277" s="141">
        <v>102.35368</v>
      </c>
      <c r="AQ277" s="141">
        <v>94.176860000000005</v>
      </c>
      <c r="AR277" s="141">
        <v>108.55052000000001</v>
      </c>
      <c r="AS277" s="141">
        <v>-6</v>
      </c>
      <c r="AT277" s="141">
        <v>-9</v>
      </c>
      <c r="AU277" s="141">
        <v>0.3</v>
      </c>
      <c r="AV277" s="141">
        <v>-2.2000000000000002</v>
      </c>
      <c r="AW277" s="141">
        <v>-11.6</v>
      </c>
      <c r="AX277" s="141">
        <v>-4.4000000000000004</v>
      </c>
      <c r="AY277" s="141">
        <v>10.1</v>
      </c>
      <c r="AZ277" s="141">
        <v>0.1</v>
      </c>
      <c r="BA277" s="141">
        <v>-0.4</v>
      </c>
      <c r="BB277" s="141">
        <v>0.9</v>
      </c>
      <c r="BC277" s="141">
        <v>1.5</v>
      </c>
      <c r="BD277" s="141">
        <v>-6.3</v>
      </c>
      <c r="BE277" s="141">
        <v>-0.1</v>
      </c>
      <c r="BF277" s="141">
        <v>4.4000000000000004</v>
      </c>
      <c r="BG277" s="141">
        <v>6.1</v>
      </c>
      <c r="BH277" s="141">
        <v>7.9</v>
      </c>
      <c r="BI277" s="141">
        <v>2.8</v>
      </c>
      <c r="BJ277" s="141">
        <v>2.2000000000000002</v>
      </c>
      <c r="BK277" s="141">
        <v>6.4</v>
      </c>
      <c r="BL277" s="141">
        <v>-0.8</v>
      </c>
      <c r="BM277" s="141">
        <v>4</v>
      </c>
      <c r="BN277" s="192" t="s">
        <v>19</v>
      </c>
      <c r="BO277" s="192" t="s">
        <v>19</v>
      </c>
      <c r="BP277" s="192" t="s">
        <v>19</v>
      </c>
      <c r="BQ277" s="192" t="s">
        <v>19</v>
      </c>
      <c r="BR277" s="192" t="s">
        <v>19</v>
      </c>
      <c r="BS277" s="192" t="s">
        <v>19</v>
      </c>
      <c r="BT277" s="192" t="s">
        <v>19</v>
      </c>
    </row>
    <row r="278" spans="1:72" x14ac:dyDescent="0.25">
      <c r="A278" s="1">
        <v>45536</v>
      </c>
      <c r="B278" s="30" t="s">
        <v>265</v>
      </c>
      <c r="C278" s="143">
        <v>109.84273</v>
      </c>
      <c r="D278" s="143">
        <v>111.4276</v>
      </c>
      <c r="E278" s="143">
        <v>109.57254</v>
      </c>
      <c r="F278" s="143">
        <v>112.79470999999999</v>
      </c>
      <c r="G278" s="143">
        <v>97.752740000000003</v>
      </c>
      <c r="H278" s="143">
        <v>102.10932</v>
      </c>
      <c r="I278" s="143">
        <v>103.21208</v>
      </c>
      <c r="J278" s="143">
        <v>3.4</v>
      </c>
      <c r="K278" s="143">
        <v>-3.1</v>
      </c>
      <c r="L278" s="143">
        <v>4.5999999999999996</v>
      </c>
      <c r="M278" s="143">
        <v>-0.9</v>
      </c>
      <c r="N278" s="143">
        <v>-1.6</v>
      </c>
      <c r="O278" s="143">
        <v>6.8</v>
      </c>
      <c r="P278" s="143">
        <v>6.4</v>
      </c>
      <c r="Q278" s="143">
        <v>3.1</v>
      </c>
      <c r="R278" s="143">
        <v>1.7</v>
      </c>
      <c r="S278" s="143">
        <v>3.3</v>
      </c>
      <c r="T278" s="143">
        <v>2.7</v>
      </c>
      <c r="U278" s="143">
        <v>3</v>
      </c>
      <c r="V278" s="143">
        <v>3.1</v>
      </c>
      <c r="W278" s="143">
        <v>1</v>
      </c>
      <c r="X278" s="143">
        <v>2.6</v>
      </c>
      <c r="Y278" s="143">
        <v>3.8</v>
      </c>
      <c r="Z278" s="143">
        <v>2.4</v>
      </c>
      <c r="AA278" s="143">
        <v>2.9</v>
      </c>
      <c r="AB278" s="143">
        <v>1.5</v>
      </c>
      <c r="AC278" s="143">
        <v>1.9</v>
      </c>
      <c r="AD278" s="143">
        <v>-0.1</v>
      </c>
      <c r="AE278" s="248">
        <f>(AVERAGE(C276:C278)/AVERAGE(C264:C266)-1)*100</f>
        <v>3.8935583637235816</v>
      </c>
      <c r="AF278" s="190">
        <f t="shared" ref="AF278" si="229">(AVERAGE(D276:D278)/AVERAGE(D264:D266)-1)*100</f>
        <v>0.63530641869320448</v>
      </c>
      <c r="AG278" s="190">
        <f t="shared" ref="AG278" si="230">(AVERAGE(E276:E278)/AVERAGE(E264:E266)-1)*100</f>
        <v>4.4808287371261635</v>
      </c>
      <c r="AH278" s="190">
        <f t="shared" ref="AH278" si="231">(AVERAGE(F276:F278)/AVERAGE(F264:F266)-1)*100</f>
        <v>-0.80709068460175226</v>
      </c>
      <c r="AI278" s="190">
        <f>(AVERAGE(G276:G278)/AVERAGE(G264:G266)-1)*100</f>
        <v>-0.71323634115820767</v>
      </c>
      <c r="AJ278" s="190">
        <f>(AVERAGE(H276:H278)/AVERAGE(H264:H266)-1)*100</f>
        <v>4.9497326496861893</v>
      </c>
      <c r="AK278" s="190">
        <f>(AVERAGE(I276:I278)/AVERAGE(I264:I266)-1)*100</f>
        <v>4.4240991134229635</v>
      </c>
      <c r="AL278" s="141">
        <v>115.55459</v>
      </c>
      <c r="AM278" s="141">
        <v>126.18013999999999</v>
      </c>
      <c r="AN278" s="141">
        <v>99.150239999999997</v>
      </c>
      <c r="AO278" s="141">
        <v>105.53809</v>
      </c>
      <c r="AP278" s="141">
        <v>89.307820000000007</v>
      </c>
      <c r="AQ278" s="141">
        <v>90.585179999999994</v>
      </c>
      <c r="AR278" s="141">
        <v>105.73148999999999</v>
      </c>
      <c r="AS278" s="141">
        <v>0.8</v>
      </c>
      <c r="AT278" s="141">
        <v>0.8</v>
      </c>
      <c r="AU278" s="141">
        <v>1</v>
      </c>
      <c r="AV278" s="141">
        <v>0.7</v>
      </c>
      <c r="AW278" s="141">
        <v>-21.3</v>
      </c>
      <c r="AX278" s="141">
        <v>0.9</v>
      </c>
      <c r="AY278" s="141">
        <v>11.2</v>
      </c>
      <c r="AZ278" s="141">
        <v>0.2</v>
      </c>
      <c r="BA278" s="141">
        <v>-0.3</v>
      </c>
      <c r="BB278" s="141">
        <v>0.9</v>
      </c>
      <c r="BC278" s="141">
        <v>1.4</v>
      </c>
      <c r="BD278" s="141">
        <v>-8</v>
      </c>
      <c r="BE278" s="141">
        <v>0</v>
      </c>
      <c r="BF278" s="141">
        <v>5.2</v>
      </c>
      <c r="BG278" s="141">
        <v>5</v>
      </c>
      <c r="BH278" s="141">
        <v>6.3</v>
      </c>
      <c r="BI278" s="141">
        <v>2.7</v>
      </c>
      <c r="BJ278" s="141">
        <v>2</v>
      </c>
      <c r="BK278" s="141">
        <v>3</v>
      </c>
      <c r="BL278" s="141">
        <v>0.5</v>
      </c>
      <c r="BM278" s="141">
        <v>4.3</v>
      </c>
      <c r="BN278" s="192">
        <f t="shared" ref="BN278" si="232">(AVERAGE(AL276:AL278)/AVERAGE(AL264:AL266)-1)*100</f>
        <v>-1.9278056362151852</v>
      </c>
      <c r="BO278" s="192">
        <f t="shared" ref="BO278" si="233">(AVERAGE(AM276:AM278)/AVERAGE(AM264:AM266)-1)*100</f>
        <v>-3.0320264988180301</v>
      </c>
      <c r="BP278" s="192">
        <f t="shared" ref="BP278" si="234">(AVERAGE(AN276:AN278)/AVERAGE(AN264:AN266)-1)*100</f>
        <v>0.19598566019425334</v>
      </c>
      <c r="BQ278" s="192">
        <f t="shared" ref="BQ278" si="235">(AVERAGE(AO276:AO278)/AVERAGE(AO264:AO266)-1)*100</f>
        <v>2.7766993440079712</v>
      </c>
      <c r="BR278" s="192">
        <f t="shared" ref="BR278" si="236">(AVERAGE(AP276:AP278)/AVERAGE(AP264:AP266)-1)*100</f>
        <v>-16.612737700179146</v>
      </c>
      <c r="BS278" s="192">
        <f t="shared" ref="BS278" si="237">(AVERAGE(AQ276:AQ278)/AVERAGE(AQ264:AQ266)-1)*100</f>
        <v>-2.4273610909022136</v>
      </c>
      <c r="BT278" s="192">
        <f t="shared" ref="BT278" si="238">(AVERAGE(AR276:AR278)/AVERAGE(AR264:AR266)-1)*100</f>
        <v>7.9532632217664379</v>
      </c>
    </row>
    <row r="279" spans="1:72" x14ac:dyDescent="0.25">
      <c r="A279" s="1">
        <v>45566</v>
      </c>
      <c r="C279" s="143">
        <v>113.42148</v>
      </c>
      <c r="D279" s="143">
        <v>110.02978</v>
      </c>
      <c r="E279" s="143">
        <v>113.9997</v>
      </c>
      <c r="F279" s="143">
        <v>114.49032</v>
      </c>
      <c r="G279" s="143">
        <v>104.35603</v>
      </c>
      <c r="H279" s="143">
        <v>105.60856</v>
      </c>
      <c r="I279" s="143">
        <v>110.12142</v>
      </c>
      <c r="J279" s="143">
        <v>6</v>
      </c>
      <c r="K279" s="143">
        <v>-2.2000000000000002</v>
      </c>
      <c r="L279" s="143">
        <v>7.5</v>
      </c>
      <c r="M279" s="143">
        <v>2.2999999999999998</v>
      </c>
      <c r="N279" s="143">
        <v>3.5</v>
      </c>
      <c r="O279" s="143">
        <v>9.5</v>
      </c>
      <c r="P279" s="143">
        <v>8.8000000000000007</v>
      </c>
      <c r="Q279" s="143">
        <v>3.4</v>
      </c>
      <c r="R279" s="143">
        <v>1.3</v>
      </c>
      <c r="S279" s="143">
        <v>3.8</v>
      </c>
      <c r="T279" s="143">
        <v>2.6</v>
      </c>
      <c r="U279" s="143">
        <v>3</v>
      </c>
      <c r="V279" s="143">
        <v>3.8</v>
      </c>
      <c r="W279" s="143">
        <v>1.8</v>
      </c>
      <c r="X279" s="143">
        <v>3</v>
      </c>
      <c r="Y279" s="143">
        <v>3.6</v>
      </c>
      <c r="Z279" s="143">
        <v>2.9</v>
      </c>
      <c r="AA279" s="143">
        <v>2.7</v>
      </c>
      <c r="AB279" s="143">
        <v>2</v>
      </c>
      <c r="AC279" s="143">
        <v>3.2</v>
      </c>
      <c r="AD279" s="143">
        <v>0.9</v>
      </c>
      <c r="AE279" s="248" t="s">
        <v>19</v>
      </c>
      <c r="AF279" s="190" t="s">
        <v>19</v>
      </c>
      <c r="AG279" s="190" t="s">
        <v>19</v>
      </c>
      <c r="AH279" s="190" t="s">
        <v>19</v>
      </c>
      <c r="AI279" s="190" t="s">
        <v>19</v>
      </c>
      <c r="AJ279" s="190" t="s">
        <v>19</v>
      </c>
      <c r="AK279" s="190" t="s">
        <v>19</v>
      </c>
      <c r="AL279" s="141">
        <v>110.66893</v>
      </c>
      <c r="AM279" s="141">
        <v>114.85393000000001</v>
      </c>
      <c r="AN279" s="141">
        <v>104.20788</v>
      </c>
      <c r="AO279" s="141">
        <v>102.46514000000001</v>
      </c>
      <c r="AP279" s="141">
        <v>116.28348</v>
      </c>
      <c r="AQ279" s="141">
        <v>94.019880000000001</v>
      </c>
      <c r="AR279" s="141">
        <v>107.38861</v>
      </c>
      <c r="AS279" s="141">
        <v>1.7</v>
      </c>
      <c r="AT279" s="141">
        <v>-2.9</v>
      </c>
      <c r="AU279" s="141">
        <v>10.7</v>
      </c>
      <c r="AV279" s="141">
        <v>-1.3</v>
      </c>
      <c r="AW279" s="141">
        <v>6.2</v>
      </c>
      <c r="AX279" s="141">
        <v>5.8</v>
      </c>
      <c r="AY279" s="141">
        <v>22.8</v>
      </c>
      <c r="AZ279" s="141">
        <v>0.3</v>
      </c>
      <c r="BA279" s="141">
        <v>-0.5</v>
      </c>
      <c r="BB279" s="141">
        <v>1.9</v>
      </c>
      <c r="BC279" s="141">
        <v>1.1000000000000001</v>
      </c>
      <c r="BD279" s="141">
        <v>-6.6</v>
      </c>
      <c r="BE279" s="141">
        <v>0.6</v>
      </c>
      <c r="BF279" s="141">
        <v>6.8</v>
      </c>
      <c r="BG279" s="141">
        <v>3.8</v>
      </c>
      <c r="BH279" s="141">
        <v>3.9</v>
      </c>
      <c r="BI279" s="141">
        <v>3.5</v>
      </c>
      <c r="BJ279" s="141">
        <v>1.8</v>
      </c>
      <c r="BK279" s="141">
        <v>0.4</v>
      </c>
      <c r="BL279" s="141">
        <v>1.6</v>
      </c>
      <c r="BM279" s="141">
        <v>6.8</v>
      </c>
      <c r="BN279" s="192" t="s">
        <v>19</v>
      </c>
      <c r="BO279" s="192" t="s">
        <v>19</v>
      </c>
      <c r="BP279" s="192" t="s">
        <v>19</v>
      </c>
      <c r="BQ279" s="192" t="s">
        <v>19</v>
      </c>
      <c r="BR279" s="192" t="s">
        <v>19</v>
      </c>
      <c r="BS279" s="192" t="s">
        <v>19</v>
      </c>
      <c r="BT279" s="192" t="s">
        <v>19</v>
      </c>
    </row>
    <row r="280" spans="1:72" x14ac:dyDescent="0.25">
      <c r="A280" s="1">
        <v>45597</v>
      </c>
      <c r="C280" s="143">
        <v>104.49482</v>
      </c>
      <c r="D280" s="143">
        <v>107.675</v>
      </c>
      <c r="E280" s="143">
        <v>103.95265999999999</v>
      </c>
      <c r="F280" s="143">
        <v>102.26900999999999</v>
      </c>
      <c r="G280" s="143">
        <v>97.228560000000002</v>
      </c>
      <c r="H280" s="143">
        <v>98.736699999999999</v>
      </c>
      <c r="I280" s="143">
        <v>104.74123</v>
      </c>
      <c r="J280" s="143">
        <v>1.6</v>
      </c>
      <c r="K280" s="143">
        <v>-4.4000000000000004</v>
      </c>
      <c r="L280" s="143">
        <v>2.8</v>
      </c>
      <c r="M280" s="143">
        <v>-4.3</v>
      </c>
      <c r="N280" s="143">
        <v>0.2</v>
      </c>
      <c r="O280" s="143">
        <v>6</v>
      </c>
      <c r="P280" s="143">
        <v>7.8</v>
      </c>
      <c r="Q280" s="143">
        <v>3.2</v>
      </c>
      <c r="R280" s="143">
        <v>0.7</v>
      </c>
      <c r="S280" s="143">
        <v>3.7</v>
      </c>
      <c r="T280" s="143">
        <v>2</v>
      </c>
      <c r="U280" s="143">
        <v>2.8</v>
      </c>
      <c r="V280" s="143">
        <v>4</v>
      </c>
      <c r="W280" s="143">
        <v>2.2999999999999998</v>
      </c>
      <c r="X280" s="143">
        <v>3</v>
      </c>
      <c r="Y280" s="143">
        <v>2.1</v>
      </c>
      <c r="Z280" s="143">
        <v>3.2</v>
      </c>
      <c r="AA280" s="143">
        <v>1.9</v>
      </c>
      <c r="AB280" s="143">
        <v>2.2999999999999998</v>
      </c>
      <c r="AC280" s="143">
        <v>3.8</v>
      </c>
      <c r="AD280" s="143">
        <v>2.1</v>
      </c>
      <c r="AE280" s="248" t="s">
        <v>19</v>
      </c>
      <c r="AF280" s="190" t="s">
        <v>19</v>
      </c>
      <c r="AG280" s="190" t="s">
        <v>19</v>
      </c>
      <c r="AH280" s="190" t="s">
        <v>19</v>
      </c>
      <c r="AI280" s="190" t="s">
        <v>19</v>
      </c>
      <c r="AJ280" s="190" t="s">
        <v>19</v>
      </c>
      <c r="AK280" s="190" t="s">
        <v>19</v>
      </c>
      <c r="AL280" s="141">
        <v>97.109849999999994</v>
      </c>
      <c r="AM280" s="141">
        <v>97.009810000000002</v>
      </c>
      <c r="AN280" s="141">
        <v>97.264290000000003</v>
      </c>
      <c r="AO280" s="141">
        <v>93.799869999999999</v>
      </c>
      <c r="AP280" s="141">
        <v>110.52499</v>
      </c>
      <c r="AQ280" s="141">
        <v>87.33135</v>
      </c>
      <c r="AR280" s="141">
        <v>100.62366</v>
      </c>
      <c r="AS280" s="141">
        <v>-11.9</v>
      </c>
      <c r="AT280" s="141">
        <v>-18.8</v>
      </c>
      <c r="AU280" s="141">
        <v>1.4</v>
      </c>
      <c r="AV280" s="141">
        <v>-9.6</v>
      </c>
      <c r="AW280" s="141">
        <v>3.3</v>
      </c>
      <c r="AX280" s="141">
        <v>-0.1</v>
      </c>
      <c r="AY280" s="141">
        <v>7.1</v>
      </c>
      <c r="AZ280" s="141">
        <v>-0.8</v>
      </c>
      <c r="BA280" s="141">
        <v>-2.2000000000000002</v>
      </c>
      <c r="BB280" s="141">
        <v>1.8</v>
      </c>
      <c r="BC280" s="141">
        <v>0.1</v>
      </c>
      <c r="BD280" s="141">
        <v>-5.7</v>
      </c>
      <c r="BE280" s="141">
        <v>0.5</v>
      </c>
      <c r="BF280" s="141">
        <v>6.8</v>
      </c>
      <c r="BG280" s="141">
        <v>1.4</v>
      </c>
      <c r="BH280" s="141">
        <v>0.7</v>
      </c>
      <c r="BI280" s="141">
        <v>2.9</v>
      </c>
      <c r="BJ280" s="141">
        <v>0.5</v>
      </c>
      <c r="BK280" s="141">
        <v>-2.2000000000000002</v>
      </c>
      <c r="BL280" s="141">
        <v>0.8</v>
      </c>
      <c r="BM280" s="141">
        <v>7.5</v>
      </c>
      <c r="BN280" s="192" t="s">
        <v>19</v>
      </c>
      <c r="BO280" s="192" t="s">
        <v>19</v>
      </c>
      <c r="BP280" s="192" t="s">
        <v>19</v>
      </c>
      <c r="BQ280" s="192" t="s">
        <v>19</v>
      </c>
      <c r="BR280" s="192" t="s">
        <v>19</v>
      </c>
      <c r="BS280" s="192" t="s">
        <v>19</v>
      </c>
      <c r="BT280" s="192" t="s">
        <v>19</v>
      </c>
    </row>
    <row r="281" spans="1:72" x14ac:dyDescent="0.25">
      <c r="A281" s="1">
        <v>45627</v>
      </c>
      <c r="B281" s="379" t="s">
        <v>259</v>
      </c>
      <c r="C281" s="143">
        <v>93.990039999999993</v>
      </c>
      <c r="D281" s="143">
        <v>111.66493</v>
      </c>
      <c r="E281" s="143">
        <v>90.976860000000002</v>
      </c>
      <c r="F281" s="143">
        <v>93.333849999999998</v>
      </c>
      <c r="G281" s="143">
        <v>101.01172</v>
      </c>
      <c r="H281" s="143">
        <v>86.744680000000002</v>
      </c>
      <c r="I281" s="143">
        <v>84.71011</v>
      </c>
      <c r="J281" s="143">
        <v>1.4</v>
      </c>
      <c r="K281" s="143">
        <v>-6.6</v>
      </c>
      <c r="L281" s="143">
        <v>3.2</v>
      </c>
      <c r="M281" s="143">
        <v>-3.6</v>
      </c>
      <c r="N281" s="143">
        <v>2.6</v>
      </c>
      <c r="O281" s="143">
        <v>3.6</v>
      </c>
      <c r="P281" s="143">
        <v>7</v>
      </c>
      <c r="Q281" s="143">
        <v>3.1</v>
      </c>
      <c r="R281" s="143">
        <v>0</v>
      </c>
      <c r="S281" s="143">
        <v>3.7</v>
      </c>
      <c r="T281" s="143">
        <v>1.6</v>
      </c>
      <c r="U281" s="143">
        <v>2.8</v>
      </c>
      <c r="V281" s="143">
        <v>3.9</v>
      </c>
      <c r="W281" s="143">
        <v>2.7</v>
      </c>
      <c r="X281" s="143">
        <v>3.1</v>
      </c>
      <c r="Y281" s="143">
        <v>0</v>
      </c>
      <c r="Z281" s="143">
        <v>3.7</v>
      </c>
      <c r="AA281" s="143">
        <v>1.6</v>
      </c>
      <c r="AB281" s="143">
        <v>2.8</v>
      </c>
      <c r="AC281" s="143">
        <v>3.9</v>
      </c>
      <c r="AD281" s="143">
        <v>2.7</v>
      </c>
      <c r="AE281" s="248">
        <f t="shared" ref="AE281" si="239">(AVERAGE(C279:C281)/AVERAGE(C267:C269)-1)*100</f>
        <v>3.086132480272985</v>
      </c>
      <c r="AF281" s="190">
        <f t="shared" ref="AF281" si="240">(AVERAGE(D279:D281)/AVERAGE(D267:D269)-1)*100</f>
        <v>-4.4630198872391835</v>
      </c>
      <c r="AG281" s="190">
        <f t="shared" ref="AG281" si="241">(AVERAGE(E279:E281)/AVERAGE(E267:E269)-1)*100</f>
        <v>4.588251066604454</v>
      </c>
      <c r="AH281" s="190">
        <f t="shared" ref="AH281" si="242">(AVERAGE(F279:F281)/AVERAGE(F267:F269)-1)*100</f>
        <v>-1.7491413791878796</v>
      </c>
      <c r="AI281" s="190">
        <f>(AVERAGE(G279:G281)/AVERAGE(G267:G269)-1)*100</f>
        <v>2.1218727030946738</v>
      </c>
      <c r="AJ281" s="190">
        <f>(AVERAGE(H279:H281)/AVERAGE(H267:H269)-1)*100</f>
        <v>6.4990014687565045</v>
      </c>
      <c r="AK281" s="190">
        <f>(AVERAGE(I279:I281)/AVERAGE(I267:I269)-1)*100</f>
        <v>7.9246483438671023</v>
      </c>
      <c r="AL281" s="141">
        <v>107.81717</v>
      </c>
      <c r="AM281" s="141">
        <v>121.07912</v>
      </c>
      <c r="AN281" s="141">
        <v>87.342590000000001</v>
      </c>
      <c r="AO281" s="141">
        <v>96.474770000000007</v>
      </c>
      <c r="AP281" s="141">
        <v>113.98862</v>
      </c>
      <c r="AQ281" s="141">
        <v>55.216760000000001</v>
      </c>
      <c r="AR281" s="141">
        <v>94.894930000000002</v>
      </c>
      <c r="AS281" s="141">
        <v>-9.1999999999999993</v>
      </c>
      <c r="AT281" s="141">
        <v>-11.4</v>
      </c>
      <c r="AU281" s="141">
        <v>-4.0999999999999996</v>
      </c>
      <c r="AV281" s="141">
        <v>-3.5</v>
      </c>
      <c r="AW281" s="141">
        <v>2.2999999999999998</v>
      </c>
      <c r="AX281" s="141">
        <v>-9.1</v>
      </c>
      <c r="AY281" s="141">
        <v>-5</v>
      </c>
      <c r="AZ281" s="141">
        <v>-1.6</v>
      </c>
      <c r="BA281" s="141">
        <v>-3.1</v>
      </c>
      <c r="BB281" s="141">
        <v>1.4</v>
      </c>
      <c r="BC281" s="141">
        <v>-0.2</v>
      </c>
      <c r="BD281" s="141">
        <v>-5.0999999999999996</v>
      </c>
      <c r="BE281" s="141">
        <v>-0.1</v>
      </c>
      <c r="BF281" s="141">
        <v>5.8</v>
      </c>
      <c r="BG281" s="141">
        <v>-1.6</v>
      </c>
      <c r="BH281" s="141">
        <v>-3.1</v>
      </c>
      <c r="BI281" s="141">
        <v>1.4</v>
      </c>
      <c r="BJ281" s="141">
        <v>-0.2</v>
      </c>
      <c r="BK281" s="141">
        <v>-5.0999999999999996</v>
      </c>
      <c r="BL281" s="141">
        <v>-0.1</v>
      </c>
      <c r="BM281" s="141">
        <v>5.8</v>
      </c>
      <c r="BN281" s="192">
        <f>(AVERAGE(AL279:AL281)/AVERAGE(AL267:AL269)-1)*100</f>
        <v>-6.5751041600307314</v>
      </c>
      <c r="BO281" s="192">
        <f t="shared" ref="BO281" si="243">(AVERAGE(AM279:AM281)/AVERAGE(AM267:AM269)-1)*100</f>
        <v>-11.101402086047207</v>
      </c>
      <c r="BP281" s="192">
        <f t="shared" ref="BP281" si="244">(AVERAGE(AN279:AN281)/AVERAGE(AN267:AN269)-1)*100</f>
        <v>2.734289171075166</v>
      </c>
      <c r="BQ281" s="192">
        <f t="shared" ref="BQ281" si="245">(AVERAGE(AO279:AO281)/AVERAGE(AO267:AO269)-1)*100</f>
        <v>-4.7886399889053299</v>
      </c>
      <c r="BR281" s="192">
        <f t="shared" ref="BR281" si="246">(AVERAGE(AP279:AP281)/AVERAGE(AP267:AP269)-1)*100</f>
        <v>3.922729253729651</v>
      </c>
      <c r="BS281" s="192">
        <f t="shared" ref="BS281" si="247">(AVERAGE(AQ279:AQ281)/AVERAGE(AQ267:AQ269)-1)*100</f>
        <v>-0.16387409830421751</v>
      </c>
      <c r="BT281" s="192">
        <f t="shared" ref="BT281" si="248">(AVERAGE(AR279:AR281)/AVERAGE(AR267:AR269)-1)*100</f>
        <v>7.6944983427565283</v>
      </c>
    </row>
    <row r="282" spans="1:72" x14ac:dyDescent="0.25">
      <c r="A282" s="1">
        <v>45658</v>
      </c>
      <c r="C282" s="143">
        <v>94.996290000000002</v>
      </c>
      <c r="D282" s="143">
        <v>99.3185</v>
      </c>
      <c r="E282" s="143">
        <v>94.259450000000001</v>
      </c>
      <c r="F282" s="143">
        <v>96.372280000000003</v>
      </c>
      <c r="G282" s="143">
        <v>96.338120000000004</v>
      </c>
      <c r="H282" s="143">
        <v>90.572289999999995</v>
      </c>
      <c r="I282" s="143">
        <v>98.859359999999995</v>
      </c>
      <c r="J282" s="143">
        <v>1.3</v>
      </c>
      <c r="K282" s="143">
        <v>-5.3</v>
      </c>
      <c r="L282" s="143">
        <v>2.6</v>
      </c>
      <c r="M282" s="143">
        <v>0.1</v>
      </c>
      <c r="N282" s="143">
        <v>-2.8</v>
      </c>
      <c r="O282" s="143">
        <v>4.4000000000000004</v>
      </c>
      <c r="P282" s="143">
        <v>5</v>
      </c>
      <c r="Q282" s="143">
        <v>1.3</v>
      </c>
      <c r="R282" s="143">
        <v>-5.3</v>
      </c>
      <c r="S282" s="143">
        <v>2.6</v>
      </c>
      <c r="T282" s="143">
        <v>0.1</v>
      </c>
      <c r="U282" s="143">
        <v>-2.8</v>
      </c>
      <c r="V282" s="143">
        <v>4.4000000000000004</v>
      </c>
      <c r="W282" s="143">
        <v>5</v>
      </c>
      <c r="X282" s="143">
        <v>2.9</v>
      </c>
      <c r="Y282" s="143">
        <v>-1</v>
      </c>
      <c r="Z282" s="143">
        <v>3.6</v>
      </c>
      <c r="AA282" s="143">
        <v>1.2</v>
      </c>
      <c r="AB282" s="143">
        <v>2.5</v>
      </c>
      <c r="AC282" s="143">
        <v>4.3</v>
      </c>
      <c r="AD282" s="143">
        <v>2.8</v>
      </c>
      <c r="AL282" s="141">
        <v>102.60088</v>
      </c>
      <c r="AM282" s="141">
        <v>108.88737</v>
      </c>
      <c r="AN282" s="141">
        <v>92.895430000000005</v>
      </c>
      <c r="AO282" s="141">
        <v>97.2042</v>
      </c>
      <c r="AP282" s="141">
        <v>110.73578000000001</v>
      </c>
      <c r="AQ282" s="141">
        <v>68.817819999999998</v>
      </c>
      <c r="AR282" s="141">
        <v>100.5393</v>
      </c>
      <c r="AS282" s="141">
        <v>-8.9</v>
      </c>
      <c r="AT282" s="141">
        <v>-12.8</v>
      </c>
      <c r="AU282" s="141">
        <v>-1.1000000000000001</v>
      </c>
      <c r="AV282" s="141">
        <v>-2.7</v>
      </c>
      <c r="AW282" s="141">
        <v>14.4</v>
      </c>
      <c r="AX282" s="141">
        <v>-7.5</v>
      </c>
      <c r="AY282" s="141">
        <v>-2.7</v>
      </c>
      <c r="AZ282" s="141">
        <v>-8.9</v>
      </c>
      <c r="BA282" s="141">
        <v>-12.8</v>
      </c>
      <c r="BB282" s="141">
        <v>-1.1000000000000001</v>
      </c>
      <c r="BC282" s="141">
        <v>-2.7</v>
      </c>
      <c r="BD282" s="141">
        <v>14.4</v>
      </c>
      <c r="BE282" s="141">
        <v>-7.5</v>
      </c>
      <c r="BF282" s="141">
        <v>-2.7</v>
      </c>
      <c r="BG282" s="141">
        <v>-2.5</v>
      </c>
      <c r="BH282" s="141">
        <v>-4.5</v>
      </c>
      <c r="BI282" s="141">
        <v>1.3</v>
      </c>
      <c r="BJ282" s="141">
        <v>-0.7</v>
      </c>
      <c r="BK282" s="141">
        <v>-3.9</v>
      </c>
      <c r="BL282" s="141">
        <v>-0.6</v>
      </c>
      <c r="BM282" s="141">
        <v>5.8</v>
      </c>
    </row>
    <row r="283" spans="1:72" x14ac:dyDescent="0.25">
      <c r="A283" s="1">
        <v>45689</v>
      </c>
      <c r="C283" s="143">
        <v>93.702160000000006</v>
      </c>
      <c r="D283" s="143">
        <v>93.408420000000007</v>
      </c>
      <c r="E283" s="143">
        <v>93.752229999999997</v>
      </c>
      <c r="F283" s="143">
        <v>92.17953</v>
      </c>
      <c r="G283" s="143">
        <v>90.637389999999996</v>
      </c>
      <c r="H283" s="143">
        <v>90.855019999999996</v>
      </c>
      <c r="I283" s="143">
        <v>96.813149999999993</v>
      </c>
      <c r="J283" s="143">
        <v>1.5</v>
      </c>
      <c r="K283" s="143">
        <v>-3.2</v>
      </c>
      <c r="L283" s="143">
        <v>2.2999999999999998</v>
      </c>
      <c r="M283" s="143">
        <v>0.4</v>
      </c>
      <c r="N283" s="143">
        <v>-5.4</v>
      </c>
      <c r="O283" s="143">
        <v>2</v>
      </c>
      <c r="P283" s="143">
        <v>3.7</v>
      </c>
      <c r="Q283" s="143">
        <v>1.4</v>
      </c>
      <c r="R283" s="143">
        <v>-4.3</v>
      </c>
      <c r="S283" s="143">
        <v>2.5</v>
      </c>
      <c r="T283" s="143">
        <v>0.2</v>
      </c>
      <c r="U283" s="143">
        <v>-4.0999999999999996</v>
      </c>
      <c r="V283" s="143">
        <v>3.2</v>
      </c>
      <c r="W283" s="143">
        <v>4.3</v>
      </c>
      <c r="X283" s="143">
        <v>2.6</v>
      </c>
      <c r="Y283" s="143">
        <v>-1.6</v>
      </c>
      <c r="Z283" s="143">
        <v>3.4</v>
      </c>
      <c r="AA283" s="143">
        <v>0.7</v>
      </c>
      <c r="AB283" s="143">
        <v>1.4</v>
      </c>
      <c r="AC283" s="143">
        <v>4</v>
      </c>
      <c r="AD283" s="143">
        <v>3</v>
      </c>
      <c r="AL283" s="141">
        <v>97.235560000000007</v>
      </c>
      <c r="AM283" s="141">
        <v>100.44704</v>
      </c>
      <c r="AN283" s="141">
        <v>92.277479999999997</v>
      </c>
      <c r="AO283" s="141">
        <v>92.549059999999997</v>
      </c>
      <c r="AP283" s="141">
        <v>101.89507999999999</v>
      </c>
      <c r="AQ283" s="141">
        <v>81.697029999999998</v>
      </c>
      <c r="AR283" s="141">
        <v>95.718199999999996</v>
      </c>
      <c r="AS283" s="141">
        <v>-11.6</v>
      </c>
      <c r="AT283" s="141">
        <v>-17.100000000000001</v>
      </c>
      <c r="AU283" s="141">
        <v>-0.6</v>
      </c>
      <c r="AV283" s="141">
        <v>2.6</v>
      </c>
      <c r="AW283" s="141">
        <v>-7.1</v>
      </c>
      <c r="AX283" s="141">
        <v>-3.6</v>
      </c>
      <c r="AY283" s="141">
        <v>2.7</v>
      </c>
      <c r="AZ283" s="141">
        <v>-10.3</v>
      </c>
      <c r="BA283" s="141">
        <v>-14.9</v>
      </c>
      <c r="BB283" s="141">
        <v>-0.8</v>
      </c>
      <c r="BC283" s="141">
        <v>-0.2</v>
      </c>
      <c r="BD283" s="141">
        <v>3</v>
      </c>
      <c r="BE283" s="141">
        <v>-5.4</v>
      </c>
      <c r="BF283" s="141">
        <v>-0.1</v>
      </c>
      <c r="BG283" s="141">
        <v>-4.2</v>
      </c>
      <c r="BH283" s="141">
        <v>-6.8</v>
      </c>
      <c r="BI283" s="141">
        <v>0.9</v>
      </c>
      <c r="BJ283" s="141">
        <v>-0.6</v>
      </c>
      <c r="BK283" s="141">
        <v>-5</v>
      </c>
      <c r="BL283" s="141">
        <v>-1.4</v>
      </c>
      <c r="BM283" s="141">
        <v>5.5</v>
      </c>
    </row>
    <row r="305" spans="1:1" x14ac:dyDescent="0.25">
      <c r="A305" s="1">
        <v>45689</v>
      </c>
    </row>
    <row r="306" spans="1:1" x14ac:dyDescent="0.25">
      <c r="A306" s="1">
        <v>45658</v>
      </c>
    </row>
    <row r="307" spans="1:1" x14ac:dyDescent="0.25">
      <c r="A307" s="1">
        <v>45627</v>
      </c>
    </row>
    <row r="308" spans="1:1" x14ac:dyDescent="0.25">
      <c r="A308" s="1">
        <v>45597</v>
      </c>
    </row>
    <row r="309" spans="1:1" x14ac:dyDescent="0.25">
      <c r="A309" s="1">
        <v>45566</v>
      </c>
    </row>
    <row r="310" spans="1:1" x14ac:dyDescent="0.25">
      <c r="A310" s="1">
        <v>45536</v>
      </c>
    </row>
    <row r="311" spans="1:1" x14ac:dyDescent="0.25">
      <c r="A311" s="1">
        <v>45505</v>
      </c>
    </row>
    <row r="312" spans="1:1" x14ac:dyDescent="0.25">
      <c r="A312" s="1">
        <v>45474</v>
      </c>
    </row>
    <row r="313" spans="1:1" x14ac:dyDescent="0.25">
      <c r="A313" s="1">
        <v>45444</v>
      </c>
    </row>
    <row r="314" spans="1:1" x14ac:dyDescent="0.25">
      <c r="A314" s="1">
        <v>45413</v>
      </c>
    </row>
    <row r="315" spans="1:1" x14ac:dyDescent="0.25">
      <c r="A315" s="1">
        <v>45383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Y290"/>
  <sheetViews>
    <sheetView zoomScaleNormal="100" workbookViewId="0">
      <pane xSplit="1" ySplit="3" topLeftCell="X261" activePane="bottomRight" state="frozen"/>
      <selection activeCell="B222" sqref="B222:BZ283"/>
      <selection pane="topRight" activeCell="B222" sqref="B222:BZ283"/>
      <selection pane="bottomLeft" activeCell="B222" sqref="B222:BZ283"/>
      <selection pane="bottomRight" activeCell="B222" sqref="B222:BZ283"/>
    </sheetView>
  </sheetViews>
  <sheetFormatPr defaultColWidth="9.140625" defaultRowHeight="15" x14ac:dyDescent="0.25"/>
  <cols>
    <col min="1" max="1" width="17.5703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5" bestFit="1" customWidth="1"/>
    <col min="32" max="39" width="15.7109375" customWidth="1"/>
    <col min="40" max="40" width="9.140625" style="145"/>
    <col min="48" max="48" width="9.140625" style="145"/>
  </cols>
  <sheetData>
    <row r="1" spans="1:55" x14ac:dyDescent="0.25">
      <c r="B1" s="278" t="s">
        <v>238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</row>
    <row r="2" spans="1:55" x14ac:dyDescent="0.25">
      <c r="A2" s="29"/>
      <c r="B2" s="272" t="s">
        <v>20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2"/>
      <c r="AS2" s="272"/>
      <c r="AT2" s="272"/>
      <c r="AU2" s="272"/>
      <c r="AV2" s="272"/>
      <c r="AW2" s="272"/>
      <c r="AX2" s="272"/>
      <c r="AY2" s="272"/>
      <c r="AZ2" s="272"/>
      <c r="BA2" s="272"/>
      <c r="BB2" s="272"/>
      <c r="BC2" s="272"/>
    </row>
    <row r="3" spans="1:55" x14ac:dyDescent="0.25">
      <c r="A3" s="276" t="s">
        <v>1</v>
      </c>
      <c r="B3" s="272" t="s">
        <v>2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2"/>
      <c r="BC3" s="272"/>
    </row>
    <row r="4" spans="1:55" x14ac:dyDescent="0.25">
      <c r="A4" s="276"/>
      <c r="B4" s="277" t="s">
        <v>252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 t="s">
        <v>253</v>
      </c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</row>
    <row r="5" spans="1:55" x14ac:dyDescent="0.25">
      <c r="A5" s="276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</row>
    <row r="6" spans="1:55" x14ac:dyDescent="0.25">
      <c r="A6" s="1">
        <v>37257</v>
      </c>
      <c r="B6" s="233">
        <v>90.766249999999999</v>
      </c>
      <c r="C6" s="233">
        <v>97.247720000000001</v>
      </c>
      <c r="D6" s="233">
        <v>79.355950000000007</v>
      </c>
      <c r="E6" s="233">
        <v>43.736190000000001</v>
      </c>
      <c r="F6" s="233" t="s">
        <v>176</v>
      </c>
      <c r="G6" s="233">
        <v>103.74464999999999</v>
      </c>
      <c r="H6" s="233" t="s">
        <v>176</v>
      </c>
      <c r="I6" s="233">
        <v>77.189890000000005</v>
      </c>
      <c r="J6" s="233">
        <v>108.22417</v>
      </c>
      <c r="K6" s="233">
        <v>91.278360000000006</v>
      </c>
      <c r="L6" s="233">
        <v>111.86712</v>
      </c>
      <c r="M6" s="233">
        <v>83.856070000000003</v>
      </c>
      <c r="N6" s="233">
        <v>90.695620000000005</v>
      </c>
      <c r="O6" s="233">
        <v>63.84375</v>
      </c>
      <c r="P6" s="233">
        <v>98.591669999999993</v>
      </c>
      <c r="Q6" s="233">
        <v>95.785659999999993</v>
      </c>
      <c r="R6" s="233" t="s">
        <v>176</v>
      </c>
      <c r="S6" s="233" t="s">
        <v>176</v>
      </c>
      <c r="T6" s="233">
        <v>54.348109999999998</v>
      </c>
      <c r="U6" s="233">
        <v>0</v>
      </c>
      <c r="V6" s="233">
        <v>0</v>
      </c>
      <c r="W6" s="233">
        <v>0</v>
      </c>
      <c r="X6" s="233">
        <v>0</v>
      </c>
      <c r="Y6" s="233" t="s">
        <v>176</v>
      </c>
      <c r="Z6" s="233">
        <v>0</v>
      </c>
      <c r="AA6" s="233" t="s">
        <v>176</v>
      </c>
      <c r="AB6" s="233">
        <v>0</v>
      </c>
      <c r="AC6" s="233">
        <v>0</v>
      </c>
      <c r="AD6" s="233">
        <v>0</v>
      </c>
      <c r="AE6" s="234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 t="s">
        <v>176</v>
      </c>
      <c r="AL6" s="233" t="s">
        <v>176</v>
      </c>
      <c r="AM6" s="233">
        <v>0</v>
      </c>
      <c r="AN6" s="144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4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3">
        <v>92.987949999999998</v>
      </c>
      <c r="C7" s="233">
        <v>100.97517999999999</v>
      </c>
      <c r="D7" s="233">
        <v>79.995320000000007</v>
      </c>
      <c r="E7" s="233">
        <v>49.617469999999997</v>
      </c>
      <c r="F7" s="233" t="s">
        <v>176</v>
      </c>
      <c r="G7" s="233">
        <v>103.1353</v>
      </c>
      <c r="H7" s="233" t="s">
        <v>176</v>
      </c>
      <c r="I7" s="233">
        <v>81.064430000000002</v>
      </c>
      <c r="J7" s="233">
        <v>107.4402</v>
      </c>
      <c r="K7" s="233">
        <v>89.414590000000004</v>
      </c>
      <c r="L7" s="233">
        <v>112.05776</v>
      </c>
      <c r="M7" s="233">
        <v>82.843729999999994</v>
      </c>
      <c r="N7" s="233">
        <v>92.936819999999997</v>
      </c>
      <c r="O7" s="233">
        <v>65.643360000000001</v>
      </c>
      <c r="P7" s="233">
        <v>98.931160000000006</v>
      </c>
      <c r="Q7" s="233">
        <v>96.786630000000002</v>
      </c>
      <c r="R7" s="233" t="s">
        <v>176</v>
      </c>
      <c r="S7" s="233" t="s">
        <v>176</v>
      </c>
      <c r="T7" s="233">
        <v>56.258310000000002</v>
      </c>
      <c r="U7" s="233">
        <v>2.4</v>
      </c>
      <c r="V7" s="233">
        <v>3.8</v>
      </c>
      <c r="W7" s="233">
        <v>0.8</v>
      </c>
      <c r="X7" s="233">
        <v>13.4</v>
      </c>
      <c r="Y7" s="233" t="s">
        <v>176</v>
      </c>
      <c r="Z7" s="233">
        <v>-0.6</v>
      </c>
      <c r="AA7" s="233" t="s">
        <v>176</v>
      </c>
      <c r="AB7" s="233">
        <v>5</v>
      </c>
      <c r="AC7" s="233">
        <v>-0.7</v>
      </c>
      <c r="AD7" s="233">
        <v>-2</v>
      </c>
      <c r="AE7" s="234">
        <v>0.2</v>
      </c>
      <c r="AF7" s="233">
        <v>-1.2</v>
      </c>
      <c r="AG7" s="233">
        <v>2.5</v>
      </c>
      <c r="AH7" s="233">
        <v>2.8</v>
      </c>
      <c r="AI7" s="233">
        <v>0.3</v>
      </c>
      <c r="AJ7" s="233">
        <v>1</v>
      </c>
      <c r="AK7" s="233" t="s">
        <v>176</v>
      </c>
      <c r="AL7" s="233" t="s">
        <v>176</v>
      </c>
      <c r="AM7" s="233">
        <v>3.5</v>
      </c>
      <c r="AN7" s="144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4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3">
        <v>92.343980000000002</v>
      </c>
      <c r="C8" s="233">
        <v>100.63312000000001</v>
      </c>
      <c r="D8" s="233">
        <v>70.822609999999997</v>
      </c>
      <c r="E8" s="233">
        <v>47.920560000000002</v>
      </c>
      <c r="F8" s="233" t="s">
        <v>176</v>
      </c>
      <c r="G8" s="233">
        <v>102.55389</v>
      </c>
      <c r="H8" s="233" t="s">
        <v>176</v>
      </c>
      <c r="I8" s="233">
        <v>80.417680000000004</v>
      </c>
      <c r="J8" s="233">
        <v>106.13205000000001</v>
      </c>
      <c r="K8" s="233">
        <v>91.679130000000001</v>
      </c>
      <c r="L8" s="233">
        <v>107.51</v>
      </c>
      <c r="M8" s="233">
        <v>82.029669999999996</v>
      </c>
      <c r="N8" s="233">
        <v>91.73836</v>
      </c>
      <c r="O8" s="233">
        <v>65.489549999999994</v>
      </c>
      <c r="P8" s="233">
        <v>99.908990000000003</v>
      </c>
      <c r="Q8" s="233">
        <v>95.016909999999996</v>
      </c>
      <c r="R8" s="233" t="s">
        <v>176</v>
      </c>
      <c r="S8" s="233" t="s">
        <v>176</v>
      </c>
      <c r="T8" s="233">
        <v>56.868940000000002</v>
      </c>
      <c r="U8" s="233">
        <v>-0.7</v>
      </c>
      <c r="V8" s="233">
        <v>-0.3</v>
      </c>
      <c r="W8" s="233">
        <v>-11.5</v>
      </c>
      <c r="X8" s="233">
        <v>-3.4</v>
      </c>
      <c r="Y8" s="233" t="s">
        <v>176</v>
      </c>
      <c r="Z8" s="233">
        <v>-0.6</v>
      </c>
      <c r="AA8" s="233" t="s">
        <v>176</v>
      </c>
      <c r="AB8" s="233">
        <v>-0.8</v>
      </c>
      <c r="AC8" s="233">
        <v>-1.2</v>
      </c>
      <c r="AD8" s="233">
        <v>2.5</v>
      </c>
      <c r="AE8" s="234">
        <v>-4.0999999999999996</v>
      </c>
      <c r="AF8" s="233">
        <v>-1</v>
      </c>
      <c r="AG8" s="233">
        <v>-1.3</v>
      </c>
      <c r="AH8" s="233">
        <v>-0.2</v>
      </c>
      <c r="AI8" s="233">
        <v>1</v>
      </c>
      <c r="AJ8" s="233">
        <v>-1.8</v>
      </c>
      <c r="AK8" s="233" t="s">
        <v>176</v>
      </c>
      <c r="AL8" s="233" t="s">
        <v>176</v>
      </c>
      <c r="AM8" s="233">
        <v>1.1000000000000001</v>
      </c>
      <c r="AN8" s="144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4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3">
        <v>92.591610000000003</v>
      </c>
      <c r="C9" s="233">
        <v>98.826899999999995</v>
      </c>
      <c r="D9" s="233">
        <v>79.373639999999995</v>
      </c>
      <c r="E9" s="233">
        <v>48.16395</v>
      </c>
      <c r="F9" s="233" t="s">
        <v>176</v>
      </c>
      <c r="G9" s="233">
        <v>108.21319</v>
      </c>
      <c r="H9" s="233" t="s">
        <v>176</v>
      </c>
      <c r="I9" s="233">
        <v>86.462900000000005</v>
      </c>
      <c r="J9" s="233">
        <v>100.80145</v>
      </c>
      <c r="K9" s="233">
        <v>89.466759999999994</v>
      </c>
      <c r="L9" s="233">
        <v>116.35019</v>
      </c>
      <c r="M9" s="233">
        <v>84.9679</v>
      </c>
      <c r="N9" s="233">
        <v>92.581149999999994</v>
      </c>
      <c r="O9" s="233">
        <v>64.574160000000006</v>
      </c>
      <c r="P9" s="233">
        <v>99.716719999999995</v>
      </c>
      <c r="Q9" s="233">
        <v>97.055009999999996</v>
      </c>
      <c r="R9" s="233" t="s">
        <v>176</v>
      </c>
      <c r="S9" s="233" t="s">
        <v>176</v>
      </c>
      <c r="T9" s="233">
        <v>57.733730000000001</v>
      </c>
      <c r="U9" s="233">
        <v>0.3</v>
      </c>
      <c r="V9" s="233">
        <v>-1.8</v>
      </c>
      <c r="W9" s="233">
        <v>12.1</v>
      </c>
      <c r="X9" s="233">
        <v>0.5</v>
      </c>
      <c r="Y9" s="233" t="s">
        <v>176</v>
      </c>
      <c r="Z9" s="233">
        <v>5.5</v>
      </c>
      <c r="AA9" s="233" t="s">
        <v>176</v>
      </c>
      <c r="AB9" s="233">
        <v>7.5</v>
      </c>
      <c r="AC9" s="233">
        <v>-5</v>
      </c>
      <c r="AD9" s="233">
        <v>-2.4</v>
      </c>
      <c r="AE9" s="234">
        <v>8.1999999999999993</v>
      </c>
      <c r="AF9" s="233">
        <v>3.6</v>
      </c>
      <c r="AG9" s="233">
        <v>0.9</v>
      </c>
      <c r="AH9" s="233">
        <v>-1.4</v>
      </c>
      <c r="AI9" s="233">
        <v>-0.2</v>
      </c>
      <c r="AJ9" s="233">
        <v>2.1</v>
      </c>
      <c r="AK9" s="233" t="s">
        <v>176</v>
      </c>
      <c r="AL9" s="233" t="s">
        <v>176</v>
      </c>
      <c r="AM9" s="233">
        <v>1.5</v>
      </c>
      <c r="AN9" s="144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4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3">
        <v>92.556510000000003</v>
      </c>
      <c r="C10" s="233">
        <v>98.025779999999997</v>
      </c>
      <c r="D10" s="233">
        <v>76.633830000000003</v>
      </c>
      <c r="E10" s="233">
        <v>46.61551</v>
      </c>
      <c r="F10" s="233" t="s">
        <v>176</v>
      </c>
      <c r="G10" s="233">
        <v>107.8475</v>
      </c>
      <c r="H10" s="233" t="s">
        <v>176</v>
      </c>
      <c r="I10" s="233">
        <v>87.476820000000004</v>
      </c>
      <c r="J10" s="233">
        <v>96.216419999999999</v>
      </c>
      <c r="K10" s="233">
        <v>89.863110000000006</v>
      </c>
      <c r="L10" s="233">
        <v>109.89572</v>
      </c>
      <c r="M10" s="233">
        <v>84.376040000000003</v>
      </c>
      <c r="N10" s="233">
        <v>92.320740000000001</v>
      </c>
      <c r="O10" s="233">
        <v>63.915840000000003</v>
      </c>
      <c r="P10" s="233">
        <v>97.536510000000007</v>
      </c>
      <c r="Q10" s="233">
        <v>97.44623</v>
      </c>
      <c r="R10" s="233" t="s">
        <v>176</v>
      </c>
      <c r="S10" s="233" t="s">
        <v>176</v>
      </c>
      <c r="T10" s="233">
        <v>58.196379999999998</v>
      </c>
      <c r="U10" s="233">
        <v>0</v>
      </c>
      <c r="V10" s="233">
        <v>-0.8</v>
      </c>
      <c r="W10" s="233">
        <v>-3.5</v>
      </c>
      <c r="X10" s="233">
        <v>-3.2</v>
      </c>
      <c r="Y10" s="233" t="s">
        <v>176</v>
      </c>
      <c r="Z10" s="233">
        <v>-0.3</v>
      </c>
      <c r="AA10" s="233" t="s">
        <v>176</v>
      </c>
      <c r="AB10" s="233">
        <v>1.2</v>
      </c>
      <c r="AC10" s="233">
        <v>-4.5</v>
      </c>
      <c r="AD10" s="233">
        <v>0.4</v>
      </c>
      <c r="AE10" s="234">
        <v>-5.5</v>
      </c>
      <c r="AF10" s="233">
        <v>-0.7</v>
      </c>
      <c r="AG10" s="233">
        <v>-0.3</v>
      </c>
      <c r="AH10" s="233">
        <v>-1</v>
      </c>
      <c r="AI10" s="233">
        <v>-2.2000000000000002</v>
      </c>
      <c r="AJ10" s="233">
        <v>0.4</v>
      </c>
      <c r="AK10" s="233" t="s">
        <v>176</v>
      </c>
      <c r="AL10" s="233" t="s">
        <v>176</v>
      </c>
      <c r="AM10" s="233">
        <v>0.8</v>
      </c>
      <c r="AN10" s="144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4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3">
        <v>92.836190000000002</v>
      </c>
      <c r="C11" s="233">
        <v>98.512320000000003</v>
      </c>
      <c r="D11" s="233">
        <v>77.866919999999993</v>
      </c>
      <c r="E11" s="233">
        <v>48.242190000000001</v>
      </c>
      <c r="F11" s="233" t="s">
        <v>176</v>
      </c>
      <c r="G11" s="233">
        <v>105.86256</v>
      </c>
      <c r="H11" s="233" t="s">
        <v>176</v>
      </c>
      <c r="I11" s="233">
        <v>84.908810000000003</v>
      </c>
      <c r="J11" s="233">
        <v>104.09493000000001</v>
      </c>
      <c r="K11" s="233">
        <v>89.569909999999993</v>
      </c>
      <c r="L11" s="233">
        <v>122.41708</v>
      </c>
      <c r="M11" s="233">
        <v>84.285650000000004</v>
      </c>
      <c r="N11" s="233">
        <v>90.765410000000003</v>
      </c>
      <c r="O11" s="233">
        <v>65.949910000000003</v>
      </c>
      <c r="P11" s="233">
        <v>96.598479999999995</v>
      </c>
      <c r="Q11" s="233">
        <v>97.925380000000004</v>
      </c>
      <c r="R11" s="233" t="s">
        <v>176</v>
      </c>
      <c r="S11" s="233" t="s">
        <v>176</v>
      </c>
      <c r="T11" s="233">
        <v>57.337780000000002</v>
      </c>
      <c r="U11" s="233">
        <v>0.3</v>
      </c>
      <c r="V11" s="233">
        <v>0.5</v>
      </c>
      <c r="W11" s="233">
        <v>1.6</v>
      </c>
      <c r="X11" s="233">
        <v>3.5</v>
      </c>
      <c r="Y11" s="233" t="s">
        <v>176</v>
      </c>
      <c r="Z11" s="233">
        <v>-1.8</v>
      </c>
      <c r="AA11" s="233" t="s">
        <v>176</v>
      </c>
      <c r="AB11" s="233">
        <v>-2.9</v>
      </c>
      <c r="AC11" s="233">
        <v>8.1999999999999993</v>
      </c>
      <c r="AD11" s="233">
        <v>-0.3</v>
      </c>
      <c r="AE11" s="234">
        <v>11.4</v>
      </c>
      <c r="AF11" s="233">
        <v>-0.1</v>
      </c>
      <c r="AG11" s="233">
        <v>-1.7</v>
      </c>
      <c r="AH11" s="233">
        <v>3.2</v>
      </c>
      <c r="AI11" s="233">
        <v>-1</v>
      </c>
      <c r="AJ11" s="233">
        <v>0.5</v>
      </c>
      <c r="AK11" s="233" t="s">
        <v>176</v>
      </c>
      <c r="AL11" s="233" t="s">
        <v>176</v>
      </c>
      <c r="AM11" s="233">
        <v>-1.5</v>
      </c>
      <c r="AN11" s="144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4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3">
        <v>93.185119999999998</v>
      </c>
      <c r="C12" s="233">
        <v>104.97817999999999</v>
      </c>
      <c r="D12" s="233">
        <v>78.607470000000006</v>
      </c>
      <c r="E12" s="233">
        <v>48.850549999999998</v>
      </c>
      <c r="F12" s="233" t="s">
        <v>176</v>
      </c>
      <c r="G12" s="233">
        <v>108.87434</v>
      </c>
      <c r="H12" s="233" t="s">
        <v>176</v>
      </c>
      <c r="I12" s="233">
        <v>85.078249999999997</v>
      </c>
      <c r="J12" s="233">
        <v>114.38381</v>
      </c>
      <c r="K12" s="233">
        <v>89.83717</v>
      </c>
      <c r="L12" s="233">
        <v>119.77798</v>
      </c>
      <c r="M12" s="233">
        <v>86.725750000000005</v>
      </c>
      <c r="N12" s="233">
        <v>93.112979999999993</v>
      </c>
      <c r="O12" s="233">
        <v>64.638620000000003</v>
      </c>
      <c r="P12" s="233">
        <v>97.459890000000001</v>
      </c>
      <c r="Q12" s="233">
        <v>94.769689999999997</v>
      </c>
      <c r="R12" s="233" t="s">
        <v>176</v>
      </c>
      <c r="S12" s="233" t="s">
        <v>176</v>
      </c>
      <c r="T12" s="233">
        <v>61.422910000000002</v>
      </c>
      <c r="U12" s="233">
        <v>0.4</v>
      </c>
      <c r="V12" s="233">
        <v>6.6</v>
      </c>
      <c r="W12" s="233">
        <v>1</v>
      </c>
      <c r="X12" s="233">
        <v>1.3</v>
      </c>
      <c r="Y12" s="233" t="s">
        <v>176</v>
      </c>
      <c r="Z12" s="233">
        <v>2.8</v>
      </c>
      <c r="AA12" s="233" t="s">
        <v>176</v>
      </c>
      <c r="AB12" s="233">
        <v>0.2</v>
      </c>
      <c r="AC12" s="233">
        <v>9.9</v>
      </c>
      <c r="AD12" s="233">
        <v>0.3</v>
      </c>
      <c r="AE12" s="234">
        <v>-2.2000000000000002</v>
      </c>
      <c r="AF12" s="233">
        <v>2.9</v>
      </c>
      <c r="AG12" s="233">
        <v>2.6</v>
      </c>
      <c r="AH12" s="233">
        <v>-2</v>
      </c>
      <c r="AI12" s="233">
        <v>0.9</v>
      </c>
      <c r="AJ12" s="233">
        <v>-3.2</v>
      </c>
      <c r="AK12" s="233" t="s">
        <v>176</v>
      </c>
      <c r="AL12" s="233" t="s">
        <v>176</v>
      </c>
      <c r="AM12" s="233">
        <v>7.1</v>
      </c>
      <c r="AN12" s="144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4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3">
        <v>92.376130000000003</v>
      </c>
      <c r="C13" s="233">
        <v>103.32304000000001</v>
      </c>
      <c r="D13" s="233">
        <v>75.230270000000004</v>
      </c>
      <c r="E13" s="233">
        <v>47.645809999999997</v>
      </c>
      <c r="F13" s="233" t="s">
        <v>176</v>
      </c>
      <c r="G13" s="233">
        <v>100.74576999999999</v>
      </c>
      <c r="H13" s="233" t="s">
        <v>176</v>
      </c>
      <c r="I13" s="233">
        <v>84.389650000000003</v>
      </c>
      <c r="J13" s="233">
        <v>114.99249</v>
      </c>
      <c r="K13" s="233">
        <v>87.769620000000003</v>
      </c>
      <c r="L13" s="233">
        <v>120.95963</v>
      </c>
      <c r="M13" s="233">
        <v>88.763509999999997</v>
      </c>
      <c r="N13" s="233">
        <v>90.126009999999994</v>
      </c>
      <c r="O13" s="233">
        <v>63.542850000000001</v>
      </c>
      <c r="P13" s="233">
        <v>98.351039999999998</v>
      </c>
      <c r="Q13" s="233">
        <v>96.501810000000006</v>
      </c>
      <c r="R13" s="233" t="s">
        <v>176</v>
      </c>
      <c r="S13" s="233" t="s">
        <v>176</v>
      </c>
      <c r="T13" s="233">
        <v>59.71696</v>
      </c>
      <c r="U13" s="233">
        <v>-0.9</v>
      </c>
      <c r="V13" s="233">
        <v>-1.6</v>
      </c>
      <c r="W13" s="233">
        <v>-4.3</v>
      </c>
      <c r="X13" s="233">
        <v>-2.5</v>
      </c>
      <c r="Y13" s="233" t="s">
        <v>176</v>
      </c>
      <c r="Z13" s="233">
        <v>-7.5</v>
      </c>
      <c r="AA13" s="233" t="s">
        <v>176</v>
      </c>
      <c r="AB13" s="233">
        <v>-0.8</v>
      </c>
      <c r="AC13" s="233">
        <v>0.5</v>
      </c>
      <c r="AD13" s="233">
        <v>-2.2999999999999998</v>
      </c>
      <c r="AE13" s="234">
        <v>1</v>
      </c>
      <c r="AF13" s="233">
        <v>2.2999999999999998</v>
      </c>
      <c r="AG13" s="233">
        <v>-3.2</v>
      </c>
      <c r="AH13" s="233">
        <v>-1.7</v>
      </c>
      <c r="AI13" s="233">
        <v>0.9</v>
      </c>
      <c r="AJ13" s="233">
        <v>1.8</v>
      </c>
      <c r="AK13" s="233" t="s">
        <v>176</v>
      </c>
      <c r="AL13" s="233" t="s">
        <v>176</v>
      </c>
      <c r="AM13" s="233">
        <v>-2.8</v>
      </c>
      <c r="AN13" s="144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4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3">
        <v>92.722040000000007</v>
      </c>
      <c r="C14" s="233">
        <v>97.348209999999995</v>
      </c>
      <c r="D14" s="233">
        <v>75.667100000000005</v>
      </c>
      <c r="E14" s="233">
        <v>44.77505</v>
      </c>
      <c r="F14" s="233" t="s">
        <v>176</v>
      </c>
      <c r="G14" s="233">
        <v>104.72309</v>
      </c>
      <c r="H14" s="233" t="s">
        <v>176</v>
      </c>
      <c r="I14" s="233">
        <v>79.864800000000002</v>
      </c>
      <c r="J14" s="233">
        <v>102.54585</v>
      </c>
      <c r="K14" s="233">
        <v>90.874799999999993</v>
      </c>
      <c r="L14" s="233">
        <v>121.03283</v>
      </c>
      <c r="M14" s="233">
        <v>84.070030000000003</v>
      </c>
      <c r="N14" s="233">
        <v>89.625820000000004</v>
      </c>
      <c r="O14" s="233">
        <v>65.772670000000005</v>
      </c>
      <c r="P14" s="233">
        <v>98.738150000000005</v>
      </c>
      <c r="Q14" s="233">
        <v>98.755960000000002</v>
      </c>
      <c r="R14" s="233" t="s">
        <v>176</v>
      </c>
      <c r="S14" s="233" t="s">
        <v>176</v>
      </c>
      <c r="T14" s="233">
        <v>58.46808</v>
      </c>
      <c r="U14" s="233">
        <v>0.4</v>
      </c>
      <c r="V14" s="233">
        <v>-5.8</v>
      </c>
      <c r="W14" s="233">
        <v>0.6</v>
      </c>
      <c r="X14" s="233">
        <v>-6</v>
      </c>
      <c r="Y14" s="233" t="s">
        <v>176</v>
      </c>
      <c r="Z14" s="233">
        <v>3.9</v>
      </c>
      <c r="AA14" s="233" t="s">
        <v>176</v>
      </c>
      <c r="AB14" s="233">
        <v>-5.4</v>
      </c>
      <c r="AC14" s="233">
        <v>-10.8</v>
      </c>
      <c r="AD14" s="233">
        <v>3.5</v>
      </c>
      <c r="AE14" s="234">
        <v>0.1</v>
      </c>
      <c r="AF14" s="233">
        <v>-5.3</v>
      </c>
      <c r="AG14" s="233">
        <v>-0.6</v>
      </c>
      <c r="AH14" s="233">
        <v>3.5</v>
      </c>
      <c r="AI14" s="233">
        <v>0.4</v>
      </c>
      <c r="AJ14" s="233">
        <v>2.2999999999999998</v>
      </c>
      <c r="AK14" s="233" t="s">
        <v>176</v>
      </c>
      <c r="AL14" s="233" t="s">
        <v>176</v>
      </c>
      <c r="AM14" s="233">
        <v>-2.1</v>
      </c>
      <c r="AN14" s="144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4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3">
        <v>93.129440000000002</v>
      </c>
      <c r="C15" s="233">
        <v>101.14936</v>
      </c>
      <c r="D15" s="233">
        <v>78.725120000000004</v>
      </c>
      <c r="E15" s="233">
        <v>47.853900000000003</v>
      </c>
      <c r="F15" s="233" t="s">
        <v>176</v>
      </c>
      <c r="G15" s="233">
        <v>105.4593</v>
      </c>
      <c r="H15" s="233" t="s">
        <v>176</v>
      </c>
      <c r="I15" s="233">
        <v>82.735519999999994</v>
      </c>
      <c r="J15" s="233">
        <v>108.94553999999999</v>
      </c>
      <c r="K15" s="233">
        <v>91.633020000000002</v>
      </c>
      <c r="L15" s="233">
        <v>127.28285</v>
      </c>
      <c r="M15" s="233">
        <v>85.820580000000007</v>
      </c>
      <c r="N15" s="233">
        <v>94.137600000000006</v>
      </c>
      <c r="O15" s="233">
        <v>65.50882</v>
      </c>
      <c r="P15" s="233">
        <v>100.70836</v>
      </c>
      <c r="Q15" s="233">
        <v>96.87406</v>
      </c>
      <c r="R15" s="233" t="s">
        <v>176</v>
      </c>
      <c r="S15" s="233" t="s">
        <v>176</v>
      </c>
      <c r="T15" s="233">
        <v>59.824390000000001</v>
      </c>
      <c r="U15" s="233">
        <v>0.4</v>
      </c>
      <c r="V15" s="233">
        <v>3.9</v>
      </c>
      <c r="W15" s="233">
        <v>4</v>
      </c>
      <c r="X15" s="233">
        <v>6.9</v>
      </c>
      <c r="Y15" s="233" t="s">
        <v>176</v>
      </c>
      <c r="Z15" s="233">
        <v>0.7</v>
      </c>
      <c r="AA15" s="233" t="s">
        <v>176</v>
      </c>
      <c r="AB15" s="233">
        <v>3.6</v>
      </c>
      <c r="AC15" s="233">
        <v>6.2</v>
      </c>
      <c r="AD15" s="233">
        <v>0.8</v>
      </c>
      <c r="AE15" s="234">
        <v>5.2</v>
      </c>
      <c r="AF15" s="233">
        <v>2.1</v>
      </c>
      <c r="AG15" s="233">
        <v>5</v>
      </c>
      <c r="AH15" s="233">
        <v>-0.4</v>
      </c>
      <c r="AI15" s="233">
        <v>2</v>
      </c>
      <c r="AJ15" s="233">
        <v>-1.9</v>
      </c>
      <c r="AK15" s="233" t="s">
        <v>176</v>
      </c>
      <c r="AL15" s="233" t="s">
        <v>176</v>
      </c>
      <c r="AM15" s="233">
        <v>2.2999999999999998</v>
      </c>
      <c r="AN15" s="144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4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3">
        <v>93.013450000000006</v>
      </c>
      <c r="C16" s="233">
        <v>103.10074</v>
      </c>
      <c r="D16" s="233">
        <v>78.007760000000005</v>
      </c>
      <c r="E16" s="233">
        <v>49.130180000000003</v>
      </c>
      <c r="F16" s="233" t="s">
        <v>176</v>
      </c>
      <c r="G16" s="233">
        <v>107.77329</v>
      </c>
      <c r="H16" s="233" t="s">
        <v>176</v>
      </c>
      <c r="I16" s="233">
        <v>84.285330000000002</v>
      </c>
      <c r="J16" s="233">
        <v>111.78086999999999</v>
      </c>
      <c r="K16" s="233">
        <v>91.197360000000003</v>
      </c>
      <c r="L16" s="233">
        <v>135.22954999999999</v>
      </c>
      <c r="M16" s="233">
        <v>84.821449999999999</v>
      </c>
      <c r="N16" s="233">
        <v>91.458060000000003</v>
      </c>
      <c r="O16" s="233">
        <v>65.990560000000002</v>
      </c>
      <c r="P16" s="233">
        <v>100.47966</v>
      </c>
      <c r="Q16" s="233">
        <v>99.287859999999995</v>
      </c>
      <c r="R16" s="233" t="s">
        <v>176</v>
      </c>
      <c r="S16" s="233" t="s">
        <v>176</v>
      </c>
      <c r="T16" s="233">
        <v>61.557389999999998</v>
      </c>
      <c r="U16" s="233">
        <v>-0.1</v>
      </c>
      <c r="V16" s="233">
        <v>1.9</v>
      </c>
      <c r="W16" s="233">
        <v>-0.9</v>
      </c>
      <c r="X16" s="233">
        <v>2.7</v>
      </c>
      <c r="Y16" s="233" t="s">
        <v>176</v>
      </c>
      <c r="Z16" s="233">
        <v>2.2000000000000002</v>
      </c>
      <c r="AA16" s="233" t="s">
        <v>176</v>
      </c>
      <c r="AB16" s="233">
        <v>1.9</v>
      </c>
      <c r="AC16" s="233">
        <v>2.6</v>
      </c>
      <c r="AD16" s="233">
        <v>-0.5</v>
      </c>
      <c r="AE16" s="234">
        <v>6.2</v>
      </c>
      <c r="AF16" s="233">
        <v>-1.2</v>
      </c>
      <c r="AG16" s="233">
        <v>-2.8</v>
      </c>
      <c r="AH16" s="233">
        <v>0.7</v>
      </c>
      <c r="AI16" s="233">
        <v>-0.2</v>
      </c>
      <c r="AJ16" s="233">
        <v>2.5</v>
      </c>
      <c r="AK16" s="233" t="s">
        <v>176</v>
      </c>
      <c r="AL16" s="233" t="s">
        <v>176</v>
      </c>
      <c r="AM16" s="233">
        <v>2.9</v>
      </c>
      <c r="AN16" s="144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4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3">
        <v>92.694760000000002</v>
      </c>
      <c r="C17" s="233">
        <v>103.52927</v>
      </c>
      <c r="D17" s="233">
        <v>81.990480000000005</v>
      </c>
      <c r="E17" s="233">
        <v>48.687989999999999</v>
      </c>
      <c r="F17" s="233" t="s">
        <v>176</v>
      </c>
      <c r="G17" s="233">
        <v>110.12943</v>
      </c>
      <c r="H17" s="233" t="s">
        <v>176</v>
      </c>
      <c r="I17" s="233">
        <v>84.330920000000006</v>
      </c>
      <c r="J17" s="233">
        <v>114.75876</v>
      </c>
      <c r="K17" s="233">
        <v>90.503910000000005</v>
      </c>
      <c r="L17" s="233">
        <v>127.61059</v>
      </c>
      <c r="M17" s="233">
        <v>86.453180000000003</v>
      </c>
      <c r="N17" s="233">
        <v>89.9131</v>
      </c>
      <c r="O17" s="233">
        <v>66.87191</v>
      </c>
      <c r="P17" s="233">
        <v>100.19607999999999</v>
      </c>
      <c r="Q17" s="233">
        <v>96.508510000000001</v>
      </c>
      <c r="R17" s="233" t="s">
        <v>176</v>
      </c>
      <c r="S17" s="233" t="s">
        <v>176</v>
      </c>
      <c r="T17" s="233">
        <v>61.254980000000003</v>
      </c>
      <c r="U17" s="233">
        <v>-0.3</v>
      </c>
      <c r="V17" s="233">
        <v>0.4</v>
      </c>
      <c r="W17" s="233">
        <v>5.0999999999999996</v>
      </c>
      <c r="X17" s="233">
        <v>-0.9</v>
      </c>
      <c r="Y17" s="233" t="s">
        <v>176</v>
      </c>
      <c r="Z17" s="233">
        <v>2.2000000000000002</v>
      </c>
      <c r="AA17" s="233" t="s">
        <v>176</v>
      </c>
      <c r="AB17" s="233">
        <v>0.1</v>
      </c>
      <c r="AC17" s="233">
        <v>2.7</v>
      </c>
      <c r="AD17" s="233">
        <v>-0.8</v>
      </c>
      <c r="AE17" s="234">
        <v>-5.6</v>
      </c>
      <c r="AF17" s="233">
        <v>1.9</v>
      </c>
      <c r="AG17" s="233">
        <v>-1.7</v>
      </c>
      <c r="AH17" s="233">
        <v>1.3</v>
      </c>
      <c r="AI17" s="233">
        <v>-0.3</v>
      </c>
      <c r="AJ17" s="233">
        <v>-2.8</v>
      </c>
      <c r="AK17" s="233" t="s">
        <v>176</v>
      </c>
      <c r="AL17" s="233" t="s">
        <v>176</v>
      </c>
      <c r="AM17" s="233">
        <v>-0.5</v>
      </c>
      <c r="AN17" s="144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4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3">
        <v>93.038719999999998</v>
      </c>
      <c r="C18" s="233">
        <v>103.80756</v>
      </c>
      <c r="D18" s="233">
        <v>76.307019999999994</v>
      </c>
      <c r="E18" s="233">
        <v>50.878059999999998</v>
      </c>
      <c r="F18" s="233" t="s">
        <v>176</v>
      </c>
      <c r="G18" s="233">
        <v>110.12643</v>
      </c>
      <c r="H18" s="233" t="s">
        <v>176</v>
      </c>
      <c r="I18" s="233">
        <v>92.96378</v>
      </c>
      <c r="J18" s="233">
        <v>110.372</v>
      </c>
      <c r="K18" s="233">
        <v>91.103520000000003</v>
      </c>
      <c r="L18" s="233">
        <v>127.1048</v>
      </c>
      <c r="M18" s="233">
        <v>84.953639999999993</v>
      </c>
      <c r="N18" s="233">
        <v>91.642290000000003</v>
      </c>
      <c r="O18" s="233">
        <v>68.601560000000006</v>
      </c>
      <c r="P18" s="233">
        <v>97.911569999999998</v>
      </c>
      <c r="Q18" s="233">
        <v>98.230879999999999</v>
      </c>
      <c r="R18" s="233" t="s">
        <v>176</v>
      </c>
      <c r="S18" s="233" t="s">
        <v>176</v>
      </c>
      <c r="T18" s="233">
        <v>62.969470000000001</v>
      </c>
      <c r="U18" s="233">
        <v>0.4</v>
      </c>
      <c r="V18" s="233">
        <v>0.3</v>
      </c>
      <c r="W18" s="233">
        <v>-6.9</v>
      </c>
      <c r="X18" s="233">
        <v>4.5</v>
      </c>
      <c r="Y18" s="233" t="s">
        <v>176</v>
      </c>
      <c r="Z18" s="233">
        <v>0</v>
      </c>
      <c r="AA18" s="233" t="s">
        <v>176</v>
      </c>
      <c r="AB18" s="233">
        <v>10.199999999999999</v>
      </c>
      <c r="AC18" s="233">
        <v>-3.8</v>
      </c>
      <c r="AD18" s="233">
        <v>0.7</v>
      </c>
      <c r="AE18" s="234">
        <v>-0.4</v>
      </c>
      <c r="AF18" s="233">
        <v>-1.7</v>
      </c>
      <c r="AG18" s="233">
        <v>1.9</v>
      </c>
      <c r="AH18" s="233">
        <v>2.6</v>
      </c>
      <c r="AI18" s="233">
        <v>-2.2999999999999998</v>
      </c>
      <c r="AJ18" s="233">
        <v>1.8</v>
      </c>
      <c r="AK18" s="233" t="s">
        <v>176</v>
      </c>
      <c r="AL18" s="233" t="s">
        <v>176</v>
      </c>
      <c r="AM18" s="233">
        <v>2.8</v>
      </c>
      <c r="AN18" s="144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4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3">
        <v>92.598410000000001</v>
      </c>
      <c r="C19" s="233">
        <v>99.105220000000003</v>
      </c>
      <c r="D19" s="233">
        <v>77.827460000000002</v>
      </c>
      <c r="E19" s="233">
        <v>48.561750000000004</v>
      </c>
      <c r="F19" s="233" t="s">
        <v>176</v>
      </c>
      <c r="G19" s="233">
        <v>106.47716</v>
      </c>
      <c r="H19" s="233" t="s">
        <v>176</v>
      </c>
      <c r="I19" s="233">
        <v>82.561329999999998</v>
      </c>
      <c r="J19" s="233">
        <v>103.23353</v>
      </c>
      <c r="K19" s="233">
        <v>92.021559999999994</v>
      </c>
      <c r="L19" s="233">
        <v>136.46472</v>
      </c>
      <c r="M19" s="233">
        <v>86.194879999999998</v>
      </c>
      <c r="N19" s="233">
        <v>90.585400000000007</v>
      </c>
      <c r="O19" s="233">
        <v>66.778509999999997</v>
      </c>
      <c r="P19" s="233">
        <v>96.977469999999997</v>
      </c>
      <c r="Q19" s="233">
        <v>97.749520000000004</v>
      </c>
      <c r="R19" s="233" t="s">
        <v>176</v>
      </c>
      <c r="S19" s="233" t="s">
        <v>176</v>
      </c>
      <c r="T19" s="233">
        <v>61.809260000000002</v>
      </c>
      <c r="U19" s="233">
        <v>-0.5</v>
      </c>
      <c r="V19" s="233">
        <v>-4.5</v>
      </c>
      <c r="W19" s="233">
        <v>2</v>
      </c>
      <c r="X19" s="233">
        <v>-4.5999999999999996</v>
      </c>
      <c r="Y19" s="233" t="s">
        <v>176</v>
      </c>
      <c r="Z19" s="233">
        <v>-3.3</v>
      </c>
      <c r="AA19" s="233" t="s">
        <v>176</v>
      </c>
      <c r="AB19" s="233">
        <v>-11.2</v>
      </c>
      <c r="AC19" s="233">
        <v>-6.5</v>
      </c>
      <c r="AD19" s="233">
        <v>1</v>
      </c>
      <c r="AE19" s="234">
        <v>7.4</v>
      </c>
      <c r="AF19" s="233">
        <v>1.5</v>
      </c>
      <c r="AG19" s="233">
        <v>-1.2</v>
      </c>
      <c r="AH19" s="233">
        <v>-2.7</v>
      </c>
      <c r="AI19" s="233">
        <v>-1</v>
      </c>
      <c r="AJ19" s="233">
        <v>-0.5</v>
      </c>
      <c r="AK19" s="233" t="s">
        <v>176</v>
      </c>
      <c r="AL19" s="233" t="s">
        <v>176</v>
      </c>
      <c r="AM19" s="233">
        <v>-1.8</v>
      </c>
      <c r="AN19" s="144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4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3">
        <v>92.602930000000001</v>
      </c>
      <c r="C20" s="233">
        <v>94.223339999999993</v>
      </c>
      <c r="D20" s="233">
        <v>73.437250000000006</v>
      </c>
      <c r="E20" s="233">
        <v>51.496780000000001</v>
      </c>
      <c r="F20" s="233" t="s">
        <v>176</v>
      </c>
      <c r="G20" s="233">
        <v>105.44687</v>
      </c>
      <c r="H20" s="233" t="s">
        <v>176</v>
      </c>
      <c r="I20" s="233">
        <v>77.629670000000004</v>
      </c>
      <c r="J20" s="233">
        <v>106.04179000000001</v>
      </c>
      <c r="K20" s="233">
        <v>91.226569999999995</v>
      </c>
      <c r="L20" s="233">
        <v>127.10369</v>
      </c>
      <c r="M20" s="233">
        <v>85.058170000000004</v>
      </c>
      <c r="N20" s="233">
        <v>89.979280000000003</v>
      </c>
      <c r="O20" s="233">
        <v>67.030829999999995</v>
      </c>
      <c r="P20" s="233">
        <v>93.832099999999997</v>
      </c>
      <c r="Q20" s="233">
        <v>99.010350000000003</v>
      </c>
      <c r="R20" s="233" t="s">
        <v>176</v>
      </c>
      <c r="S20" s="233" t="s">
        <v>176</v>
      </c>
      <c r="T20" s="233">
        <v>62.018320000000003</v>
      </c>
      <c r="U20" s="233">
        <v>0</v>
      </c>
      <c r="V20" s="233">
        <v>-4.9000000000000004</v>
      </c>
      <c r="W20" s="233">
        <v>-5.6</v>
      </c>
      <c r="X20" s="233">
        <v>6</v>
      </c>
      <c r="Y20" s="233" t="s">
        <v>176</v>
      </c>
      <c r="Z20" s="233">
        <v>-1</v>
      </c>
      <c r="AA20" s="233" t="s">
        <v>176</v>
      </c>
      <c r="AB20" s="233">
        <v>-6</v>
      </c>
      <c r="AC20" s="233">
        <v>2.7</v>
      </c>
      <c r="AD20" s="233">
        <v>-0.9</v>
      </c>
      <c r="AE20" s="234">
        <v>-6.9</v>
      </c>
      <c r="AF20" s="233">
        <v>-1.3</v>
      </c>
      <c r="AG20" s="233">
        <v>-0.7</v>
      </c>
      <c r="AH20" s="233">
        <v>0.4</v>
      </c>
      <c r="AI20" s="233">
        <v>-3.2</v>
      </c>
      <c r="AJ20" s="233">
        <v>1.3</v>
      </c>
      <c r="AK20" s="233" t="s">
        <v>176</v>
      </c>
      <c r="AL20" s="233" t="s">
        <v>176</v>
      </c>
      <c r="AM20" s="233">
        <v>0.3</v>
      </c>
      <c r="AN20" s="144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4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3">
        <v>92.283500000000004</v>
      </c>
      <c r="C21" s="233">
        <v>101.43482</v>
      </c>
      <c r="D21" s="233">
        <v>75.922269999999997</v>
      </c>
      <c r="E21" s="233">
        <v>51.322189999999999</v>
      </c>
      <c r="F21" s="233" t="s">
        <v>176</v>
      </c>
      <c r="G21" s="233">
        <v>109.84352</v>
      </c>
      <c r="H21" s="233" t="s">
        <v>176</v>
      </c>
      <c r="I21" s="233">
        <v>82.933409999999995</v>
      </c>
      <c r="J21" s="233">
        <v>112.41992999999999</v>
      </c>
      <c r="K21" s="233">
        <v>91.464860000000002</v>
      </c>
      <c r="L21" s="233">
        <v>126.17155</v>
      </c>
      <c r="M21" s="233">
        <v>86.413790000000006</v>
      </c>
      <c r="N21" s="233">
        <v>90.793440000000004</v>
      </c>
      <c r="O21" s="233">
        <v>69.838579999999993</v>
      </c>
      <c r="P21" s="233">
        <v>93.177940000000007</v>
      </c>
      <c r="Q21" s="233">
        <v>101.03482</v>
      </c>
      <c r="R21" s="233" t="s">
        <v>176</v>
      </c>
      <c r="S21" s="233" t="s">
        <v>176</v>
      </c>
      <c r="T21" s="233">
        <v>62.366790000000002</v>
      </c>
      <c r="U21" s="233">
        <v>-0.3</v>
      </c>
      <c r="V21" s="233">
        <v>7.7</v>
      </c>
      <c r="W21" s="233">
        <v>3.4</v>
      </c>
      <c r="X21" s="233">
        <v>-0.3</v>
      </c>
      <c r="Y21" s="233" t="s">
        <v>176</v>
      </c>
      <c r="Z21" s="233">
        <v>4.2</v>
      </c>
      <c r="AA21" s="233" t="s">
        <v>176</v>
      </c>
      <c r="AB21" s="233">
        <v>6.8</v>
      </c>
      <c r="AC21" s="233">
        <v>6</v>
      </c>
      <c r="AD21" s="233">
        <v>0.3</v>
      </c>
      <c r="AE21" s="234">
        <v>-0.7</v>
      </c>
      <c r="AF21" s="233">
        <v>1.6</v>
      </c>
      <c r="AG21" s="233">
        <v>0.9</v>
      </c>
      <c r="AH21" s="233">
        <v>4.2</v>
      </c>
      <c r="AI21" s="233">
        <v>-0.7</v>
      </c>
      <c r="AJ21" s="233">
        <v>2</v>
      </c>
      <c r="AK21" s="233" t="s">
        <v>176</v>
      </c>
      <c r="AL21" s="233" t="s">
        <v>176</v>
      </c>
      <c r="AM21" s="233">
        <v>0.6</v>
      </c>
      <c r="AN21" s="144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4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3">
        <v>90.945260000000005</v>
      </c>
      <c r="C22" s="233">
        <v>98.751499999999993</v>
      </c>
      <c r="D22" s="233">
        <v>73.404809999999998</v>
      </c>
      <c r="E22" s="233">
        <v>53.442970000000003</v>
      </c>
      <c r="F22" s="233" t="s">
        <v>176</v>
      </c>
      <c r="G22" s="233">
        <v>100.89167</v>
      </c>
      <c r="H22" s="233" t="s">
        <v>176</v>
      </c>
      <c r="I22" s="233">
        <v>80.187569999999994</v>
      </c>
      <c r="J22" s="233">
        <v>108.09866</v>
      </c>
      <c r="K22" s="233">
        <v>90.655360000000002</v>
      </c>
      <c r="L22" s="233">
        <v>133.16477</v>
      </c>
      <c r="M22" s="233">
        <v>84.431399999999996</v>
      </c>
      <c r="N22" s="233">
        <v>87.7898</v>
      </c>
      <c r="O22" s="233">
        <v>66.408839999999998</v>
      </c>
      <c r="P22" s="233">
        <v>91.754440000000002</v>
      </c>
      <c r="Q22" s="233">
        <v>95.0852</v>
      </c>
      <c r="R22" s="233" t="s">
        <v>176</v>
      </c>
      <c r="S22" s="233" t="s">
        <v>176</v>
      </c>
      <c r="T22" s="233">
        <v>59.787610000000001</v>
      </c>
      <c r="U22" s="233">
        <v>-1.5</v>
      </c>
      <c r="V22" s="233">
        <v>-2.6</v>
      </c>
      <c r="W22" s="233">
        <v>-3.3</v>
      </c>
      <c r="X22" s="233">
        <v>4.0999999999999996</v>
      </c>
      <c r="Y22" s="233" t="s">
        <v>176</v>
      </c>
      <c r="Z22" s="233">
        <v>-8.1</v>
      </c>
      <c r="AA22" s="233" t="s">
        <v>176</v>
      </c>
      <c r="AB22" s="233">
        <v>-3.3</v>
      </c>
      <c r="AC22" s="233">
        <v>-3.8</v>
      </c>
      <c r="AD22" s="233">
        <v>-0.9</v>
      </c>
      <c r="AE22" s="234">
        <v>5.5</v>
      </c>
      <c r="AF22" s="233">
        <v>-2.2999999999999998</v>
      </c>
      <c r="AG22" s="233">
        <v>-3.3</v>
      </c>
      <c r="AH22" s="233">
        <v>-4.9000000000000004</v>
      </c>
      <c r="AI22" s="233">
        <v>-1.5</v>
      </c>
      <c r="AJ22" s="233">
        <v>-5.9</v>
      </c>
      <c r="AK22" s="233" t="s">
        <v>176</v>
      </c>
      <c r="AL22" s="233" t="s">
        <v>176</v>
      </c>
      <c r="AM22" s="233">
        <v>-4.0999999999999996</v>
      </c>
      <c r="AN22" s="144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4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3">
        <v>91.425359999999998</v>
      </c>
      <c r="C23" s="233">
        <v>98.808000000000007</v>
      </c>
      <c r="D23" s="233">
        <v>75.449780000000004</v>
      </c>
      <c r="E23" s="233">
        <v>51.13514</v>
      </c>
      <c r="F23" s="233" t="s">
        <v>176</v>
      </c>
      <c r="G23" s="233">
        <v>102.31734</v>
      </c>
      <c r="H23" s="233" t="s">
        <v>176</v>
      </c>
      <c r="I23" s="233">
        <v>80.688100000000006</v>
      </c>
      <c r="J23" s="233">
        <v>106.46263</v>
      </c>
      <c r="K23" s="233">
        <v>89.993769999999998</v>
      </c>
      <c r="L23" s="233">
        <v>124.10435</v>
      </c>
      <c r="M23" s="233">
        <v>86.041849999999997</v>
      </c>
      <c r="N23" s="233">
        <v>88.485680000000002</v>
      </c>
      <c r="O23" s="233">
        <v>66.426839999999999</v>
      </c>
      <c r="P23" s="233">
        <v>93.500500000000002</v>
      </c>
      <c r="Q23" s="233">
        <v>91.243740000000003</v>
      </c>
      <c r="R23" s="233" t="s">
        <v>176</v>
      </c>
      <c r="S23" s="233" t="s">
        <v>176</v>
      </c>
      <c r="T23" s="233">
        <v>62.30847</v>
      </c>
      <c r="U23" s="233">
        <v>0.5</v>
      </c>
      <c r="V23" s="233">
        <v>0.1</v>
      </c>
      <c r="W23" s="233">
        <v>2.8</v>
      </c>
      <c r="X23" s="233">
        <v>-4.3</v>
      </c>
      <c r="Y23" s="233" t="s">
        <v>176</v>
      </c>
      <c r="Z23" s="233">
        <v>1.4</v>
      </c>
      <c r="AA23" s="233" t="s">
        <v>176</v>
      </c>
      <c r="AB23" s="233">
        <v>0.6</v>
      </c>
      <c r="AC23" s="233">
        <v>-1.5</v>
      </c>
      <c r="AD23" s="233">
        <v>-0.7</v>
      </c>
      <c r="AE23" s="234">
        <v>-6.8</v>
      </c>
      <c r="AF23" s="233">
        <v>1.9</v>
      </c>
      <c r="AG23" s="233">
        <v>0.8</v>
      </c>
      <c r="AH23" s="233">
        <v>0</v>
      </c>
      <c r="AI23" s="233">
        <v>1.9</v>
      </c>
      <c r="AJ23" s="233">
        <v>-4</v>
      </c>
      <c r="AK23" s="233" t="s">
        <v>176</v>
      </c>
      <c r="AL23" s="233" t="s">
        <v>176</v>
      </c>
      <c r="AM23" s="233">
        <v>4.2</v>
      </c>
      <c r="AN23" s="144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4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3">
        <v>90.607889999999998</v>
      </c>
      <c r="C24" s="233">
        <v>99.819699999999997</v>
      </c>
      <c r="D24" s="233">
        <v>91.547280000000001</v>
      </c>
      <c r="E24" s="233">
        <v>51.796019999999999</v>
      </c>
      <c r="F24" s="233" t="s">
        <v>176</v>
      </c>
      <c r="G24" s="233">
        <v>99.253290000000007</v>
      </c>
      <c r="H24" s="233" t="s">
        <v>176</v>
      </c>
      <c r="I24" s="233">
        <v>86.176370000000006</v>
      </c>
      <c r="J24" s="233">
        <v>107.88227000000001</v>
      </c>
      <c r="K24" s="233">
        <v>89.619789999999995</v>
      </c>
      <c r="L24" s="233">
        <v>131.19479999999999</v>
      </c>
      <c r="M24" s="233">
        <v>84.686040000000006</v>
      </c>
      <c r="N24" s="233">
        <v>88.420190000000005</v>
      </c>
      <c r="O24" s="233">
        <v>71.717669999999998</v>
      </c>
      <c r="P24" s="233">
        <v>90.236099999999993</v>
      </c>
      <c r="Q24" s="233">
        <v>87.310820000000007</v>
      </c>
      <c r="R24" s="233" t="s">
        <v>176</v>
      </c>
      <c r="S24" s="233" t="s">
        <v>176</v>
      </c>
      <c r="T24" s="233">
        <v>58.688139999999997</v>
      </c>
      <c r="U24" s="233">
        <v>-0.9</v>
      </c>
      <c r="V24" s="233">
        <v>1</v>
      </c>
      <c r="W24" s="233">
        <v>21.3</v>
      </c>
      <c r="X24" s="233">
        <v>1.3</v>
      </c>
      <c r="Y24" s="233" t="s">
        <v>176</v>
      </c>
      <c r="Z24" s="233">
        <v>-3</v>
      </c>
      <c r="AA24" s="233" t="s">
        <v>176</v>
      </c>
      <c r="AB24" s="233">
        <v>6.8</v>
      </c>
      <c r="AC24" s="233">
        <v>1.3</v>
      </c>
      <c r="AD24" s="233">
        <v>-0.4</v>
      </c>
      <c r="AE24" s="234">
        <v>5.7</v>
      </c>
      <c r="AF24" s="233">
        <v>-1.6</v>
      </c>
      <c r="AG24" s="233">
        <v>-0.1</v>
      </c>
      <c r="AH24" s="233">
        <v>8</v>
      </c>
      <c r="AI24" s="233">
        <v>-3.5</v>
      </c>
      <c r="AJ24" s="233">
        <v>-4.3</v>
      </c>
      <c r="AK24" s="233" t="s">
        <v>176</v>
      </c>
      <c r="AL24" s="233" t="s">
        <v>176</v>
      </c>
      <c r="AM24" s="233">
        <v>-5.8</v>
      </c>
      <c r="AN24" s="144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4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3">
        <v>91.909559999999999</v>
      </c>
      <c r="C25" s="233">
        <v>97.281329999999997</v>
      </c>
      <c r="D25" s="233">
        <v>81.515550000000005</v>
      </c>
      <c r="E25" s="233">
        <v>52.912660000000002</v>
      </c>
      <c r="F25" s="233" t="s">
        <v>176</v>
      </c>
      <c r="G25" s="233">
        <v>100.91033</v>
      </c>
      <c r="H25" s="233" t="s">
        <v>176</v>
      </c>
      <c r="I25" s="233">
        <v>83.929509999999993</v>
      </c>
      <c r="J25" s="233">
        <v>104.34111</v>
      </c>
      <c r="K25" s="233">
        <v>88.175309999999996</v>
      </c>
      <c r="L25" s="233">
        <v>127.96465000000001</v>
      </c>
      <c r="M25" s="233">
        <v>81.60915</v>
      </c>
      <c r="N25" s="233">
        <v>88.358279999999993</v>
      </c>
      <c r="O25" s="233">
        <v>67.160989999999998</v>
      </c>
      <c r="P25" s="233">
        <v>92.665570000000002</v>
      </c>
      <c r="Q25" s="233">
        <v>92.183880000000002</v>
      </c>
      <c r="R25" s="233" t="s">
        <v>176</v>
      </c>
      <c r="S25" s="233" t="s">
        <v>176</v>
      </c>
      <c r="T25" s="233">
        <v>61.686019999999999</v>
      </c>
      <c r="U25" s="233">
        <v>1.4</v>
      </c>
      <c r="V25" s="233">
        <v>-2.5</v>
      </c>
      <c r="W25" s="233">
        <v>-11</v>
      </c>
      <c r="X25" s="233">
        <v>2.2000000000000002</v>
      </c>
      <c r="Y25" s="233" t="s">
        <v>176</v>
      </c>
      <c r="Z25" s="233">
        <v>1.7</v>
      </c>
      <c r="AA25" s="233" t="s">
        <v>176</v>
      </c>
      <c r="AB25" s="233">
        <v>-2.6</v>
      </c>
      <c r="AC25" s="233">
        <v>-3.3</v>
      </c>
      <c r="AD25" s="233">
        <v>-1.6</v>
      </c>
      <c r="AE25" s="234">
        <v>-2.5</v>
      </c>
      <c r="AF25" s="233">
        <v>-3.6</v>
      </c>
      <c r="AG25" s="233">
        <v>-0.1</v>
      </c>
      <c r="AH25" s="233">
        <v>-6.4</v>
      </c>
      <c r="AI25" s="233">
        <v>2.7</v>
      </c>
      <c r="AJ25" s="233">
        <v>5.6</v>
      </c>
      <c r="AK25" s="233" t="s">
        <v>176</v>
      </c>
      <c r="AL25" s="233" t="s">
        <v>176</v>
      </c>
      <c r="AM25" s="233">
        <v>5.0999999999999996</v>
      </c>
      <c r="AN25" s="144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4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3">
        <v>94.543409999999994</v>
      </c>
      <c r="C26" s="233">
        <v>103.38078</v>
      </c>
      <c r="D26" s="233">
        <v>86.746409999999997</v>
      </c>
      <c r="E26" s="233">
        <v>52.852370000000001</v>
      </c>
      <c r="F26" s="233" t="s">
        <v>176</v>
      </c>
      <c r="G26" s="233">
        <v>102.63517</v>
      </c>
      <c r="H26" s="233" t="s">
        <v>176</v>
      </c>
      <c r="I26" s="233">
        <v>88.341639999999998</v>
      </c>
      <c r="J26" s="233">
        <v>113.97699</v>
      </c>
      <c r="K26" s="233">
        <v>92.350279999999998</v>
      </c>
      <c r="L26" s="233">
        <v>132.41959</v>
      </c>
      <c r="M26" s="233">
        <v>85.307069999999996</v>
      </c>
      <c r="N26" s="233">
        <v>93.87997</v>
      </c>
      <c r="O26" s="233">
        <v>70.509379999999993</v>
      </c>
      <c r="P26" s="233">
        <v>97.645229999999998</v>
      </c>
      <c r="Q26" s="233">
        <v>97.088009999999997</v>
      </c>
      <c r="R26" s="233" t="s">
        <v>176</v>
      </c>
      <c r="S26" s="233" t="s">
        <v>176</v>
      </c>
      <c r="T26" s="233">
        <v>62.314419999999998</v>
      </c>
      <c r="U26" s="233">
        <v>2.9</v>
      </c>
      <c r="V26" s="233">
        <v>6.3</v>
      </c>
      <c r="W26" s="233">
        <v>6.4</v>
      </c>
      <c r="X26" s="233">
        <v>-0.1</v>
      </c>
      <c r="Y26" s="233" t="s">
        <v>176</v>
      </c>
      <c r="Z26" s="233">
        <v>1.7</v>
      </c>
      <c r="AA26" s="233" t="s">
        <v>176</v>
      </c>
      <c r="AB26" s="233">
        <v>5.3</v>
      </c>
      <c r="AC26" s="233">
        <v>9.1999999999999993</v>
      </c>
      <c r="AD26" s="233">
        <v>4.7</v>
      </c>
      <c r="AE26" s="234">
        <v>3.5</v>
      </c>
      <c r="AF26" s="233">
        <v>4.5</v>
      </c>
      <c r="AG26" s="233">
        <v>6.2</v>
      </c>
      <c r="AH26" s="233">
        <v>5</v>
      </c>
      <c r="AI26" s="233">
        <v>5.4</v>
      </c>
      <c r="AJ26" s="233">
        <v>5.3</v>
      </c>
      <c r="AK26" s="233" t="s">
        <v>176</v>
      </c>
      <c r="AL26" s="233" t="s">
        <v>176</v>
      </c>
      <c r="AM26" s="233">
        <v>1</v>
      </c>
      <c r="AN26" s="144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4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3">
        <v>94.963639999999998</v>
      </c>
      <c r="C27" s="233">
        <v>100.23856000000001</v>
      </c>
      <c r="D27" s="233">
        <v>84.784360000000007</v>
      </c>
      <c r="E27" s="233">
        <v>53.010680000000001</v>
      </c>
      <c r="F27" s="233" t="s">
        <v>176</v>
      </c>
      <c r="G27" s="233">
        <v>106.38328</v>
      </c>
      <c r="H27" s="233" t="s">
        <v>176</v>
      </c>
      <c r="I27" s="233">
        <v>85.716809999999995</v>
      </c>
      <c r="J27" s="233">
        <v>108.98715</v>
      </c>
      <c r="K27" s="233">
        <v>92.196610000000007</v>
      </c>
      <c r="L27" s="233">
        <v>122.5783</v>
      </c>
      <c r="M27" s="233">
        <v>88.080659999999995</v>
      </c>
      <c r="N27" s="233">
        <v>93.774119999999996</v>
      </c>
      <c r="O27" s="233">
        <v>71.798119999999997</v>
      </c>
      <c r="P27" s="233">
        <v>97.03501</v>
      </c>
      <c r="Q27" s="233">
        <v>97.670820000000006</v>
      </c>
      <c r="R27" s="233" t="s">
        <v>176</v>
      </c>
      <c r="S27" s="233" t="s">
        <v>176</v>
      </c>
      <c r="T27" s="233">
        <v>63.636429999999997</v>
      </c>
      <c r="U27" s="233">
        <v>0.4</v>
      </c>
      <c r="V27" s="233">
        <v>-3</v>
      </c>
      <c r="W27" s="233">
        <v>-2.2999999999999998</v>
      </c>
      <c r="X27" s="233">
        <v>0.3</v>
      </c>
      <c r="Y27" s="233" t="s">
        <v>176</v>
      </c>
      <c r="Z27" s="233">
        <v>3.7</v>
      </c>
      <c r="AA27" s="233" t="s">
        <v>176</v>
      </c>
      <c r="AB27" s="233">
        <v>-3</v>
      </c>
      <c r="AC27" s="233">
        <v>-4.4000000000000004</v>
      </c>
      <c r="AD27" s="233">
        <v>-0.2</v>
      </c>
      <c r="AE27" s="234">
        <v>-7.4</v>
      </c>
      <c r="AF27" s="233">
        <v>3.3</v>
      </c>
      <c r="AG27" s="233">
        <v>-0.1</v>
      </c>
      <c r="AH27" s="233">
        <v>1.8</v>
      </c>
      <c r="AI27" s="233">
        <v>-0.6</v>
      </c>
      <c r="AJ27" s="233">
        <v>0.6</v>
      </c>
      <c r="AK27" s="233" t="s">
        <v>176</v>
      </c>
      <c r="AL27" s="233" t="s">
        <v>176</v>
      </c>
      <c r="AM27" s="233">
        <v>2.1</v>
      </c>
      <c r="AN27" s="144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4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3">
        <v>95.970730000000003</v>
      </c>
      <c r="C28" s="233">
        <v>90.355310000000003</v>
      </c>
      <c r="D28" s="233">
        <v>84.543499999999995</v>
      </c>
      <c r="E28" s="233">
        <v>51.800490000000003</v>
      </c>
      <c r="F28" s="233" t="s">
        <v>176</v>
      </c>
      <c r="G28" s="233">
        <v>99.822199999999995</v>
      </c>
      <c r="H28" s="233" t="s">
        <v>176</v>
      </c>
      <c r="I28" s="233">
        <v>84.497730000000004</v>
      </c>
      <c r="J28" s="233">
        <v>89.528390000000002</v>
      </c>
      <c r="K28" s="233">
        <v>92.674130000000005</v>
      </c>
      <c r="L28" s="233">
        <v>122.67899</v>
      </c>
      <c r="M28" s="233">
        <v>84.128789999999995</v>
      </c>
      <c r="N28" s="233">
        <v>94.678659999999994</v>
      </c>
      <c r="O28" s="233">
        <v>70.166409999999999</v>
      </c>
      <c r="P28" s="233">
        <v>97.261870000000002</v>
      </c>
      <c r="Q28" s="233">
        <v>100.21646</v>
      </c>
      <c r="R28" s="233" t="s">
        <v>176</v>
      </c>
      <c r="S28" s="233" t="s">
        <v>176</v>
      </c>
      <c r="T28" s="233">
        <v>60.407170000000001</v>
      </c>
      <c r="U28" s="233">
        <v>1.1000000000000001</v>
      </c>
      <c r="V28" s="233">
        <v>-9.9</v>
      </c>
      <c r="W28" s="233">
        <v>-0.3</v>
      </c>
      <c r="X28" s="233">
        <v>-2.2999999999999998</v>
      </c>
      <c r="Y28" s="233" t="s">
        <v>176</v>
      </c>
      <c r="Z28" s="233">
        <v>-6.2</v>
      </c>
      <c r="AA28" s="233" t="s">
        <v>176</v>
      </c>
      <c r="AB28" s="233">
        <v>-1.4</v>
      </c>
      <c r="AC28" s="233">
        <v>-17.899999999999999</v>
      </c>
      <c r="AD28" s="233">
        <v>0.5</v>
      </c>
      <c r="AE28" s="234">
        <v>0.1</v>
      </c>
      <c r="AF28" s="233">
        <v>-4.5</v>
      </c>
      <c r="AG28" s="233">
        <v>1</v>
      </c>
      <c r="AH28" s="233">
        <v>-2.2999999999999998</v>
      </c>
      <c r="AI28" s="233">
        <v>0.2</v>
      </c>
      <c r="AJ28" s="233">
        <v>2.6</v>
      </c>
      <c r="AK28" s="233" t="s">
        <v>176</v>
      </c>
      <c r="AL28" s="233" t="s">
        <v>176</v>
      </c>
      <c r="AM28" s="233">
        <v>-5.0999999999999996</v>
      </c>
      <c r="AN28" s="144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4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3">
        <v>94.515140000000002</v>
      </c>
      <c r="C29" s="233">
        <v>98.678970000000007</v>
      </c>
      <c r="D29" s="233">
        <v>86.558179999999993</v>
      </c>
      <c r="E29" s="233">
        <v>54.564880000000002</v>
      </c>
      <c r="F29" s="233" t="s">
        <v>176</v>
      </c>
      <c r="G29" s="233">
        <v>103.32984</v>
      </c>
      <c r="H29" s="233" t="s">
        <v>176</v>
      </c>
      <c r="I29" s="233">
        <v>87.532089999999997</v>
      </c>
      <c r="J29" s="233">
        <v>105.83678</v>
      </c>
      <c r="K29" s="233">
        <v>98.338409999999996</v>
      </c>
      <c r="L29" s="233">
        <v>127.91761</v>
      </c>
      <c r="M29" s="233">
        <v>83.126170000000002</v>
      </c>
      <c r="N29" s="233">
        <v>96.161670000000001</v>
      </c>
      <c r="O29" s="233">
        <v>68.556089999999998</v>
      </c>
      <c r="P29" s="233">
        <v>96.084000000000003</v>
      </c>
      <c r="Q29" s="233">
        <v>98.532759999999996</v>
      </c>
      <c r="R29" s="233" t="s">
        <v>176</v>
      </c>
      <c r="S29" s="233" t="s">
        <v>176</v>
      </c>
      <c r="T29" s="233">
        <v>58.456209999999999</v>
      </c>
      <c r="U29" s="233">
        <v>-1.5</v>
      </c>
      <c r="V29" s="233">
        <v>9.1999999999999993</v>
      </c>
      <c r="W29" s="233">
        <v>2.4</v>
      </c>
      <c r="X29" s="233">
        <v>5.3</v>
      </c>
      <c r="Y29" s="233" t="s">
        <v>176</v>
      </c>
      <c r="Z29" s="233">
        <v>3.5</v>
      </c>
      <c r="AA29" s="233" t="s">
        <v>176</v>
      </c>
      <c r="AB29" s="233">
        <v>3.6</v>
      </c>
      <c r="AC29" s="233">
        <v>18.2</v>
      </c>
      <c r="AD29" s="233">
        <v>6.1</v>
      </c>
      <c r="AE29" s="234">
        <v>4.3</v>
      </c>
      <c r="AF29" s="233">
        <v>-1.2</v>
      </c>
      <c r="AG29" s="233">
        <v>1.6</v>
      </c>
      <c r="AH29" s="233">
        <v>-2.2999999999999998</v>
      </c>
      <c r="AI29" s="233">
        <v>-1.2</v>
      </c>
      <c r="AJ29" s="233">
        <v>-1.7</v>
      </c>
      <c r="AK29" s="233" t="s">
        <v>176</v>
      </c>
      <c r="AL29" s="233" t="s">
        <v>176</v>
      </c>
      <c r="AM29" s="233">
        <v>-3.2</v>
      </c>
      <c r="AN29" s="144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4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3">
        <v>96.391279999999995</v>
      </c>
      <c r="C30" s="233">
        <v>98.271199999999993</v>
      </c>
      <c r="D30" s="233">
        <v>88.20693</v>
      </c>
      <c r="E30" s="233">
        <v>52.667050000000003</v>
      </c>
      <c r="F30" s="233" t="s">
        <v>176</v>
      </c>
      <c r="G30" s="233">
        <v>105.5455</v>
      </c>
      <c r="H30" s="233" t="s">
        <v>176</v>
      </c>
      <c r="I30" s="233">
        <v>84.68544</v>
      </c>
      <c r="J30" s="233">
        <v>111.09435000000001</v>
      </c>
      <c r="K30" s="233">
        <v>93.016220000000004</v>
      </c>
      <c r="L30" s="233">
        <v>130.22641999999999</v>
      </c>
      <c r="M30" s="233">
        <v>84.542929999999998</v>
      </c>
      <c r="N30" s="233">
        <v>97.724509999999995</v>
      </c>
      <c r="O30" s="233">
        <v>73.179540000000003</v>
      </c>
      <c r="P30" s="233">
        <v>96.216229999999996</v>
      </c>
      <c r="Q30" s="233">
        <v>98.954080000000005</v>
      </c>
      <c r="R30" s="233" t="s">
        <v>176</v>
      </c>
      <c r="S30" s="233" t="s">
        <v>176</v>
      </c>
      <c r="T30" s="233">
        <v>65.914770000000004</v>
      </c>
      <c r="U30" s="233">
        <v>2</v>
      </c>
      <c r="V30" s="233">
        <v>-0.4</v>
      </c>
      <c r="W30" s="233">
        <v>1.9</v>
      </c>
      <c r="X30" s="233">
        <v>-3.5</v>
      </c>
      <c r="Y30" s="233" t="s">
        <v>176</v>
      </c>
      <c r="Z30" s="233">
        <v>2.1</v>
      </c>
      <c r="AA30" s="233" t="s">
        <v>176</v>
      </c>
      <c r="AB30" s="233">
        <v>-3.3</v>
      </c>
      <c r="AC30" s="233">
        <v>5</v>
      </c>
      <c r="AD30" s="233">
        <v>-5.4</v>
      </c>
      <c r="AE30" s="234">
        <v>1.8</v>
      </c>
      <c r="AF30" s="233">
        <v>1.7</v>
      </c>
      <c r="AG30" s="233">
        <v>1.6</v>
      </c>
      <c r="AH30" s="233">
        <v>6.7</v>
      </c>
      <c r="AI30" s="233">
        <v>0.1</v>
      </c>
      <c r="AJ30" s="233">
        <v>0.4</v>
      </c>
      <c r="AK30" s="233" t="s">
        <v>176</v>
      </c>
      <c r="AL30" s="233" t="s">
        <v>176</v>
      </c>
      <c r="AM30" s="233">
        <v>12.8</v>
      </c>
      <c r="AN30" s="144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4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3">
        <v>97.998580000000004</v>
      </c>
      <c r="C31" s="233">
        <v>101.58422</v>
      </c>
      <c r="D31" s="233">
        <v>83.013750000000002</v>
      </c>
      <c r="E31" s="233">
        <v>58.921199999999999</v>
      </c>
      <c r="F31" s="233" t="s">
        <v>176</v>
      </c>
      <c r="G31" s="233">
        <v>109.49590000000001</v>
      </c>
      <c r="H31" s="233" t="s">
        <v>176</v>
      </c>
      <c r="I31" s="233">
        <v>87.185370000000006</v>
      </c>
      <c r="J31" s="233">
        <v>115.53625</v>
      </c>
      <c r="K31" s="233">
        <v>95.584360000000004</v>
      </c>
      <c r="L31" s="233">
        <v>136.26084</v>
      </c>
      <c r="M31" s="233">
        <v>87.92662</v>
      </c>
      <c r="N31" s="233">
        <v>98.353930000000005</v>
      </c>
      <c r="O31" s="233">
        <v>76.122230000000002</v>
      </c>
      <c r="P31" s="233">
        <v>98.483329999999995</v>
      </c>
      <c r="Q31" s="233">
        <v>99.952489999999997</v>
      </c>
      <c r="R31" s="233" t="s">
        <v>176</v>
      </c>
      <c r="S31" s="233" t="s">
        <v>176</v>
      </c>
      <c r="T31" s="233">
        <v>64.409450000000007</v>
      </c>
      <c r="U31" s="233">
        <v>1.7</v>
      </c>
      <c r="V31" s="233">
        <v>3.4</v>
      </c>
      <c r="W31" s="233">
        <v>-5.9</v>
      </c>
      <c r="X31" s="233">
        <v>11.9</v>
      </c>
      <c r="Y31" s="233" t="s">
        <v>176</v>
      </c>
      <c r="Z31" s="233">
        <v>3.7</v>
      </c>
      <c r="AA31" s="233" t="s">
        <v>176</v>
      </c>
      <c r="AB31" s="233">
        <v>3</v>
      </c>
      <c r="AC31" s="233">
        <v>4</v>
      </c>
      <c r="AD31" s="233">
        <v>2.8</v>
      </c>
      <c r="AE31" s="234">
        <v>4.5999999999999996</v>
      </c>
      <c r="AF31" s="233">
        <v>4</v>
      </c>
      <c r="AG31" s="233">
        <v>0.6</v>
      </c>
      <c r="AH31" s="233">
        <v>4</v>
      </c>
      <c r="AI31" s="233">
        <v>2.4</v>
      </c>
      <c r="AJ31" s="233">
        <v>1</v>
      </c>
      <c r="AK31" s="233" t="s">
        <v>176</v>
      </c>
      <c r="AL31" s="233" t="s">
        <v>176</v>
      </c>
      <c r="AM31" s="233">
        <v>-2.2999999999999998</v>
      </c>
      <c r="AN31" s="144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4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3">
        <v>98.424750000000003</v>
      </c>
      <c r="C32" s="233">
        <v>104.24827999999999</v>
      </c>
      <c r="D32" s="233">
        <v>88.298789999999997</v>
      </c>
      <c r="E32" s="233">
        <v>54.275820000000003</v>
      </c>
      <c r="F32" s="233" t="s">
        <v>176</v>
      </c>
      <c r="G32" s="233">
        <v>114.35502</v>
      </c>
      <c r="H32" s="233" t="s">
        <v>176</v>
      </c>
      <c r="I32" s="233">
        <v>91.467179999999999</v>
      </c>
      <c r="J32" s="233">
        <v>118.24655</v>
      </c>
      <c r="K32" s="233">
        <v>93.990939999999995</v>
      </c>
      <c r="L32" s="233">
        <v>132.69579999999999</v>
      </c>
      <c r="M32" s="233">
        <v>87.985309999999998</v>
      </c>
      <c r="N32" s="233">
        <v>99.509289999999993</v>
      </c>
      <c r="O32" s="233">
        <v>72.439520000000002</v>
      </c>
      <c r="P32" s="233">
        <v>99.675039999999996</v>
      </c>
      <c r="Q32" s="233">
        <v>103.33204000000001</v>
      </c>
      <c r="R32" s="233" t="s">
        <v>176</v>
      </c>
      <c r="S32" s="233" t="s">
        <v>176</v>
      </c>
      <c r="T32" s="233">
        <v>62.574820000000003</v>
      </c>
      <c r="U32" s="233">
        <v>0.4</v>
      </c>
      <c r="V32" s="233">
        <v>2.6</v>
      </c>
      <c r="W32" s="233">
        <v>6.4</v>
      </c>
      <c r="X32" s="233">
        <v>-7.9</v>
      </c>
      <c r="Y32" s="233" t="s">
        <v>176</v>
      </c>
      <c r="Z32" s="233">
        <v>4.4000000000000004</v>
      </c>
      <c r="AA32" s="233" t="s">
        <v>176</v>
      </c>
      <c r="AB32" s="233">
        <v>4.9000000000000004</v>
      </c>
      <c r="AC32" s="233">
        <v>2.2999999999999998</v>
      </c>
      <c r="AD32" s="233">
        <v>-1.7</v>
      </c>
      <c r="AE32" s="234">
        <v>-2.6</v>
      </c>
      <c r="AF32" s="233">
        <v>0.1</v>
      </c>
      <c r="AG32" s="233">
        <v>1.2</v>
      </c>
      <c r="AH32" s="233">
        <v>-4.8</v>
      </c>
      <c r="AI32" s="233">
        <v>1.2</v>
      </c>
      <c r="AJ32" s="233">
        <v>3.4</v>
      </c>
      <c r="AK32" s="233" t="s">
        <v>176</v>
      </c>
      <c r="AL32" s="233" t="s">
        <v>176</v>
      </c>
      <c r="AM32" s="233">
        <v>-2.8</v>
      </c>
      <c r="AN32" s="144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4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3">
        <v>99.242400000000004</v>
      </c>
      <c r="C33" s="233">
        <v>104.88051</v>
      </c>
      <c r="D33" s="233">
        <v>87.141810000000007</v>
      </c>
      <c r="E33" s="233">
        <v>55.223970000000001</v>
      </c>
      <c r="F33" s="233" t="s">
        <v>176</v>
      </c>
      <c r="G33" s="233">
        <v>107.37013</v>
      </c>
      <c r="H33" s="233" t="s">
        <v>176</v>
      </c>
      <c r="I33" s="233">
        <v>87.9345</v>
      </c>
      <c r="J33" s="233">
        <v>119.18311</v>
      </c>
      <c r="K33" s="233">
        <v>96.215130000000002</v>
      </c>
      <c r="L33" s="233">
        <v>134.6112</v>
      </c>
      <c r="M33" s="233">
        <v>86.176640000000006</v>
      </c>
      <c r="N33" s="233">
        <v>101.07875</v>
      </c>
      <c r="O33" s="233">
        <v>75.295770000000005</v>
      </c>
      <c r="P33" s="233">
        <v>102.53615000000001</v>
      </c>
      <c r="Q33" s="233">
        <v>103.72948</v>
      </c>
      <c r="R33" s="233" t="s">
        <v>176</v>
      </c>
      <c r="S33" s="233" t="s">
        <v>176</v>
      </c>
      <c r="T33" s="233">
        <v>61.978540000000002</v>
      </c>
      <c r="U33" s="233">
        <v>0.8</v>
      </c>
      <c r="V33" s="233">
        <v>0.6</v>
      </c>
      <c r="W33" s="233">
        <v>-1.3</v>
      </c>
      <c r="X33" s="233">
        <v>1.7</v>
      </c>
      <c r="Y33" s="233" t="s">
        <v>176</v>
      </c>
      <c r="Z33" s="233">
        <v>-6.1</v>
      </c>
      <c r="AA33" s="233" t="s">
        <v>176</v>
      </c>
      <c r="AB33" s="233">
        <v>-3.9</v>
      </c>
      <c r="AC33" s="233">
        <v>0.8</v>
      </c>
      <c r="AD33" s="233">
        <v>2.4</v>
      </c>
      <c r="AE33" s="234">
        <v>1.4</v>
      </c>
      <c r="AF33" s="233">
        <v>-2.1</v>
      </c>
      <c r="AG33" s="233">
        <v>1.6</v>
      </c>
      <c r="AH33" s="233">
        <v>3.9</v>
      </c>
      <c r="AI33" s="233">
        <v>2.9</v>
      </c>
      <c r="AJ33" s="233">
        <v>0.4</v>
      </c>
      <c r="AK33" s="233" t="s">
        <v>176</v>
      </c>
      <c r="AL33" s="233" t="s">
        <v>176</v>
      </c>
      <c r="AM33" s="233">
        <v>-1</v>
      </c>
      <c r="AN33" s="144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4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3">
        <v>100.13330000000001</v>
      </c>
      <c r="C34" s="233">
        <v>107.07941</v>
      </c>
      <c r="D34" s="233">
        <v>88.635159999999999</v>
      </c>
      <c r="E34" s="233">
        <v>55.66968</v>
      </c>
      <c r="F34" s="233" t="s">
        <v>176</v>
      </c>
      <c r="G34" s="233">
        <v>111.52436</v>
      </c>
      <c r="H34" s="233" t="s">
        <v>176</v>
      </c>
      <c r="I34" s="233">
        <v>89.509500000000003</v>
      </c>
      <c r="J34" s="233">
        <v>120.16727</v>
      </c>
      <c r="K34" s="233">
        <v>95.736320000000006</v>
      </c>
      <c r="L34" s="233">
        <v>134.79356000000001</v>
      </c>
      <c r="M34" s="233">
        <v>86.538179999999997</v>
      </c>
      <c r="N34" s="233">
        <v>97.278639999999996</v>
      </c>
      <c r="O34" s="233">
        <v>65.932770000000005</v>
      </c>
      <c r="P34" s="233">
        <v>104.74019</v>
      </c>
      <c r="Q34" s="233">
        <v>102.03711</v>
      </c>
      <c r="R34" s="233" t="s">
        <v>176</v>
      </c>
      <c r="S34" s="233" t="s">
        <v>176</v>
      </c>
      <c r="T34" s="233">
        <v>65.835030000000003</v>
      </c>
      <c r="U34" s="233">
        <v>0.9</v>
      </c>
      <c r="V34" s="233">
        <v>2.1</v>
      </c>
      <c r="W34" s="233">
        <v>1.7</v>
      </c>
      <c r="X34" s="233">
        <v>0.8</v>
      </c>
      <c r="Y34" s="233" t="s">
        <v>176</v>
      </c>
      <c r="Z34" s="233">
        <v>3.9</v>
      </c>
      <c r="AA34" s="233" t="s">
        <v>176</v>
      </c>
      <c r="AB34" s="233">
        <v>1.8</v>
      </c>
      <c r="AC34" s="233">
        <v>0.8</v>
      </c>
      <c r="AD34" s="233">
        <v>-0.5</v>
      </c>
      <c r="AE34" s="234">
        <v>0.1</v>
      </c>
      <c r="AF34" s="233">
        <v>0.4</v>
      </c>
      <c r="AG34" s="233">
        <v>-3.8</v>
      </c>
      <c r="AH34" s="233">
        <v>-12.4</v>
      </c>
      <c r="AI34" s="233">
        <v>2.1</v>
      </c>
      <c r="AJ34" s="233">
        <v>-1.6</v>
      </c>
      <c r="AK34" s="233" t="s">
        <v>176</v>
      </c>
      <c r="AL34" s="233" t="s">
        <v>176</v>
      </c>
      <c r="AM34" s="233">
        <v>6.2</v>
      </c>
      <c r="AN34" s="144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4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3">
        <v>100.49041</v>
      </c>
      <c r="C35" s="233">
        <v>111.97812999999999</v>
      </c>
      <c r="D35" s="233">
        <v>92.191820000000007</v>
      </c>
      <c r="E35" s="233">
        <v>56.243119999999998</v>
      </c>
      <c r="F35" s="233" t="s">
        <v>176</v>
      </c>
      <c r="G35" s="233">
        <v>113.92698</v>
      </c>
      <c r="H35" s="233" t="s">
        <v>176</v>
      </c>
      <c r="I35" s="233">
        <v>90.465400000000002</v>
      </c>
      <c r="J35" s="233">
        <v>128.69217</v>
      </c>
      <c r="K35" s="233">
        <v>97.682079999999999</v>
      </c>
      <c r="L35" s="233">
        <v>134.91102000000001</v>
      </c>
      <c r="M35" s="233">
        <v>91.507329999999996</v>
      </c>
      <c r="N35" s="233">
        <v>101.48436</v>
      </c>
      <c r="O35" s="233">
        <v>66.477729999999994</v>
      </c>
      <c r="P35" s="233">
        <v>105.92882</v>
      </c>
      <c r="Q35" s="233">
        <v>106.68568</v>
      </c>
      <c r="R35" s="233" t="s">
        <v>176</v>
      </c>
      <c r="S35" s="233" t="s">
        <v>176</v>
      </c>
      <c r="T35" s="233">
        <v>64.48263</v>
      </c>
      <c r="U35" s="233">
        <v>0.4</v>
      </c>
      <c r="V35" s="233">
        <v>4.5999999999999996</v>
      </c>
      <c r="W35" s="233">
        <v>4</v>
      </c>
      <c r="X35" s="233">
        <v>1</v>
      </c>
      <c r="Y35" s="233" t="s">
        <v>176</v>
      </c>
      <c r="Z35" s="233">
        <v>2.2000000000000002</v>
      </c>
      <c r="AA35" s="233" t="s">
        <v>176</v>
      </c>
      <c r="AB35" s="233">
        <v>1.1000000000000001</v>
      </c>
      <c r="AC35" s="233">
        <v>7.1</v>
      </c>
      <c r="AD35" s="233">
        <v>2</v>
      </c>
      <c r="AE35" s="234">
        <v>0.1</v>
      </c>
      <c r="AF35" s="233">
        <v>5.7</v>
      </c>
      <c r="AG35" s="233">
        <v>4.3</v>
      </c>
      <c r="AH35" s="233">
        <v>0.8</v>
      </c>
      <c r="AI35" s="233">
        <v>1.1000000000000001</v>
      </c>
      <c r="AJ35" s="233">
        <v>4.5999999999999996</v>
      </c>
      <c r="AK35" s="233" t="s">
        <v>176</v>
      </c>
      <c r="AL35" s="233" t="s">
        <v>176</v>
      </c>
      <c r="AM35" s="233">
        <v>-2.1</v>
      </c>
      <c r="AN35" s="144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4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3">
        <v>101.20889</v>
      </c>
      <c r="C36" s="233">
        <v>106.53888000000001</v>
      </c>
      <c r="D36" s="233">
        <v>90.521270000000001</v>
      </c>
      <c r="E36" s="233">
        <v>57.015740000000001</v>
      </c>
      <c r="F36" s="233" t="s">
        <v>176</v>
      </c>
      <c r="G36" s="233">
        <v>118.43464</v>
      </c>
      <c r="H36" s="233" t="s">
        <v>176</v>
      </c>
      <c r="I36" s="233">
        <v>88.612170000000006</v>
      </c>
      <c r="J36" s="233">
        <v>114.42986000000001</v>
      </c>
      <c r="K36" s="233">
        <v>98.221609999999998</v>
      </c>
      <c r="L36" s="233">
        <v>133.23788999999999</v>
      </c>
      <c r="M36" s="233">
        <v>88.410150000000002</v>
      </c>
      <c r="N36" s="233">
        <v>102.66244</v>
      </c>
      <c r="O36" s="233">
        <v>75.889570000000006</v>
      </c>
      <c r="P36" s="233">
        <v>108.09134</v>
      </c>
      <c r="Q36" s="233">
        <v>108.66179</v>
      </c>
      <c r="R36" s="233" t="s">
        <v>176</v>
      </c>
      <c r="S36" s="233" t="s">
        <v>176</v>
      </c>
      <c r="T36" s="233">
        <v>65.385779999999997</v>
      </c>
      <c r="U36" s="233">
        <v>0.7</v>
      </c>
      <c r="V36" s="233">
        <v>-4.9000000000000004</v>
      </c>
      <c r="W36" s="233">
        <v>-1.8</v>
      </c>
      <c r="X36" s="233">
        <v>1.4</v>
      </c>
      <c r="Y36" s="233" t="s">
        <v>176</v>
      </c>
      <c r="Z36" s="233">
        <v>4</v>
      </c>
      <c r="AA36" s="233" t="s">
        <v>176</v>
      </c>
      <c r="AB36" s="233">
        <v>-2</v>
      </c>
      <c r="AC36" s="233">
        <v>-11.1</v>
      </c>
      <c r="AD36" s="233">
        <v>0.6</v>
      </c>
      <c r="AE36" s="234">
        <v>-1.2</v>
      </c>
      <c r="AF36" s="233">
        <v>-3.4</v>
      </c>
      <c r="AG36" s="233">
        <v>1.2</v>
      </c>
      <c r="AH36" s="233">
        <v>14.2</v>
      </c>
      <c r="AI36" s="233">
        <v>2</v>
      </c>
      <c r="AJ36" s="233">
        <v>1.9</v>
      </c>
      <c r="AK36" s="233" t="s">
        <v>176</v>
      </c>
      <c r="AL36" s="233" t="s">
        <v>176</v>
      </c>
      <c r="AM36" s="233">
        <v>1.4</v>
      </c>
      <c r="AN36" s="144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4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3">
        <v>102.30341</v>
      </c>
      <c r="C37" s="233">
        <v>105.98151</v>
      </c>
      <c r="D37" s="233">
        <v>91.632760000000005</v>
      </c>
      <c r="E37" s="233">
        <v>58.719839999999998</v>
      </c>
      <c r="F37" s="233" t="s">
        <v>176</v>
      </c>
      <c r="G37" s="233">
        <v>118.97754</v>
      </c>
      <c r="H37" s="233" t="s">
        <v>176</v>
      </c>
      <c r="I37" s="233">
        <v>90.162989999999994</v>
      </c>
      <c r="J37" s="233">
        <v>112.22701000000001</v>
      </c>
      <c r="K37" s="233">
        <v>98.550510000000003</v>
      </c>
      <c r="L37" s="233">
        <v>133.12826000000001</v>
      </c>
      <c r="M37" s="233">
        <v>88.379350000000002</v>
      </c>
      <c r="N37" s="233">
        <v>102.43437</v>
      </c>
      <c r="O37" s="233">
        <v>81.435569999999998</v>
      </c>
      <c r="P37" s="233">
        <v>109.45128</v>
      </c>
      <c r="Q37" s="233">
        <v>102.02209999999999</v>
      </c>
      <c r="R37" s="233" t="s">
        <v>176</v>
      </c>
      <c r="S37" s="233" t="s">
        <v>176</v>
      </c>
      <c r="T37" s="233">
        <v>65.502110000000002</v>
      </c>
      <c r="U37" s="233">
        <v>1.1000000000000001</v>
      </c>
      <c r="V37" s="233">
        <v>-0.5</v>
      </c>
      <c r="W37" s="233">
        <v>1.2</v>
      </c>
      <c r="X37" s="233">
        <v>3</v>
      </c>
      <c r="Y37" s="233" t="s">
        <v>176</v>
      </c>
      <c r="Z37" s="233">
        <v>0.5</v>
      </c>
      <c r="AA37" s="233" t="s">
        <v>176</v>
      </c>
      <c r="AB37" s="233">
        <v>1.8</v>
      </c>
      <c r="AC37" s="233">
        <v>-1.9</v>
      </c>
      <c r="AD37" s="233">
        <v>0.3</v>
      </c>
      <c r="AE37" s="234">
        <v>-0.1</v>
      </c>
      <c r="AF37" s="233">
        <v>0</v>
      </c>
      <c r="AG37" s="233">
        <v>-0.2</v>
      </c>
      <c r="AH37" s="233">
        <v>7.3</v>
      </c>
      <c r="AI37" s="233">
        <v>1.3</v>
      </c>
      <c r="AJ37" s="233">
        <v>-6.1</v>
      </c>
      <c r="AK37" s="233" t="s">
        <v>176</v>
      </c>
      <c r="AL37" s="233" t="s">
        <v>176</v>
      </c>
      <c r="AM37" s="233">
        <v>0.2</v>
      </c>
      <c r="AN37" s="144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4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3">
        <v>102.68403000000001</v>
      </c>
      <c r="C38" s="233">
        <v>109.92818</v>
      </c>
      <c r="D38" s="233">
        <v>93.123159999999999</v>
      </c>
      <c r="E38" s="233">
        <v>58.926389999999998</v>
      </c>
      <c r="F38" s="233" t="s">
        <v>176</v>
      </c>
      <c r="G38" s="233">
        <v>125.6382</v>
      </c>
      <c r="H38" s="233" t="s">
        <v>176</v>
      </c>
      <c r="I38" s="233">
        <v>92.240620000000007</v>
      </c>
      <c r="J38" s="233">
        <v>118.30283</v>
      </c>
      <c r="K38" s="233">
        <v>97.800420000000003</v>
      </c>
      <c r="L38" s="233">
        <v>131.95403999999999</v>
      </c>
      <c r="M38" s="233">
        <v>89.282749999999993</v>
      </c>
      <c r="N38" s="233">
        <v>107.43622000000001</v>
      </c>
      <c r="O38" s="233">
        <v>85.950590000000005</v>
      </c>
      <c r="P38" s="233">
        <v>109.91857</v>
      </c>
      <c r="Q38" s="233">
        <v>96.071399999999997</v>
      </c>
      <c r="R38" s="233" t="s">
        <v>176</v>
      </c>
      <c r="S38" s="233" t="s">
        <v>176</v>
      </c>
      <c r="T38" s="233">
        <v>70.288229999999999</v>
      </c>
      <c r="U38" s="233">
        <v>0.4</v>
      </c>
      <c r="V38" s="233">
        <v>3.7</v>
      </c>
      <c r="W38" s="233">
        <v>1.6</v>
      </c>
      <c r="X38" s="233">
        <v>0.4</v>
      </c>
      <c r="Y38" s="233" t="s">
        <v>176</v>
      </c>
      <c r="Z38" s="233">
        <v>5.6</v>
      </c>
      <c r="AA38" s="233" t="s">
        <v>176</v>
      </c>
      <c r="AB38" s="233">
        <v>2.2999999999999998</v>
      </c>
      <c r="AC38" s="233">
        <v>5.4</v>
      </c>
      <c r="AD38" s="233">
        <v>-0.8</v>
      </c>
      <c r="AE38" s="234">
        <v>-0.9</v>
      </c>
      <c r="AF38" s="233">
        <v>1</v>
      </c>
      <c r="AG38" s="233">
        <v>4.9000000000000004</v>
      </c>
      <c r="AH38" s="233">
        <v>5.5</v>
      </c>
      <c r="AI38" s="233">
        <v>0.4</v>
      </c>
      <c r="AJ38" s="233">
        <v>-5.8</v>
      </c>
      <c r="AK38" s="233" t="s">
        <v>176</v>
      </c>
      <c r="AL38" s="233" t="s">
        <v>176</v>
      </c>
      <c r="AM38" s="233">
        <v>7.3</v>
      </c>
      <c r="AN38" s="144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4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3">
        <v>102.10056</v>
      </c>
      <c r="C39" s="233">
        <v>108.12597</v>
      </c>
      <c r="D39" s="233">
        <v>90.196129999999997</v>
      </c>
      <c r="E39" s="233">
        <v>58.505609999999997</v>
      </c>
      <c r="F39" s="233" t="s">
        <v>176</v>
      </c>
      <c r="G39" s="233">
        <v>122.67904</v>
      </c>
      <c r="H39" s="233" t="s">
        <v>176</v>
      </c>
      <c r="I39" s="233">
        <v>89.878399999999999</v>
      </c>
      <c r="J39" s="233">
        <v>119.10715</v>
      </c>
      <c r="K39" s="233">
        <v>98.241990000000001</v>
      </c>
      <c r="L39" s="233">
        <v>134.30591000000001</v>
      </c>
      <c r="M39" s="233">
        <v>89.458510000000004</v>
      </c>
      <c r="N39" s="233">
        <v>99.180729999999997</v>
      </c>
      <c r="O39" s="233">
        <v>77.653660000000002</v>
      </c>
      <c r="P39" s="233">
        <v>107.31048</v>
      </c>
      <c r="Q39" s="233">
        <v>103.2268</v>
      </c>
      <c r="R39" s="233" t="s">
        <v>176</v>
      </c>
      <c r="S39" s="233" t="s">
        <v>176</v>
      </c>
      <c r="T39" s="233">
        <v>67.74042</v>
      </c>
      <c r="U39" s="233">
        <v>-0.6</v>
      </c>
      <c r="V39" s="233">
        <v>-1.6</v>
      </c>
      <c r="W39" s="233">
        <v>-3.1</v>
      </c>
      <c r="X39" s="233">
        <v>-0.7</v>
      </c>
      <c r="Y39" s="233" t="s">
        <v>176</v>
      </c>
      <c r="Z39" s="233">
        <v>-2.4</v>
      </c>
      <c r="AA39" s="233" t="s">
        <v>176</v>
      </c>
      <c r="AB39" s="233">
        <v>-2.6</v>
      </c>
      <c r="AC39" s="233">
        <v>0.7</v>
      </c>
      <c r="AD39" s="233">
        <v>0.5</v>
      </c>
      <c r="AE39" s="234">
        <v>1.8</v>
      </c>
      <c r="AF39" s="233">
        <v>0.2</v>
      </c>
      <c r="AG39" s="233">
        <v>-7.7</v>
      </c>
      <c r="AH39" s="233">
        <v>-9.6999999999999993</v>
      </c>
      <c r="AI39" s="233">
        <v>-2.4</v>
      </c>
      <c r="AJ39" s="233">
        <v>7.4</v>
      </c>
      <c r="AK39" s="233" t="s">
        <v>176</v>
      </c>
      <c r="AL39" s="233" t="s">
        <v>176</v>
      </c>
      <c r="AM39" s="233">
        <v>-3.6</v>
      </c>
      <c r="AN39" s="144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4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3">
        <v>102.05595</v>
      </c>
      <c r="C40" s="233">
        <v>109.39287</v>
      </c>
      <c r="D40" s="233">
        <v>99.492729999999995</v>
      </c>
      <c r="E40" s="233">
        <v>60.681550000000001</v>
      </c>
      <c r="F40" s="233" t="s">
        <v>176</v>
      </c>
      <c r="G40" s="233">
        <v>124.44490999999999</v>
      </c>
      <c r="H40" s="233" t="s">
        <v>176</v>
      </c>
      <c r="I40" s="233">
        <v>86.644959999999998</v>
      </c>
      <c r="J40" s="233">
        <v>122.0515</v>
      </c>
      <c r="K40" s="233">
        <v>99.277609999999996</v>
      </c>
      <c r="L40" s="233">
        <v>135.91299000000001</v>
      </c>
      <c r="M40" s="233">
        <v>90.06532</v>
      </c>
      <c r="N40" s="233">
        <v>104.33345</v>
      </c>
      <c r="O40" s="233">
        <v>81.762690000000006</v>
      </c>
      <c r="P40" s="233">
        <v>103.81726999999999</v>
      </c>
      <c r="Q40" s="233">
        <v>98.0428</v>
      </c>
      <c r="R40" s="233" t="s">
        <v>176</v>
      </c>
      <c r="S40" s="233" t="s">
        <v>176</v>
      </c>
      <c r="T40" s="233">
        <v>69.663439999999994</v>
      </c>
      <c r="U40" s="233">
        <v>0</v>
      </c>
      <c r="V40" s="233">
        <v>1.2</v>
      </c>
      <c r="W40" s="233">
        <v>10.3</v>
      </c>
      <c r="X40" s="233">
        <v>3.7</v>
      </c>
      <c r="Y40" s="233" t="s">
        <v>176</v>
      </c>
      <c r="Z40" s="233">
        <v>1.4</v>
      </c>
      <c r="AA40" s="233" t="s">
        <v>176</v>
      </c>
      <c r="AB40" s="233">
        <v>-3.6</v>
      </c>
      <c r="AC40" s="233">
        <v>2.5</v>
      </c>
      <c r="AD40" s="233">
        <v>1.1000000000000001</v>
      </c>
      <c r="AE40" s="234">
        <v>1.2</v>
      </c>
      <c r="AF40" s="233">
        <v>0.7</v>
      </c>
      <c r="AG40" s="233">
        <v>5.2</v>
      </c>
      <c r="AH40" s="233">
        <v>5.3</v>
      </c>
      <c r="AI40" s="233">
        <v>-3.3</v>
      </c>
      <c r="AJ40" s="233">
        <v>-5</v>
      </c>
      <c r="AK40" s="233" t="s">
        <v>176</v>
      </c>
      <c r="AL40" s="233" t="s">
        <v>176</v>
      </c>
      <c r="AM40" s="233">
        <v>2.8</v>
      </c>
      <c r="AN40" s="144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4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3">
        <v>102.67618</v>
      </c>
      <c r="C41" s="233">
        <v>109.29806000000001</v>
      </c>
      <c r="D41" s="233">
        <v>99.105410000000006</v>
      </c>
      <c r="E41" s="233">
        <v>59.761130000000001</v>
      </c>
      <c r="F41" s="233" t="s">
        <v>176</v>
      </c>
      <c r="G41" s="233">
        <v>122.87248</v>
      </c>
      <c r="H41" s="233" t="s">
        <v>176</v>
      </c>
      <c r="I41" s="233">
        <v>86.845849999999999</v>
      </c>
      <c r="J41" s="233">
        <v>122.49675000000001</v>
      </c>
      <c r="K41" s="233">
        <v>99.290289999999999</v>
      </c>
      <c r="L41" s="233">
        <v>140.46569</v>
      </c>
      <c r="M41" s="233">
        <v>91.260729999999995</v>
      </c>
      <c r="N41" s="233">
        <v>106.00988</v>
      </c>
      <c r="O41" s="233">
        <v>80.438820000000007</v>
      </c>
      <c r="P41" s="233">
        <v>107.83278</v>
      </c>
      <c r="Q41" s="233">
        <v>98.279300000000006</v>
      </c>
      <c r="R41" s="233" t="s">
        <v>176</v>
      </c>
      <c r="S41" s="233" t="s">
        <v>176</v>
      </c>
      <c r="T41" s="233">
        <v>69.618620000000007</v>
      </c>
      <c r="U41" s="233">
        <v>0.6</v>
      </c>
      <c r="V41" s="233">
        <v>-0.1</v>
      </c>
      <c r="W41" s="233">
        <v>-0.4</v>
      </c>
      <c r="X41" s="233">
        <v>-1.5</v>
      </c>
      <c r="Y41" s="233" t="s">
        <v>176</v>
      </c>
      <c r="Z41" s="233">
        <v>-1.3</v>
      </c>
      <c r="AA41" s="233" t="s">
        <v>176</v>
      </c>
      <c r="AB41" s="233">
        <v>0.2</v>
      </c>
      <c r="AC41" s="233">
        <v>0.4</v>
      </c>
      <c r="AD41" s="233">
        <v>0</v>
      </c>
      <c r="AE41" s="234">
        <v>3.3</v>
      </c>
      <c r="AF41" s="233">
        <v>1.3</v>
      </c>
      <c r="AG41" s="233">
        <v>1.6</v>
      </c>
      <c r="AH41" s="233">
        <v>-1.6</v>
      </c>
      <c r="AI41" s="233">
        <v>3.9</v>
      </c>
      <c r="AJ41" s="233">
        <v>0.2</v>
      </c>
      <c r="AK41" s="233" t="s">
        <v>176</v>
      </c>
      <c r="AL41" s="233" t="s">
        <v>176</v>
      </c>
      <c r="AM41" s="233">
        <v>-0.1</v>
      </c>
      <c r="AN41" s="144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4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3">
        <v>103.25727999999999</v>
      </c>
      <c r="C42" s="233">
        <v>109.63636</v>
      </c>
      <c r="D42" s="233">
        <v>93.508219999999994</v>
      </c>
      <c r="E42" s="233">
        <v>58.348709999999997</v>
      </c>
      <c r="F42" s="233" t="s">
        <v>176</v>
      </c>
      <c r="G42" s="233">
        <v>116.24496000000001</v>
      </c>
      <c r="H42" s="233" t="s">
        <v>176</v>
      </c>
      <c r="I42" s="233">
        <v>90.949100000000001</v>
      </c>
      <c r="J42" s="233">
        <v>118.35455</v>
      </c>
      <c r="K42" s="233">
        <v>100.52585000000001</v>
      </c>
      <c r="L42" s="233">
        <v>138.92402999999999</v>
      </c>
      <c r="M42" s="233">
        <v>88.781499999999994</v>
      </c>
      <c r="N42" s="233">
        <v>104.02683</v>
      </c>
      <c r="O42" s="233">
        <v>79.523809999999997</v>
      </c>
      <c r="P42" s="233">
        <v>107.19513999999999</v>
      </c>
      <c r="Q42" s="233">
        <v>101.10033</v>
      </c>
      <c r="R42" s="233" t="s">
        <v>176</v>
      </c>
      <c r="S42" s="233" t="s">
        <v>176</v>
      </c>
      <c r="T42" s="233">
        <v>67.585220000000007</v>
      </c>
      <c r="U42" s="233">
        <v>0.6</v>
      </c>
      <c r="V42" s="233">
        <v>0.3</v>
      </c>
      <c r="W42" s="233">
        <v>-5.6</v>
      </c>
      <c r="X42" s="233">
        <v>-2.4</v>
      </c>
      <c r="Y42" s="233" t="s">
        <v>176</v>
      </c>
      <c r="Z42" s="233">
        <v>-5.4</v>
      </c>
      <c r="AA42" s="233" t="s">
        <v>176</v>
      </c>
      <c r="AB42" s="233">
        <v>4.7</v>
      </c>
      <c r="AC42" s="233">
        <v>-3.4</v>
      </c>
      <c r="AD42" s="233">
        <v>1.2</v>
      </c>
      <c r="AE42" s="234">
        <v>-1.1000000000000001</v>
      </c>
      <c r="AF42" s="233">
        <v>-2.7</v>
      </c>
      <c r="AG42" s="233">
        <v>-1.9</v>
      </c>
      <c r="AH42" s="233">
        <v>-1.1000000000000001</v>
      </c>
      <c r="AI42" s="233">
        <v>-0.6</v>
      </c>
      <c r="AJ42" s="233">
        <v>2.9</v>
      </c>
      <c r="AK42" s="233" t="s">
        <v>176</v>
      </c>
      <c r="AL42" s="233" t="s">
        <v>176</v>
      </c>
      <c r="AM42" s="233">
        <v>-2.9</v>
      </c>
      <c r="AN42" s="144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4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3">
        <v>101.90591999999999</v>
      </c>
      <c r="C43" s="233">
        <v>108.17545</v>
      </c>
      <c r="D43" s="233">
        <v>98.697630000000004</v>
      </c>
      <c r="E43" s="233">
        <v>58.352539999999998</v>
      </c>
      <c r="F43" s="233" t="s">
        <v>176</v>
      </c>
      <c r="G43" s="233">
        <v>112.7238</v>
      </c>
      <c r="H43" s="233" t="s">
        <v>176</v>
      </c>
      <c r="I43" s="233">
        <v>90.85924</v>
      </c>
      <c r="J43" s="233">
        <v>119.175</v>
      </c>
      <c r="K43" s="233">
        <v>99.732489999999999</v>
      </c>
      <c r="L43" s="233">
        <v>136.17746</v>
      </c>
      <c r="M43" s="233">
        <v>87.909459999999996</v>
      </c>
      <c r="N43" s="233">
        <v>102.69282</v>
      </c>
      <c r="O43" s="233">
        <v>78.732439999999997</v>
      </c>
      <c r="P43" s="233">
        <v>106.12287999999999</v>
      </c>
      <c r="Q43" s="233">
        <v>98.355940000000004</v>
      </c>
      <c r="R43" s="233" t="s">
        <v>176</v>
      </c>
      <c r="S43" s="233" t="s">
        <v>176</v>
      </c>
      <c r="T43" s="233">
        <v>66.910600000000002</v>
      </c>
      <c r="U43" s="233">
        <v>-1.3</v>
      </c>
      <c r="V43" s="233">
        <v>-1.3</v>
      </c>
      <c r="W43" s="233">
        <v>5.5</v>
      </c>
      <c r="X43" s="233">
        <v>0</v>
      </c>
      <c r="Y43" s="233" t="s">
        <v>176</v>
      </c>
      <c r="Z43" s="233">
        <v>-3</v>
      </c>
      <c r="AA43" s="233" t="s">
        <v>176</v>
      </c>
      <c r="AB43" s="233">
        <v>-0.1</v>
      </c>
      <c r="AC43" s="233">
        <v>0.7</v>
      </c>
      <c r="AD43" s="233">
        <v>-0.8</v>
      </c>
      <c r="AE43" s="234">
        <v>-2</v>
      </c>
      <c r="AF43" s="233">
        <v>-1</v>
      </c>
      <c r="AG43" s="233">
        <v>-1.3</v>
      </c>
      <c r="AH43" s="233">
        <v>-1</v>
      </c>
      <c r="AI43" s="233">
        <v>-1</v>
      </c>
      <c r="AJ43" s="233">
        <v>-2.7</v>
      </c>
      <c r="AK43" s="233" t="s">
        <v>176</v>
      </c>
      <c r="AL43" s="233" t="s">
        <v>176</v>
      </c>
      <c r="AM43" s="233">
        <v>-1</v>
      </c>
      <c r="AN43" s="144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4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3">
        <v>102.8038</v>
      </c>
      <c r="C44" s="233">
        <v>108.62027</v>
      </c>
      <c r="D44" s="233">
        <v>100.14588000000001</v>
      </c>
      <c r="E44" s="233">
        <v>57.067659999999997</v>
      </c>
      <c r="F44" s="233" t="s">
        <v>176</v>
      </c>
      <c r="G44" s="233">
        <v>110.8073</v>
      </c>
      <c r="H44" s="233" t="s">
        <v>176</v>
      </c>
      <c r="I44" s="233">
        <v>90.370999999999995</v>
      </c>
      <c r="J44" s="233">
        <v>123.42188</v>
      </c>
      <c r="K44" s="233">
        <v>101.95789000000001</v>
      </c>
      <c r="L44" s="233">
        <v>141.30898999999999</v>
      </c>
      <c r="M44" s="233">
        <v>90.52861</v>
      </c>
      <c r="N44" s="233">
        <v>105.14624000000001</v>
      </c>
      <c r="O44" s="233">
        <v>81.583590000000001</v>
      </c>
      <c r="P44" s="233">
        <v>107.42626</v>
      </c>
      <c r="Q44" s="233">
        <v>98.913219999999995</v>
      </c>
      <c r="R44" s="233" t="s">
        <v>176</v>
      </c>
      <c r="S44" s="233" t="s">
        <v>176</v>
      </c>
      <c r="T44" s="233">
        <v>70.722430000000003</v>
      </c>
      <c r="U44" s="233">
        <v>0.9</v>
      </c>
      <c r="V44" s="233">
        <v>0.4</v>
      </c>
      <c r="W44" s="233">
        <v>1.5</v>
      </c>
      <c r="X44" s="233">
        <v>-2.2000000000000002</v>
      </c>
      <c r="Y44" s="233" t="s">
        <v>176</v>
      </c>
      <c r="Z44" s="233">
        <v>-1.7</v>
      </c>
      <c r="AA44" s="233" t="s">
        <v>176</v>
      </c>
      <c r="AB44" s="233">
        <v>-0.5</v>
      </c>
      <c r="AC44" s="233">
        <v>3.6</v>
      </c>
      <c r="AD44" s="233">
        <v>2.2000000000000002</v>
      </c>
      <c r="AE44" s="234">
        <v>3.8</v>
      </c>
      <c r="AF44" s="233">
        <v>3</v>
      </c>
      <c r="AG44" s="233">
        <v>2.4</v>
      </c>
      <c r="AH44" s="233">
        <v>3.6</v>
      </c>
      <c r="AI44" s="233">
        <v>1.2</v>
      </c>
      <c r="AJ44" s="233">
        <v>0.6</v>
      </c>
      <c r="AK44" s="233" t="s">
        <v>176</v>
      </c>
      <c r="AL44" s="233" t="s">
        <v>176</v>
      </c>
      <c r="AM44" s="233">
        <v>5.7</v>
      </c>
      <c r="AN44" s="144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4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3">
        <v>102.88482</v>
      </c>
      <c r="C45" s="233">
        <v>108.52821</v>
      </c>
      <c r="D45" s="233">
        <v>107.95884</v>
      </c>
      <c r="E45" s="233">
        <v>59.818869999999997</v>
      </c>
      <c r="F45" s="233" t="s">
        <v>176</v>
      </c>
      <c r="G45" s="233">
        <v>119.48078</v>
      </c>
      <c r="H45" s="233" t="s">
        <v>176</v>
      </c>
      <c r="I45" s="233">
        <v>87.358580000000003</v>
      </c>
      <c r="J45" s="233">
        <v>122.26942</v>
      </c>
      <c r="K45" s="233">
        <v>101.88392</v>
      </c>
      <c r="L45" s="233">
        <v>142.42570000000001</v>
      </c>
      <c r="M45" s="233">
        <v>91.071830000000006</v>
      </c>
      <c r="N45" s="233">
        <v>102.77158</v>
      </c>
      <c r="O45" s="233">
        <v>77.42877</v>
      </c>
      <c r="P45" s="233">
        <v>106.49553</v>
      </c>
      <c r="Q45" s="233">
        <v>98.990930000000006</v>
      </c>
      <c r="R45" s="233" t="s">
        <v>176</v>
      </c>
      <c r="S45" s="233" t="s">
        <v>176</v>
      </c>
      <c r="T45" s="233">
        <v>71.13006</v>
      </c>
      <c r="U45" s="233">
        <v>0.1</v>
      </c>
      <c r="V45" s="233">
        <v>-0.1</v>
      </c>
      <c r="W45" s="233">
        <v>7.8</v>
      </c>
      <c r="X45" s="233">
        <v>4.8</v>
      </c>
      <c r="Y45" s="233" t="s">
        <v>176</v>
      </c>
      <c r="Z45" s="233">
        <v>7.8</v>
      </c>
      <c r="AA45" s="233" t="s">
        <v>176</v>
      </c>
      <c r="AB45" s="233">
        <v>-3.3</v>
      </c>
      <c r="AC45" s="233">
        <v>-0.9</v>
      </c>
      <c r="AD45" s="233">
        <v>-0.1</v>
      </c>
      <c r="AE45" s="234">
        <v>0.8</v>
      </c>
      <c r="AF45" s="233">
        <v>0.6</v>
      </c>
      <c r="AG45" s="233">
        <v>-2.2999999999999998</v>
      </c>
      <c r="AH45" s="233">
        <v>-5.0999999999999996</v>
      </c>
      <c r="AI45" s="233">
        <v>-0.9</v>
      </c>
      <c r="AJ45" s="233">
        <v>0.1</v>
      </c>
      <c r="AK45" s="233" t="s">
        <v>176</v>
      </c>
      <c r="AL45" s="233" t="s">
        <v>176</v>
      </c>
      <c r="AM45" s="233">
        <v>0.6</v>
      </c>
      <c r="AN45" s="144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4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3">
        <v>106.41161</v>
      </c>
      <c r="C46" s="233">
        <v>107.61078999999999</v>
      </c>
      <c r="D46" s="233">
        <v>111.99587</v>
      </c>
      <c r="E46" s="233">
        <v>58.6736</v>
      </c>
      <c r="F46" s="233" t="s">
        <v>176</v>
      </c>
      <c r="G46" s="233">
        <v>118.17555</v>
      </c>
      <c r="H46" s="233" t="s">
        <v>176</v>
      </c>
      <c r="I46" s="233">
        <v>90.35033</v>
      </c>
      <c r="J46" s="233">
        <v>119.60651</v>
      </c>
      <c r="K46" s="233">
        <v>100.99652</v>
      </c>
      <c r="L46" s="233">
        <v>136.02468999999999</v>
      </c>
      <c r="M46" s="233">
        <v>91.639060000000001</v>
      </c>
      <c r="N46" s="233">
        <v>105.11962</v>
      </c>
      <c r="O46" s="233">
        <v>81.345550000000003</v>
      </c>
      <c r="P46" s="233">
        <v>108.66125</v>
      </c>
      <c r="Q46" s="233">
        <v>102.86078000000001</v>
      </c>
      <c r="R46" s="233" t="s">
        <v>176</v>
      </c>
      <c r="S46" s="233" t="s">
        <v>176</v>
      </c>
      <c r="T46" s="233">
        <v>68.051820000000006</v>
      </c>
      <c r="U46" s="233">
        <v>3.4</v>
      </c>
      <c r="V46" s="233">
        <v>-0.8</v>
      </c>
      <c r="W46" s="233">
        <v>3.7</v>
      </c>
      <c r="X46" s="233">
        <v>-1.9</v>
      </c>
      <c r="Y46" s="233" t="s">
        <v>176</v>
      </c>
      <c r="Z46" s="233">
        <v>-1.1000000000000001</v>
      </c>
      <c r="AA46" s="233" t="s">
        <v>176</v>
      </c>
      <c r="AB46" s="233">
        <v>3.4</v>
      </c>
      <c r="AC46" s="233">
        <v>-2.2000000000000002</v>
      </c>
      <c r="AD46" s="233">
        <v>-0.9</v>
      </c>
      <c r="AE46" s="234">
        <v>-4.5</v>
      </c>
      <c r="AF46" s="233">
        <v>0.6</v>
      </c>
      <c r="AG46" s="233">
        <v>2.2999999999999998</v>
      </c>
      <c r="AH46" s="233">
        <v>5.0999999999999996</v>
      </c>
      <c r="AI46" s="233">
        <v>2</v>
      </c>
      <c r="AJ46" s="233">
        <v>3.9</v>
      </c>
      <c r="AK46" s="233" t="s">
        <v>176</v>
      </c>
      <c r="AL46" s="233" t="s">
        <v>176</v>
      </c>
      <c r="AM46" s="233">
        <v>-4.3</v>
      </c>
      <c r="AN46" s="144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4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3">
        <v>104.19416</v>
      </c>
      <c r="C47" s="233">
        <v>109.94486000000001</v>
      </c>
      <c r="D47" s="233">
        <v>119.11584999999999</v>
      </c>
      <c r="E47" s="233">
        <v>60.382179999999998</v>
      </c>
      <c r="F47" s="233" t="s">
        <v>176</v>
      </c>
      <c r="G47" s="233">
        <v>113.79828000000001</v>
      </c>
      <c r="H47" s="233" t="s">
        <v>176</v>
      </c>
      <c r="I47" s="233">
        <v>90.557140000000004</v>
      </c>
      <c r="J47" s="233">
        <v>126.00118000000001</v>
      </c>
      <c r="K47" s="233">
        <v>104.61839999999999</v>
      </c>
      <c r="L47" s="233">
        <v>134.51705999999999</v>
      </c>
      <c r="M47" s="233">
        <v>88.751019999999997</v>
      </c>
      <c r="N47" s="233">
        <v>106.02973</v>
      </c>
      <c r="O47" s="233">
        <v>79.811850000000007</v>
      </c>
      <c r="P47" s="233">
        <v>103.86575000000001</v>
      </c>
      <c r="Q47" s="233">
        <v>101.09379</v>
      </c>
      <c r="R47" s="233" t="s">
        <v>176</v>
      </c>
      <c r="S47" s="233" t="s">
        <v>176</v>
      </c>
      <c r="T47" s="233">
        <v>70.116190000000003</v>
      </c>
      <c r="U47" s="233">
        <v>-2.1</v>
      </c>
      <c r="V47" s="233">
        <v>2.2000000000000002</v>
      </c>
      <c r="W47" s="233">
        <v>6.4</v>
      </c>
      <c r="X47" s="233">
        <v>2.9</v>
      </c>
      <c r="Y47" s="233" t="s">
        <v>176</v>
      </c>
      <c r="Z47" s="233">
        <v>-3.7</v>
      </c>
      <c r="AA47" s="233" t="s">
        <v>176</v>
      </c>
      <c r="AB47" s="233">
        <v>0.2</v>
      </c>
      <c r="AC47" s="233">
        <v>5.3</v>
      </c>
      <c r="AD47" s="233">
        <v>3.6</v>
      </c>
      <c r="AE47" s="234">
        <v>-1.1000000000000001</v>
      </c>
      <c r="AF47" s="233">
        <v>-3.2</v>
      </c>
      <c r="AG47" s="233">
        <v>0.9</v>
      </c>
      <c r="AH47" s="233">
        <v>-1.9</v>
      </c>
      <c r="AI47" s="233">
        <v>-4.4000000000000004</v>
      </c>
      <c r="AJ47" s="233">
        <v>-1.7</v>
      </c>
      <c r="AK47" s="233" t="s">
        <v>176</v>
      </c>
      <c r="AL47" s="233" t="s">
        <v>176</v>
      </c>
      <c r="AM47" s="233">
        <v>3</v>
      </c>
      <c r="AN47" s="144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4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3">
        <v>103.58607000000001</v>
      </c>
      <c r="C48" s="233">
        <v>109.0157</v>
      </c>
      <c r="D48" s="233">
        <v>101.0866</v>
      </c>
      <c r="E48" s="233">
        <v>56.719230000000003</v>
      </c>
      <c r="F48" s="233" t="s">
        <v>176</v>
      </c>
      <c r="G48" s="233">
        <v>111.06223</v>
      </c>
      <c r="H48" s="233" t="s">
        <v>176</v>
      </c>
      <c r="I48" s="233">
        <v>91.206360000000004</v>
      </c>
      <c r="J48" s="233">
        <v>125.98047</v>
      </c>
      <c r="K48" s="233">
        <v>102.72917</v>
      </c>
      <c r="L48" s="233">
        <v>122.06927</v>
      </c>
      <c r="M48" s="233">
        <v>86.337350000000001</v>
      </c>
      <c r="N48" s="233">
        <v>103.31035</v>
      </c>
      <c r="O48" s="233">
        <v>77.141170000000002</v>
      </c>
      <c r="P48" s="233">
        <v>102.03819</v>
      </c>
      <c r="Q48" s="233">
        <v>101.07661</v>
      </c>
      <c r="R48" s="233" t="s">
        <v>176</v>
      </c>
      <c r="S48" s="233" t="s">
        <v>176</v>
      </c>
      <c r="T48" s="233">
        <v>70.157269999999997</v>
      </c>
      <c r="U48" s="233">
        <v>-0.6</v>
      </c>
      <c r="V48" s="233">
        <v>-0.8</v>
      </c>
      <c r="W48" s="233">
        <v>-15.1</v>
      </c>
      <c r="X48" s="233">
        <v>-6.1</v>
      </c>
      <c r="Y48" s="233" t="s">
        <v>176</v>
      </c>
      <c r="Z48" s="233">
        <v>-2.4</v>
      </c>
      <c r="AA48" s="233" t="s">
        <v>176</v>
      </c>
      <c r="AB48" s="233">
        <v>0.7</v>
      </c>
      <c r="AC48" s="233">
        <v>0</v>
      </c>
      <c r="AD48" s="233">
        <v>-1.8</v>
      </c>
      <c r="AE48" s="234">
        <v>-9.3000000000000007</v>
      </c>
      <c r="AF48" s="233">
        <v>-2.7</v>
      </c>
      <c r="AG48" s="233">
        <v>-2.6</v>
      </c>
      <c r="AH48" s="233">
        <v>-3.3</v>
      </c>
      <c r="AI48" s="233">
        <v>-1.8</v>
      </c>
      <c r="AJ48" s="233">
        <v>0</v>
      </c>
      <c r="AK48" s="233" t="s">
        <v>176</v>
      </c>
      <c r="AL48" s="233" t="s">
        <v>176</v>
      </c>
      <c r="AM48" s="233">
        <v>0.1</v>
      </c>
      <c r="AN48" s="144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4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3">
        <v>103.68719</v>
      </c>
      <c r="C49" s="233">
        <v>109.96601</v>
      </c>
      <c r="D49" s="233">
        <v>100.8776</v>
      </c>
      <c r="E49" s="233">
        <v>58.815579999999997</v>
      </c>
      <c r="F49" s="233" t="s">
        <v>176</v>
      </c>
      <c r="G49" s="233">
        <v>114.38494</v>
      </c>
      <c r="H49" s="233" t="s">
        <v>176</v>
      </c>
      <c r="I49" s="233">
        <v>93.878299999999996</v>
      </c>
      <c r="J49" s="233">
        <v>126.33009</v>
      </c>
      <c r="K49" s="233">
        <v>102.00169</v>
      </c>
      <c r="L49" s="233">
        <v>132.43666999999999</v>
      </c>
      <c r="M49" s="233">
        <v>92.057010000000005</v>
      </c>
      <c r="N49" s="233">
        <v>106.05737000000001</v>
      </c>
      <c r="O49" s="233">
        <v>78.911060000000006</v>
      </c>
      <c r="P49" s="233">
        <v>100.66146000000001</v>
      </c>
      <c r="Q49" s="233">
        <v>102.99525</v>
      </c>
      <c r="R49" s="233" t="s">
        <v>176</v>
      </c>
      <c r="S49" s="233" t="s">
        <v>176</v>
      </c>
      <c r="T49" s="233">
        <v>68.864090000000004</v>
      </c>
      <c r="U49" s="233">
        <v>0.1</v>
      </c>
      <c r="V49" s="233">
        <v>0.9</v>
      </c>
      <c r="W49" s="233">
        <v>-0.2</v>
      </c>
      <c r="X49" s="233">
        <v>3.7</v>
      </c>
      <c r="Y49" s="233" t="s">
        <v>176</v>
      </c>
      <c r="Z49" s="233">
        <v>3</v>
      </c>
      <c r="AA49" s="233" t="s">
        <v>176</v>
      </c>
      <c r="AB49" s="233">
        <v>2.9</v>
      </c>
      <c r="AC49" s="233">
        <v>0.3</v>
      </c>
      <c r="AD49" s="233">
        <v>-0.7</v>
      </c>
      <c r="AE49" s="234">
        <v>8.5</v>
      </c>
      <c r="AF49" s="233">
        <v>6.6</v>
      </c>
      <c r="AG49" s="233">
        <v>2.7</v>
      </c>
      <c r="AH49" s="233">
        <v>2.2999999999999998</v>
      </c>
      <c r="AI49" s="233">
        <v>-1.3</v>
      </c>
      <c r="AJ49" s="233">
        <v>1.9</v>
      </c>
      <c r="AK49" s="233" t="s">
        <v>176</v>
      </c>
      <c r="AL49" s="233" t="s">
        <v>176</v>
      </c>
      <c r="AM49" s="233">
        <v>-1.8</v>
      </c>
      <c r="AN49" s="144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4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3">
        <v>102.96328</v>
      </c>
      <c r="C50" s="233">
        <v>108.01164</v>
      </c>
      <c r="D50" s="233">
        <v>97.05883</v>
      </c>
      <c r="E50" s="233">
        <v>60.86074</v>
      </c>
      <c r="F50" s="233" t="s">
        <v>176</v>
      </c>
      <c r="G50" s="233">
        <v>109.30797</v>
      </c>
      <c r="H50" s="233" t="s">
        <v>176</v>
      </c>
      <c r="I50" s="233">
        <v>89.868639999999999</v>
      </c>
      <c r="J50" s="233">
        <v>124.14124</v>
      </c>
      <c r="K50" s="233">
        <v>102.36542</v>
      </c>
      <c r="L50" s="233">
        <v>135.21956</v>
      </c>
      <c r="M50" s="233">
        <v>94.706370000000007</v>
      </c>
      <c r="N50" s="233">
        <v>105.05337</v>
      </c>
      <c r="O50" s="233">
        <v>85.980900000000005</v>
      </c>
      <c r="P50" s="233">
        <v>96.880880000000005</v>
      </c>
      <c r="Q50" s="233">
        <v>93.676760000000002</v>
      </c>
      <c r="R50" s="233" t="s">
        <v>176</v>
      </c>
      <c r="S50" s="233" t="s">
        <v>176</v>
      </c>
      <c r="T50" s="233">
        <v>68.848550000000003</v>
      </c>
      <c r="U50" s="233">
        <v>-0.7</v>
      </c>
      <c r="V50" s="233">
        <v>-1.8</v>
      </c>
      <c r="W50" s="233">
        <v>-3.8</v>
      </c>
      <c r="X50" s="233">
        <v>3.5</v>
      </c>
      <c r="Y50" s="233" t="s">
        <v>176</v>
      </c>
      <c r="Z50" s="233">
        <v>-4.4000000000000004</v>
      </c>
      <c r="AA50" s="233" t="s">
        <v>176</v>
      </c>
      <c r="AB50" s="233">
        <v>-4.3</v>
      </c>
      <c r="AC50" s="233">
        <v>-1.7</v>
      </c>
      <c r="AD50" s="233">
        <v>0.4</v>
      </c>
      <c r="AE50" s="234">
        <v>2.1</v>
      </c>
      <c r="AF50" s="233">
        <v>2.9</v>
      </c>
      <c r="AG50" s="233">
        <v>-0.9</v>
      </c>
      <c r="AH50" s="233">
        <v>9</v>
      </c>
      <c r="AI50" s="233">
        <v>-3.8</v>
      </c>
      <c r="AJ50" s="233">
        <v>-9</v>
      </c>
      <c r="AK50" s="233" t="s">
        <v>176</v>
      </c>
      <c r="AL50" s="233" t="s">
        <v>176</v>
      </c>
      <c r="AM50" s="233">
        <v>0</v>
      </c>
      <c r="AN50" s="144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4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3">
        <v>102.48604</v>
      </c>
      <c r="C51" s="233">
        <v>105.51805</v>
      </c>
      <c r="D51" s="233">
        <v>101.70356</v>
      </c>
      <c r="E51" s="233">
        <v>62.287889999999997</v>
      </c>
      <c r="F51" s="233" t="s">
        <v>176</v>
      </c>
      <c r="G51" s="233">
        <v>105.4691</v>
      </c>
      <c r="H51" s="233" t="s">
        <v>176</v>
      </c>
      <c r="I51" s="233">
        <v>87.097740000000002</v>
      </c>
      <c r="J51" s="233">
        <v>120.91007</v>
      </c>
      <c r="K51" s="233">
        <v>104.02261</v>
      </c>
      <c r="L51" s="233">
        <v>139.5463</v>
      </c>
      <c r="M51" s="233">
        <v>92.760750000000002</v>
      </c>
      <c r="N51" s="233">
        <v>99.716920000000002</v>
      </c>
      <c r="O51" s="233">
        <v>76.420190000000005</v>
      </c>
      <c r="P51" s="233">
        <v>100.65770999999999</v>
      </c>
      <c r="Q51" s="233">
        <v>97.064689999999999</v>
      </c>
      <c r="R51" s="233" t="s">
        <v>176</v>
      </c>
      <c r="S51" s="233" t="s">
        <v>176</v>
      </c>
      <c r="T51" s="233">
        <v>67.648859999999999</v>
      </c>
      <c r="U51" s="233">
        <v>-0.5</v>
      </c>
      <c r="V51" s="233">
        <v>-2.2999999999999998</v>
      </c>
      <c r="W51" s="233">
        <v>4.8</v>
      </c>
      <c r="X51" s="233">
        <v>2.2999999999999998</v>
      </c>
      <c r="Y51" s="233" t="s">
        <v>176</v>
      </c>
      <c r="Z51" s="233">
        <v>-3.5</v>
      </c>
      <c r="AA51" s="233" t="s">
        <v>176</v>
      </c>
      <c r="AB51" s="233">
        <v>-3.1</v>
      </c>
      <c r="AC51" s="233">
        <v>-2.6</v>
      </c>
      <c r="AD51" s="233">
        <v>1.6</v>
      </c>
      <c r="AE51" s="234">
        <v>3.2</v>
      </c>
      <c r="AF51" s="233">
        <v>-2.1</v>
      </c>
      <c r="AG51" s="233">
        <v>-5.0999999999999996</v>
      </c>
      <c r="AH51" s="233">
        <v>-11.1</v>
      </c>
      <c r="AI51" s="233">
        <v>3.9</v>
      </c>
      <c r="AJ51" s="233">
        <v>3.6</v>
      </c>
      <c r="AK51" s="233" t="s">
        <v>176</v>
      </c>
      <c r="AL51" s="233" t="s">
        <v>176</v>
      </c>
      <c r="AM51" s="233">
        <v>-1.7</v>
      </c>
      <c r="AN51" s="144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4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3">
        <v>103.44235</v>
      </c>
      <c r="C52" s="233">
        <v>109.20977999999999</v>
      </c>
      <c r="D52" s="233">
        <v>97.183490000000006</v>
      </c>
      <c r="E52" s="233">
        <v>60.912260000000003</v>
      </c>
      <c r="F52" s="233" t="s">
        <v>176</v>
      </c>
      <c r="G52" s="233">
        <v>114.50706</v>
      </c>
      <c r="H52" s="233" t="s">
        <v>176</v>
      </c>
      <c r="I52" s="233">
        <v>98.84845</v>
      </c>
      <c r="J52" s="233">
        <v>122.19441999999999</v>
      </c>
      <c r="K52" s="233">
        <v>103.00937999999999</v>
      </c>
      <c r="L52" s="233">
        <v>137.17229</v>
      </c>
      <c r="M52" s="233">
        <v>94.570580000000007</v>
      </c>
      <c r="N52" s="233">
        <v>105.34837</v>
      </c>
      <c r="O52" s="233">
        <v>75.194230000000005</v>
      </c>
      <c r="P52" s="233">
        <v>102.71592</v>
      </c>
      <c r="Q52" s="233">
        <v>97.713489999999993</v>
      </c>
      <c r="R52" s="233" t="s">
        <v>176</v>
      </c>
      <c r="S52" s="233" t="s">
        <v>176</v>
      </c>
      <c r="T52" s="233">
        <v>67.713009999999997</v>
      </c>
      <c r="U52" s="233">
        <v>0.9</v>
      </c>
      <c r="V52" s="233">
        <v>3.5</v>
      </c>
      <c r="W52" s="233">
        <v>-4.4000000000000004</v>
      </c>
      <c r="X52" s="233">
        <v>-2.2000000000000002</v>
      </c>
      <c r="Y52" s="233" t="s">
        <v>176</v>
      </c>
      <c r="Z52" s="233">
        <v>8.6</v>
      </c>
      <c r="AA52" s="233" t="s">
        <v>176</v>
      </c>
      <c r="AB52" s="233">
        <v>13.5</v>
      </c>
      <c r="AC52" s="233">
        <v>1.1000000000000001</v>
      </c>
      <c r="AD52" s="233">
        <v>-1</v>
      </c>
      <c r="AE52" s="234">
        <v>-1.7</v>
      </c>
      <c r="AF52" s="233">
        <v>2</v>
      </c>
      <c r="AG52" s="233">
        <v>5.6</v>
      </c>
      <c r="AH52" s="233">
        <v>-1.6</v>
      </c>
      <c r="AI52" s="233">
        <v>2</v>
      </c>
      <c r="AJ52" s="233">
        <v>0.7</v>
      </c>
      <c r="AK52" s="233" t="s">
        <v>176</v>
      </c>
      <c r="AL52" s="233" t="s">
        <v>176</v>
      </c>
      <c r="AM52" s="233">
        <v>0.1</v>
      </c>
      <c r="AN52" s="144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4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3">
        <v>105.18057</v>
      </c>
      <c r="C53" s="233">
        <v>113.79051</v>
      </c>
      <c r="D53" s="233">
        <v>96.052120000000002</v>
      </c>
      <c r="E53" s="233">
        <v>62.315510000000003</v>
      </c>
      <c r="F53" s="233" t="s">
        <v>176</v>
      </c>
      <c r="G53" s="233">
        <v>113.80898999999999</v>
      </c>
      <c r="H53" s="233" t="s">
        <v>176</v>
      </c>
      <c r="I53" s="233">
        <v>95.780820000000006</v>
      </c>
      <c r="J53" s="233">
        <v>134.36798999999999</v>
      </c>
      <c r="K53" s="233">
        <v>104.22806</v>
      </c>
      <c r="L53" s="233">
        <v>135.51838000000001</v>
      </c>
      <c r="M53" s="233">
        <v>94.231390000000005</v>
      </c>
      <c r="N53" s="233">
        <v>108.73859</v>
      </c>
      <c r="O53" s="233">
        <v>78.931190000000001</v>
      </c>
      <c r="P53" s="233">
        <v>104.12202000000001</v>
      </c>
      <c r="Q53" s="233">
        <v>100.03221000000001</v>
      </c>
      <c r="R53" s="233" t="s">
        <v>176</v>
      </c>
      <c r="S53" s="233" t="s">
        <v>176</v>
      </c>
      <c r="T53" s="233">
        <v>72.666030000000006</v>
      </c>
      <c r="U53" s="233">
        <v>1.7</v>
      </c>
      <c r="V53" s="233">
        <v>4.2</v>
      </c>
      <c r="W53" s="233">
        <v>-1.2</v>
      </c>
      <c r="X53" s="233">
        <v>2.2999999999999998</v>
      </c>
      <c r="Y53" s="233" t="s">
        <v>176</v>
      </c>
      <c r="Z53" s="233">
        <v>-0.6</v>
      </c>
      <c r="AA53" s="233" t="s">
        <v>176</v>
      </c>
      <c r="AB53" s="233">
        <v>-3.1</v>
      </c>
      <c r="AC53" s="233">
        <v>10</v>
      </c>
      <c r="AD53" s="233">
        <v>1.2</v>
      </c>
      <c r="AE53" s="234">
        <v>-1.2</v>
      </c>
      <c r="AF53" s="233">
        <v>-0.4</v>
      </c>
      <c r="AG53" s="233">
        <v>3.2</v>
      </c>
      <c r="AH53" s="233">
        <v>5</v>
      </c>
      <c r="AI53" s="233">
        <v>1.4</v>
      </c>
      <c r="AJ53" s="233">
        <v>2.4</v>
      </c>
      <c r="AK53" s="233" t="s">
        <v>176</v>
      </c>
      <c r="AL53" s="233" t="s">
        <v>176</v>
      </c>
      <c r="AM53" s="233">
        <v>7.3</v>
      </c>
      <c r="AN53" s="144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4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3">
        <v>105.62721000000001</v>
      </c>
      <c r="C54" s="233">
        <v>112.23103999999999</v>
      </c>
      <c r="D54" s="233">
        <v>95.527339999999995</v>
      </c>
      <c r="E54" s="233">
        <v>64.106560000000002</v>
      </c>
      <c r="F54" s="233" t="s">
        <v>176</v>
      </c>
      <c r="G54" s="233">
        <v>127.26309999999999</v>
      </c>
      <c r="H54" s="233" t="s">
        <v>176</v>
      </c>
      <c r="I54" s="233">
        <v>93.680670000000006</v>
      </c>
      <c r="J54" s="233">
        <v>127.95663999999999</v>
      </c>
      <c r="K54" s="233">
        <v>105.95350000000001</v>
      </c>
      <c r="L54" s="233">
        <v>143.88999000000001</v>
      </c>
      <c r="M54" s="233">
        <v>94.594399999999993</v>
      </c>
      <c r="N54" s="233">
        <v>106.25203999999999</v>
      </c>
      <c r="O54" s="233">
        <v>74.421989999999994</v>
      </c>
      <c r="P54" s="233">
        <v>107.38508</v>
      </c>
      <c r="Q54" s="233">
        <v>97.406809999999993</v>
      </c>
      <c r="R54" s="233" t="s">
        <v>176</v>
      </c>
      <c r="S54" s="233" t="s">
        <v>176</v>
      </c>
      <c r="T54" s="233">
        <v>67.855009999999993</v>
      </c>
      <c r="U54" s="233">
        <v>0.4</v>
      </c>
      <c r="V54" s="233">
        <v>-1.4</v>
      </c>
      <c r="W54" s="233">
        <v>-0.5</v>
      </c>
      <c r="X54" s="233">
        <v>2.9</v>
      </c>
      <c r="Y54" s="233" t="s">
        <v>176</v>
      </c>
      <c r="Z54" s="233">
        <v>11.8</v>
      </c>
      <c r="AA54" s="233" t="s">
        <v>176</v>
      </c>
      <c r="AB54" s="233">
        <v>-2.2000000000000002</v>
      </c>
      <c r="AC54" s="233">
        <v>-4.8</v>
      </c>
      <c r="AD54" s="233">
        <v>1.7</v>
      </c>
      <c r="AE54" s="234">
        <v>6.2</v>
      </c>
      <c r="AF54" s="233">
        <v>0.4</v>
      </c>
      <c r="AG54" s="233">
        <v>-2.2999999999999998</v>
      </c>
      <c r="AH54" s="233">
        <v>-5.7</v>
      </c>
      <c r="AI54" s="233">
        <v>3.1</v>
      </c>
      <c r="AJ54" s="233">
        <v>-2.6</v>
      </c>
      <c r="AK54" s="233" t="s">
        <v>176</v>
      </c>
      <c r="AL54" s="233" t="s">
        <v>176</v>
      </c>
      <c r="AM54" s="233">
        <v>-6.6</v>
      </c>
      <c r="AN54" s="144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4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3">
        <v>106.47583</v>
      </c>
      <c r="C55" s="233">
        <v>111.44101000000001</v>
      </c>
      <c r="D55" s="233">
        <v>111.97698</v>
      </c>
      <c r="E55" s="233">
        <v>64.896609999999995</v>
      </c>
      <c r="F55" s="233" t="s">
        <v>176</v>
      </c>
      <c r="G55" s="233">
        <v>120.71387</v>
      </c>
      <c r="H55" s="233" t="s">
        <v>176</v>
      </c>
      <c r="I55" s="233">
        <v>91.264080000000007</v>
      </c>
      <c r="J55" s="233">
        <v>127.61556</v>
      </c>
      <c r="K55" s="233">
        <v>106.85764</v>
      </c>
      <c r="L55" s="233">
        <v>138.75532000000001</v>
      </c>
      <c r="M55" s="233">
        <v>93.954549999999998</v>
      </c>
      <c r="N55" s="233">
        <v>107.48728</v>
      </c>
      <c r="O55" s="233">
        <v>75.258989999999997</v>
      </c>
      <c r="P55" s="233">
        <v>105.31100000000001</v>
      </c>
      <c r="Q55" s="233">
        <v>97.826999999999998</v>
      </c>
      <c r="R55" s="233" t="s">
        <v>176</v>
      </c>
      <c r="S55" s="233" t="s">
        <v>176</v>
      </c>
      <c r="T55" s="233">
        <v>70.036469999999994</v>
      </c>
      <c r="U55" s="233">
        <v>0.8</v>
      </c>
      <c r="V55" s="233">
        <v>-0.7</v>
      </c>
      <c r="W55" s="233">
        <v>17.2</v>
      </c>
      <c r="X55" s="233">
        <v>1.2</v>
      </c>
      <c r="Y55" s="233" t="s">
        <v>176</v>
      </c>
      <c r="Z55" s="233">
        <v>-5.0999999999999996</v>
      </c>
      <c r="AA55" s="233" t="s">
        <v>176</v>
      </c>
      <c r="AB55" s="233">
        <v>-2.6</v>
      </c>
      <c r="AC55" s="233">
        <v>-0.3</v>
      </c>
      <c r="AD55" s="233">
        <v>0.9</v>
      </c>
      <c r="AE55" s="234">
        <v>-3.6</v>
      </c>
      <c r="AF55" s="233">
        <v>-0.7</v>
      </c>
      <c r="AG55" s="233">
        <v>1.2</v>
      </c>
      <c r="AH55" s="233">
        <v>1.1000000000000001</v>
      </c>
      <c r="AI55" s="233">
        <v>-1.9</v>
      </c>
      <c r="AJ55" s="233">
        <v>0.4</v>
      </c>
      <c r="AK55" s="233" t="s">
        <v>176</v>
      </c>
      <c r="AL55" s="233" t="s">
        <v>176</v>
      </c>
      <c r="AM55" s="233">
        <v>3.2</v>
      </c>
      <c r="AN55" s="144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4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3">
        <v>105.8523</v>
      </c>
      <c r="C56" s="233">
        <v>112.07726</v>
      </c>
      <c r="D56" s="233">
        <v>107.98205</v>
      </c>
      <c r="E56" s="233">
        <v>67.637900000000002</v>
      </c>
      <c r="F56" s="233" t="s">
        <v>176</v>
      </c>
      <c r="G56" s="233">
        <v>123.75909</v>
      </c>
      <c r="H56" s="233" t="s">
        <v>176</v>
      </c>
      <c r="I56" s="233">
        <v>92.126180000000005</v>
      </c>
      <c r="J56" s="233">
        <v>127.5689</v>
      </c>
      <c r="K56" s="233">
        <v>105.73164</v>
      </c>
      <c r="L56" s="233">
        <v>144.03603000000001</v>
      </c>
      <c r="M56" s="233">
        <v>91.471320000000006</v>
      </c>
      <c r="N56" s="233">
        <v>108.28188</v>
      </c>
      <c r="O56" s="233">
        <v>73.991950000000003</v>
      </c>
      <c r="P56" s="233">
        <v>104.70998</v>
      </c>
      <c r="Q56" s="233">
        <v>94.857330000000005</v>
      </c>
      <c r="R56" s="233" t="s">
        <v>176</v>
      </c>
      <c r="S56" s="233" t="s">
        <v>176</v>
      </c>
      <c r="T56" s="233">
        <v>69.179730000000006</v>
      </c>
      <c r="U56" s="233">
        <v>-0.6</v>
      </c>
      <c r="V56" s="233">
        <v>0.6</v>
      </c>
      <c r="W56" s="233">
        <v>-3.6</v>
      </c>
      <c r="X56" s="233">
        <v>4.2</v>
      </c>
      <c r="Y56" s="233" t="s">
        <v>176</v>
      </c>
      <c r="Z56" s="233">
        <v>2.5</v>
      </c>
      <c r="AA56" s="233" t="s">
        <v>176</v>
      </c>
      <c r="AB56" s="233">
        <v>0.9</v>
      </c>
      <c r="AC56" s="233">
        <v>0</v>
      </c>
      <c r="AD56" s="233">
        <v>-1.1000000000000001</v>
      </c>
      <c r="AE56" s="234">
        <v>3.8</v>
      </c>
      <c r="AF56" s="233">
        <v>-2.6</v>
      </c>
      <c r="AG56" s="233">
        <v>0.7</v>
      </c>
      <c r="AH56" s="233">
        <v>-1.7</v>
      </c>
      <c r="AI56" s="233">
        <v>-0.6</v>
      </c>
      <c r="AJ56" s="233">
        <v>-3</v>
      </c>
      <c r="AK56" s="233" t="s">
        <v>176</v>
      </c>
      <c r="AL56" s="233" t="s">
        <v>176</v>
      </c>
      <c r="AM56" s="233">
        <v>-1.2</v>
      </c>
      <c r="AN56" s="144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4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3">
        <v>106.35477</v>
      </c>
      <c r="C57" s="233">
        <v>114.58738</v>
      </c>
      <c r="D57" s="233">
        <v>99.40361</v>
      </c>
      <c r="E57" s="233">
        <v>67.930009999999996</v>
      </c>
      <c r="F57" s="233" t="s">
        <v>176</v>
      </c>
      <c r="G57" s="233">
        <v>119.82097</v>
      </c>
      <c r="H57" s="233" t="s">
        <v>176</v>
      </c>
      <c r="I57" s="233">
        <v>94.224789999999999</v>
      </c>
      <c r="J57" s="233">
        <v>132.98186999999999</v>
      </c>
      <c r="K57" s="233">
        <v>106.11851</v>
      </c>
      <c r="L57" s="233">
        <v>145.22927999999999</v>
      </c>
      <c r="M57" s="233">
        <v>91.500420000000005</v>
      </c>
      <c r="N57" s="233">
        <v>107.56189000000001</v>
      </c>
      <c r="O57" s="233">
        <v>75.668639999999996</v>
      </c>
      <c r="P57" s="233">
        <v>102.5241</v>
      </c>
      <c r="Q57" s="233">
        <v>94.246520000000004</v>
      </c>
      <c r="R57" s="233" t="s">
        <v>176</v>
      </c>
      <c r="S57" s="233" t="s">
        <v>176</v>
      </c>
      <c r="T57" s="233">
        <v>70.111940000000004</v>
      </c>
      <c r="U57" s="233">
        <v>0.5</v>
      </c>
      <c r="V57" s="233">
        <v>2.2000000000000002</v>
      </c>
      <c r="W57" s="233">
        <v>-7.9</v>
      </c>
      <c r="X57" s="233">
        <v>0.4</v>
      </c>
      <c r="Y57" s="233" t="s">
        <v>176</v>
      </c>
      <c r="Z57" s="233">
        <v>-3.2</v>
      </c>
      <c r="AA57" s="233" t="s">
        <v>176</v>
      </c>
      <c r="AB57" s="233">
        <v>2.2999999999999998</v>
      </c>
      <c r="AC57" s="233">
        <v>4.2</v>
      </c>
      <c r="AD57" s="233">
        <v>0.4</v>
      </c>
      <c r="AE57" s="234">
        <v>0.8</v>
      </c>
      <c r="AF57" s="233">
        <v>0</v>
      </c>
      <c r="AG57" s="233">
        <v>-0.7</v>
      </c>
      <c r="AH57" s="233">
        <v>2.2999999999999998</v>
      </c>
      <c r="AI57" s="233">
        <v>-2.1</v>
      </c>
      <c r="AJ57" s="233">
        <v>-0.6</v>
      </c>
      <c r="AK57" s="233" t="s">
        <v>176</v>
      </c>
      <c r="AL57" s="233" t="s">
        <v>176</v>
      </c>
      <c r="AM57" s="233">
        <v>1.3</v>
      </c>
      <c r="AN57" s="144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4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3">
        <v>107.08457</v>
      </c>
      <c r="C58" s="233">
        <v>113.93089000000001</v>
      </c>
      <c r="D58" s="233">
        <v>102.90817</v>
      </c>
      <c r="E58" s="233">
        <v>70.291700000000006</v>
      </c>
      <c r="F58" s="233" t="s">
        <v>176</v>
      </c>
      <c r="G58" s="233">
        <v>123.04756999999999</v>
      </c>
      <c r="H58" s="233" t="s">
        <v>176</v>
      </c>
      <c r="I58" s="233">
        <v>93.116759999999999</v>
      </c>
      <c r="J58" s="233">
        <v>129.38202000000001</v>
      </c>
      <c r="K58" s="233">
        <v>108.03449000000001</v>
      </c>
      <c r="L58" s="233">
        <v>147.71835999999999</v>
      </c>
      <c r="M58" s="233">
        <v>93.24588</v>
      </c>
      <c r="N58" s="233">
        <v>109.90358000000001</v>
      </c>
      <c r="O58" s="233">
        <v>78.301029999999997</v>
      </c>
      <c r="P58" s="233">
        <v>104.31855</v>
      </c>
      <c r="Q58" s="233">
        <v>95.629620000000003</v>
      </c>
      <c r="R58" s="233" t="s">
        <v>176</v>
      </c>
      <c r="S58" s="233" t="s">
        <v>176</v>
      </c>
      <c r="T58" s="233">
        <v>71.588279999999997</v>
      </c>
      <c r="U58" s="233">
        <v>0.7</v>
      </c>
      <c r="V58" s="233">
        <v>-0.6</v>
      </c>
      <c r="W58" s="233">
        <v>3.5</v>
      </c>
      <c r="X58" s="233">
        <v>3.5</v>
      </c>
      <c r="Y58" s="233" t="s">
        <v>176</v>
      </c>
      <c r="Z58" s="233">
        <v>2.7</v>
      </c>
      <c r="AA58" s="233" t="s">
        <v>176</v>
      </c>
      <c r="AB58" s="233">
        <v>-1.2</v>
      </c>
      <c r="AC58" s="233">
        <v>-2.7</v>
      </c>
      <c r="AD58" s="233">
        <v>1.8</v>
      </c>
      <c r="AE58" s="234">
        <v>1.7</v>
      </c>
      <c r="AF58" s="233">
        <v>1.9</v>
      </c>
      <c r="AG58" s="233">
        <v>2.2000000000000002</v>
      </c>
      <c r="AH58" s="233">
        <v>3.5</v>
      </c>
      <c r="AI58" s="233">
        <v>1.8</v>
      </c>
      <c r="AJ58" s="233">
        <v>1.5</v>
      </c>
      <c r="AK58" s="233" t="s">
        <v>176</v>
      </c>
      <c r="AL58" s="233" t="s">
        <v>176</v>
      </c>
      <c r="AM58" s="233">
        <v>2.1</v>
      </c>
      <c r="AN58" s="144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4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3">
        <v>105.73702</v>
      </c>
      <c r="C59" s="233">
        <v>112.30628</v>
      </c>
      <c r="D59" s="233">
        <v>97.855590000000007</v>
      </c>
      <c r="E59" s="233">
        <v>69.923869999999994</v>
      </c>
      <c r="F59" s="233" t="s">
        <v>176</v>
      </c>
      <c r="G59" s="233">
        <v>122.00309</v>
      </c>
      <c r="H59" s="233" t="s">
        <v>176</v>
      </c>
      <c r="I59" s="233">
        <v>96.004170000000002</v>
      </c>
      <c r="J59" s="233">
        <v>126.99405</v>
      </c>
      <c r="K59" s="233">
        <v>105.54510000000001</v>
      </c>
      <c r="L59" s="233">
        <v>151.6832</v>
      </c>
      <c r="M59" s="233">
        <v>92.494489999999999</v>
      </c>
      <c r="N59" s="233">
        <v>108.17371</v>
      </c>
      <c r="O59" s="233">
        <v>79.222009999999997</v>
      </c>
      <c r="P59" s="233">
        <v>103.42935</v>
      </c>
      <c r="Q59" s="233">
        <v>95.266310000000004</v>
      </c>
      <c r="R59" s="233" t="s">
        <v>176</v>
      </c>
      <c r="S59" s="233" t="s">
        <v>176</v>
      </c>
      <c r="T59" s="233">
        <v>71.808599999999998</v>
      </c>
      <c r="U59" s="233">
        <v>-1.3</v>
      </c>
      <c r="V59" s="233">
        <v>-1.4</v>
      </c>
      <c r="W59" s="233">
        <v>-4.9000000000000004</v>
      </c>
      <c r="X59" s="233">
        <v>-0.5</v>
      </c>
      <c r="Y59" s="233" t="s">
        <v>176</v>
      </c>
      <c r="Z59" s="233">
        <v>-0.8</v>
      </c>
      <c r="AA59" s="233" t="s">
        <v>176</v>
      </c>
      <c r="AB59" s="233">
        <v>3.1</v>
      </c>
      <c r="AC59" s="233">
        <v>-1.8</v>
      </c>
      <c r="AD59" s="233">
        <v>-2.2999999999999998</v>
      </c>
      <c r="AE59" s="234">
        <v>2.7</v>
      </c>
      <c r="AF59" s="233">
        <v>-0.8</v>
      </c>
      <c r="AG59" s="233">
        <v>-1.6</v>
      </c>
      <c r="AH59" s="233">
        <v>1.2</v>
      </c>
      <c r="AI59" s="233">
        <v>-0.9</v>
      </c>
      <c r="AJ59" s="233">
        <v>-0.4</v>
      </c>
      <c r="AK59" s="233" t="s">
        <v>176</v>
      </c>
      <c r="AL59" s="233" t="s">
        <v>176</v>
      </c>
      <c r="AM59" s="233">
        <v>0.3</v>
      </c>
      <c r="AN59" s="144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4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3">
        <v>106.58293</v>
      </c>
      <c r="C60" s="233">
        <v>112.6687</v>
      </c>
      <c r="D60" s="233">
        <v>100.99621</v>
      </c>
      <c r="E60" s="233">
        <v>69.572230000000005</v>
      </c>
      <c r="F60" s="233" t="s">
        <v>176</v>
      </c>
      <c r="G60" s="233">
        <v>125.87794</v>
      </c>
      <c r="H60" s="233" t="s">
        <v>176</v>
      </c>
      <c r="I60" s="233">
        <v>96.33766</v>
      </c>
      <c r="J60" s="233">
        <v>124.00751</v>
      </c>
      <c r="K60" s="233">
        <v>105.82222</v>
      </c>
      <c r="L60" s="233">
        <v>146.95067</v>
      </c>
      <c r="M60" s="233">
        <v>92.629450000000006</v>
      </c>
      <c r="N60" s="233">
        <v>107.97408</v>
      </c>
      <c r="O60" s="233">
        <v>73.964340000000007</v>
      </c>
      <c r="P60" s="233">
        <v>104.18747</v>
      </c>
      <c r="Q60" s="233">
        <v>97.39076</v>
      </c>
      <c r="R60" s="233" t="s">
        <v>176</v>
      </c>
      <c r="S60" s="233" t="s">
        <v>176</v>
      </c>
      <c r="T60" s="233">
        <v>69.887439999999998</v>
      </c>
      <c r="U60" s="233">
        <v>0.8</v>
      </c>
      <c r="V60" s="233">
        <v>0.3</v>
      </c>
      <c r="W60" s="233">
        <v>3.2</v>
      </c>
      <c r="X60" s="233">
        <v>-0.5</v>
      </c>
      <c r="Y60" s="233" t="s">
        <v>176</v>
      </c>
      <c r="Z60" s="233">
        <v>3.2</v>
      </c>
      <c r="AA60" s="233" t="s">
        <v>176</v>
      </c>
      <c r="AB60" s="233">
        <v>0.3</v>
      </c>
      <c r="AC60" s="233">
        <v>-2.4</v>
      </c>
      <c r="AD60" s="233">
        <v>0.3</v>
      </c>
      <c r="AE60" s="234">
        <v>-3.1</v>
      </c>
      <c r="AF60" s="233">
        <v>0.1</v>
      </c>
      <c r="AG60" s="233">
        <v>-0.2</v>
      </c>
      <c r="AH60" s="233">
        <v>-6.6</v>
      </c>
      <c r="AI60" s="233">
        <v>0.7</v>
      </c>
      <c r="AJ60" s="233">
        <v>2.2000000000000002</v>
      </c>
      <c r="AK60" s="233" t="s">
        <v>176</v>
      </c>
      <c r="AL60" s="233" t="s">
        <v>176</v>
      </c>
      <c r="AM60" s="233">
        <v>-2.7</v>
      </c>
      <c r="AN60" s="144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4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3">
        <v>106.41538</v>
      </c>
      <c r="C61" s="233">
        <v>113.88566</v>
      </c>
      <c r="D61" s="233">
        <v>100.28793</v>
      </c>
      <c r="E61" s="233">
        <v>69.536590000000004</v>
      </c>
      <c r="F61" s="233" t="s">
        <v>176</v>
      </c>
      <c r="G61" s="233">
        <v>122.39699</v>
      </c>
      <c r="H61" s="233" t="s">
        <v>176</v>
      </c>
      <c r="I61" s="233">
        <v>95.63158</v>
      </c>
      <c r="J61" s="233">
        <v>126.96805999999999</v>
      </c>
      <c r="K61" s="233">
        <v>107.22799000000001</v>
      </c>
      <c r="L61" s="233">
        <v>131.53659999999999</v>
      </c>
      <c r="M61" s="233">
        <v>93.463250000000002</v>
      </c>
      <c r="N61" s="233">
        <v>109.42734</v>
      </c>
      <c r="O61" s="233">
        <v>76.756010000000003</v>
      </c>
      <c r="P61" s="233">
        <v>102.4768</v>
      </c>
      <c r="Q61" s="233">
        <v>97.612350000000006</v>
      </c>
      <c r="R61" s="233" t="s">
        <v>176</v>
      </c>
      <c r="S61" s="233" t="s">
        <v>176</v>
      </c>
      <c r="T61" s="233">
        <v>71.568759999999997</v>
      </c>
      <c r="U61" s="233">
        <v>-0.2</v>
      </c>
      <c r="V61" s="233">
        <v>1.1000000000000001</v>
      </c>
      <c r="W61" s="233">
        <v>-0.7</v>
      </c>
      <c r="X61" s="233">
        <v>-0.1</v>
      </c>
      <c r="Y61" s="233" t="s">
        <v>176</v>
      </c>
      <c r="Z61" s="233">
        <v>-2.8</v>
      </c>
      <c r="AA61" s="233" t="s">
        <v>176</v>
      </c>
      <c r="AB61" s="233">
        <v>-0.7</v>
      </c>
      <c r="AC61" s="233">
        <v>2.4</v>
      </c>
      <c r="AD61" s="233">
        <v>1.3</v>
      </c>
      <c r="AE61" s="234">
        <v>-10.5</v>
      </c>
      <c r="AF61" s="233">
        <v>0.9</v>
      </c>
      <c r="AG61" s="233">
        <v>1.3</v>
      </c>
      <c r="AH61" s="233">
        <v>3.8</v>
      </c>
      <c r="AI61" s="233">
        <v>-1.6</v>
      </c>
      <c r="AJ61" s="233">
        <v>0.2</v>
      </c>
      <c r="AK61" s="233" t="s">
        <v>176</v>
      </c>
      <c r="AL61" s="233" t="s">
        <v>176</v>
      </c>
      <c r="AM61" s="233">
        <v>2.4</v>
      </c>
      <c r="AN61" s="144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4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3">
        <v>105.20149000000001</v>
      </c>
      <c r="C62" s="233">
        <v>113.02809000000001</v>
      </c>
      <c r="D62" s="233">
        <v>100.68939</v>
      </c>
      <c r="E62" s="233">
        <v>70.617130000000003</v>
      </c>
      <c r="F62" s="233" t="s">
        <v>176</v>
      </c>
      <c r="G62" s="233">
        <v>120.54642</v>
      </c>
      <c r="H62" s="233" t="s">
        <v>176</v>
      </c>
      <c r="I62" s="233">
        <v>95.191509999999994</v>
      </c>
      <c r="J62" s="233">
        <v>128.11005</v>
      </c>
      <c r="K62" s="233">
        <v>107.19866</v>
      </c>
      <c r="L62" s="233">
        <v>150.72237999999999</v>
      </c>
      <c r="M62" s="233">
        <v>90.905900000000003</v>
      </c>
      <c r="N62" s="233">
        <v>105.97533</v>
      </c>
      <c r="O62" s="233">
        <v>74.091980000000007</v>
      </c>
      <c r="P62" s="233">
        <v>101.88643</v>
      </c>
      <c r="Q62" s="233">
        <v>98.902569999999997</v>
      </c>
      <c r="R62" s="233" t="s">
        <v>176</v>
      </c>
      <c r="S62" s="233" t="s">
        <v>176</v>
      </c>
      <c r="T62" s="233">
        <v>69.667739999999995</v>
      </c>
      <c r="U62" s="233">
        <v>-1.1000000000000001</v>
      </c>
      <c r="V62" s="233">
        <v>-0.8</v>
      </c>
      <c r="W62" s="233">
        <v>0.4</v>
      </c>
      <c r="X62" s="233">
        <v>1.6</v>
      </c>
      <c r="Y62" s="233" t="s">
        <v>176</v>
      </c>
      <c r="Z62" s="233">
        <v>-1.5</v>
      </c>
      <c r="AA62" s="233" t="s">
        <v>176</v>
      </c>
      <c r="AB62" s="233">
        <v>-0.5</v>
      </c>
      <c r="AC62" s="233">
        <v>0.9</v>
      </c>
      <c r="AD62" s="233">
        <v>0</v>
      </c>
      <c r="AE62" s="234">
        <v>14.6</v>
      </c>
      <c r="AF62" s="233">
        <v>-2.7</v>
      </c>
      <c r="AG62" s="233">
        <v>-3.2</v>
      </c>
      <c r="AH62" s="233">
        <v>-3.5</v>
      </c>
      <c r="AI62" s="233">
        <v>-0.6</v>
      </c>
      <c r="AJ62" s="233">
        <v>1.3</v>
      </c>
      <c r="AK62" s="233" t="s">
        <v>176</v>
      </c>
      <c r="AL62" s="233" t="s">
        <v>176</v>
      </c>
      <c r="AM62" s="233">
        <v>-2.7</v>
      </c>
      <c r="AN62" s="144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4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3">
        <v>106.11971</v>
      </c>
      <c r="C63" s="233">
        <v>113.72924999999999</v>
      </c>
      <c r="D63" s="233">
        <v>91.569569999999999</v>
      </c>
      <c r="E63" s="233">
        <v>69.611949999999993</v>
      </c>
      <c r="F63" s="233" t="s">
        <v>176</v>
      </c>
      <c r="G63" s="233">
        <v>117.93722</v>
      </c>
      <c r="H63" s="233" t="s">
        <v>176</v>
      </c>
      <c r="I63" s="233">
        <v>98.548439999999999</v>
      </c>
      <c r="J63" s="233">
        <v>126.36176</v>
      </c>
      <c r="K63" s="233">
        <v>107.59837</v>
      </c>
      <c r="L63" s="233">
        <v>150.28130999999999</v>
      </c>
      <c r="M63" s="233">
        <v>90.092119999999994</v>
      </c>
      <c r="N63" s="233">
        <v>105.10957999999999</v>
      </c>
      <c r="O63" s="233">
        <v>73.778670000000005</v>
      </c>
      <c r="P63" s="233">
        <v>101.36346</v>
      </c>
      <c r="Q63" s="233">
        <v>97.953670000000002</v>
      </c>
      <c r="R63" s="233" t="s">
        <v>176</v>
      </c>
      <c r="S63" s="233" t="s">
        <v>176</v>
      </c>
      <c r="T63" s="233">
        <v>70.647949999999994</v>
      </c>
      <c r="U63" s="233">
        <v>0.9</v>
      </c>
      <c r="V63" s="233">
        <v>0.6</v>
      </c>
      <c r="W63" s="233">
        <v>-9.1</v>
      </c>
      <c r="X63" s="233">
        <v>-1.4</v>
      </c>
      <c r="Y63" s="233" t="s">
        <v>176</v>
      </c>
      <c r="Z63" s="233">
        <v>-2.2000000000000002</v>
      </c>
      <c r="AA63" s="233" t="s">
        <v>176</v>
      </c>
      <c r="AB63" s="233">
        <v>3.5</v>
      </c>
      <c r="AC63" s="233">
        <v>-1.4</v>
      </c>
      <c r="AD63" s="233">
        <v>0.4</v>
      </c>
      <c r="AE63" s="234">
        <v>-0.3</v>
      </c>
      <c r="AF63" s="233">
        <v>-0.9</v>
      </c>
      <c r="AG63" s="233">
        <v>-0.8</v>
      </c>
      <c r="AH63" s="233">
        <v>-0.4</v>
      </c>
      <c r="AI63" s="233">
        <v>-0.5</v>
      </c>
      <c r="AJ63" s="233">
        <v>-1</v>
      </c>
      <c r="AK63" s="233" t="s">
        <v>176</v>
      </c>
      <c r="AL63" s="233" t="s">
        <v>176</v>
      </c>
      <c r="AM63" s="233">
        <v>1.4</v>
      </c>
      <c r="AN63" s="144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4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3">
        <v>107.55419000000001</v>
      </c>
      <c r="C64" s="233">
        <v>114.1661</v>
      </c>
      <c r="D64" s="233">
        <v>100.84518</v>
      </c>
      <c r="E64" s="233">
        <v>73.510289999999998</v>
      </c>
      <c r="F64" s="233" t="s">
        <v>176</v>
      </c>
      <c r="G64" s="233">
        <v>121.23072000000001</v>
      </c>
      <c r="H64" s="233" t="s">
        <v>176</v>
      </c>
      <c r="I64" s="233">
        <v>100.4918</v>
      </c>
      <c r="J64" s="233">
        <v>128.77849000000001</v>
      </c>
      <c r="K64" s="233">
        <v>110.24759</v>
      </c>
      <c r="L64" s="233">
        <v>150.68546000000001</v>
      </c>
      <c r="M64" s="233">
        <v>92.095770000000002</v>
      </c>
      <c r="N64" s="233">
        <v>108.41155999999999</v>
      </c>
      <c r="O64" s="233">
        <v>78.602680000000007</v>
      </c>
      <c r="P64" s="233">
        <v>103.04313</v>
      </c>
      <c r="Q64" s="233">
        <v>100.33555</v>
      </c>
      <c r="R64" s="233" t="s">
        <v>176</v>
      </c>
      <c r="S64" s="233" t="s">
        <v>176</v>
      </c>
      <c r="T64" s="233">
        <v>71.826840000000004</v>
      </c>
      <c r="U64" s="233">
        <v>1.4</v>
      </c>
      <c r="V64" s="233">
        <v>0.4</v>
      </c>
      <c r="W64" s="233">
        <v>10.1</v>
      </c>
      <c r="X64" s="233">
        <v>5.6</v>
      </c>
      <c r="Y64" s="233" t="s">
        <v>176</v>
      </c>
      <c r="Z64" s="233">
        <v>2.8</v>
      </c>
      <c r="AA64" s="233" t="s">
        <v>176</v>
      </c>
      <c r="AB64" s="233">
        <v>2</v>
      </c>
      <c r="AC64" s="233">
        <v>1.9</v>
      </c>
      <c r="AD64" s="233">
        <v>2.5</v>
      </c>
      <c r="AE64" s="234">
        <v>0.3</v>
      </c>
      <c r="AF64" s="233">
        <v>2.2000000000000002</v>
      </c>
      <c r="AG64" s="233">
        <v>3.1</v>
      </c>
      <c r="AH64" s="233">
        <v>6.5</v>
      </c>
      <c r="AI64" s="233">
        <v>1.7</v>
      </c>
      <c r="AJ64" s="233">
        <v>2.4</v>
      </c>
      <c r="AK64" s="233" t="s">
        <v>176</v>
      </c>
      <c r="AL64" s="233" t="s">
        <v>176</v>
      </c>
      <c r="AM64" s="233">
        <v>1.7</v>
      </c>
      <c r="AN64" s="144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4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3">
        <v>108.25205</v>
      </c>
      <c r="C65" s="233">
        <v>109.78398</v>
      </c>
      <c r="D65" s="233">
        <v>97.367739999999998</v>
      </c>
      <c r="E65" s="233">
        <v>69.203760000000003</v>
      </c>
      <c r="F65" s="233" t="s">
        <v>176</v>
      </c>
      <c r="G65" s="233">
        <v>120.89816999999999</v>
      </c>
      <c r="H65" s="233" t="s">
        <v>176</v>
      </c>
      <c r="I65" s="233">
        <v>97.337630000000004</v>
      </c>
      <c r="J65" s="233">
        <v>124.49391</v>
      </c>
      <c r="K65" s="233">
        <v>111.91067</v>
      </c>
      <c r="L65" s="233">
        <v>149.56287</v>
      </c>
      <c r="M65" s="233">
        <v>90.670450000000002</v>
      </c>
      <c r="N65" s="233">
        <v>108.46661</v>
      </c>
      <c r="O65" s="233">
        <v>78.805000000000007</v>
      </c>
      <c r="P65" s="233">
        <v>107.08593999999999</v>
      </c>
      <c r="Q65" s="233">
        <v>101.74937</v>
      </c>
      <c r="R65" s="233" t="s">
        <v>176</v>
      </c>
      <c r="S65" s="233" t="s">
        <v>176</v>
      </c>
      <c r="T65" s="233">
        <v>72.245239999999995</v>
      </c>
      <c r="U65" s="233">
        <v>0.6</v>
      </c>
      <c r="V65" s="233">
        <v>-3.8</v>
      </c>
      <c r="W65" s="233">
        <v>-3.4</v>
      </c>
      <c r="X65" s="233">
        <v>-5.9</v>
      </c>
      <c r="Y65" s="233" t="s">
        <v>176</v>
      </c>
      <c r="Z65" s="233">
        <v>-0.3</v>
      </c>
      <c r="AA65" s="233" t="s">
        <v>176</v>
      </c>
      <c r="AB65" s="233">
        <v>-3.1</v>
      </c>
      <c r="AC65" s="233">
        <v>-3.3</v>
      </c>
      <c r="AD65" s="233">
        <v>1.5</v>
      </c>
      <c r="AE65" s="234">
        <v>-0.7</v>
      </c>
      <c r="AF65" s="233">
        <v>-1.5</v>
      </c>
      <c r="AG65" s="233">
        <v>0.1</v>
      </c>
      <c r="AH65" s="233">
        <v>0.3</v>
      </c>
      <c r="AI65" s="233">
        <v>3.9</v>
      </c>
      <c r="AJ65" s="233">
        <v>1.4</v>
      </c>
      <c r="AK65" s="233" t="s">
        <v>176</v>
      </c>
      <c r="AL65" s="233" t="s">
        <v>176</v>
      </c>
      <c r="AM65" s="233">
        <v>0.6</v>
      </c>
      <c r="AN65" s="144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4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3">
        <v>108.02118</v>
      </c>
      <c r="C66" s="233">
        <v>117.42193</v>
      </c>
      <c r="D66" s="233">
        <v>102.28493</v>
      </c>
      <c r="E66" s="233">
        <v>71.875780000000006</v>
      </c>
      <c r="F66" s="233" t="s">
        <v>176</v>
      </c>
      <c r="G66" s="233">
        <v>122.35429000000001</v>
      </c>
      <c r="H66" s="233" t="s">
        <v>176</v>
      </c>
      <c r="I66" s="233">
        <v>96.286749999999998</v>
      </c>
      <c r="J66" s="233">
        <v>135.11283</v>
      </c>
      <c r="K66" s="233">
        <v>112.50288999999999</v>
      </c>
      <c r="L66" s="233">
        <v>150.50906000000001</v>
      </c>
      <c r="M66" s="233">
        <v>92.946680000000001</v>
      </c>
      <c r="N66" s="233">
        <v>109.32453</v>
      </c>
      <c r="O66" s="233">
        <v>78.477159999999998</v>
      </c>
      <c r="P66" s="233">
        <v>106.80731</v>
      </c>
      <c r="Q66" s="233">
        <v>101.38686</v>
      </c>
      <c r="R66" s="233" t="s">
        <v>176</v>
      </c>
      <c r="S66" s="233" t="s">
        <v>176</v>
      </c>
      <c r="T66" s="233">
        <v>78.122569999999996</v>
      </c>
      <c r="U66" s="233">
        <v>-0.2</v>
      </c>
      <c r="V66" s="233">
        <v>7</v>
      </c>
      <c r="W66" s="233">
        <v>5.0999999999999996</v>
      </c>
      <c r="X66" s="233">
        <v>3.9</v>
      </c>
      <c r="Y66" s="233" t="s">
        <v>176</v>
      </c>
      <c r="Z66" s="233">
        <v>1.2</v>
      </c>
      <c r="AA66" s="233" t="s">
        <v>176</v>
      </c>
      <c r="AB66" s="233">
        <v>-1.1000000000000001</v>
      </c>
      <c r="AC66" s="233">
        <v>8.5</v>
      </c>
      <c r="AD66" s="233">
        <v>0.5</v>
      </c>
      <c r="AE66" s="234">
        <v>0.6</v>
      </c>
      <c r="AF66" s="233">
        <v>2.5</v>
      </c>
      <c r="AG66" s="233">
        <v>0.8</v>
      </c>
      <c r="AH66" s="233">
        <v>-0.4</v>
      </c>
      <c r="AI66" s="233">
        <v>-0.3</v>
      </c>
      <c r="AJ66" s="233">
        <v>-0.4</v>
      </c>
      <c r="AK66" s="233" t="s">
        <v>176</v>
      </c>
      <c r="AL66" s="233" t="s">
        <v>176</v>
      </c>
      <c r="AM66" s="233">
        <v>8.1</v>
      </c>
      <c r="AN66" s="144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4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3">
        <v>109.38567</v>
      </c>
      <c r="C67" s="233">
        <v>113.41485</v>
      </c>
      <c r="D67" s="233">
        <v>100.65646</v>
      </c>
      <c r="E67" s="233">
        <v>69.912700000000001</v>
      </c>
      <c r="F67" s="233" t="s">
        <v>176</v>
      </c>
      <c r="G67" s="233">
        <v>121.87927999999999</v>
      </c>
      <c r="H67" s="233" t="s">
        <v>176</v>
      </c>
      <c r="I67" s="233">
        <v>95.91704</v>
      </c>
      <c r="J67" s="233">
        <v>126.83243</v>
      </c>
      <c r="K67" s="233">
        <v>110.7641</v>
      </c>
      <c r="L67" s="233">
        <v>149.68281999999999</v>
      </c>
      <c r="M67" s="233">
        <v>91.605670000000003</v>
      </c>
      <c r="N67" s="233">
        <v>111.11060999999999</v>
      </c>
      <c r="O67" s="233">
        <v>78.45044</v>
      </c>
      <c r="P67" s="233">
        <v>108.43841999999999</v>
      </c>
      <c r="Q67" s="233">
        <v>102.66451000000001</v>
      </c>
      <c r="R67" s="233" t="s">
        <v>176</v>
      </c>
      <c r="S67" s="233" t="s">
        <v>176</v>
      </c>
      <c r="T67" s="233">
        <v>69.637330000000006</v>
      </c>
      <c r="U67" s="233">
        <v>1.3</v>
      </c>
      <c r="V67" s="233">
        <v>-3.4</v>
      </c>
      <c r="W67" s="233">
        <v>-1.6</v>
      </c>
      <c r="X67" s="233">
        <v>-2.7</v>
      </c>
      <c r="Y67" s="233" t="s">
        <v>176</v>
      </c>
      <c r="Z67" s="233">
        <v>-0.4</v>
      </c>
      <c r="AA67" s="233" t="s">
        <v>176</v>
      </c>
      <c r="AB67" s="233">
        <v>-0.4</v>
      </c>
      <c r="AC67" s="233">
        <v>-6.1</v>
      </c>
      <c r="AD67" s="233">
        <v>-1.5</v>
      </c>
      <c r="AE67" s="234">
        <v>-0.5</v>
      </c>
      <c r="AF67" s="233">
        <v>-1.4</v>
      </c>
      <c r="AG67" s="233">
        <v>1.6</v>
      </c>
      <c r="AH67" s="233">
        <v>0</v>
      </c>
      <c r="AI67" s="233">
        <v>1.5</v>
      </c>
      <c r="AJ67" s="233">
        <v>1.3</v>
      </c>
      <c r="AK67" s="233" t="s">
        <v>176</v>
      </c>
      <c r="AL67" s="233" t="s">
        <v>176</v>
      </c>
      <c r="AM67" s="233">
        <v>-10.9</v>
      </c>
      <c r="AN67" s="144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4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3">
        <v>110.82763</v>
      </c>
      <c r="C68" s="233">
        <v>112.59344</v>
      </c>
      <c r="D68" s="233">
        <v>105.47394</v>
      </c>
      <c r="E68" s="233">
        <v>71.351200000000006</v>
      </c>
      <c r="F68" s="233" t="s">
        <v>176</v>
      </c>
      <c r="G68" s="233">
        <v>120.03364999999999</v>
      </c>
      <c r="H68" s="233" t="s">
        <v>176</v>
      </c>
      <c r="I68" s="233">
        <v>95.83305</v>
      </c>
      <c r="J68" s="233">
        <v>126.9863</v>
      </c>
      <c r="K68" s="233">
        <v>114.59752</v>
      </c>
      <c r="L68" s="233">
        <v>150.74905999999999</v>
      </c>
      <c r="M68" s="233">
        <v>96.651859999999999</v>
      </c>
      <c r="N68" s="233">
        <v>111.42953</v>
      </c>
      <c r="O68" s="233">
        <v>80.763630000000006</v>
      </c>
      <c r="P68" s="233">
        <v>107.35115</v>
      </c>
      <c r="Q68" s="233">
        <v>104.59308</v>
      </c>
      <c r="R68" s="233" t="s">
        <v>176</v>
      </c>
      <c r="S68" s="233" t="s">
        <v>176</v>
      </c>
      <c r="T68" s="233">
        <v>71.249719999999996</v>
      </c>
      <c r="U68" s="233">
        <v>1.3</v>
      </c>
      <c r="V68" s="233">
        <v>-0.7</v>
      </c>
      <c r="W68" s="233">
        <v>4.8</v>
      </c>
      <c r="X68" s="233">
        <v>2.1</v>
      </c>
      <c r="Y68" s="233" t="s">
        <v>176</v>
      </c>
      <c r="Z68" s="233">
        <v>-1.5</v>
      </c>
      <c r="AA68" s="233" t="s">
        <v>176</v>
      </c>
      <c r="AB68" s="233">
        <v>-0.1</v>
      </c>
      <c r="AC68" s="233">
        <v>0.1</v>
      </c>
      <c r="AD68" s="233">
        <v>3.5</v>
      </c>
      <c r="AE68" s="234">
        <v>0.7</v>
      </c>
      <c r="AF68" s="233">
        <v>5.5</v>
      </c>
      <c r="AG68" s="233">
        <v>0.3</v>
      </c>
      <c r="AH68" s="233">
        <v>2.9</v>
      </c>
      <c r="AI68" s="233">
        <v>-1</v>
      </c>
      <c r="AJ68" s="233">
        <v>1.9</v>
      </c>
      <c r="AK68" s="233" t="s">
        <v>176</v>
      </c>
      <c r="AL68" s="233" t="s">
        <v>176</v>
      </c>
      <c r="AM68" s="233">
        <v>2.2999999999999998</v>
      </c>
      <c r="AN68" s="144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4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3">
        <v>111.935</v>
      </c>
      <c r="C69" s="233">
        <v>112.34462000000001</v>
      </c>
      <c r="D69" s="233">
        <v>105.986</v>
      </c>
      <c r="E69" s="233">
        <v>70.879850000000005</v>
      </c>
      <c r="F69" s="233" t="s">
        <v>176</v>
      </c>
      <c r="G69" s="233">
        <v>120.31916</v>
      </c>
      <c r="H69" s="233" t="s">
        <v>176</v>
      </c>
      <c r="I69" s="233">
        <v>98.77328</v>
      </c>
      <c r="J69" s="233">
        <v>122.73318999999999</v>
      </c>
      <c r="K69" s="233">
        <v>115.29008</v>
      </c>
      <c r="L69" s="233">
        <v>147.51442</v>
      </c>
      <c r="M69" s="233">
        <v>96.026309999999995</v>
      </c>
      <c r="N69" s="233">
        <v>111.72501</v>
      </c>
      <c r="O69" s="233">
        <v>82.789019999999994</v>
      </c>
      <c r="P69" s="233">
        <v>108.94143</v>
      </c>
      <c r="Q69" s="233">
        <v>109.3064</v>
      </c>
      <c r="R69" s="233" t="s">
        <v>176</v>
      </c>
      <c r="S69" s="233" t="s">
        <v>176</v>
      </c>
      <c r="T69" s="233">
        <v>69.87106</v>
      </c>
      <c r="U69" s="233">
        <v>1</v>
      </c>
      <c r="V69" s="233">
        <v>-0.2</v>
      </c>
      <c r="W69" s="233">
        <v>0.5</v>
      </c>
      <c r="X69" s="233">
        <v>-0.7</v>
      </c>
      <c r="Y69" s="233" t="s">
        <v>176</v>
      </c>
      <c r="Z69" s="233">
        <v>0.2</v>
      </c>
      <c r="AA69" s="233" t="s">
        <v>176</v>
      </c>
      <c r="AB69" s="233">
        <v>3.1</v>
      </c>
      <c r="AC69" s="233">
        <v>-3.3</v>
      </c>
      <c r="AD69" s="233">
        <v>0.6</v>
      </c>
      <c r="AE69" s="234">
        <v>-2.1</v>
      </c>
      <c r="AF69" s="233">
        <v>-0.6</v>
      </c>
      <c r="AG69" s="233">
        <v>0.3</v>
      </c>
      <c r="AH69" s="233">
        <v>2.5</v>
      </c>
      <c r="AI69" s="233">
        <v>1.5</v>
      </c>
      <c r="AJ69" s="233">
        <v>4.5</v>
      </c>
      <c r="AK69" s="233" t="s">
        <v>176</v>
      </c>
      <c r="AL69" s="233" t="s">
        <v>176</v>
      </c>
      <c r="AM69" s="233">
        <v>-1.9</v>
      </c>
      <c r="AN69" s="144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4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3">
        <v>112.19538</v>
      </c>
      <c r="C70" s="233">
        <v>116.63585999999999</v>
      </c>
      <c r="D70" s="233">
        <v>101.36707</v>
      </c>
      <c r="E70" s="233">
        <v>71.892020000000002</v>
      </c>
      <c r="F70" s="233" t="s">
        <v>176</v>
      </c>
      <c r="G70" s="233">
        <v>130.64255</v>
      </c>
      <c r="H70" s="233" t="s">
        <v>176</v>
      </c>
      <c r="I70" s="233">
        <v>101.35305</v>
      </c>
      <c r="J70" s="233">
        <v>128.93257</v>
      </c>
      <c r="K70" s="233">
        <v>116.88327</v>
      </c>
      <c r="L70" s="233">
        <v>151.34649999999999</v>
      </c>
      <c r="M70" s="233">
        <v>95.992990000000006</v>
      </c>
      <c r="N70" s="233">
        <v>113.17064999999999</v>
      </c>
      <c r="O70" s="233">
        <v>81.032970000000006</v>
      </c>
      <c r="P70" s="233">
        <v>111.21588</v>
      </c>
      <c r="Q70" s="233">
        <v>106.66555</v>
      </c>
      <c r="R70" s="233" t="s">
        <v>176</v>
      </c>
      <c r="S70" s="233" t="s">
        <v>176</v>
      </c>
      <c r="T70" s="233">
        <v>71.31044</v>
      </c>
      <c r="U70" s="233">
        <v>0.2</v>
      </c>
      <c r="V70" s="233">
        <v>3.8</v>
      </c>
      <c r="W70" s="233">
        <v>-4.4000000000000004</v>
      </c>
      <c r="X70" s="233">
        <v>1.4</v>
      </c>
      <c r="Y70" s="233" t="s">
        <v>176</v>
      </c>
      <c r="Z70" s="233">
        <v>8.6</v>
      </c>
      <c r="AA70" s="233" t="s">
        <v>176</v>
      </c>
      <c r="AB70" s="233">
        <v>2.6</v>
      </c>
      <c r="AC70" s="233">
        <v>5.0999999999999996</v>
      </c>
      <c r="AD70" s="233">
        <v>1.4</v>
      </c>
      <c r="AE70" s="234">
        <v>2.6</v>
      </c>
      <c r="AF70" s="233">
        <v>0</v>
      </c>
      <c r="AG70" s="233">
        <v>1.3</v>
      </c>
      <c r="AH70" s="233">
        <v>-2.1</v>
      </c>
      <c r="AI70" s="233">
        <v>2.1</v>
      </c>
      <c r="AJ70" s="233">
        <v>-2.4</v>
      </c>
      <c r="AK70" s="233" t="s">
        <v>176</v>
      </c>
      <c r="AL70" s="233" t="s">
        <v>176</v>
      </c>
      <c r="AM70" s="233">
        <v>2.1</v>
      </c>
      <c r="AN70" s="144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4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3">
        <v>112.92041999999999</v>
      </c>
      <c r="C71" s="233">
        <v>116.60371000000001</v>
      </c>
      <c r="D71" s="233">
        <v>105.34247000000001</v>
      </c>
      <c r="E71" s="233">
        <v>70.441059999999993</v>
      </c>
      <c r="F71" s="233" t="s">
        <v>176</v>
      </c>
      <c r="G71" s="233">
        <v>123.95456</v>
      </c>
      <c r="H71" s="233" t="s">
        <v>176</v>
      </c>
      <c r="I71" s="233">
        <v>100.17388</v>
      </c>
      <c r="J71" s="233">
        <v>130.01096999999999</v>
      </c>
      <c r="K71" s="233">
        <v>117.0012</v>
      </c>
      <c r="L71" s="233">
        <v>154.77502999999999</v>
      </c>
      <c r="M71" s="233">
        <v>95.177070000000001</v>
      </c>
      <c r="N71" s="233">
        <v>114.49726</v>
      </c>
      <c r="O71" s="233">
        <v>83.444329999999994</v>
      </c>
      <c r="P71" s="233">
        <v>110.80573</v>
      </c>
      <c r="Q71" s="233">
        <v>103.70169</v>
      </c>
      <c r="R71" s="233" t="s">
        <v>176</v>
      </c>
      <c r="S71" s="233" t="s">
        <v>176</v>
      </c>
      <c r="T71" s="233">
        <v>68.351219999999998</v>
      </c>
      <c r="U71" s="233">
        <v>0.6</v>
      </c>
      <c r="V71" s="233">
        <v>0</v>
      </c>
      <c r="W71" s="233">
        <v>3.9</v>
      </c>
      <c r="X71" s="233">
        <v>-2</v>
      </c>
      <c r="Y71" s="233" t="s">
        <v>176</v>
      </c>
      <c r="Z71" s="233">
        <v>-5.0999999999999996</v>
      </c>
      <c r="AA71" s="233" t="s">
        <v>176</v>
      </c>
      <c r="AB71" s="233">
        <v>-1.2</v>
      </c>
      <c r="AC71" s="233">
        <v>0.8</v>
      </c>
      <c r="AD71" s="233">
        <v>0.1</v>
      </c>
      <c r="AE71" s="234">
        <v>2.2999999999999998</v>
      </c>
      <c r="AF71" s="233">
        <v>-0.8</v>
      </c>
      <c r="AG71" s="233">
        <v>1.2</v>
      </c>
      <c r="AH71" s="233">
        <v>3</v>
      </c>
      <c r="AI71" s="233">
        <v>-0.4</v>
      </c>
      <c r="AJ71" s="233">
        <v>-2.8</v>
      </c>
      <c r="AK71" s="233" t="s">
        <v>176</v>
      </c>
      <c r="AL71" s="233" t="s">
        <v>176</v>
      </c>
      <c r="AM71" s="233">
        <v>-4.0999999999999996</v>
      </c>
      <c r="AN71" s="144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4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3">
        <v>112.53671</v>
      </c>
      <c r="C72" s="233">
        <v>117.54483999999999</v>
      </c>
      <c r="D72" s="233">
        <v>101.37488</v>
      </c>
      <c r="E72" s="233">
        <v>71.385189999999994</v>
      </c>
      <c r="F72" s="233" t="s">
        <v>176</v>
      </c>
      <c r="G72" s="233">
        <v>119.708</v>
      </c>
      <c r="H72" s="233" t="s">
        <v>176</v>
      </c>
      <c r="I72" s="233">
        <v>99.243620000000007</v>
      </c>
      <c r="J72" s="233">
        <v>134.00988000000001</v>
      </c>
      <c r="K72" s="233">
        <v>117.70893</v>
      </c>
      <c r="L72" s="233">
        <v>155.04727</v>
      </c>
      <c r="M72" s="233">
        <v>91.526650000000004</v>
      </c>
      <c r="N72" s="233">
        <v>114.38254999999999</v>
      </c>
      <c r="O72" s="233">
        <v>81.940640000000002</v>
      </c>
      <c r="P72" s="233">
        <v>108.83381</v>
      </c>
      <c r="Q72" s="233">
        <v>104.35584</v>
      </c>
      <c r="R72" s="233" t="s">
        <v>176</v>
      </c>
      <c r="S72" s="233" t="s">
        <v>176</v>
      </c>
      <c r="T72" s="233">
        <v>69.596559999999997</v>
      </c>
      <c r="U72" s="233">
        <v>-0.3</v>
      </c>
      <c r="V72" s="233">
        <v>0.8</v>
      </c>
      <c r="W72" s="233">
        <v>-3.8</v>
      </c>
      <c r="X72" s="233">
        <v>1.3</v>
      </c>
      <c r="Y72" s="233" t="s">
        <v>176</v>
      </c>
      <c r="Z72" s="233">
        <v>-3.4</v>
      </c>
      <c r="AA72" s="233" t="s">
        <v>176</v>
      </c>
      <c r="AB72" s="233">
        <v>-0.9</v>
      </c>
      <c r="AC72" s="233">
        <v>3.1</v>
      </c>
      <c r="AD72" s="233">
        <v>0.6</v>
      </c>
      <c r="AE72" s="234">
        <v>0.2</v>
      </c>
      <c r="AF72" s="233">
        <v>-3.8</v>
      </c>
      <c r="AG72" s="233">
        <v>-0.1</v>
      </c>
      <c r="AH72" s="233">
        <v>-1.8</v>
      </c>
      <c r="AI72" s="233">
        <v>-1.8</v>
      </c>
      <c r="AJ72" s="233">
        <v>0.6</v>
      </c>
      <c r="AK72" s="233" t="s">
        <v>176</v>
      </c>
      <c r="AL72" s="233" t="s">
        <v>176</v>
      </c>
      <c r="AM72" s="233">
        <v>1.8</v>
      </c>
      <c r="AN72" s="144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4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3">
        <v>114.15263</v>
      </c>
      <c r="C73" s="233">
        <v>115.68055</v>
      </c>
      <c r="D73" s="233">
        <v>112.79468</v>
      </c>
      <c r="E73" s="233">
        <v>71.452340000000007</v>
      </c>
      <c r="F73" s="233" t="s">
        <v>176</v>
      </c>
      <c r="G73" s="233">
        <v>121.23943</v>
      </c>
      <c r="H73" s="233" t="s">
        <v>176</v>
      </c>
      <c r="I73" s="233">
        <v>98.591319999999996</v>
      </c>
      <c r="J73" s="233">
        <v>127.91145</v>
      </c>
      <c r="K73" s="233">
        <v>118.85039999999999</v>
      </c>
      <c r="L73" s="233">
        <v>162.88804999999999</v>
      </c>
      <c r="M73" s="233">
        <v>96.112020000000001</v>
      </c>
      <c r="N73" s="233">
        <v>115.66123</v>
      </c>
      <c r="O73" s="233">
        <v>83.932109999999994</v>
      </c>
      <c r="P73" s="233">
        <v>110.33192</v>
      </c>
      <c r="Q73" s="233">
        <v>103.11287</v>
      </c>
      <c r="R73" s="233" t="s">
        <v>176</v>
      </c>
      <c r="S73" s="233" t="s">
        <v>176</v>
      </c>
      <c r="T73" s="233">
        <v>72.479169999999996</v>
      </c>
      <c r="U73" s="233">
        <v>1.4</v>
      </c>
      <c r="V73" s="233">
        <v>-1.6</v>
      </c>
      <c r="W73" s="233">
        <v>11.3</v>
      </c>
      <c r="X73" s="233">
        <v>0.1</v>
      </c>
      <c r="Y73" s="233" t="s">
        <v>176</v>
      </c>
      <c r="Z73" s="233">
        <v>1.3</v>
      </c>
      <c r="AA73" s="233" t="s">
        <v>176</v>
      </c>
      <c r="AB73" s="233">
        <v>-0.7</v>
      </c>
      <c r="AC73" s="233">
        <v>-4.5999999999999996</v>
      </c>
      <c r="AD73" s="233">
        <v>1</v>
      </c>
      <c r="AE73" s="234">
        <v>5.0999999999999996</v>
      </c>
      <c r="AF73" s="233">
        <v>5</v>
      </c>
      <c r="AG73" s="233">
        <v>1.1000000000000001</v>
      </c>
      <c r="AH73" s="233">
        <v>2.4</v>
      </c>
      <c r="AI73" s="233">
        <v>1.4</v>
      </c>
      <c r="AJ73" s="233">
        <v>-1.2</v>
      </c>
      <c r="AK73" s="233" t="s">
        <v>176</v>
      </c>
      <c r="AL73" s="233" t="s">
        <v>176</v>
      </c>
      <c r="AM73" s="233">
        <v>4.0999999999999996</v>
      </c>
      <c r="AN73" s="144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4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3">
        <v>112.86196</v>
      </c>
      <c r="C74" s="233">
        <v>113.04515000000001</v>
      </c>
      <c r="D74" s="233">
        <v>101.49101</v>
      </c>
      <c r="E74" s="233">
        <v>71.868189999999998</v>
      </c>
      <c r="F74" s="233" t="s">
        <v>176</v>
      </c>
      <c r="G74" s="233">
        <v>122.16236000000001</v>
      </c>
      <c r="H74" s="233" t="s">
        <v>176</v>
      </c>
      <c r="I74" s="233">
        <v>93.915099999999995</v>
      </c>
      <c r="J74" s="233">
        <v>125.48587999999999</v>
      </c>
      <c r="K74" s="233">
        <v>114.38245999999999</v>
      </c>
      <c r="L74" s="233">
        <v>147.40514999999999</v>
      </c>
      <c r="M74" s="233">
        <v>91.682190000000006</v>
      </c>
      <c r="N74" s="233">
        <v>115.23851999999999</v>
      </c>
      <c r="O74" s="233">
        <v>81.238780000000006</v>
      </c>
      <c r="P74" s="233">
        <v>109.5145</v>
      </c>
      <c r="Q74" s="233">
        <v>102.91228</v>
      </c>
      <c r="R74" s="233" t="s">
        <v>176</v>
      </c>
      <c r="S74" s="233" t="s">
        <v>176</v>
      </c>
      <c r="T74" s="233">
        <v>72.979619999999997</v>
      </c>
      <c r="U74" s="233">
        <v>-1.1000000000000001</v>
      </c>
      <c r="V74" s="233">
        <v>-2.2999999999999998</v>
      </c>
      <c r="W74" s="233">
        <v>-10</v>
      </c>
      <c r="X74" s="233">
        <v>0.6</v>
      </c>
      <c r="Y74" s="233" t="s">
        <v>176</v>
      </c>
      <c r="Z74" s="233">
        <v>0.8</v>
      </c>
      <c r="AA74" s="233" t="s">
        <v>176</v>
      </c>
      <c r="AB74" s="233">
        <v>-4.7</v>
      </c>
      <c r="AC74" s="233">
        <v>-1.9</v>
      </c>
      <c r="AD74" s="233">
        <v>-3.8</v>
      </c>
      <c r="AE74" s="234">
        <v>-9.5</v>
      </c>
      <c r="AF74" s="233">
        <v>-4.5999999999999996</v>
      </c>
      <c r="AG74" s="233">
        <v>-0.4</v>
      </c>
      <c r="AH74" s="233">
        <v>-3.2</v>
      </c>
      <c r="AI74" s="233">
        <v>-0.7</v>
      </c>
      <c r="AJ74" s="233">
        <v>-0.2</v>
      </c>
      <c r="AK74" s="233" t="s">
        <v>176</v>
      </c>
      <c r="AL74" s="233" t="s">
        <v>176</v>
      </c>
      <c r="AM74" s="233">
        <v>0.7</v>
      </c>
      <c r="AN74" s="144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4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3">
        <v>115.98336999999999</v>
      </c>
      <c r="C75" s="233">
        <v>118.13124999999999</v>
      </c>
      <c r="D75" s="233">
        <v>107.27258</v>
      </c>
      <c r="E75" s="233">
        <v>71.406989999999993</v>
      </c>
      <c r="F75" s="233" t="s">
        <v>176</v>
      </c>
      <c r="G75" s="233">
        <v>126.08192</v>
      </c>
      <c r="H75" s="233" t="s">
        <v>176</v>
      </c>
      <c r="I75" s="233">
        <v>99.938109999999995</v>
      </c>
      <c r="J75" s="233">
        <v>130.66397000000001</v>
      </c>
      <c r="K75" s="233">
        <v>119.24316</v>
      </c>
      <c r="L75" s="233">
        <v>165.17205000000001</v>
      </c>
      <c r="M75" s="233">
        <v>97.735370000000003</v>
      </c>
      <c r="N75" s="233">
        <v>119.25714000000001</v>
      </c>
      <c r="O75" s="233">
        <v>88.382750000000001</v>
      </c>
      <c r="P75" s="233">
        <v>110.14433</v>
      </c>
      <c r="Q75" s="233">
        <v>105.33941</v>
      </c>
      <c r="R75" s="233" t="s">
        <v>176</v>
      </c>
      <c r="S75" s="233" t="s">
        <v>176</v>
      </c>
      <c r="T75" s="233">
        <v>73.971090000000004</v>
      </c>
      <c r="U75" s="233">
        <v>2.8</v>
      </c>
      <c r="V75" s="233">
        <v>4.5</v>
      </c>
      <c r="W75" s="233">
        <v>5.7</v>
      </c>
      <c r="X75" s="233">
        <v>-0.6</v>
      </c>
      <c r="Y75" s="233" t="s">
        <v>176</v>
      </c>
      <c r="Z75" s="233">
        <v>3.2</v>
      </c>
      <c r="AA75" s="233" t="s">
        <v>176</v>
      </c>
      <c r="AB75" s="233">
        <v>6.4</v>
      </c>
      <c r="AC75" s="233">
        <v>4.0999999999999996</v>
      </c>
      <c r="AD75" s="233">
        <v>4.2</v>
      </c>
      <c r="AE75" s="234">
        <v>12.1</v>
      </c>
      <c r="AF75" s="233">
        <v>6.6</v>
      </c>
      <c r="AG75" s="233">
        <v>3.5</v>
      </c>
      <c r="AH75" s="233">
        <v>8.8000000000000007</v>
      </c>
      <c r="AI75" s="233">
        <v>0.6</v>
      </c>
      <c r="AJ75" s="233">
        <v>2.4</v>
      </c>
      <c r="AK75" s="233" t="s">
        <v>176</v>
      </c>
      <c r="AL75" s="233" t="s">
        <v>176</v>
      </c>
      <c r="AM75" s="233">
        <v>1.4</v>
      </c>
      <c r="AN75" s="144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4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3">
        <v>114.95273</v>
      </c>
      <c r="C76" s="233">
        <v>118.19844999999999</v>
      </c>
      <c r="D76" s="233">
        <v>107.78673999999999</v>
      </c>
      <c r="E76" s="233">
        <v>72.877859999999998</v>
      </c>
      <c r="F76" s="233" t="s">
        <v>176</v>
      </c>
      <c r="G76" s="233">
        <v>124.51804</v>
      </c>
      <c r="H76" s="233" t="s">
        <v>176</v>
      </c>
      <c r="I76" s="233">
        <v>102.98921</v>
      </c>
      <c r="J76" s="233">
        <v>132.07465999999999</v>
      </c>
      <c r="K76" s="233">
        <v>121.21767</v>
      </c>
      <c r="L76" s="233">
        <v>170.86240000000001</v>
      </c>
      <c r="M76" s="233">
        <v>96.843609999999998</v>
      </c>
      <c r="N76" s="233">
        <v>117.69184</v>
      </c>
      <c r="O76" s="233">
        <v>84.902069999999995</v>
      </c>
      <c r="P76" s="233">
        <v>109.84717000000001</v>
      </c>
      <c r="Q76" s="233">
        <v>105.9541</v>
      </c>
      <c r="R76" s="233" t="s">
        <v>176</v>
      </c>
      <c r="S76" s="233" t="s">
        <v>176</v>
      </c>
      <c r="T76" s="233">
        <v>75.224890000000002</v>
      </c>
      <c r="U76" s="233">
        <v>-0.9</v>
      </c>
      <c r="V76" s="233">
        <v>0.1</v>
      </c>
      <c r="W76" s="233">
        <v>0.5</v>
      </c>
      <c r="X76" s="233">
        <v>2.1</v>
      </c>
      <c r="Y76" s="233" t="s">
        <v>176</v>
      </c>
      <c r="Z76" s="233">
        <v>-1.2</v>
      </c>
      <c r="AA76" s="233" t="s">
        <v>176</v>
      </c>
      <c r="AB76" s="233">
        <v>3.1</v>
      </c>
      <c r="AC76" s="233">
        <v>1.1000000000000001</v>
      </c>
      <c r="AD76" s="233">
        <v>1.7</v>
      </c>
      <c r="AE76" s="234">
        <v>3.4</v>
      </c>
      <c r="AF76" s="233">
        <v>-0.9</v>
      </c>
      <c r="AG76" s="233">
        <v>-1.3</v>
      </c>
      <c r="AH76" s="233">
        <v>-3.9</v>
      </c>
      <c r="AI76" s="233">
        <v>-0.3</v>
      </c>
      <c r="AJ76" s="233">
        <v>0.6</v>
      </c>
      <c r="AK76" s="233" t="s">
        <v>176</v>
      </c>
      <c r="AL76" s="233" t="s">
        <v>176</v>
      </c>
      <c r="AM76" s="233">
        <v>1.7</v>
      </c>
      <c r="AN76" s="144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4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3">
        <v>115.28895</v>
      </c>
      <c r="C77" s="233">
        <v>121.28288999999999</v>
      </c>
      <c r="D77" s="233">
        <v>109.47731</v>
      </c>
      <c r="E77" s="233">
        <v>74.040300000000002</v>
      </c>
      <c r="F77" s="233" t="s">
        <v>176</v>
      </c>
      <c r="G77" s="233">
        <v>125.19267000000001</v>
      </c>
      <c r="H77" s="233" t="s">
        <v>176</v>
      </c>
      <c r="I77" s="233">
        <v>105.66637</v>
      </c>
      <c r="J77" s="233">
        <v>135.42106999999999</v>
      </c>
      <c r="K77" s="233">
        <v>120.10642</v>
      </c>
      <c r="L77" s="233">
        <v>175.79514</v>
      </c>
      <c r="M77" s="233">
        <v>95.561639999999997</v>
      </c>
      <c r="N77" s="233">
        <v>115.85695</v>
      </c>
      <c r="O77" s="233">
        <v>86.010239999999996</v>
      </c>
      <c r="P77" s="233">
        <v>108.16686</v>
      </c>
      <c r="Q77" s="233">
        <v>106.83566999999999</v>
      </c>
      <c r="R77" s="233" t="s">
        <v>176</v>
      </c>
      <c r="S77" s="233" t="s">
        <v>176</v>
      </c>
      <c r="T77" s="233">
        <v>74.638930000000002</v>
      </c>
      <c r="U77" s="233">
        <v>0.3</v>
      </c>
      <c r="V77" s="233">
        <v>2.6</v>
      </c>
      <c r="W77" s="233">
        <v>1.6</v>
      </c>
      <c r="X77" s="233">
        <v>1.6</v>
      </c>
      <c r="Y77" s="233" t="s">
        <v>176</v>
      </c>
      <c r="Z77" s="233">
        <v>0.5</v>
      </c>
      <c r="AA77" s="233" t="s">
        <v>176</v>
      </c>
      <c r="AB77" s="233">
        <v>2.6</v>
      </c>
      <c r="AC77" s="233">
        <v>2.5</v>
      </c>
      <c r="AD77" s="233">
        <v>-0.9</v>
      </c>
      <c r="AE77" s="234">
        <v>2.9</v>
      </c>
      <c r="AF77" s="233">
        <v>-1.3</v>
      </c>
      <c r="AG77" s="233">
        <v>-1.6</v>
      </c>
      <c r="AH77" s="233">
        <v>1.3</v>
      </c>
      <c r="AI77" s="233">
        <v>-1.5</v>
      </c>
      <c r="AJ77" s="233">
        <v>0.8</v>
      </c>
      <c r="AK77" s="233" t="s">
        <v>176</v>
      </c>
      <c r="AL77" s="233" t="s">
        <v>176</v>
      </c>
      <c r="AM77" s="233">
        <v>-0.8</v>
      </c>
      <c r="AN77" s="144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4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3">
        <v>117.18651</v>
      </c>
      <c r="C78" s="233">
        <v>122.24648000000001</v>
      </c>
      <c r="D78" s="233">
        <v>116.7358</v>
      </c>
      <c r="E78" s="233">
        <v>75.883679999999998</v>
      </c>
      <c r="F78" s="233" t="s">
        <v>176</v>
      </c>
      <c r="G78" s="233">
        <v>118.03498999999999</v>
      </c>
      <c r="H78" s="233" t="s">
        <v>176</v>
      </c>
      <c r="I78" s="233">
        <v>110.50953</v>
      </c>
      <c r="J78" s="233">
        <v>135.56389999999999</v>
      </c>
      <c r="K78" s="233">
        <v>124.75217000000001</v>
      </c>
      <c r="L78" s="233">
        <v>170.71446</v>
      </c>
      <c r="M78" s="233">
        <v>100.20759</v>
      </c>
      <c r="N78" s="233">
        <v>122.08512</v>
      </c>
      <c r="O78" s="233">
        <v>93.09563</v>
      </c>
      <c r="P78" s="233">
        <v>108.77067</v>
      </c>
      <c r="Q78" s="233">
        <v>109.22271000000001</v>
      </c>
      <c r="R78" s="233" t="s">
        <v>176</v>
      </c>
      <c r="S78" s="233" t="s">
        <v>176</v>
      </c>
      <c r="T78" s="233">
        <v>81.563190000000006</v>
      </c>
      <c r="U78" s="233">
        <v>1.6</v>
      </c>
      <c r="V78" s="233">
        <v>0.8</v>
      </c>
      <c r="W78" s="233">
        <v>6.6</v>
      </c>
      <c r="X78" s="233">
        <v>2.5</v>
      </c>
      <c r="Y78" s="233" t="s">
        <v>176</v>
      </c>
      <c r="Z78" s="233">
        <v>-5.7</v>
      </c>
      <c r="AA78" s="233" t="s">
        <v>176</v>
      </c>
      <c r="AB78" s="233">
        <v>4.5999999999999996</v>
      </c>
      <c r="AC78" s="233">
        <v>0.1</v>
      </c>
      <c r="AD78" s="233">
        <v>3.9</v>
      </c>
      <c r="AE78" s="234">
        <v>-2.9</v>
      </c>
      <c r="AF78" s="233">
        <v>4.9000000000000004</v>
      </c>
      <c r="AG78" s="233">
        <v>5.4</v>
      </c>
      <c r="AH78" s="233">
        <v>8.1999999999999993</v>
      </c>
      <c r="AI78" s="233">
        <v>0.6</v>
      </c>
      <c r="AJ78" s="233">
        <v>2.2000000000000002</v>
      </c>
      <c r="AK78" s="233" t="s">
        <v>176</v>
      </c>
      <c r="AL78" s="233" t="s">
        <v>176</v>
      </c>
      <c r="AM78" s="233">
        <v>9.3000000000000007</v>
      </c>
      <c r="AN78" s="144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4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3">
        <v>116.90224000000001</v>
      </c>
      <c r="C79" s="233">
        <v>125.95558</v>
      </c>
      <c r="D79" s="233">
        <v>115.82308</v>
      </c>
      <c r="E79" s="233">
        <v>80.323400000000007</v>
      </c>
      <c r="F79" s="233" t="s">
        <v>176</v>
      </c>
      <c r="G79" s="233">
        <v>128.31833</v>
      </c>
      <c r="H79" s="233" t="s">
        <v>176</v>
      </c>
      <c r="I79" s="233">
        <v>114.95273</v>
      </c>
      <c r="J79" s="233">
        <v>140.64993000000001</v>
      </c>
      <c r="K79" s="233">
        <v>122.32944000000001</v>
      </c>
      <c r="L79" s="233">
        <v>173.31800000000001</v>
      </c>
      <c r="M79" s="233">
        <v>98.700839999999999</v>
      </c>
      <c r="N79" s="233">
        <v>121.01824999999999</v>
      </c>
      <c r="O79" s="233">
        <v>90.836519999999993</v>
      </c>
      <c r="P79" s="233">
        <v>110.73148999999999</v>
      </c>
      <c r="Q79" s="233">
        <v>110.76734999999999</v>
      </c>
      <c r="R79" s="233" t="s">
        <v>176</v>
      </c>
      <c r="S79" s="233" t="s">
        <v>176</v>
      </c>
      <c r="T79" s="233">
        <v>80.978020000000001</v>
      </c>
      <c r="U79" s="233">
        <v>-0.2</v>
      </c>
      <c r="V79" s="233">
        <v>3</v>
      </c>
      <c r="W79" s="233">
        <v>-0.8</v>
      </c>
      <c r="X79" s="233">
        <v>5.9</v>
      </c>
      <c r="Y79" s="233" t="s">
        <v>176</v>
      </c>
      <c r="Z79" s="233">
        <v>8.6999999999999993</v>
      </c>
      <c r="AA79" s="233" t="s">
        <v>176</v>
      </c>
      <c r="AB79" s="233">
        <v>4</v>
      </c>
      <c r="AC79" s="233">
        <v>3.8</v>
      </c>
      <c r="AD79" s="233">
        <v>-1.9</v>
      </c>
      <c r="AE79" s="234">
        <v>1.5</v>
      </c>
      <c r="AF79" s="233">
        <v>-1.5</v>
      </c>
      <c r="AG79" s="233">
        <v>-0.9</v>
      </c>
      <c r="AH79" s="233">
        <v>-2.4</v>
      </c>
      <c r="AI79" s="233">
        <v>1.8</v>
      </c>
      <c r="AJ79" s="233">
        <v>1.4</v>
      </c>
      <c r="AK79" s="233" t="s">
        <v>176</v>
      </c>
      <c r="AL79" s="233" t="s">
        <v>176</v>
      </c>
      <c r="AM79" s="233">
        <v>-0.7</v>
      </c>
      <c r="AN79" s="144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4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3">
        <v>117.15770999999999</v>
      </c>
      <c r="C80" s="233">
        <v>117.70851999999999</v>
      </c>
      <c r="D80" s="233">
        <v>108.02766</v>
      </c>
      <c r="E80" s="233">
        <v>75.181209999999993</v>
      </c>
      <c r="F80" s="233" t="s">
        <v>176</v>
      </c>
      <c r="G80" s="233">
        <v>127.13531</v>
      </c>
      <c r="H80" s="233" t="s">
        <v>176</v>
      </c>
      <c r="I80" s="233">
        <v>105.32334</v>
      </c>
      <c r="J80" s="233">
        <v>130.48502999999999</v>
      </c>
      <c r="K80" s="233">
        <v>120.06462000000001</v>
      </c>
      <c r="L80" s="233">
        <v>176.11026000000001</v>
      </c>
      <c r="M80" s="233">
        <v>96.885090000000005</v>
      </c>
      <c r="N80" s="233">
        <v>119.91330000000001</v>
      </c>
      <c r="O80" s="233">
        <v>90.080719999999999</v>
      </c>
      <c r="P80" s="233">
        <v>111.16070000000001</v>
      </c>
      <c r="Q80" s="233">
        <v>109.29795</v>
      </c>
      <c r="R80" s="233" t="s">
        <v>176</v>
      </c>
      <c r="S80" s="233" t="s">
        <v>176</v>
      </c>
      <c r="T80" s="233">
        <v>77.774060000000006</v>
      </c>
      <c r="U80" s="233">
        <v>0.2</v>
      </c>
      <c r="V80" s="233">
        <v>-6.5</v>
      </c>
      <c r="W80" s="233">
        <v>-6.7</v>
      </c>
      <c r="X80" s="233">
        <v>-6.4</v>
      </c>
      <c r="Y80" s="233" t="s">
        <v>176</v>
      </c>
      <c r="Z80" s="233">
        <v>-0.9</v>
      </c>
      <c r="AA80" s="233" t="s">
        <v>176</v>
      </c>
      <c r="AB80" s="233">
        <v>-8.4</v>
      </c>
      <c r="AC80" s="233">
        <v>-7.2</v>
      </c>
      <c r="AD80" s="233">
        <v>-1.9</v>
      </c>
      <c r="AE80" s="234">
        <v>1.6</v>
      </c>
      <c r="AF80" s="233">
        <v>-1.8</v>
      </c>
      <c r="AG80" s="233">
        <v>-0.9</v>
      </c>
      <c r="AH80" s="233">
        <v>-0.8</v>
      </c>
      <c r="AI80" s="233">
        <v>0.4</v>
      </c>
      <c r="AJ80" s="233">
        <v>-1.3</v>
      </c>
      <c r="AK80" s="233" t="s">
        <v>176</v>
      </c>
      <c r="AL80" s="233" t="s">
        <v>176</v>
      </c>
      <c r="AM80" s="233">
        <v>-4</v>
      </c>
      <c r="AN80" s="144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4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3">
        <v>117.24795</v>
      </c>
      <c r="C81" s="233">
        <v>120.19559</v>
      </c>
      <c r="D81" s="233">
        <v>109.89846</v>
      </c>
      <c r="E81" s="233">
        <v>73.498130000000003</v>
      </c>
      <c r="F81" s="233" t="s">
        <v>176</v>
      </c>
      <c r="G81" s="233">
        <v>127.02745</v>
      </c>
      <c r="H81" s="233" t="s">
        <v>176</v>
      </c>
      <c r="I81" s="233">
        <v>103.64973000000001</v>
      </c>
      <c r="J81" s="233">
        <v>134.18540999999999</v>
      </c>
      <c r="K81" s="233">
        <v>121.23593</v>
      </c>
      <c r="L81" s="233">
        <v>177.95795000000001</v>
      </c>
      <c r="M81" s="233">
        <v>94.166309999999996</v>
      </c>
      <c r="N81" s="233">
        <v>121.48402</v>
      </c>
      <c r="O81" s="233">
        <v>90.431479999999993</v>
      </c>
      <c r="P81" s="233">
        <v>111.47838</v>
      </c>
      <c r="Q81" s="233">
        <v>108.45954999999999</v>
      </c>
      <c r="R81" s="233" t="s">
        <v>176</v>
      </c>
      <c r="S81" s="233" t="s">
        <v>176</v>
      </c>
      <c r="T81" s="233">
        <v>77.110240000000005</v>
      </c>
      <c r="U81" s="233">
        <v>0.1</v>
      </c>
      <c r="V81" s="233">
        <v>2.1</v>
      </c>
      <c r="W81" s="233">
        <v>1.7</v>
      </c>
      <c r="X81" s="233">
        <v>-2.2000000000000002</v>
      </c>
      <c r="Y81" s="233" t="s">
        <v>176</v>
      </c>
      <c r="Z81" s="233">
        <v>-0.1</v>
      </c>
      <c r="AA81" s="233" t="s">
        <v>176</v>
      </c>
      <c r="AB81" s="233">
        <v>-1.6</v>
      </c>
      <c r="AC81" s="233">
        <v>2.8</v>
      </c>
      <c r="AD81" s="233">
        <v>1</v>
      </c>
      <c r="AE81" s="234">
        <v>1</v>
      </c>
      <c r="AF81" s="233">
        <v>-2.8</v>
      </c>
      <c r="AG81" s="233">
        <v>1.3</v>
      </c>
      <c r="AH81" s="233">
        <v>0.4</v>
      </c>
      <c r="AI81" s="233">
        <v>0.3</v>
      </c>
      <c r="AJ81" s="233">
        <v>-0.8</v>
      </c>
      <c r="AK81" s="233" t="s">
        <v>176</v>
      </c>
      <c r="AL81" s="233" t="s">
        <v>176</v>
      </c>
      <c r="AM81" s="233">
        <v>-0.9</v>
      </c>
      <c r="AN81" s="144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4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3">
        <v>118.13209000000001</v>
      </c>
      <c r="C82" s="233">
        <v>117.6863</v>
      </c>
      <c r="D82" s="233">
        <v>108.45535</v>
      </c>
      <c r="E82" s="233">
        <v>74.628299999999996</v>
      </c>
      <c r="F82" s="233" t="s">
        <v>176</v>
      </c>
      <c r="G82" s="233">
        <v>123.06126</v>
      </c>
      <c r="H82" s="233" t="s">
        <v>176</v>
      </c>
      <c r="I82" s="233">
        <v>100.37264</v>
      </c>
      <c r="J82" s="233">
        <v>134.66212999999999</v>
      </c>
      <c r="K82" s="233">
        <v>123.54759</v>
      </c>
      <c r="L82" s="233">
        <v>180.40082000000001</v>
      </c>
      <c r="M82" s="233">
        <v>96.712339999999998</v>
      </c>
      <c r="N82" s="233">
        <v>122.53327</v>
      </c>
      <c r="O82" s="233">
        <v>93.010580000000004</v>
      </c>
      <c r="P82" s="233">
        <v>108.27311</v>
      </c>
      <c r="Q82" s="233">
        <v>104.35172</v>
      </c>
      <c r="R82" s="233" t="s">
        <v>176</v>
      </c>
      <c r="S82" s="233" t="s">
        <v>176</v>
      </c>
      <c r="T82" s="233">
        <v>78.685940000000002</v>
      </c>
      <c r="U82" s="233">
        <v>0.8</v>
      </c>
      <c r="V82" s="233">
        <v>-2.1</v>
      </c>
      <c r="W82" s="233">
        <v>-1.3</v>
      </c>
      <c r="X82" s="233">
        <v>1.5</v>
      </c>
      <c r="Y82" s="233" t="s">
        <v>176</v>
      </c>
      <c r="Z82" s="233">
        <v>-3.1</v>
      </c>
      <c r="AA82" s="233" t="s">
        <v>176</v>
      </c>
      <c r="AB82" s="233">
        <v>-3.2</v>
      </c>
      <c r="AC82" s="233">
        <v>0.4</v>
      </c>
      <c r="AD82" s="233">
        <v>1.9</v>
      </c>
      <c r="AE82" s="234">
        <v>1.4</v>
      </c>
      <c r="AF82" s="233">
        <v>2.7</v>
      </c>
      <c r="AG82" s="233">
        <v>0.9</v>
      </c>
      <c r="AH82" s="233">
        <v>2.9</v>
      </c>
      <c r="AI82" s="233">
        <v>-2.9</v>
      </c>
      <c r="AJ82" s="233">
        <v>-3.8</v>
      </c>
      <c r="AK82" s="233" t="s">
        <v>176</v>
      </c>
      <c r="AL82" s="233" t="s">
        <v>176</v>
      </c>
      <c r="AM82" s="233">
        <v>2</v>
      </c>
      <c r="AN82" s="144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4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3">
        <v>119.62402</v>
      </c>
      <c r="C83" s="233">
        <v>115.66970999999999</v>
      </c>
      <c r="D83" s="233">
        <v>107.47828</v>
      </c>
      <c r="E83" s="233">
        <v>76.296430000000001</v>
      </c>
      <c r="F83" s="233" t="s">
        <v>176</v>
      </c>
      <c r="G83" s="233">
        <v>125.67375</v>
      </c>
      <c r="H83" s="233" t="s">
        <v>176</v>
      </c>
      <c r="I83" s="233">
        <v>102.52703</v>
      </c>
      <c r="J83" s="233">
        <v>127.80117</v>
      </c>
      <c r="K83" s="233">
        <v>122.89277</v>
      </c>
      <c r="L83" s="233">
        <v>177.98668000000001</v>
      </c>
      <c r="M83" s="233">
        <v>99.181489999999997</v>
      </c>
      <c r="N83" s="233">
        <v>123.72564</v>
      </c>
      <c r="O83" s="233">
        <v>90.568780000000004</v>
      </c>
      <c r="P83" s="233">
        <v>106.33074999999999</v>
      </c>
      <c r="Q83" s="233">
        <v>107.09801</v>
      </c>
      <c r="R83" s="233" t="s">
        <v>176</v>
      </c>
      <c r="S83" s="233" t="s">
        <v>176</v>
      </c>
      <c r="T83" s="233">
        <v>78.562160000000006</v>
      </c>
      <c r="U83" s="233">
        <v>1.3</v>
      </c>
      <c r="V83" s="233">
        <v>-1.7</v>
      </c>
      <c r="W83" s="233">
        <v>-0.9</v>
      </c>
      <c r="X83" s="233">
        <v>2.2000000000000002</v>
      </c>
      <c r="Y83" s="233" t="s">
        <v>176</v>
      </c>
      <c r="Z83" s="233">
        <v>2.1</v>
      </c>
      <c r="AA83" s="233" t="s">
        <v>176</v>
      </c>
      <c r="AB83" s="233">
        <v>2.1</v>
      </c>
      <c r="AC83" s="233">
        <v>-5.0999999999999996</v>
      </c>
      <c r="AD83" s="233">
        <v>-0.5</v>
      </c>
      <c r="AE83" s="234">
        <v>-1.3</v>
      </c>
      <c r="AF83" s="233">
        <v>2.6</v>
      </c>
      <c r="AG83" s="233">
        <v>1</v>
      </c>
      <c r="AH83" s="233">
        <v>-2.6</v>
      </c>
      <c r="AI83" s="233">
        <v>-1.8</v>
      </c>
      <c r="AJ83" s="233">
        <v>2.6</v>
      </c>
      <c r="AK83" s="233" t="s">
        <v>176</v>
      </c>
      <c r="AL83" s="233" t="s">
        <v>176</v>
      </c>
      <c r="AM83" s="233">
        <v>-0.2</v>
      </c>
      <c r="AN83" s="144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4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3">
        <v>120.20363</v>
      </c>
      <c r="C84" s="233">
        <v>117.40321</v>
      </c>
      <c r="D84" s="233">
        <v>109.59766999999999</v>
      </c>
      <c r="E84" s="233">
        <v>77.429680000000005</v>
      </c>
      <c r="F84" s="233" t="s">
        <v>176</v>
      </c>
      <c r="G84" s="233">
        <v>126.05571</v>
      </c>
      <c r="H84" s="233" t="s">
        <v>176</v>
      </c>
      <c r="I84" s="233">
        <v>101.92959999999999</v>
      </c>
      <c r="J84" s="233">
        <v>133.20088999999999</v>
      </c>
      <c r="K84" s="233">
        <v>127.80598000000001</v>
      </c>
      <c r="L84" s="233">
        <v>180.21767</v>
      </c>
      <c r="M84" s="233">
        <v>99.212010000000006</v>
      </c>
      <c r="N84" s="233">
        <v>126.05535</v>
      </c>
      <c r="O84" s="233">
        <v>96.238579999999999</v>
      </c>
      <c r="P84" s="233">
        <v>109.4361</v>
      </c>
      <c r="Q84" s="233">
        <v>106.55325000000001</v>
      </c>
      <c r="R84" s="233" t="s">
        <v>176</v>
      </c>
      <c r="S84" s="233" t="s">
        <v>176</v>
      </c>
      <c r="T84" s="233">
        <v>79.538960000000003</v>
      </c>
      <c r="U84" s="233">
        <v>0.5</v>
      </c>
      <c r="V84" s="233">
        <v>1.5</v>
      </c>
      <c r="W84" s="233">
        <v>2</v>
      </c>
      <c r="X84" s="233">
        <v>1.5</v>
      </c>
      <c r="Y84" s="233" t="s">
        <v>176</v>
      </c>
      <c r="Z84" s="233">
        <v>0.3</v>
      </c>
      <c r="AA84" s="233" t="s">
        <v>176</v>
      </c>
      <c r="AB84" s="233">
        <v>-0.6</v>
      </c>
      <c r="AC84" s="233">
        <v>4.2</v>
      </c>
      <c r="AD84" s="233">
        <v>4</v>
      </c>
      <c r="AE84" s="234">
        <v>1.3</v>
      </c>
      <c r="AF84" s="233">
        <v>0</v>
      </c>
      <c r="AG84" s="233">
        <v>1.9</v>
      </c>
      <c r="AH84" s="233">
        <v>6.3</v>
      </c>
      <c r="AI84" s="233">
        <v>2.9</v>
      </c>
      <c r="AJ84" s="233">
        <v>-0.5</v>
      </c>
      <c r="AK84" s="233" t="s">
        <v>176</v>
      </c>
      <c r="AL84" s="233" t="s">
        <v>176</v>
      </c>
      <c r="AM84" s="233">
        <v>1.2</v>
      </c>
      <c r="AN84" s="144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4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3">
        <v>118.83529</v>
      </c>
      <c r="C85" s="233">
        <v>117.24851</v>
      </c>
      <c r="D85" s="233">
        <v>108.36072</v>
      </c>
      <c r="E85" s="233">
        <v>79.979969999999994</v>
      </c>
      <c r="F85" s="233" t="s">
        <v>176</v>
      </c>
      <c r="G85" s="233">
        <v>128.89501999999999</v>
      </c>
      <c r="H85" s="233" t="s">
        <v>176</v>
      </c>
      <c r="I85" s="233">
        <v>102.47602000000001</v>
      </c>
      <c r="J85" s="233">
        <v>136.06916000000001</v>
      </c>
      <c r="K85" s="233">
        <v>124.01631</v>
      </c>
      <c r="L85" s="233">
        <v>175.02722</v>
      </c>
      <c r="M85" s="233">
        <v>96.734800000000007</v>
      </c>
      <c r="N85" s="233">
        <v>118.34115</v>
      </c>
      <c r="O85" s="233">
        <v>86.465599999999995</v>
      </c>
      <c r="P85" s="233">
        <v>112.11718999999999</v>
      </c>
      <c r="Q85" s="233">
        <v>106.7304</v>
      </c>
      <c r="R85" s="233" t="s">
        <v>176</v>
      </c>
      <c r="S85" s="233" t="s">
        <v>176</v>
      </c>
      <c r="T85" s="233">
        <v>76.438569999999999</v>
      </c>
      <c r="U85" s="233">
        <v>-1.1000000000000001</v>
      </c>
      <c r="V85" s="233">
        <v>-0.1</v>
      </c>
      <c r="W85" s="233">
        <v>-1.1000000000000001</v>
      </c>
      <c r="X85" s="233">
        <v>3.3</v>
      </c>
      <c r="Y85" s="233" t="s">
        <v>176</v>
      </c>
      <c r="Z85" s="233">
        <v>2.2999999999999998</v>
      </c>
      <c r="AA85" s="233" t="s">
        <v>176</v>
      </c>
      <c r="AB85" s="233">
        <v>0.5</v>
      </c>
      <c r="AC85" s="233">
        <v>2.2000000000000002</v>
      </c>
      <c r="AD85" s="233">
        <v>-3</v>
      </c>
      <c r="AE85" s="234">
        <v>-2.9</v>
      </c>
      <c r="AF85" s="233">
        <v>-2.5</v>
      </c>
      <c r="AG85" s="233">
        <v>-6.1</v>
      </c>
      <c r="AH85" s="233">
        <v>-10.199999999999999</v>
      </c>
      <c r="AI85" s="233">
        <v>2.4</v>
      </c>
      <c r="AJ85" s="233">
        <v>0.2</v>
      </c>
      <c r="AK85" s="233" t="s">
        <v>176</v>
      </c>
      <c r="AL85" s="233" t="s">
        <v>176</v>
      </c>
      <c r="AM85" s="233">
        <v>-3.9</v>
      </c>
      <c r="AN85" s="144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4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3">
        <v>120.18019</v>
      </c>
      <c r="C86" s="233">
        <v>119.70753000000001</v>
      </c>
      <c r="D86" s="233">
        <v>115.83965000000001</v>
      </c>
      <c r="E86" s="233">
        <v>78.764589999999998</v>
      </c>
      <c r="F86" s="233" t="s">
        <v>176</v>
      </c>
      <c r="G86" s="233">
        <v>125.87845</v>
      </c>
      <c r="H86" s="233" t="s">
        <v>176</v>
      </c>
      <c r="I86" s="233">
        <v>104.44783</v>
      </c>
      <c r="J86" s="233">
        <v>138.57936000000001</v>
      </c>
      <c r="K86" s="233">
        <v>123.09826</v>
      </c>
      <c r="L86" s="233">
        <v>172.29199</v>
      </c>
      <c r="M86" s="233">
        <v>98.827020000000005</v>
      </c>
      <c r="N86" s="233">
        <v>124.05574</v>
      </c>
      <c r="O86" s="233">
        <v>96.813339999999997</v>
      </c>
      <c r="P86" s="233">
        <v>111.65222</v>
      </c>
      <c r="Q86" s="233">
        <v>111.97572</v>
      </c>
      <c r="R86" s="233" t="s">
        <v>176</v>
      </c>
      <c r="S86" s="233" t="s">
        <v>176</v>
      </c>
      <c r="T86" s="233">
        <v>75.30265</v>
      </c>
      <c r="U86" s="233">
        <v>1.1000000000000001</v>
      </c>
      <c r="V86" s="233">
        <v>2.1</v>
      </c>
      <c r="W86" s="233">
        <v>6.9</v>
      </c>
      <c r="X86" s="233">
        <v>-1.5</v>
      </c>
      <c r="Y86" s="233" t="s">
        <v>176</v>
      </c>
      <c r="Z86" s="233">
        <v>-2.2999999999999998</v>
      </c>
      <c r="AA86" s="233" t="s">
        <v>176</v>
      </c>
      <c r="AB86" s="233">
        <v>1.9</v>
      </c>
      <c r="AC86" s="233">
        <v>1.8</v>
      </c>
      <c r="AD86" s="233">
        <v>-0.7</v>
      </c>
      <c r="AE86" s="234">
        <v>-1.6</v>
      </c>
      <c r="AF86" s="233">
        <v>2.2000000000000002</v>
      </c>
      <c r="AG86" s="233">
        <v>4.8</v>
      </c>
      <c r="AH86" s="233">
        <v>12</v>
      </c>
      <c r="AI86" s="233">
        <v>-0.4</v>
      </c>
      <c r="AJ86" s="233">
        <v>4.9000000000000004</v>
      </c>
      <c r="AK86" s="233" t="s">
        <v>176</v>
      </c>
      <c r="AL86" s="233" t="s">
        <v>176</v>
      </c>
      <c r="AM86" s="233">
        <v>-1.5</v>
      </c>
      <c r="AN86" s="144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4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3">
        <v>116.80064</v>
      </c>
      <c r="C87" s="233">
        <v>115.21405</v>
      </c>
      <c r="D87" s="233">
        <v>109.23174</v>
      </c>
      <c r="E87" s="233">
        <v>80.986320000000006</v>
      </c>
      <c r="F87" s="233" t="s">
        <v>176</v>
      </c>
      <c r="G87" s="233">
        <v>128.66589999999999</v>
      </c>
      <c r="H87" s="233" t="s">
        <v>176</v>
      </c>
      <c r="I87" s="233">
        <v>103.93447</v>
      </c>
      <c r="J87" s="233">
        <v>130.11760000000001</v>
      </c>
      <c r="K87" s="233">
        <v>119.57053000000001</v>
      </c>
      <c r="L87" s="233">
        <v>158.53559999999999</v>
      </c>
      <c r="M87" s="233">
        <v>97.969359999999995</v>
      </c>
      <c r="N87" s="233">
        <v>121.54174999999999</v>
      </c>
      <c r="O87" s="233">
        <v>94.394900000000007</v>
      </c>
      <c r="P87" s="233">
        <v>106.81856000000001</v>
      </c>
      <c r="Q87" s="233">
        <v>104.86816</v>
      </c>
      <c r="R87" s="233" t="s">
        <v>176</v>
      </c>
      <c r="S87" s="233" t="s">
        <v>176</v>
      </c>
      <c r="T87" s="233">
        <v>77.870080000000002</v>
      </c>
      <c r="U87" s="233">
        <v>-2.8</v>
      </c>
      <c r="V87" s="233">
        <v>-3.8</v>
      </c>
      <c r="W87" s="233">
        <v>-5.7</v>
      </c>
      <c r="X87" s="233">
        <v>2.8</v>
      </c>
      <c r="Y87" s="233" t="s">
        <v>176</v>
      </c>
      <c r="Z87" s="233">
        <v>2.2000000000000002</v>
      </c>
      <c r="AA87" s="233" t="s">
        <v>176</v>
      </c>
      <c r="AB87" s="233">
        <v>-0.5</v>
      </c>
      <c r="AC87" s="233">
        <v>-6.1</v>
      </c>
      <c r="AD87" s="233">
        <v>-2.9</v>
      </c>
      <c r="AE87" s="234">
        <v>-8</v>
      </c>
      <c r="AF87" s="233">
        <v>-0.9</v>
      </c>
      <c r="AG87" s="233">
        <v>-2</v>
      </c>
      <c r="AH87" s="233">
        <v>-2.5</v>
      </c>
      <c r="AI87" s="233">
        <v>-4.3</v>
      </c>
      <c r="AJ87" s="233">
        <v>-6.3</v>
      </c>
      <c r="AK87" s="233" t="s">
        <v>176</v>
      </c>
      <c r="AL87" s="233" t="s">
        <v>176</v>
      </c>
      <c r="AM87" s="233">
        <v>3.4</v>
      </c>
      <c r="AN87" s="144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4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3">
        <v>109.81995000000001</v>
      </c>
      <c r="C88" s="233">
        <v>113.62997</v>
      </c>
      <c r="D88" s="233">
        <v>99.144210000000001</v>
      </c>
      <c r="E88" s="233">
        <v>77.070849999999993</v>
      </c>
      <c r="F88" s="233" t="s">
        <v>176</v>
      </c>
      <c r="G88" s="233">
        <v>119.38554000000001</v>
      </c>
      <c r="H88" s="233" t="s">
        <v>176</v>
      </c>
      <c r="I88" s="233">
        <v>100.50906000000001</v>
      </c>
      <c r="J88" s="233">
        <v>128.89046999999999</v>
      </c>
      <c r="K88" s="233">
        <v>103.04264999999999</v>
      </c>
      <c r="L88" s="233">
        <v>129.45454000000001</v>
      </c>
      <c r="M88" s="233">
        <v>95.543769999999995</v>
      </c>
      <c r="N88" s="233">
        <v>114.70283000000001</v>
      </c>
      <c r="O88" s="233">
        <v>91.040700000000001</v>
      </c>
      <c r="P88" s="233">
        <v>102.73260000000001</v>
      </c>
      <c r="Q88" s="233">
        <v>97.647279999999995</v>
      </c>
      <c r="R88" s="233" t="s">
        <v>176</v>
      </c>
      <c r="S88" s="233" t="s">
        <v>176</v>
      </c>
      <c r="T88" s="233">
        <v>74.576689999999999</v>
      </c>
      <c r="U88" s="233">
        <v>-6</v>
      </c>
      <c r="V88" s="233">
        <v>-1.4</v>
      </c>
      <c r="W88" s="233">
        <v>-9.1999999999999993</v>
      </c>
      <c r="X88" s="233">
        <v>-4.8</v>
      </c>
      <c r="Y88" s="233" t="s">
        <v>176</v>
      </c>
      <c r="Z88" s="233">
        <v>-7.2</v>
      </c>
      <c r="AA88" s="233" t="s">
        <v>176</v>
      </c>
      <c r="AB88" s="233">
        <v>-3.3</v>
      </c>
      <c r="AC88" s="233">
        <v>-0.9</v>
      </c>
      <c r="AD88" s="233">
        <v>-13.8</v>
      </c>
      <c r="AE88" s="234">
        <v>-18.3</v>
      </c>
      <c r="AF88" s="233">
        <v>-2.5</v>
      </c>
      <c r="AG88" s="233">
        <v>-5.6</v>
      </c>
      <c r="AH88" s="233">
        <v>-3.6</v>
      </c>
      <c r="AI88" s="233">
        <v>-3.8</v>
      </c>
      <c r="AJ88" s="233">
        <v>-6.9</v>
      </c>
      <c r="AK88" s="233" t="s">
        <v>176</v>
      </c>
      <c r="AL88" s="233" t="s">
        <v>176</v>
      </c>
      <c r="AM88" s="233">
        <v>-4.2</v>
      </c>
      <c r="AN88" s="144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4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3">
        <v>97.663899999999998</v>
      </c>
      <c r="C89" s="233">
        <v>109.21774000000001</v>
      </c>
      <c r="D89" s="233">
        <v>102.10794</v>
      </c>
      <c r="E89" s="233">
        <v>70.956209999999999</v>
      </c>
      <c r="F89" s="233" t="s">
        <v>176</v>
      </c>
      <c r="G89" s="233">
        <v>117.29868999999999</v>
      </c>
      <c r="H89" s="233" t="s">
        <v>176</v>
      </c>
      <c r="I89" s="233">
        <v>99.220230000000001</v>
      </c>
      <c r="J89" s="233">
        <v>117.40485</v>
      </c>
      <c r="K89" s="233">
        <v>87.381240000000005</v>
      </c>
      <c r="L89" s="233">
        <v>119.69825</v>
      </c>
      <c r="M89" s="233">
        <v>87.227010000000007</v>
      </c>
      <c r="N89" s="233">
        <v>102.45338</v>
      </c>
      <c r="O89" s="233">
        <v>76.901600000000002</v>
      </c>
      <c r="P89" s="233">
        <v>95.227519999999998</v>
      </c>
      <c r="Q89" s="233">
        <v>86.860460000000003</v>
      </c>
      <c r="R89" s="233" t="s">
        <v>176</v>
      </c>
      <c r="S89" s="233" t="s">
        <v>176</v>
      </c>
      <c r="T89" s="233">
        <v>76.804169999999999</v>
      </c>
      <c r="U89" s="233">
        <v>-11.1</v>
      </c>
      <c r="V89" s="233">
        <v>-3.9</v>
      </c>
      <c r="W89" s="233">
        <v>3</v>
      </c>
      <c r="X89" s="233">
        <v>-7.9</v>
      </c>
      <c r="Y89" s="233" t="s">
        <v>176</v>
      </c>
      <c r="Z89" s="233">
        <v>-1.7</v>
      </c>
      <c r="AA89" s="233" t="s">
        <v>176</v>
      </c>
      <c r="AB89" s="233">
        <v>-1.3</v>
      </c>
      <c r="AC89" s="233">
        <v>-8.9</v>
      </c>
      <c r="AD89" s="233">
        <v>-15.2</v>
      </c>
      <c r="AE89" s="234">
        <v>-7.5</v>
      </c>
      <c r="AF89" s="233">
        <v>-8.6999999999999993</v>
      </c>
      <c r="AG89" s="233">
        <v>-10.7</v>
      </c>
      <c r="AH89" s="233">
        <v>-15.5</v>
      </c>
      <c r="AI89" s="233">
        <v>-7.3</v>
      </c>
      <c r="AJ89" s="233">
        <v>-11</v>
      </c>
      <c r="AK89" s="233" t="s">
        <v>176</v>
      </c>
      <c r="AL89" s="233" t="s">
        <v>176</v>
      </c>
      <c r="AM89" s="233">
        <v>3</v>
      </c>
      <c r="AN89" s="144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4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3">
        <v>99.752250000000004</v>
      </c>
      <c r="C90" s="233">
        <v>108.70254</v>
      </c>
      <c r="D90" s="233">
        <v>89.986729999999994</v>
      </c>
      <c r="E90" s="233">
        <v>74.138829999999999</v>
      </c>
      <c r="F90" s="233" t="s">
        <v>176</v>
      </c>
      <c r="G90" s="233">
        <v>115.19983999999999</v>
      </c>
      <c r="H90" s="233" t="s">
        <v>176</v>
      </c>
      <c r="I90" s="233">
        <v>103.23148999999999</v>
      </c>
      <c r="J90" s="233">
        <v>111.74381</v>
      </c>
      <c r="K90" s="233">
        <v>91.121200000000002</v>
      </c>
      <c r="L90" s="233">
        <v>113.9331</v>
      </c>
      <c r="M90" s="233">
        <v>87.199879999999993</v>
      </c>
      <c r="N90" s="233">
        <v>105.70309</v>
      </c>
      <c r="O90" s="233">
        <v>78.062039999999996</v>
      </c>
      <c r="P90" s="233">
        <v>97.979479999999995</v>
      </c>
      <c r="Q90" s="233">
        <v>91.151390000000006</v>
      </c>
      <c r="R90" s="233" t="s">
        <v>176</v>
      </c>
      <c r="S90" s="233" t="s">
        <v>176</v>
      </c>
      <c r="T90" s="233">
        <v>75.524479999999997</v>
      </c>
      <c r="U90" s="233">
        <v>2.1</v>
      </c>
      <c r="V90" s="233">
        <v>-0.5</v>
      </c>
      <c r="W90" s="233">
        <v>-11.9</v>
      </c>
      <c r="X90" s="233">
        <v>4.5</v>
      </c>
      <c r="Y90" s="233" t="s">
        <v>176</v>
      </c>
      <c r="Z90" s="233">
        <v>-1.8</v>
      </c>
      <c r="AA90" s="233" t="s">
        <v>176</v>
      </c>
      <c r="AB90" s="233">
        <v>4</v>
      </c>
      <c r="AC90" s="233">
        <v>-4.8</v>
      </c>
      <c r="AD90" s="233">
        <v>4.3</v>
      </c>
      <c r="AE90" s="234">
        <v>-4.8</v>
      </c>
      <c r="AF90" s="233">
        <v>0</v>
      </c>
      <c r="AG90" s="233">
        <v>3.2</v>
      </c>
      <c r="AH90" s="233">
        <v>1.5</v>
      </c>
      <c r="AI90" s="233">
        <v>2.9</v>
      </c>
      <c r="AJ90" s="233">
        <v>4.9000000000000004</v>
      </c>
      <c r="AK90" s="233" t="s">
        <v>176</v>
      </c>
      <c r="AL90" s="233" t="s">
        <v>176</v>
      </c>
      <c r="AM90" s="233">
        <v>-1.7</v>
      </c>
      <c r="AN90" s="144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4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3">
        <v>102.10653000000001</v>
      </c>
      <c r="C91" s="233">
        <v>111.44853999999999</v>
      </c>
      <c r="D91" s="233">
        <v>93.735770000000002</v>
      </c>
      <c r="E91" s="233">
        <v>74.850129999999993</v>
      </c>
      <c r="F91" s="233" t="s">
        <v>176</v>
      </c>
      <c r="G91" s="233">
        <v>116.304</v>
      </c>
      <c r="H91" s="233" t="s">
        <v>176</v>
      </c>
      <c r="I91" s="233">
        <v>94.534450000000007</v>
      </c>
      <c r="J91" s="233">
        <v>127.88963</v>
      </c>
      <c r="K91" s="233">
        <v>94.109489999999994</v>
      </c>
      <c r="L91" s="233">
        <v>125.39442</v>
      </c>
      <c r="M91" s="233">
        <v>84.578460000000007</v>
      </c>
      <c r="N91" s="233">
        <v>104.50579999999999</v>
      </c>
      <c r="O91" s="233">
        <v>81.886170000000007</v>
      </c>
      <c r="P91" s="233">
        <v>94.542379999999994</v>
      </c>
      <c r="Q91" s="233">
        <v>94.730419999999995</v>
      </c>
      <c r="R91" s="233" t="s">
        <v>176</v>
      </c>
      <c r="S91" s="233" t="s">
        <v>176</v>
      </c>
      <c r="T91" s="233">
        <v>75.328530000000001</v>
      </c>
      <c r="U91" s="233">
        <v>2.4</v>
      </c>
      <c r="V91" s="233">
        <v>2.5</v>
      </c>
      <c r="W91" s="233">
        <v>4.2</v>
      </c>
      <c r="X91" s="233">
        <v>1</v>
      </c>
      <c r="Y91" s="233" t="s">
        <v>176</v>
      </c>
      <c r="Z91" s="233">
        <v>1</v>
      </c>
      <c r="AA91" s="233" t="s">
        <v>176</v>
      </c>
      <c r="AB91" s="233">
        <v>-8.4</v>
      </c>
      <c r="AC91" s="233">
        <v>14.4</v>
      </c>
      <c r="AD91" s="233">
        <v>3.3</v>
      </c>
      <c r="AE91" s="234">
        <v>10.1</v>
      </c>
      <c r="AF91" s="233">
        <v>-3</v>
      </c>
      <c r="AG91" s="233">
        <v>-1.1000000000000001</v>
      </c>
      <c r="AH91" s="233">
        <v>4.9000000000000004</v>
      </c>
      <c r="AI91" s="233">
        <v>-3.5</v>
      </c>
      <c r="AJ91" s="233">
        <v>3.9</v>
      </c>
      <c r="AK91" s="233" t="s">
        <v>176</v>
      </c>
      <c r="AL91" s="233" t="s">
        <v>176</v>
      </c>
      <c r="AM91" s="233">
        <v>-0.3</v>
      </c>
      <c r="AN91" s="144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4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3">
        <v>102.5138</v>
      </c>
      <c r="C92" s="233">
        <v>108.4269</v>
      </c>
      <c r="D92" s="233">
        <v>92.004670000000004</v>
      </c>
      <c r="E92" s="233">
        <v>75.772940000000006</v>
      </c>
      <c r="F92" s="233" t="s">
        <v>176</v>
      </c>
      <c r="G92" s="233">
        <v>118.25263</v>
      </c>
      <c r="H92" s="233" t="s">
        <v>176</v>
      </c>
      <c r="I92" s="233">
        <v>96.954459999999997</v>
      </c>
      <c r="J92" s="233">
        <v>123.2779</v>
      </c>
      <c r="K92" s="233">
        <v>96.607770000000002</v>
      </c>
      <c r="L92" s="233">
        <v>113.93131</v>
      </c>
      <c r="M92" s="233">
        <v>90.957409999999996</v>
      </c>
      <c r="N92" s="233">
        <v>105.37626</v>
      </c>
      <c r="O92" s="233">
        <v>80.630300000000005</v>
      </c>
      <c r="P92" s="233">
        <v>95.270610000000005</v>
      </c>
      <c r="Q92" s="233">
        <v>94.566909999999993</v>
      </c>
      <c r="R92" s="233" t="s">
        <v>176</v>
      </c>
      <c r="S92" s="233" t="s">
        <v>176</v>
      </c>
      <c r="T92" s="233">
        <v>74.214839999999995</v>
      </c>
      <c r="U92" s="233">
        <v>0.4</v>
      </c>
      <c r="V92" s="233">
        <v>-2.7</v>
      </c>
      <c r="W92" s="233">
        <v>-1.8</v>
      </c>
      <c r="X92" s="233">
        <v>1.2</v>
      </c>
      <c r="Y92" s="233" t="s">
        <v>176</v>
      </c>
      <c r="Z92" s="233">
        <v>1.7</v>
      </c>
      <c r="AA92" s="233" t="s">
        <v>176</v>
      </c>
      <c r="AB92" s="233">
        <v>2.6</v>
      </c>
      <c r="AC92" s="233">
        <v>-3.6</v>
      </c>
      <c r="AD92" s="233">
        <v>2.7</v>
      </c>
      <c r="AE92" s="234">
        <v>-9.1</v>
      </c>
      <c r="AF92" s="233">
        <v>7.5</v>
      </c>
      <c r="AG92" s="233">
        <v>0.8</v>
      </c>
      <c r="AH92" s="233">
        <v>-1.5</v>
      </c>
      <c r="AI92" s="233">
        <v>0.8</v>
      </c>
      <c r="AJ92" s="233">
        <v>-0.2</v>
      </c>
      <c r="AK92" s="233" t="s">
        <v>176</v>
      </c>
      <c r="AL92" s="233" t="s">
        <v>176</v>
      </c>
      <c r="AM92" s="233">
        <v>-1.5</v>
      </c>
      <c r="AN92" s="144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4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3">
        <v>103.88182</v>
      </c>
      <c r="C93" s="233">
        <v>103.74836000000001</v>
      </c>
      <c r="D93" s="233">
        <v>88.006810000000002</v>
      </c>
      <c r="E93" s="233">
        <v>71.545469999999995</v>
      </c>
      <c r="F93" s="233" t="s">
        <v>176</v>
      </c>
      <c r="G93" s="233">
        <v>123.04174999999999</v>
      </c>
      <c r="H93" s="233" t="s">
        <v>176</v>
      </c>
      <c r="I93" s="233">
        <v>97.405850000000001</v>
      </c>
      <c r="J93" s="233">
        <v>106.86147</v>
      </c>
      <c r="K93" s="233">
        <v>99.728459999999998</v>
      </c>
      <c r="L93" s="233">
        <v>130.36590000000001</v>
      </c>
      <c r="M93" s="233">
        <v>91.934970000000007</v>
      </c>
      <c r="N93" s="233">
        <v>108.51934</v>
      </c>
      <c r="O93" s="233">
        <v>86.552160000000001</v>
      </c>
      <c r="P93" s="233">
        <v>96.907749999999993</v>
      </c>
      <c r="Q93" s="233">
        <v>99.627269999999996</v>
      </c>
      <c r="R93" s="233" t="s">
        <v>176</v>
      </c>
      <c r="S93" s="233" t="s">
        <v>176</v>
      </c>
      <c r="T93" s="233">
        <v>77.038560000000004</v>
      </c>
      <c r="U93" s="233">
        <v>1.3</v>
      </c>
      <c r="V93" s="233">
        <v>-4.3</v>
      </c>
      <c r="W93" s="233">
        <v>-4.3</v>
      </c>
      <c r="X93" s="233">
        <v>-5.6</v>
      </c>
      <c r="Y93" s="233" t="s">
        <v>176</v>
      </c>
      <c r="Z93" s="233">
        <v>4</v>
      </c>
      <c r="AA93" s="233" t="s">
        <v>176</v>
      </c>
      <c r="AB93" s="233">
        <v>0.5</v>
      </c>
      <c r="AC93" s="233">
        <v>-13.3</v>
      </c>
      <c r="AD93" s="233">
        <v>3.2</v>
      </c>
      <c r="AE93" s="234">
        <v>14.4</v>
      </c>
      <c r="AF93" s="233">
        <v>1.1000000000000001</v>
      </c>
      <c r="AG93" s="233">
        <v>3</v>
      </c>
      <c r="AH93" s="233">
        <v>7.3</v>
      </c>
      <c r="AI93" s="233">
        <v>1.7</v>
      </c>
      <c r="AJ93" s="233">
        <v>5.4</v>
      </c>
      <c r="AK93" s="233" t="s">
        <v>176</v>
      </c>
      <c r="AL93" s="233" t="s">
        <v>176</v>
      </c>
      <c r="AM93" s="233">
        <v>3.8</v>
      </c>
      <c r="AN93" s="144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4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3">
        <v>105.14762</v>
      </c>
      <c r="C94" s="233">
        <v>103.02911</v>
      </c>
      <c r="D94" s="233">
        <v>97.663349999999994</v>
      </c>
      <c r="E94" s="233">
        <v>67.199070000000006</v>
      </c>
      <c r="F94" s="233" t="s">
        <v>176</v>
      </c>
      <c r="G94" s="233">
        <v>114.93031000000001</v>
      </c>
      <c r="H94" s="233" t="s">
        <v>176</v>
      </c>
      <c r="I94" s="233">
        <v>96.032830000000004</v>
      </c>
      <c r="J94" s="233">
        <v>113.67415</v>
      </c>
      <c r="K94" s="233">
        <v>98.49342</v>
      </c>
      <c r="L94" s="233">
        <v>131.14463000000001</v>
      </c>
      <c r="M94" s="233">
        <v>92.29419</v>
      </c>
      <c r="N94" s="233">
        <v>107.78977999999999</v>
      </c>
      <c r="O94" s="233">
        <v>78.364609999999999</v>
      </c>
      <c r="P94" s="233">
        <v>99.926060000000007</v>
      </c>
      <c r="Q94" s="233">
        <v>99.418049999999994</v>
      </c>
      <c r="R94" s="233" t="s">
        <v>176</v>
      </c>
      <c r="S94" s="233" t="s">
        <v>176</v>
      </c>
      <c r="T94" s="233">
        <v>74.891239999999996</v>
      </c>
      <c r="U94" s="233">
        <v>1.2</v>
      </c>
      <c r="V94" s="233">
        <v>-0.7</v>
      </c>
      <c r="W94" s="233">
        <v>11</v>
      </c>
      <c r="X94" s="233">
        <v>-6.1</v>
      </c>
      <c r="Y94" s="233" t="s">
        <v>176</v>
      </c>
      <c r="Z94" s="233">
        <v>-6.6</v>
      </c>
      <c r="AA94" s="233" t="s">
        <v>176</v>
      </c>
      <c r="AB94" s="233">
        <v>-1.4</v>
      </c>
      <c r="AC94" s="233">
        <v>6.4</v>
      </c>
      <c r="AD94" s="233">
        <v>-1.2</v>
      </c>
      <c r="AE94" s="234">
        <v>0.6</v>
      </c>
      <c r="AF94" s="233">
        <v>0.4</v>
      </c>
      <c r="AG94" s="233">
        <v>-0.7</v>
      </c>
      <c r="AH94" s="233">
        <v>-9.5</v>
      </c>
      <c r="AI94" s="233">
        <v>3.1</v>
      </c>
      <c r="AJ94" s="233">
        <v>-0.2</v>
      </c>
      <c r="AK94" s="233" t="s">
        <v>176</v>
      </c>
      <c r="AL94" s="233" t="s">
        <v>176</v>
      </c>
      <c r="AM94" s="233">
        <v>-2.8</v>
      </c>
      <c r="AN94" s="144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4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3">
        <v>106.66930000000001</v>
      </c>
      <c r="C95" s="233">
        <v>111.28543000000001</v>
      </c>
      <c r="D95" s="233">
        <v>97.379090000000005</v>
      </c>
      <c r="E95" s="233">
        <v>75.851470000000006</v>
      </c>
      <c r="F95" s="233" t="s">
        <v>176</v>
      </c>
      <c r="G95" s="233">
        <v>114.39968</v>
      </c>
      <c r="H95" s="233" t="s">
        <v>176</v>
      </c>
      <c r="I95" s="233">
        <v>97.165260000000004</v>
      </c>
      <c r="J95" s="233">
        <v>129.29771</v>
      </c>
      <c r="K95" s="233">
        <v>106.04053</v>
      </c>
      <c r="L95" s="233">
        <v>132.80811</v>
      </c>
      <c r="M95" s="233">
        <v>94.053929999999994</v>
      </c>
      <c r="N95" s="233">
        <v>109.70528</v>
      </c>
      <c r="O95" s="233">
        <v>78.548320000000004</v>
      </c>
      <c r="P95" s="233">
        <v>102.37221</v>
      </c>
      <c r="Q95" s="233">
        <v>99.563580000000002</v>
      </c>
      <c r="R95" s="233" t="s">
        <v>176</v>
      </c>
      <c r="S95" s="233" t="s">
        <v>176</v>
      </c>
      <c r="T95" s="233">
        <v>77.352900000000005</v>
      </c>
      <c r="U95" s="233">
        <v>1.4</v>
      </c>
      <c r="V95" s="233">
        <v>8</v>
      </c>
      <c r="W95" s="233">
        <v>-0.3</v>
      </c>
      <c r="X95" s="233">
        <v>12.9</v>
      </c>
      <c r="Y95" s="233" t="s">
        <v>176</v>
      </c>
      <c r="Z95" s="233">
        <v>-0.5</v>
      </c>
      <c r="AA95" s="233" t="s">
        <v>176</v>
      </c>
      <c r="AB95" s="233">
        <v>1.2</v>
      </c>
      <c r="AC95" s="233">
        <v>13.7</v>
      </c>
      <c r="AD95" s="233">
        <v>7.7</v>
      </c>
      <c r="AE95" s="234">
        <v>1.3</v>
      </c>
      <c r="AF95" s="233">
        <v>1.9</v>
      </c>
      <c r="AG95" s="233">
        <v>1.8</v>
      </c>
      <c r="AH95" s="233">
        <v>0.2</v>
      </c>
      <c r="AI95" s="233">
        <v>2.4</v>
      </c>
      <c r="AJ95" s="233">
        <v>0.1</v>
      </c>
      <c r="AK95" s="233" t="s">
        <v>176</v>
      </c>
      <c r="AL95" s="233" t="s">
        <v>176</v>
      </c>
      <c r="AM95" s="233">
        <v>3.3</v>
      </c>
      <c r="AN95" s="144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4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3">
        <v>107.99171</v>
      </c>
      <c r="C96" s="233">
        <v>107.94182000000001</v>
      </c>
      <c r="D96" s="233">
        <v>100.19208</v>
      </c>
      <c r="E96" s="233">
        <v>74.893370000000004</v>
      </c>
      <c r="F96" s="233" t="s">
        <v>176</v>
      </c>
      <c r="G96" s="233">
        <v>117.75225</v>
      </c>
      <c r="H96" s="233" t="s">
        <v>176</v>
      </c>
      <c r="I96" s="233">
        <v>99.66892</v>
      </c>
      <c r="J96" s="233">
        <v>117.56747</v>
      </c>
      <c r="K96" s="233">
        <v>106.85397</v>
      </c>
      <c r="L96" s="233">
        <v>142.85400999999999</v>
      </c>
      <c r="M96" s="233">
        <v>94.881559999999993</v>
      </c>
      <c r="N96" s="233">
        <v>111.27027</v>
      </c>
      <c r="O96" s="233">
        <v>81.273679999999999</v>
      </c>
      <c r="P96" s="233">
        <v>105.67842</v>
      </c>
      <c r="Q96" s="233">
        <v>100.03103</v>
      </c>
      <c r="R96" s="233" t="s">
        <v>176</v>
      </c>
      <c r="S96" s="233" t="s">
        <v>176</v>
      </c>
      <c r="T96" s="233">
        <v>79.157700000000006</v>
      </c>
      <c r="U96" s="233">
        <v>1.2</v>
      </c>
      <c r="V96" s="233">
        <v>-3</v>
      </c>
      <c r="W96" s="233">
        <v>2.9</v>
      </c>
      <c r="X96" s="233">
        <v>-1.3</v>
      </c>
      <c r="Y96" s="233" t="s">
        <v>176</v>
      </c>
      <c r="Z96" s="233">
        <v>2.9</v>
      </c>
      <c r="AA96" s="233" t="s">
        <v>176</v>
      </c>
      <c r="AB96" s="233">
        <v>2.6</v>
      </c>
      <c r="AC96" s="233">
        <v>-9.1</v>
      </c>
      <c r="AD96" s="233">
        <v>0.8</v>
      </c>
      <c r="AE96" s="234">
        <v>7.6</v>
      </c>
      <c r="AF96" s="233">
        <v>0.9</v>
      </c>
      <c r="AG96" s="233">
        <v>1.4</v>
      </c>
      <c r="AH96" s="233">
        <v>3.5</v>
      </c>
      <c r="AI96" s="233">
        <v>3.2</v>
      </c>
      <c r="AJ96" s="233">
        <v>0.5</v>
      </c>
      <c r="AK96" s="233" t="s">
        <v>176</v>
      </c>
      <c r="AL96" s="233" t="s">
        <v>176</v>
      </c>
      <c r="AM96" s="233">
        <v>2.2999999999999998</v>
      </c>
      <c r="AN96" s="144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4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3">
        <v>109.71101</v>
      </c>
      <c r="C97" s="233">
        <v>111.98305000000001</v>
      </c>
      <c r="D97" s="233">
        <v>103.37513</v>
      </c>
      <c r="E97" s="233">
        <v>72.026169999999993</v>
      </c>
      <c r="F97" s="233" t="s">
        <v>176</v>
      </c>
      <c r="G97" s="233">
        <v>115.65249</v>
      </c>
      <c r="H97" s="233" t="s">
        <v>176</v>
      </c>
      <c r="I97" s="233">
        <v>103.23605000000001</v>
      </c>
      <c r="J97" s="233">
        <v>127.93716000000001</v>
      </c>
      <c r="K97" s="233">
        <v>106.33134</v>
      </c>
      <c r="L97" s="233">
        <v>154.26586</v>
      </c>
      <c r="M97" s="233">
        <v>93.888099999999994</v>
      </c>
      <c r="N97" s="233">
        <v>109.29485</v>
      </c>
      <c r="O97" s="233">
        <v>79.844909999999999</v>
      </c>
      <c r="P97" s="233">
        <v>103.96921</v>
      </c>
      <c r="Q97" s="233">
        <v>102.45829000000001</v>
      </c>
      <c r="R97" s="233" t="s">
        <v>176</v>
      </c>
      <c r="S97" s="233" t="s">
        <v>176</v>
      </c>
      <c r="T97" s="233">
        <v>77.443730000000002</v>
      </c>
      <c r="U97" s="233">
        <v>1.6</v>
      </c>
      <c r="V97" s="233">
        <v>3.7</v>
      </c>
      <c r="W97" s="233">
        <v>3.2</v>
      </c>
      <c r="X97" s="233">
        <v>-3.8</v>
      </c>
      <c r="Y97" s="233" t="s">
        <v>176</v>
      </c>
      <c r="Z97" s="233">
        <v>-1.8</v>
      </c>
      <c r="AA97" s="233" t="s">
        <v>176</v>
      </c>
      <c r="AB97" s="233">
        <v>3.6</v>
      </c>
      <c r="AC97" s="233">
        <v>8.8000000000000007</v>
      </c>
      <c r="AD97" s="233">
        <v>-0.5</v>
      </c>
      <c r="AE97" s="234">
        <v>8</v>
      </c>
      <c r="AF97" s="233">
        <v>-1</v>
      </c>
      <c r="AG97" s="233">
        <v>-1.8</v>
      </c>
      <c r="AH97" s="233">
        <v>-1.8</v>
      </c>
      <c r="AI97" s="233">
        <v>-1.6</v>
      </c>
      <c r="AJ97" s="233">
        <v>2.4</v>
      </c>
      <c r="AK97" s="233" t="s">
        <v>176</v>
      </c>
      <c r="AL97" s="233" t="s">
        <v>176</v>
      </c>
      <c r="AM97" s="233">
        <v>-2.2000000000000002</v>
      </c>
      <c r="AN97" s="144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4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3">
        <v>111.19671</v>
      </c>
      <c r="C98" s="233">
        <v>114.65401</v>
      </c>
      <c r="D98" s="233">
        <v>106.72834</v>
      </c>
      <c r="E98" s="233">
        <v>72.085890000000006</v>
      </c>
      <c r="F98" s="233" t="s">
        <v>176</v>
      </c>
      <c r="G98" s="233">
        <v>119.25118000000001</v>
      </c>
      <c r="H98" s="233" t="s">
        <v>176</v>
      </c>
      <c r="I98" s="233">
        <v>103.96355</v>
      </c>
      <c r="J98" s="233">
        <v>131.98599999999999</v>
      </c>
      <c r="K98" s="233">
        <v>109.40176</v>
      </c>
      <c r="L98" s="233">
        <v>159.72792000000001</v>
      </c>
      <c r="M98" s="233">
        <v>97.635980000000004</v>
      </c>
      <c r="N98" s="233">
        <v>113.28514</v>
      </c>
      <c r="O98" s="233">
        <v>80.209140000000005</v>
      </c>
      <c r="P98" s="233">
        <v>107.29309000000001</v>
      </c>
      <c r="Q98" s="233">
        <v>105.2272</v>
      </c>
      <c r="R98" s="233" t="s">
        <v>176</v>
      </c>
      <c r="S98" s="233" t="s">
        <v>176</v>
      </c>
      <c r="T98" s="233">
        <v>77.705420000000004</v>
      </c>
      <c r="U98" s="233">
        <v>1.4</v>
      </c>
      <c r="V98" s="233">
        <v>2.4</v>
      </c>
      <c r="W98" s="233">
        <v>3.2</v>
      </c>
      <c r="X98" s="233">
        <v>0.1</v>
      </c>
      <c r="Y98" s="233" t="s">
        <v>176</v>
      </c>
      <c r="Z98" s="233">
        <v>3.1</v>
      </c>
      <c r="AA98" s="233" t="s">
        <v>176</v>
      </c>
      <c r="AB98" s="233">
        <v>0.7</v>
      </c>
      <c r="AC98" s="233">
        <v>3.2</v>
      </c>
      <c r="AD98" s="233">
        <v>2.9</v>
      </c>
      <c r="AE98" s="234">
        <v>3.5</v>
      </c>
      <c r="AF98" s="233">
        <v>4</v>
      </c>
      <c r="AG98" s="233">
        <v>3.7</v>
      </c>
      <c r="AH98" s="233">
        <v>0.5</v>
      </c>
      <c r="AI98" s="233">
        <v>3.2</v>
      </c>
      <c r="AJ98" s="233">
        <v>2.7</v>
      </c>
      <c r="AK98" s="233" t="s">
        <v>176</v>
      </c>
      <c r="AL98" s="233" t="s">
        <v>176</v>
      </c>
      <c r="AM98" s="233">
        <v>0.3</v>
      </c>
      <c r="AN98" s="144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4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3">
        <v>113.57539</v>
      </c>
      <c r="C99" s="233">
        <v>114.55983999999999</v>
      </c>
      <c r="D99" s="233">
        <v>109.80868</v>
      </c>
      <c r="E99" s="233">
        <v>73.180959999999999</v>
      </c>
      <c r="F99" s="233" t="s">
        <v>176</v>
      </c>
      <c r="G99" s="233">
        <v>125.55217</v>
      </c>
      <c r="H99" s="233" t="s">
        <v>176</v>
      </c>
      <c r="I99" s="233">
        <v>104.38448</v>
      </c>
      <c r="J99" s="233">
        <v>129.64891</v>
      </c>
      <c r="K99" s="233">
        <v>111.09916</v>
      </c>
      <c r="L99" s="233">
        <v>161.78720000000001</v>
      </c>
      <c r="M99" s="233">
        <v>97.369730000000004</v>
      </c>
      <c r="N99" s="233">
        <v>115.71597</v>
      </c>
      <c r="O99" s="233">
        <v>87.395420000000001</v>
      </c>
      <c r="P99" s="233">
        <v>109.18518</v>
      </c>
      <c r="Q99" s="233">
        <v>102.46823999999999</v>
      </c>
      <c r="R99" s="233" t="s">
        <v>176</v>
      </c>
      <c r="S99" s="233" t="s">
        <v>176</v>
      </c>
      <c r="T99" s="233">
        <v>75.475120000000004</v>
      </c>
      <c r="U99" s="233">
        <v>2.1</v>
      </c>
      <c r="V99" s="233">
        <v>-0.1</v>
      </c>
      <c r="W99" s="233">
        <v>2.9</v>
      </c>
      <c r="X99" s="233">
        <v>1.5</v>
      </c>
      <c r="Y99" s="233" t="s">
        <v>176</v>
      </c>
      <c r="Z99" s="233">
        <v>5.3</v>
      </c>
      <c r="AA99" s="233" t="s">
        <v>176</v>
      </c>
      <c r="AB99" s="233">
        <v>0.4</v>
      </c>
      <c r="AC99" s="233">
        <v>-1.8</v>
      </c>
      <c r="AD99" s="233">
        <v>1.6</v>
      </c>
      <c r="AE99" s="234">
        <v>1.3</v>
      </c>
      <c r="AF99" s="233">
        <v>-0.3</v>
      </c>
      <c r="AG99" s="233">
        <v>2.1</v>
      </c>
      <c r="AH99" s="233">
        <v>9</v>
      </c>
      <c r="AI99" s="233">
        <v>1.8</v>
      </c>
      <c r="AJ99" s="233">
        <v>-2.6</v>
      </c>
      <c r="AK99" s="233" t="s">
        <v>176</v>
      </c>
      <c r="AL99" s="233" t="s">
        <v>176</v>
      </c>
      <c r="AM99" s="233">
        <v>-2.9</v>
      </c>
      <c r="AN99" s="144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4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3">
        <v>115.11658</v>
      </c>
      <c r="C100" s="233">
        <v>118.88136</v>
      </c>
      <c r="D100" s="233">
        <v>110.94615</v>
      </c>
      <c r="E100" s="233">
        <v>71.749009999999998</v>
      </c>
      <c r="F100" s="233" t="s">
        <v>176</v>
      </c>
      <c r="G100" s="233">
        <v>128.26492999999999</v>
      </c>
      <c r="H100" s="233" t="s">
        <v>176</v>
      </c>
      <c r="I100" s="233">
        <v>107.81941999999999</v>
      </c>
      <c r="J100" s="233">
        <v>134.03074000000001</v>
      </c>
      <c r="K100" s="233">
        <v>111.36329000000001</v>
      </c>
      <c r="L100" s="233">
        <v>160.42397</v>
      </c>
      <c r="M100" s="233">
        <v>95.405460000000005</v>
      </c>
      <c r="N100" s="233">
        <v>117.75357</v>
      </c>
      <c r="O100" s="233">
        <v>90.511470000000003</v>
      </c>
      <c r="P100" s="233">
        <v>109.47365000000001</v>
      </c>
      <c r="Q100" s="233">
        <v>106.3683</v>
      </c>
      <c r="R100" s="233" t="s">
        <v>176</v>
      </c>
      <c r="S100" s="233" t="s">
        <v>176</v>
      </c>
      <c r="T100" s="233">
        <v>78.652240000000006</v>
      </c>
      <c r="U100" s="233">
        <v>1.4</v>
      </c>
      <c r="V100" s="233">
        <v>3.8</v>
      </c>
      <c r="W100" s="233">
        <v>1</v>
      </c>
      <c r="X100" s="233">
        <v>-2</v>
      </c>
      <c r="Y100" s="233" t="s">
        <v>176</v>
      </c>
      <c r="Z100" s="233">
        <v>2.2000000000000002</v>
      </c>
      <c r="AA100" s="233" t="s">
        <v>176</v>
      </c>
      <c r="AB100" s="233">
        <v>3.3</v>
      </c>
      <c r="AC100" s="233">
        <v>3.4</v>
      </c>
      <c r="AD100" s="233">
        <v>0.2</v>
      </c>
      <c r="AE100" s="234">
        <v>-0.8</v>
      </c>
      <c r="AF100" s="233">
        <v>-2</v>
      </c>
      <c r="AG100" s="233">
        <v>1.8</v>
      </c>
      <c r="AH100" s="233">
        <v>3.6</v>
      </c>
      <c r="AI100" s="233">
        <v>0.3</v>
      </c>
      <c r="AJ100" s="233">
        <v>3.8</v>
      </c>
      <c r="AK100" s="233" t="s">
        <v>176</v>
      </c>
      <c r="AL100" s="233" t="s">
        <v>176</v>
      </c>
      <c r="AM100" s="233">
        <v>4.2</v>
      </c>
      <c r="AN100" s="144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4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3">
        <v>115.57173</v>
      </c>
      <c r="C101" s="233">
        <v>122.34114</v>
      </c>
      <c r="D101" s="233">
        <v>106.56707</v>
      </c>
      <c r="E101" s="233">
        <v>69.318889999999996</v>
      </c>
      <c r="F101" s="233" t="s">
        <v>176</v>
      </c>
      <c r="G101" s="233">
        <v>131.40091000000001</v>
      </c>
      <c r="H101" s="233" t="s">
        <v>176</v>
      </c>
      <c r="I101" s="233">
        <v>106.6944</v>
      </c>
      <c r="J101" s="233">
        <v>143.55889999999999</v>
      </c>
      <c r="K101" s="233">
        <v>112.2835</v>
      </c>
      <c r="L101" s="233">
        <v>168.99522999999999</v>
      </c>
      <c r="M101" s="233">
        <v>100.22530999999999</v>
      </c>
      <c r="N101" s="233">
        <v>122.13719</v>
      </c>
      <c r="O101" s="233">
        <v>95.797520000000006</v>
      </c>
      <c r="P101" s="233">
        <v>109.45121</v>
      </c>
      <c r="Q101" s="233">
        <v>107.01145</v>
      </c>
      <c r="R101" s="233" t="s">
        <v>176</v>
      </c>
      <c r="S101" s="233" t="s">
        <v>176</v>
      </c>
      <c r="T101" s="233">
        <v>79.541730000000001</v>
      </c>
      <c r="U101" s="233">
        <v>0.4</v>
      </c>
      <c r="V101" s="233">
        <v>2.9</v>
      </c>
      <c r="W101" s="233">
        <v>-3.9</v>
      </c>
      <c r="X101" s="233">
        <v>-3.4</v>
      </c>
      <c r="Y101" s="233" t="s">
        <v>176</v>
      </c>
      <c r="Z101" s="233">
        <v>2.4</v>
      </c>
      <c r="AA101" s="233" t="s">
        <v>176</v>
      </c>
      <c r="AB101" s="233">
        <v>-1</v>
      </c>
      <c r="AC101" s="233">
        <v>7.1</v>
      </c>
      <c r="AD101" s="233">
        <v>0.8</v>
      </c>
      <c r="AE101" s="234">
        <v>5.3</v>
      </c>
      <c r="AF101" s="233">
        <v>5.0999999999999996</v>
      </c>
      <c r="AG101" s="233">
        <v>3.7</v>
      </c>
      <c r="AH101" s="233">
        <v>5.8</v>
      </c>
      <c r="AI101" s="233">
        <v>0</v>
      </c>
      <c r="AJ101" s="233">
        <v>0.6</v>
      </c>
      <c r="AK101" s="233" t="s">
        <v>176</v>
      </c>
      <c r="AL101" s="233" t="s">
        <v>176</v>
      </c>
      <c r="AM101" s="233">
        <v>1.1000000000000001</v>
      </c>
      <c r="AN101" s="144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4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3">
        <v>117.29307</v>
      </c>
      <c r="C102" s="233">
        <v>120.77833</v>
      </c>
      <c r="D102" s="233">
        <v>117.51085999999999</v>
      </c>
      <c r="E102" s="233">
        <v>76.503219999999999</v>
      </c>
      <c r="F102" s="233" t="s">
        <v>176</v>
      </c>
      <c r="G102" s="233">
        <v>134.88081</v>
      </c>
      <c r="H102" s="233" t="s">
        <v>176</v>
      </c>
      <c r="I102" s="233">
        <v>102.36355</v>
      </c>
      <c r="J102" s="233">
        <v>138.51203000000001</v>
      </c>
      <c r="K102" s="233">
        <v>113.59681</v>
      </c>
      <c r="L102" s="233">
        <v>171.43630999999999</v>
      </c>
      <c r="M102" s="233">
        <v>97.869460000000004</v>
      </c>
      <c r="N102" s="233">
        <v>119.19243</v>
      </c>
      <c r="O102" s="233">
        <v>93.345060000000004</v>
      </c>
      <c r="P102" s="233">
        <v>111.11715</v>
      </c>
      <c r="Q102" s="233">
        <v>108.88630999999999</v>
      </c>
      <c r="R102" s="233" t="s">
        <v>176</v>
      </c>
      <c r="S102" s="233" t="s">
        <v>176</v>
      </c>
      <c r="T102" s="233">
        <v>85.748339999999999</v>
      </c>
      <c r="U102" s="233">
        <v>1.5</v>
      </c>
      <c r="V102" s="233">
        <v>-1.3</v>
      </c>
      <c r="W102" s="233">
        <v>10.3</v>
      </c>
      <c r="X102" s="233">
        <v>10.4</v>
      </c>
      <c r="Y102" s="233" t="s">
        <v>176</v>
      </c>
      <c r="Z102" s="233">
        <v>2.6</v>
      </c>
      <c r="AA102" s="233" t="s">
        <v>176</v>
      </c>
      <c r="AB102" s="233">
        <v>-4.0999999999999996</v>
      </c>
      <c r="AC102" s="233">
        <v>-3.5</v>
      </c>
      <c r="AD102" s="233">
        <v>1.2</v>
      </c>
      <c r="AE102" s="234">
        <v>1.4</v>
      </c>
      <c r="AF102" s="233">
        <v>-2.4</v>
      </c>
      <c r="AG102" s="233">
        <v>-2.4</v>
      </c>
      <c r="AH102" s="233">
        <v>-2.6</v>
      </c>
      <c r="AI102" s="233">
        <v>1.5</v>
      </c>
      <c r="AJ102" s="233">
        <v>1.8</v>
      </c>
      <c r="AK102" s="233" t="s">
        <v>176</v>
      </c>
      <c r="AL102" s="233" t="s">
        <v>176</v>
      </c>
      <c r="AM102" s="233">
        <v>7.8</v>
      </c>
      <c r="AN102" s="144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4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3">
        <v>117.14691999999999</v>
      </c>
      <c r="C103" s="233">
        <v>122.9773</v>
      </c>
      <c r="D103" s="233">
        <v>112.81725</v>
      </c>
      <c r="E103" s="233">
        <v>80.983289999999997</v>
      </c>
      <c r="F103" s="233" t="s">
        <v>176</v>
      </c>
      <c r="G103" s="233">
        <v>129.95962</v>
      </c>
      <c r="H103" s="233" t="s">
        <v>176</v>
      </c>
      <c r="I103" s="233">
        <v>113.39507999999999</v>
      </c>
      <c r="J103" s="233">
        <v>137.03804</v>
      </c>
      <c r="K103" s="233">
        <v>115.56156</v>
      </c>
      <c r="L103" s="233">
        <v>166.18912</v>
      </c>
      <c r="M103" s="233">
        <v>100.50145999999999</v>
      </c>
      <c r="N103" s="233">
        <v>120.31971</v>
      </c>
      <c r="O103" s="233">
        <v>93.312960000000004</v>
      </c>
      <c r="P103" s="233">
        <v>107.33422</v>
      </c>
      <c r="Q103" s="233">
        <v>101.22736999999999</v>
      </c>
      <c r="R103" s="233" t="s">
        <v>176</v>
      </c>
      <c r="S103" s="233" t="s">
        <v>176</v>
      </c>
      <c r="T103" s="233">
        <v>97.532650000000004</v>
      </c>
      <c r="U103" s="233">
        <v>-0.1</v>
      </c>
      <c r="V103" s="233">
        <v>1.8</v>
      </c>
      <c r="W103" s="233">
        <v>-4</v>
      </c>
      <c r="X103" s="233">
        <v>5.9</v>
      </c>
      <c r="Y103" s="233" t="s">
        <v>176</v>
      </c>
      <c r="Z103" s="233">
        <v>-3.6</v>
      </c>
      <c r="AA103" s="233" t="s">
        <v>176</v>
      </c>
      <c r="AB103" s="233">
        <v>10.8</v>
      </c>
      <c r="AC103" s="233">
        <v>-1.1000000000000001</v>
      </c>
      <c r="AD103" s="233">
        <v>1.7</v>
      </c>
      <c r="AE103" s="234">
        <v>-3.1</v>
      </c>
      <c r="AF103" s="233">
        <v>2.7</v>
      </c>
      <c r="AG103" s="233">
        <v>0.9</v>
      </c>
      <c r="AH103" s="233">
        <v>0</v>
      </c>
      <c r="AI103" s="233">
        <v>-3.4</v>
      </c>
      <c r="AJ103" s="233">
        <v>-7</v>
      </c>
      <c r="AK103" s="233" t="s">
        <v>176</v>
      </c>
      <c r="AL103" s="233" t="s">
        <v>176</v>
      </c>
      <c r="AM103" s="233">
        <v>13.7</v>
      </c>
      <c r="AN103" s="144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4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3">
        <v>119.69588</v>
      </c>
      <c r="C104" s="233">
        <v>123.70264</v>
      </c>
      <c r="D104" s="233">
        <v>133.09623999999999</v>
      </c>
      <c r="E104" s="233">
        <v>83.548270000000002</v>
      </c>
      <c r="F104" s="233" t="s">
        <v>176</v>
      </c>
      <c r="G104" s="233">
        <v>131.22987000000001</v>
      </c>
      <c r="H104" s="233" t="s">
        <v>176</v>
      </c>
      <c r="I104" s="233">
        <v>117.07738000000001</v>
      </c>
      <c r="J104" s="233">
        <v>136.14757</v>
      </c>
      <c r="K104" s="233">
        <v>119.4153</v>
      </c>
      <c r="L104" s="233">
        <v>171.57763</v>
      </c>
      <c r="M104" s="233">
        <v>99.622200000000007</v>
      </c>
      <c r="N104" s="233">
        <v>122.45611</v>
      </c>
      <c r="O104" s="233">
        <v>100.77588</v>
      </c>
      <c r="P104" s="233">
        <v>112.17468</v>
      </c>
      <c r="Q104" s="233">
        <v>106.04252</v>
      </c>
      <c r="R104" s="233" t="s">
        <v>176</v>
      </c>
      <c r="S104" s="233" t="s">
        <v>176</v>
      </c>
      <c r="T104" s="233">
        <v>88.514070000000004</v>
      </c>
      <c r="U104" s="233">
        <v>2.2000000000000002</v>
      </c>
      <c r="V104" s="233">
        <v>0.6</v>
      </c>
      <c r="W104" s="233">
        <v>18</v>
      </c>
      <c r="X104" s="233">
        <v>3.2</v>
      </c>
      <c r="Y104" s="233" t="s">
        <v>176</v>
      </c>
      <c r="Z104" s="233">
        <v>1</v>
      </c>
      <c r="AA104" s="233" t="s">
        <v>176</v>
      </c>
      <c r="AB104" s="233">
        <v>3.2</v>
      </c>
      <c r="AC104" s="233">
        <v>-0.6</v>
      </c>
      <c r="AD104" s="233">
        <v>3.3</v>
      </c>
      <c r="AE104" s="234">
        <v>3.2</v>
      </c>
      <c r="AF104" s="233">
        <v>-0.9</v>
      </c>
      <c r="AG104" s="233">
        <v>1.8</v>
      </c>
      <c r="AH104" s="233">
        <v>8</v>
      </c>
      <c r="AI104" s="233">
        <v>4.5</v>
      </c>
      <c r="AJ104" s="233">
        <v>4.8</v>
      </c>
      <c r="AK104" s="233" t="s">
        <v>176</v>
      </c>
      <c r="AL104" s="233" t="s">
        <v>176</v>
      </c>
      <c r="AM104" s="233">
        <v>-9.1999999999999993</v>
      </c>
      <c r="AN104" s="144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4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3">
        <v>120.19022</v>
      </c>
      <c r="C105" s="233">
        <v>124.76253</v>
      </c>
      <c r="D105" s="233">
        <v>118.46338</v>
      </c>
      <c r="E105" s="233">
        <v>80.651730000000001</v>
      </c>
      <c r="F105" s="233" t="s">
        <v>176</v>
      </c>
      <c r="G105" s="233">
        <v>138.30607000000001</v>
      </c>
      <c r="H105" s="233" t="s">
        <v>176</v>
      </c>
      <c r="I105" s="233">
        <v>113.57483000000001</v>
      </c>
      <c r="J105" s="233">
        <v>137.4605</v>
      </c>
      <c r="K105" s="233">
        <v>119.17914</v>
      </c>
      <c r="L105" s="233">
        <v>168.54900000000001</v>
      </c>
      <c r="M105" s="233">
        <v>100.2286</v>
      </c>
      <c r="N105" s="233">
        <v>123.69602</v>
      </c>
      <c r="O105" s="233">
        <v>98.271159999999995</v>
      </c>
      <c r="P105" s="233">
        <v>112.44242</v>
      </c>
      <c r="Q105" s="233">
        <v>104.97004</v>
      </c>
      <c r="R105" s="233" t="s">
        <v>176</v>
      </c>
      <c r="S105" s="233" t="s">
        <v>176</v>
      </c>
      <c r="T105" s="233">
        <v>92.522009999999995</v>
      </c>
      <c r="U105" s="233">
        <v>0.4</v>
      </c>
      <c r="V105" s="233">
        <v>0.9</v>
      </c>
      <c r="W105" s="233">
        <v>-11</v>
      </c>
      <c r="X105" s="233">
        <v>-3.5</v>
      </c>
      <c r="Y105" s="233" t="s">
        <v>176</v>
      </c>
      <c r="Z105" s="233">
        <v>5.4</v>
      </c>
      <c r="AA105" s="233" t="s">
        <v>176</v>
      </c>
      <c r="AB105" s="233">
        <v>-3</v>
      </c>
      <c r="AC105" s="233">
        <v>1</v>
      </c>
      <c r="AD105" s="233">
        <v>-0.2</v>
      </c>
      <c r="AE105" s="234">
        <v>-1.8</v>
      </c>
      <c r="AF105" s="233">
        <v>0.6</v>
      </c>
      <c r="AG105" s="233">
        <v>1</v>
      </c>
      <c r="AH105" s="233">
        <v>-2.5</v>
      </c>
      <c r="AI105" s="233">
        <v>0.2</v>
      </c>
      <c r="AJ105" s="233">
        <v>-1</v>
      </c>
      <c r="AK105" s="233" t="s">
        <v>176</v>
      </c>
      <c r="AL105" s="233" t="s">
        <v>176</v>
      </c>
      <c r="AM105" s="233">
        <v>4.5</v>
      </c>
      <c r="AN105" s="144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4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3">
        <v>119.81870000000001</v>
      </c>
      <c r="C106" s="233">
        <v>123.49290000000001</v>
      </c>
      <c r="D106" s="233">
        <v>114.86682</v>
      </c>
      <c r="E106" s="233">
        <v>77.115899999999996</v>
      </c>
      <c r="F106" s="233" t="s">
        <v>176</v>
      </c>
      <c r="G106" s="233">
        <v>133.25443999999999</v>
      </c>
      <c r="H106" s="233" t="s">
        <v>176</v>
      </c>
      <c r="I106" s="233">
        <v>112.70198000000001</v>
      </c>
      <c r="J106" s="233">
        <v>139.08393000000001</v>
      </c>
      <c r="K106" s="233">
        <v>119.56954</v>
      </c>
      <c r="L106" s="233">
        <v>163.83313999999999</v>
      </c>
      <c r="M106" s="233">
        <v>103.09308</v>
      </c>
      <c r="N106" s="233">
        <v>120.09706</v>
      </c>
      <c r="O106" s="233">
        <v>100.37399000000001</v>
      </c>
      <c r="P106" s="233">
        <v>114.20444000000001</v>
      </c>
      <c r="Q106" s="233">
        <v>103.66398</v>
      </c>
      <c r="R106" s="233" t="s">
        <v>176</v>
      </c>
      <c r="S106" s="233" t="s">
        <v>176</v>
      </c>
      <c r="T106" s="233">
        <v>85.060770000000005</v>
      </c>
      <c r="U106" s="233">
        <v>-0.3</v>
      </c>
      <c r="V106" s="233">
        <v>-1</v>
      </c>
      <c r="W106" s="233">
        <v>-3</v>
      </c>
      <c r="X106" s="233">
        <v>-4.4000000000000004</v>
      </c>
      <c r="Y106" s="233" t="s">
        <v>176</v>
      </c>
      <c r="Z106" s="233">
        <v>-3.7</v>
      </c>
      <c r="AA106" s="233" t="s">
        <v>176</v>
      </c>
      <c r="AB106" s="233">
        <v>-0.8</v>
      </c>
      <c r="AC106" s="233">
        <v>1.2</v>
      </c>
      <c r="AD106" s="233">
        <v>0.3</v>
      </c>
      <c r="AE106" s="234">
        <v>-2.8</v>
      </c>
      <c r="AF106" s="233">
        <v>2.9</v>
      </c>
      <c r="AG106" s="233">
        <v>-2.9</v>
      </c>
      <c r="AH106" s="233">
        <v>2.1</v>
      </c>
      <c r="AI106" s="233">
        <v>1.6</v>
      </c>
      <c r="AJ106" s="233">
        <v>-1.2</v>
      </c>
      <c r="AK106" s="233" t="s">
        <v>176</v>
      </c>
      <c r="AL106" s="233" t="s">
        <v>176</v>
      </c>
      <c r="AM106" s="233">
        <v>-8.1</v>
      </c>
      <c r="AN106" s="144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4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3">
        <v>119.35612</v>
      </c>
      <c r="C107" s="233">
        <v>120.91552</v>
      </c>
      <c r="D107" s="233">
        <v>119.44880000000001</v>
      </c>
      <c r="E107" s="233">
        <v>77.403139999999993</v>
      </c>
      <c r="F107" s="233" t="s">
        <v>176</v>
      </c>
      <c r="G107" s="233">
        <v>136.89322000000001</v>
      </c>
      <c r="H107" s="233" t="s">
        <v>176</v>
      </c>
      <c r="I107" s="233">
        <v>110.96062000000001</v>
      </c>
      <c r="J107" s="233">
        <v>131.977</v>
      </c>
      <c r="K107" s="233">
        <v>117.59169</v>
      </c>
      <c r="L107" s="233">
        <v>173.51177000000001</v>
      </c>
      <c r="M107" s="233">
        <v>105.35472</v>
      </c>
      <c r="N107" s="233">
        <v>121.79358999999999</v>
      </c>
      <c r="O107" s="233">
        <v>102.94134</v>
      </c>
      <c r="P107" s="233">
        <v>110.57427</v>
      </c>
      <c r="Q107" s="233">
        <v>107.62658999999999</v>
      </c>
      <c r="R107" s="233" t="s">
        <v>176</v>
      </c>
      <c r="S107" s="233" t="s">
        <v>176</v>
      </c>
      <c r="T107" s="233">
        <v>76.569850000000002</v>
      </c>
      <c r="U107" s="233">
        <v>-0.4</v>
      </c>
      <c r="V107" s="233">
        <v>-2.1</v>
      </c>
      <c r="W107" s="233">
        <v>4</v>
      </c>
      <c r="X107" s="233">
        <v>0.4</v>
      </c>
      <c r="Y107" s="233" t="s">
        <v>176</v>
      </c>
      <c r="Z107" s="233">
        <v>2.7</v>
      </c>
      <c r="AA107" s="233" t="s">
        <v>176</v>
      </c>
      <c r="AB107" s="233">
        <v>-1.5</v>
      </c>
      <c r="AC107" s="233">
        <v>-5.0999999999999996</v>
      </c>
      <c r="AD107" s="233">
        <v>-1.7</v>
      </c>
      <c r="AE107" s="234">
        <v>5.9</v>
      </c>
      <c r="AF107" s="233">
        <v>2.2000000000000002</v>
      </c>
      <c r="AG107" s="233">
        <v>1.4</v>
      </c>
      <c r="AH107" s="233">
        <v>2.6</v>
      </c>
      <c r="AI107" s="233">
        <v>-3.2</v>
      </c>
      <c r="AJ107" s="233">
        <v>3.8</v>
      </c>
      <c r="AK107" s="233" t="s">
        <v>176</v>
      </c>
      <c r="AL107" s="233" t="s">
        <v>176</v>
      </c>
      <c r="AM107" s="233">
        <v>-10</v>
      </c>
      <c r="AN107" s="144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4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3">
        <v>118.62908</v>
      </c>
      <c r="C108" s="233">
        <v>123.71799</v>
      </c>
      <c r="D108" s="233">
        <v>115.06753999999999</v>
      </c>
      <c r="E108" s="233">
        <v>75.635850000000005</v>
      </c>
      <c r="F108" s="233" t="s">
        <v>176</v>
      </c>
      <c r="G108" s="233">
        <v>132.33261999999999</v>
      </c>
      <c r="H108" s="233" t="s">
        <v>176</v>
      </c>
      <c r="I108" s="233">
        <v>110.07549</v>
      </c>
      <c r="J108" s="233">
        <v>137.14076</v>
      </c>
      <c r="K108" s="233">
        <v>117.71796000000001</v>
      </c>
      <c r="L108" s="233">
        <v>176.32041000000001</v>
      </c>
      <c r="M108" s="233">
        <v>104.96120999999999</v>
      </c>
      <c r="N108" s="233">
        <v>120.57586999999999</v>
      </c>
      <c r="O108" s="233">
        <v>101.15262</v>
      </c>
      <c r="P108" s="233">
        <v>106.02718</v>
      </c>
      <c r="Q108" s="233">
        <v>108.38007</v>
      </c>
      <c r="R108" s="233" t="s">
        <v>176</v>
      </c>
      <c r="S108" s="233" t="s">
        <v>176</v>
      </c>
      <c r="T108" s="233">
        <v>83.330740000000006</v>
      </c>
      <c r="U108" s="233">
        <v>-0.6</v>
      </c>
      <c r="V108" s="233">
        <v>2.2999999999999998</v>
      </c>
      <c r="W108" s="233">
        <v>-3.7</v>
      </c>
      <c r="X108" s="233">
        <v>-2.2999999999999998</v>
      </c>
      <c r="Y108" s="233" t="s">
        <v>176</v>
      </c>
      <c r="Z108" s="233">
        <v>-3.3</v>
      </c>
      <c r="AA108" s="233" t="s">
        <v>176</v>
      </c>
      <c r="AB108" s="233">
        <v>-0.8</v>
      </c>
      <c r="AC108" s="233">
        <v>3.9</v>
      </c>
      <c r="AD108" s="233">
        <v>0.1</v>
      </c>
      <c r="AE108" s="234">
        <v>1.6</v>
      </c>
      <c r="AF108" s="233">
        <v>-0.4</v>
      </c>
      <c r="AG108" s="233">
        <v>-1</v>
      </c>
      <c r="AH108" s="233">
        <v>-1.7</v>
      </c>
      <c r="AI108" s="233">
        <v>-4.0999999999999996</v>
      </c>
      <c r="AJ108" s="233">
        <v>0.7</v>
      </c>
      <c r="AK108" s="233" t="s">
        <v>176</v>
      </c>
      <c r="AL108" s="233" t="s">
        <v>176</v>
      </c>
      <c r="AM108" s="233">
        <v>8.8000000000000007</v>
      </c>
      <c r="AN108" s="144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4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3">
        <v>118.33284</v>
      </c>
      <c r="C109" s="233">
        <v>120.24769000000001</v>
      </c>
      <c r="D109" s="233">
        <v>112.09452</v>
      </c>
      <c r="E109" s="233">
        <v>78.906149999999997</v>
      </c>
      <c r="F109" s="233" t="s">
        <v>176</v>
      </c>
      <c r="G109" s="233">
        <v>128.39371</v>
      </c>
      <c r="H109" s="233" t="s">
        <v>176</v>
      </c>
      <c r="I109" s="233">
        <v>107.67525000000001</v>
      </c>
      <c r="J109" s="233">
        <v>133.51567</v>
      </c>
      <c r="K109" s="233">
        <v>117.13154</v>
      </c>
      <c r="L109" s="233">
        <v>178.35731999999999</v>
      </c>
      <c r="M109" s="233">
        <v>105.48050000000001</v>
      </c>
      <c r="N109" s="233">
        <v>120.03729</v>
      </c>
      <c r="O109" s="233">
        <v>89.003380000000007</v>
      </c>
      <c r="P109" s="233">
        <v>105.35969</v>
      </c>
      <c r="Q109" s="233">
        <v>102.86669000000001</v>
      </c>
      <c r="R109" s="233" t="s">
        <v>176</v>
      </c>
      <c r="S109" s="233" t="s">
        <v>176</v>
      </c>
      <c r="T109" s="233">
        <v>83.162689999999998</v>
      </c>
      <c r="U109" s="233">
        <v>-0.2</v>
      </c>
      <c r="V109" s="233">
        <v>-2.8</v>
      </c>
      <c r="W109" s="233">
        <v>-2.6</v>
      </c>
      <c r="X109" s="233">
        <v>4.3</v>
      </c>
      <c r="Y109" s="233" t="s">
        <v>176</v>
      </c>
      <c r="Z109" s="233">
        <v>-3</v>
      </c>
      <c r="AA109" s="233" t="s">
        <v>176</v>
      </c>
      <c r="AB109" s="233">
        <v>-2.2000000000000002</v>
      </c>
      <c r="AC109" s="233">
        <v>-2.6</v>
      </c>
      <c r="AD109" s="233">
        <v>-0.5</v>
      </c>
      <c r="AE109" s="234">
        <v>1.2</v>
      </c>
      <c r="AF109" s="233">
        <v>0.5</v>
      </c>
      <c r="AG109" s="233">
        <v>-0.4</v>
      </c>
      <c r="AH109" s="233">
        <v>-12</v>
      </c>
      <c r="AI109" s="233">
        <v>-0.6</v>
      </c>
      <c r="AJ109" s="233">
        <v>-5.0999999999999996</v>
      </c>
      <c r="AK109" s="233" t="s">
        <v>176</v>
      </c>
      <c r="AL109" s="233" t="s">
        <v>176</v>
      </c>
      <c r="AM109" s="233">
        <v>-0.2</v>
      </c>
      <c r="AN109" s="144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4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3">
        <v>118.55861</v>
      </c>
      <c r="C110" s="233">
        <v>119.85947</v>
      </c>
      <c r="D110" s="233">
        <v>110.2616</v>
      </c>
      <c r="E110" s="233">
        <v>77.960589999999996</v>
      </c>
      <c r="F110" s="233" t="s">
        <v>176</v>
      </c>
      <c r="G110" s="233">
        <v>127.2354</v>
      </c>
      <c r="H110" s="233" t="s">
        <v>176</v>
      </c>
      <c r="I110" s="233">
        <v>107.38059</v>
      </c>
      <c r="J110" s="233">
        <v>130.82840999999999</v>
      </c>
      <c r="K110" s="233">
        <v>120.44902</v>
      </c>
      <c r="L110" s="233">
        <v>177.30625000000001</v>
      </c>
      <c r="M110" s="233">
        <v>103.51613</v>
      </c>
      <c r="N110" s="233">
        <v>122.96185</v>
      </c>
      <c r="O110" s="233">
        <v>100.93444</v>
      </c>
      <c r="P110" s="233">
        <v>106.24587</v>
      </c>
      <c r="Q110" s="233">
        <v>100.77694</v>
      </c>
      <c r="R110" s="233" t="s">
        <v>176</v>
      </c>
      <c r="S110" s="233" t="s">
        <v>176</v>
      </c>
      <c r="T110" s="233">
        <v>85.980990000000006</v>
      </c>
      <c r="U110" s="233">
        <v>0.2</v>
      </c>
      <c r="V110" s="233">
        <v>-0.3</v>
      </c>
      <c r="W110" s="233">
        <v>-1.6</v>
      </c>
      <c r="X110" s="233">
        <v>-1.2</v>
      </c>
      <c r="Y110" s="233" t="s">
        <v>176</v>
      </c>
      <c r="Z110" s="233">
        <v>-0.9</v>
      </c>
      <c r="AA110" s="233" t="s">
        <v>176</v>
      </c>
      <c r="AB110" s="233">
        <v>-0.3</v>
      </c>
      <c r="AC110" s="233">
        <v>-2</v>
      </c>
      <c r="AD110" s="233">
        <v>2.8</v>
      </c>
      <c r="AE110" s="234">
        <v>-0.6</v>
      </c>
      <c r="AF110" s="233">
        <v>-1.9</v>
      </c>
      <c r="AG110" s="233">
        <v>2.4</v>
      </c>
      <c r="AH110" s="233">
        <v>13.4</v>
      </c>
      <c r="AI110" s="233">
        <v>0.8</v>
      </c>
      <c r="AJ110" s="233">
        <v>-2</v>
      </c>
      <c r="AK110" s="233" t="s">
        <v>176</v>
      </c>
      <c r="AL110" s="233" t="s">
        <v>176</v>
      </c>
      <c r="AM110" s="233">
        <v>3.4</v>
      </c>
      <c r="AN110" s="144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4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3">
        <v>118.17537</v>
      </c>
      <c r="C111" s="233">
        <v>118.89084</v>
      </c>
      <c r="D111" s="233">
        <v>106.60269</v>
      </c>
      <c r="E111" s="233">
        <v>75.6584</v>
      </c>
      <c r="F111" s="233" t="s">
        <v>176</v>
      </c>
      <c r="G111" s="233">
        <v>118.25149999999999</v>
      </c>
      <c r="H111" s="233" t="s">
        <v>176</v>
      </c>
      <c r="I111" s="233">
        <v>106.47013</v>
      </c>
      <c r="J111" s="233">
        <v>136.87970999999999</v>
      </c>
      <c r="K111" s="233">
        <v>117.65934</v>
      </c>
      <c r="L111" s="233">
        <v>179.97810000000001</v>
      </c>
      <c r="M111" s="233">
        <v>103.27829</v>
      </c>
      <c r="N111" s="233">
        <v>118.05423</v>
      </c>
      <c r="O111" s="233">
        <v>91.393820000000005</v>
      </c>
      <c r="P111" s="233">
        <v>108.33714999999999</v>
      </c>
      <c r="Q111" s="233">
        <v>97.419889999999995</v>
      </c>
      <c r="R111" s="233" t="s">
        <v>176</v>
      </c>
      <c r="S111" s="233" t="s">
        <v>176</v>
      </c>
      <c r="T111" s="233">
        <v>85.907650000000004</v>
      </c>
      <c r="U111" s="233">
        <v>-0.3</v>
      </c>
      <c r="V111" s="233">
        <v>-0.8</v>
      </c>
      <c r="W111" s="233">
        <v>-3.3</v>
      </c>
      <c r="X111" s="233">
        <v>-3</v>
      </c>
      <c r="Y111" s="233" t="s">
        <v>176</v>
      </c>
      <c r="Z111" s="233">
        <v>-7.1</v>
      </c>
      <c r="AA111" s="233" t="s">
        <v>176</v>
      </c>
      <c r="AB111" s="233">
        <v>-0.8</v>
      </c>
      <c r="AC111" s="233">
        <v>4.5999999999999996</v>
      </c>
      <c r="AD111" s="233">
        <v>-2.2999999999999998</v>
      </c>
      <c r="AE111" s="234">
        <v>1.5</v>
      </c>
      <c r="AF111" s="233">
        <v>-0.2</v>
      </c>
      <c r="AG111" s="233">
        <v>-4</v>
      </c>
      <c r="AH111" s="233">
        <v>-9.5</v>
      </c>
      <c r="AI111" s="233">
        <v>2</v>
      </c>
      <c r="AJ111" s="233">
        <v>-3.3</v>
      </c>
      <c r="AK111" s="233" t="s">
        <v>176</v>
      </c>
      <c r="AL111" s="233" t="s">
        <v>176</v>
      </c>
      <c r="AM111" s="233">
        <v>-0.1</v>
      </c>
      <c r="AN111" s="144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4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3">
        <v>119.01363000000001</v>
      </c>
      <c r="C112" s="233">
        <v>116.61225</v>
      </c>
      <c r="D112" s="233">
        <v>119.10068</v>
      </c>
      <c r="E112" s="233">
        <v>81.180949999999996</v>
      </c>
      <c r="F112" s="233" t="s">
        <v>176</v>
      </c>
      <c r="G112" s="233">
        <v>119.51819</v>
      </c>
      <c r="H112" s="233" t="s">
        <v>176</v>
      </c>
      <c r="I112" s="233">
        <v>109.07225</v>
      </c>
      <c r="J112" s="233">
        <v>130.29031000000001</v>
      </c>
      <c r="K112" s="233">
        <v>118.53919999999999</v>
      </c>
      <c r="L112" s="233">
        <v>175.54494</v>
      </c>
      <c r="M112" s="233">
        <v>108.02114</v>
      </c>
      <c r="N112" s="233">
        <v>123.49795</v>
      </c>
      <c r="O112" s="233">
        <v>101.83049</v>
      </c>
      <c r="P112" s="233">
        <v>108.41492</v>
      </c>
      <c r="Q112" s="233">
        <v>109.71562</v>
      </c>
      <c r="R112" s="233" t="s">
        <v>176</v>
      </c>
      <c r="S112" s="233" t="s">
        <v>176</v>
      </c>
      <c r="T112" s="233">
        <v>87.355459999999994</v>
      </c>
      <c r="U112" s="233">
        <v>0.7</v>
      </c>
      <c r="V112" s="233">
        <v>-1.9</v>
      </c>
      <c r="W112" s="233">
        <v>11.7</v>
      </c>
      <c r="X112" s="233">
        <v>7.3</v>
      </c>
      <c r="Y112" s="233" t="s">
        <v>176</v>
      </c>
      <c r="Z112" s="233">
        <v>1.1000000000000001</v>
      </c>
      <c r="AA112" s="233" t="s">
        <v>176</v>
      </c>
      <c r="AB112" s="233">
        <v>2.4</v>
      </c>
      <c r="AC112" s="233">
        <v>-4.8</v>
      </c>
      <c r="AD112" s="233">
        <v>0.7</v>
      </c>
      <c r="AE112" s="234">
        <v>-2.5</v>
      </c>
      <c r="AF112" s="233">
        <v>4.5999999999999996</v>
      </c>
      <c r="AG112" s="233">
        <v>4.5999999999999996</v>
      </c>
      <c r="AH112" s="233">
        <v>11.4</v>
      </c>
      <c r="AI112" s="233">
        <v>0.1</v>
      </c>
      <c r="AJ112" s="233">
        <v>12.6</v>
      </c>
      <c r="AK112" s="233" t="s">
        <v>176</v>
      </c>
      <c r="AL112" s="233" t="s">
        <v>176</v>
      </c>
      <c r="AM112" s="233">
        <v>1.7</v>
      </c>
      <c r="AN112" s="144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4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3">
        <v>119.61619</v>
      </c>
      <c r="C113" s="233">
        <v>116.24629</v>
      </c>
      <c r="D113" s="233">
        <v>114.05001</v>
      </c>
      <c r="E113" s="233">
        <v>77.821290000000005</v>
      </c>
      <c r="F113" s="233" t="s">
        <v>176</v>
      </c>
      <c r="G113" s="233">
        <v>118.87047</v>
      </c>
      <c r="H113" s="233" t="s">
        <v>176</v>
      </c>
      <c r="I113" s="233">
        <v>107.12981000000001</v>
      </c>
      <c r="J113" s="233">
        <v>130.06137000000001</v>
      </c>
      <c r="K113" s="233">
        <v>120.8947</v>
      </c>
      <c r="L113" s="233">
        <v>166.53966</v>
      </c>
      <c r="M113" s="233">
        <v>102.4191</v>
      </c>
      <c r="N113" s="233">
        <v>125.54724</v>
      </c>
      <c r="O113" s="233">
        <v>100.98332000000001</v>
      </c>
      <c r="P113" s="233">
        <v>114.62222</v>
      </c>
      <c r="Q113" s="233">
        <v>106.09708000000001</v>
      </c>
      <c r="R113" s="233" t="s">
        <v>176</v>
      </c>
      <c r="S113" s="233" t="s">
        <v>176</v>
      </c>
      <c r="T113" s="233">
        <v>85.726370000000003</v>
      </c>
      <c r="U113" s="233">
        <v>0.5</v>
      </c>
      <c r="V113" s="233">
        <v>-0.3</v>
      </c>
      <c r="W113" s="233">
        <v>-4.2</v>
      </c>
      <c r="X113" s="233">
        <v>-4.0999999999999996</v>
      </c>
      <c r="Y113" s="233" t="s">
        <v>176</v>
      </c>
      <c r="Z113" s="233">
        <v>-0.5</v>
      </c>
      <c r="AA113" s="233" t="s">
        <v>176</v>
      </c>
      <c r="AB113" s="233">
        <v>-1.8</v>
      </c>
      <c r="AC113" s="233">
        <v>-0.2</v>
      </c>
      <c r="AD113" s="233">
        <v>2</v>
      </c>
      <c r="AE113" s="234">
        <v>-5.0999999999999996</v>
      </c>
      <c r="AF113" s="233">
        <v>-5.2</v>
      </c>
      <c r="AG113" s="233">
        <v>1.7</v>
      </c>
      <c r="AH113" s="233">
        <v>-0.8</v>
      </c>
      <c r="AI113" s="233">
        <v>5.7</v>
      </c>
      <c r="AJ113" s="233">
        <v>-3.3</v>
      </c>
      <c r="AK113" s="233" t="s">
        <v>176</v>
      </c>
      <c r="AL113" s="233" t="s">
        <v>176</v>
      </c>
      <c r="AM113" s="233">
        <v>-1.9</v>
      </c>
      <c r="AN113" s="144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4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3">
        <v>119.98269999999999</v>
      </c>
      <c r="C114" s="233">
        <v>112.22969000000001</v>
      </c>
      <c r="D114" s="233">
        <v>114.70135999999999</v>
      </c>
      <c r="E114" s="233">
        <v>81.417500000000004</v>
      </c>
      <c r="F114" s="233" t="s">
        <v>176</v>
      </c>
      <c r="G114" s="233">
        <v>114.51754</v>
      </c>
      <c r="H114" s="233" t="s">
        <v>176</v>
      </c>
      <c r="I114" s="233">
        <v>97.550110000000004</v>
      </c>
      <c r="J114" s="233">
        <v>125.99339999999999</v>
      </c>
      <c r="K114" s="233">
        <v>117.52876000000001</v>
      </c>
      <c r="L114" s="233">
        <v>186.12912</v>
      </c>
      <c r="M114" s="233">
        <v>101.28334</v>
      </c>
      <c r="N114" s="233">
        <v>123.69747</v>
      </c>
      <c r="O114" s="233">
        <v>102.08325000000001</v>
      </c>
      <c r="P114" s="233">
        <v>113.51267</v>
      </c>
      <c r="Q114" s="233">
        <v>104.04170000000001</v>
      </c>
      <c r="R114" s="233" t="s">
        <v>176</v>
      </c>
      <c r="S114" s="233" t="s">
        <v>176</v>
      </c>
      <c r="T114" s="233">
        <v>85.931259999999995</v>
      </c>
      <c r="U114" s="233">
        <v>0.3</v>
      </c>
      <c r="V114" s="233">
        <v>-3.5</v>
      </c>
      <c r="W114" s="233">
        <v>0.6</v>
      </c>
      <c r="X114" s="233">
        <v>4.5999999999999996</v>
      </c>
      <c r="Y114" s="233" t="s">
        <v>176</v>
      </c>
      <c r="Z114" s="233">
        <v>-3.7</v>
      </c>
      <c r="AA114" s="233" t="s">
        <v>176</v>
      </c>
      <c r="AB114" s="233">
        <v>-8.9</v>
      </c>
      <c r="AC114" s="233">
        <v>-3.1</v>
      </c>
      <c r="AD114" s="233">
        <v>-2.8</v>
      </c>
      <c r="AE114" s="234">
        <v>11.8</v>
      </c>
      <c r="AF114" s="233">
        <v>-1.1000000000000001</v>
      </c>
      <c r="AG114" s="233">
        <v>-1.5</v>
      </c>
      <c r="AH114" s="233">
        <v>1.1000000000000001</v>
      </c>
      <c r="AI114" s="233">
        <v>-1</v>
      </c>
      <c r="AJ114" s="233">
        <v>-1.9</v>
      </c>
      <c r="AK114" s="233" t="s">
        <v>176</v>
      </c>
      <c r="AL114" s="233" t="s">
        <v>176</v>
      </c>
      <c r="AM114" s="233">
        <v>0.2</v>
      </c>
      <c r="AN114" s="144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4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3">
        <v>121.31489999999999</v>
      </c>
      <c r="C115" s="233">
        <v>112.86954</v>
      </c>
      <c r="D115" s="233">
        <v>115.49599000000001</v>
      </c>
      <c r="E115" s="233">
        <v>80.094769999999997</v>
      </c>
      <c r="F115" s="233" t="s">
        <v>176</v>
      </c>
      <c r="G115" s="233">
        <v>117.80526</v>
      </c>
      <c r="H115" s="233" t="s">
        <v>176</v>
      </c>
      <c r="I115" s="233">
        <v>108.64269</v>
      </c>
      <c r="J115" s="233">
        <v>118.27459</v>
      </c>
      <c r="K115" s="233">
        <v>121.51477</v>
      </c>
      <c r="L115" s="233">
        <v>187.24113</v>
      </c>
      <c r="M115" s="233">
        <v>106.57398999999999</v>
      </c>
      <c r="N115" s="233">
        <v>125.28333000000001</v>
      </c>
      <c r="O115" s="233">
        <v>102.4241</v>
      </c>
      <c r="P115" s="233">
        <v>109.90165</v>
      </c>
      <c r="Q115" s="233">
        <v>106.46108</v>
      </c>
      <c r="R115" s="233" t="s">
        <v>176</v>
      </c>
      <c r="S115" s="233" t="s">
        <v>176</v>
      </c>
      <c r="T115" s="233">
        <v>96.051550000000006</v>
      </c>
      <c r="U115" s="233">
        <v>1.1000000000000001</v>
      </c>
      <c r="V115" s="233">
        <v>0.6</v>
      </c>
      <c r="W115" s="233">
        <v>0.7</v>
      </c>
      <c r="X115" s="233">
        <v>-1.6</v>
      </c>
      <c r="Y115" s="233" t="s">
        <v>176</v>
      </c>
      <c r="Z115" s="233">
        <v>2.9</v>
      </c>
      <c r="AA115" s="233" t="s">
        <v>176</v>
      </c>
      <c r="AB115" s="233">
        <v>11.4</v>
      </c>
      <c r="AC115" s="233">
        <v>-6.1</v>
      </c>
      <c r="AD115" s="233">
        <v>3.4</v>
      </c>
      <c r="AE115" s="234">
        <v>0.6</v>
      </c>
      <c r="AF115" s="233">
        <v>5.2</v>
      </c>
      <c r="AG115" s="233">
        <v>1.3</v>
      </c>
      <c r="AH115" s="233">
        <v>0.3</v>
      </c>
      <c r="AI115" s="233">
        <v>-3.2</v>
      </c>
      <c r="AJ115" s="233">
        <v>2.2999999999999998</v>
      </c>
      <c r="AK115" s="233" t="s">
        <v>176</v>
      </c>
      <c r="AL115" s="233" t="s">
        <v>176</v>
      </c>
      <c r="AM115" s="233">
        <v>11.8</v>
      </c>
      <c r="AN115" s="144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4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3">
        <v>121.98608</v>
      </c>
      <c r="C116" s="233">
        <v>118.75867</v>
      </c>
      <c r="D116" s="233">
        <v>118.59988</v>
      </c>
      <c r="E116" s="233">
        <v>78.011520000000004</v>
      </c>
      <c r="F116" s="233" t="s">
        <v>176</v>
      </c>
      <c r="G116" s="233">
        <v>119.38607</v>
      </c>
      <c r="H116" s="233" t="s">
        <v>176</v>
      </c>
      <c r="I116" s="233">
        <v>108.51499</v>
      </c>
      <c r="J116" s="233">
        <v>130.11686</v>
      </c>
      <c r="K116" s="233">
        <v>122.99064</v>
      </c>
      <c r="L116" s="233">
        <v>188.67841999999999</v>
      </c>
      <c r="M116" s="233">
        <v>105.01076</v>
      </c>
      <c r="N116" s="233">
        <v>129.41807</v>
      </c>
      <c r="O116" s="233">
        <v>103.61754000000001</v>
      </c>
      <c r="P116" s="233">
        <v>108.71171</v>
      </c>
      <c r="Q116" s="233">
        <v>109.03601</v>
      </c>
      <c r="R116" s="233" t="s">
        <v>176</v>
      </c>
      <c r="S116" s="233" t="s">
        <v>176</v>
      </c>
      <c r="T116" s="233">
        <v>89.059269999999998</v>
      </c>
      <c r="U116" s="233">
        <v>0.6</v>
      </c>
      <c r="V116" s="233">
        <v>5.2</v>
      </c>
      <c r="W116" s="233">
        <v>2.7</v>
      </c>
      <c r="X116" s="233">
        <v>-2.6</v>
      </c>
      <c r="Y116" s="233" t="s">
        <v>176</v>
      </c>
      <c r="Z116" s="233">
        <v>1.3</v>
      </c>
      <c r="AA116" s="233" t="s">
        <v>176</v>
      </c>
      <c r="AB116" s="233">
        <v>-0.1</v>
      </c>
      <c r="AC116" s="233">
        <v>10</v>
      </c>
      <c r="AD116" s="233">
        <v>1.2</v>
      </c>
      <c r="AE116" s="234">
        <v>0.8</v>
      </c>
      <c r="AF116" s="233">
        <v>-1.5</v>
      </c>
      <c r="AG116" s="233">
        <v>3.3</v>
      </c>
      <c r="AH116" s="233">
        <v>1.2</v>
      </c>
      <c r="AI116" s="233">
        <v>-1.1000000000000001</v>
      </c>
      <c r="AJ116" s="233">
        <v>2.4</v>
      </c>
      <c r="AK116" s="233" t="s">
        <v>176</v>
      </c>
      <c r="AL116" s="233" t="s">
        <v>176</v>
      </c>
      <c r="AM116" s="233">
        <v>-7.3</v>
      </c>
      <c r="AN116" s="144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4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3">
        <v>118.71581</v>
      </c>
      <c r="C117" s="233">
        <v>116.65044</v>
      </c>
      <c r="D117" s="233">
        <v>120.17382000000001</v>
      </c>
      <c r="E117" s="233">
        <v>81.228870000000001</v>
      </c>
      <c r="F117" s="233" t="s">
        <v>176</v>
      </c>
      <c r="G117" s="233">
        <v>111.95983</v>
      </c>
      <c r="H117" s="233" t="s">
        <v>176</v>
      </c>
      <c r="I117" s="233">
        <v>105.47991</v>
      </c>
      <c r="J117" s="233">
        <v>131.66222999999999</v>
      </c>
      <c r="K117" s="233">
        <v>120.06310999999999</v>
      </c>
      <c r="L117" s="233">
        <v>189.04669999999999</v>
      </c>
      <c r="M117" s="233">
        <v>105.76094000000001</v>
      </c>
      <c r="N117" s="233">
        <v>119.99507</v>
      </c>
      <c r="O117" s="233">
        <v>105.34596000000001</v>
      </c>
      <c r="P117" s="233">
        <v>103.67086999999999</v>
      </c>
      <c r="Q117" s="233">
        <v>108.52717</v>
      </c>
      <c r="R117" s="233" t="s">
        <v>176</v>
      </c>
      <c r="S117" s="233" t="s">
        <v>176</v>
      </c>
      <c r="T117" s="233">
        <v>85.037840000000003</v>
      </c>
      <c r="U117" s="233">
        <v>-2.7</v>
      </c>
      <c r="V117" s="233">
        <v>-1.8</v>
      </c>
      <c r="W117" s="233">
        <v>1.3</v>
      </c>
      <c r="X117" s="233">
        <v>4.0999999999999996</v>
      </c>
      <c r="Y117" s="233" t="s">
        <v>176</v>
      </c>
      <c r="Z117" s="233">
        <v>-6.2</v>
      </c>
      <c r="AA117" s="233" t="s">
        <v>176</v>
      </c>
      <c r="AB117" s="233">
        <v>-2.8</v>
      </c>
      <c r="AC117" s="233">
        <v>1.2</v>
      </c>
      <c r="AD117" s="233">
        <v>-2.4</v>
      </c>
      <c r="AE117" s="234">
        <v>0.2</v>
      </c>
      <c r="AF117" s="233">
        <v>0.7</v>
      </c>
      <c r="AG117" s="233">
        <v>-7.3</v>
      </c>
      <c r="AH117" s="233">
        <v>1.7</v>
      </c>
      <c r="AI117" s="233">
        <v>-4.5999999999999996</v>
      </c>
      <c r="AJ117" s="233">
        <v>-0.5</v>
      </c>
      <c r="AK117" s="233" t="s">
        <v>176</v>
      </c>
      <c r="AL117" s="233" t="s">
        <v>176</v>
      </c>
      <c r="AM117" s="233">
        <v>-4.5</v>
      </c>
      <c r="AN117" s="144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4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3">
        <v>122.28771999999999</v>
      </c>
      <c r="C118" s="233">
        <v>116.97677</v>
      </c>
      <c r="D118" s="233">
        <v>124.09124</v>
      </c>
      <c r="E118" s="233">
        <v>81.638239999999996</v>
      </c>
      <c r="F118" s="233" t="s">
        <v>176</v>
      </c>
      <c r="G118" s="233">
        <v>115.04215000000001</v>
      </c>
      <c r="H118" s="233" t="s">
        <v>176</v>
      </c>
      <c r="I118" s="233">
        <v>106.59034</v>
      </c>
      <c r="J118" s="233">
        <v>134.66846000000001</v>
      </c>
      <c r="K118" s="233">
        <v>120.21199</v>
      </c>
      <c r="L118" s="233">
        <v>194.25924000000001</v>
      </c>
      <c r="M118" s="233">
        <v>104.58642999999999</v>
      </c>
      <c r="N118" s="233">
        <v>124.75183</v>
      </c>
      <c r="O118" s="233">
        <v>104.64645</v>
      </c>
      <c r="P118" s="233">
        <v>101.69499999999999</v>
      </c>
      <c r="Q118" s="233">
        <v>108.40487</v>
      </c>
      <c r="R118" s="233" t="s">
        <v>176</v>
      </c>
      <c r="S118" s="233" t="s">
        <v>176</v>
      </c>
      <c r="T118" s="233">
        <v>88.180189999999996</v>
      </c>
      <c r="U118" s="233">
        <v>3</v>
      </c>
      <c r="V118" s="233">
        <v>0.3</v>
      </c>
      <c r="W118" s="233">
        <v>3.3</v>
      </c>
      <c r="X118" s="233">
        <v>0.5</v>
      </c>
      <c r="Y118" s="233" t="s">
        <v>176</v>
      </c>
      <c r="Z118" s="233">
        <v>2.8</v>
      </c>
      <c r="AA118" s="233" t="s">
        <v>176</v>
      </c>
      <c r="AB118" s="233">
        <v>1.1000000000000001</v>
      </c>
      <c r="AC118" s="233">
        <v>2.2999999999999998</v>
      </c>
      <c r="AD118" s="233">
        <v>0.1</v>
      </c>
      <c r="AE118" s="234">
        <v>2.8</v>
      </c>
      <c r="AF118" s="233">
        <v>-1.1000000000000001</v>
      </c>
      <c r="AG118" s="233">
        <v>4</v>
      </c>
      <c r="AH118" s="233">
        <v>-0.7</v>
      </c>
      <c r="AI118" s="233">
        <v>-1.9</v>
      </c>
      <c r="AJ118" s="233">
        <v>-0.1</v>
      </c>
      <c r="AK118" s="233" t="s">
        <v>176</v>
      </c>
      <c r="AL118" s="233" t="s">
        <v>176</v>
      </c>
      <c r="AM118" s="233">
        <v>3.7</v>
      </c>
      <c r="AN118" s="144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4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3">
        <v>120.08582</v>
      </c>
      <c r="C119" s="233">
        <v>118.73809</v>
      </c>
      <c r="D119" s="233">
        <v>118.93741</v>
      </c>
      <c r="E119" s="233">
        <v>79.858369999999994</v>
      </c>
      <c r="F119" s="233" t="s">
        <v>176</v>
      </c>
      <c r="G119" s="233">
        <v>113.88108</v>
      </c>
      <c r="H119" s="233" t="s">
        <v>176</v>
      </c>
      <c r="I119" s="233">
        <v>111.44168999999999</v>
      </c>
      <c r="J119" s="233">
        <v>138.58085</v>
      </c>
      <c r="K119" s="233">
        <v>120.51491</v>
      </c>
      <c r="L119" s="233">
        <v>185.32541000000001</v>
      </c>
      <c r="M119" s="233">
        <v>101.11651000000001</v>
      </c>
      <c r="N119" s="233">
        <v>123.06939</v>
      </c>
      <c r="O119" s="233">
        <v>109.76094000000001</v>
      </c>
      <c r="P119" s="233">
        <v>101.68223</v>
      </c>
      <c r="Q119" s="233">
        <v>107.99426</v>
      </c>
      <c r="R119" s="233" t="s">
        <v>176</v>
      </c>
      <c r="S119" s="233" t="s">
        <v>176</v>
      </c>
      <c r="T119" s="233">
        <v>88.392809999999997</v>
      </c>
      <c r="U119" s="233">
        <v>-1.8</v>
      </c>
      <c r="V119" s="233">
        <v>1.5</v>
      </c>
      <c r="W119" s="233">
        <v>-4.2</v>
      </c>
      <c r="X119" s="233">
        <v>-2.2000000000000002</v>
      </c>
      <c r="Y119" s="233" t="s">
        <v>176</v>
      </c>
      <c r="Z119" s="233">
        <v>-1</v>
      </c>
      <c r="AA119" s="233" t="s">
        <v>176</v>
      </c>
      <c r="AB119" s="233">
        <v>4.5999999999999996</v>
      </c>
      <c r="AC119" s="233">
        <v>2.9</v>
      </c>
      <c r="AD119" s="233">
        <v>0.3</v>
      </c>
      <c r="AE119" s="234">
        <v>-4.5999999999999996</v>
      </c>
      <c r="AF119" s="233">
        <v>-3.3</v>
      </c>
      <c r="AG119" s="233">
        <v>-1.3</v>
      </c>
      <c r="AH119" s="233">
        <v>4.9000000000000004</v>
      </c>
      <c r="AI119" s="233">
        <v>0</v>
      </c>
      <c r="AJ119" s="233">
        <v>-0.4</v>
      </c>
      <c r="AK119" s="233" t="s">
        <v>176</v>
      </c>
      <c r="AL119" s="233" t="s">
        <v>176</v>
      </c>
      <c r="AM119" s="233">
        <v>0.2</v>
      </c>
      <c r="AN119" s="144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4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3">
        <v>119.87096</v>
      </c>
      <c r="C120" s="233">
        <v>114.56928000000001</v>
      </c>
      <c r="D120" s="233">
        <v>120.16325000000001</v>
      </c>
      <c r="E120" s="233">
        <v>84.107929999999996</v>
      </c>
      <c r="F120" s="233" t="s">
        <v>176</v>
      </c>
      <c r="G120" s="233">
        <v>103.99795</v>
      </c>
      <c r="H120" s="233" t="s">
        <v>176</v>
      </c>
      <c r="I120" s="233">
        <v>110.78654</v>
      </c>
      <c r="J120" s="233">
        <v>127.90298</v>
      </c>
      <c r="K120" s="233">
        <v>117.18467</v>
      </c>
      <c r="L120" s="233">
        <v>177.76382000000001</v>
      </c>
      <c r="M120" s="233">
        <v>101.15082</v>
      </c>
      <c r="N120" s="233">
        <v>120.6183</v>
      </c>
      <c r="O120" s="233">
        <v>110.33394</v>
      </c>
      <c r="P120" s="233">
        <v>100.72752</v>
      </c>
      <c r="Q120" s="233">
        <v>108.21384</v>
      </c>
      <c r="R120" s="233" t="s">
        <v>176</v>
      </c>
      <c r="S120" s="233" t="s">
        <v>176</v>
      </c>
      <c r="T120" s="233">
        <v>87.373480000000001</v>
      </c>
      <c r="U120" s="233">
        <v>-0.2</v>
      </c>
      <c r="V120" s="233">
        <v>-3.5</v>
      </c>
      <c r="W120" s="233">
        <v>1</v>
      </c>
      <c r="X120" s="233">
        <v>5.3</v>
      </c>
      <c r="Y120" s="233" t="s">
        <v>176</v>
      </c>
      <c r="Z120" s="233">
        <v>-8.6999999999999993</v>
      </c>
      <c r="AA120" s="233" t="s">
        <v>176</v>
      </c>
      <c r="AB120" s="233">
        <v>-0.6</v>
      </c>
      <c r="AC120" s="233">
        <v>-7.7</v>
      </c>
      <c r="AD120" s="233">
        <v>-2.8</v>
      </c>
      <c r="AE120" s="234">
        <v>-4.0999999999999996</v>
      </c>
      <c r="AF120" s="233">
        <v>0</v>
      </c>
      <c r="AG120" s="233">
        <v>-2</v>
      </c>
      <c r="AH120" s="233">
        <v>0.5</v>
      </c>
      <c r="AI120" s="233">
        <v>-0.9</v>
      </c>
      <c r="AJ120" s="233">
        <v>0.2</v>
      </c>
      <c r="AK120" s="233" t="s">
        <v>176</v>
      </c>
      <c r="AL120" s="233" t="s">
        <v>176</v>
      </c>
      <c r="AM120" s="233">
        <v>-1.2</v>
      </c>
      <c r="AN120" s="144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4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3">
        <v>118.9312</v>
      </c>
      <c r="C121" s="233">
        <v>116.28946999999999</v>
      </c>
      <c r="D121" s="233">
        <v>121.11578</v>
      </c>
      <c r="E121" s="233">
        <v>81.883260000000007</v>
      </c>
      <c r="F121" s="233" t="s">
        <v>176</v>
      </c>
      <c r="G121" s="233">
        <v>111.11449</v>
      </c>
      <c r="H121" s="233" t="s">
        <v>176</v>
      </c>
      <c r="I121" s="233">
        <v>110.03507999999999</v>
      </c>
      <c r="J121" s="233">
        <v>129.62557000000001</v>
      </c>
      <c r="K121" s="233">
        <v>115.411</v>
      </c>
      <c r="L121" s="233">
        <v>172.13883000000001</v>
      </c>
      <c r="M121" s="233">
        <v>108.68964</v>
      </c>
      <c r="N121" s="233">
        <v>123.44425</v>
      </c>
      <c r="O121" s="233">
        <v>113.68872</v>
      </c>
      <c r="P121" s="233">
        <v>102.00336</v>
      </c>
      <c r="Q121" s="233">
        <v>105.19934000000001</v>
      </c>
      <c r="R121" s="233" t="s">
        <v>176</v>
      </c>
      <c r="S121" s="233" t="s">
        <v>176</v>
      </c>
      <c r="T121" s="233">
        <v>81.31823</v>
      </c>
      <c r="U121" s="233">
        <v>-0.8</v>
      </c>
      <c r="V121" s="233">
        <v>1.5</v>
      </c>
      <c r="W121" s="233">
        <v>0.8</v>
      </c>
      <c r="X121" s="233">
        <v>-2.6</v>
      </c>
      <c r="Y121" s="233" t="s">
        <v>176</v>
      </c>
      <c r="Z121" s="233">
        <v>6.8</v>
      </c>
      <c r="AA121" s="233" t="s">
        <v>176</v>
      </c>
      <c r="AB121" s="233">
        <v>-0.7</v>
      </c>
      <c r="AC121" s="233">
        <v>1.3</v>
      </c>
      <c r="AD121" s="233">
        <v>-1.5</v>
      </c>
      <c r="AE121" s="234">
        <v>-3.2</v>
      </c>
      <c r="AF121" s="233">
        <v>7.5</v>
      </c>
      <c r="AG121" s="233">
        <v>2.2999999999999998</v>
      </c>
      <c r="AH121" s="233">
        <v>3</v>
      </c>
      <c r="AI121" s="233">
        <v>1.3</v>
      </c>
      <c r="AJ121" s="233">
        <v>-2.8</v>
      </c>
      <c r="AK121" s="233" t="s">
        <v>176</v>
      </c>
      <c r="AL121" s="233" t="s">
        <v>176</v>
      </c>
      <c r="AM121" s="233">
        <v>-6.9</v>
      </c>
      <c r="AN121" s="144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4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3">
        <v>117.04125999999999</v>
      </c>
      <c r="C122" s="233">
        <v>116.99611</v>
      </c>
      <c r="D122" s="233">
        <v>123.17634</v>
      </c>
      <c r="E122" s="233">
        <v>82.263540000000006</v>
      </c>
      <c r="F122" s="233" t="s">
        <v>176</v>
      </c>
      <c r="G122" s="233">
        <v>111.35581999999999</v>
      </c>
      <c r="H122" s="233" t="s">
        <v>176</v>
      </c>
      <c r="I122" s="233">
        <v>112.66144</v>
      </c>
      <c r="J122" s="233">
        <v>127.8788</v>
      </c>
      <c r="K122" s="233">
        <v>111.8394</v>
      </c>
      <c r="L122" s="233">
        <v>172.33445</v>
      </c>
      <c r="M122" s="233">
        <v>105.50712</v>
      </c>
      <c r="N122" s="233">
        <v>119.06292999999999</v>
      </c>
      <c r="O122" s="233">
        <v>110.65185</v>
      </c>
      <c r="P122" s="233">
        <v>100.94504999999999</v>
      </c>
      <c r="Q122" s="233">
        <v>103.81743</v>
      </c>
      <c r="R122" s="233" t="s">
        <v>176</v>
      </c>
      <c r="S122" s="233" t="s">
        <v>176</v>
      </c>
      <c r="T122" s="233">
        <v>89.794160000000005</v>
      </c>
      <c r="U122" s="233">
        <v>-1.6</v>
      </c>
      <c r="V122" s="233">
        <v>0.6</v>
      </c>
      <c r="W122" s="233">
        <v>1.7</v>
      </c>
      <c r="X122" s="233">
        <v>0.5</v>
      </c>
      <c r="Y122" s="233" t="s">
        <v>176</v>
      </c>
      <c r="Z122" s="233">
        <v>0.2</v>
      </c>
      <c r="AA122" s="233" t="s">
        <v>176</v>
      </c>
      <c r="AB122" s="233">
        <v>2.4</v>
      </c>
      <c r="AC122" s="233">
        <v>-1.3</v>
      </c>
      <c r="AD122" s="233">
        <v>-3.1</v>
      </c>
      <c r="AE122" s="234">
        <v>0.1</v>
      </c>
      <c r="AF122" s="233">
        <v>-2.9</v>
      </c>
      <c r="AG122" s="233">
        <v>-3.5</v>
      </c>
      <c r="AH122" s="233">
        <v>-2.7</v>
      </c>
      <c r="AI122" s="233">
        <v>-1</v>
      </c>
      <c r="AJ122" s="233">
        <v>-1.3</v>
      </c>
      <c r="AK122" s="233" t="s">
        <v>176</v>
      </c>
      <c r="AL122" s="233" t="s">
        <v>176</v>
      </c>
      <c r="AM122" s="233">
        <v>10.4</v>
      </c>
      <c r="AN122" s="144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4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3">
        <v>115.75270999999999</v>
      </c>
      <c r="C123" s="233">
        <v>116.40236</v>
      </c>
      <c r="D123" s="233">
        <v>128.42903000000001</v>
      </c>
      <c r="E123" s="233">
        <v>78.275030000000001</v>
      </c>
      <c r="F123" s="233" t="s">
        <v>176</v>
      </c>
      <c r="G123" s="233">
        <v>108.00788</v>
      </c>
      <c r="H123" s="233" t="s">
        <v>176</v>
      </c>
      <c r="I123" s="233">
        <v>111.16498</v>
      </c>
      <c r="J123" s="233">
        <v>129.73786000000001</v>
      </c>
      <c r="K123" s="233">
        <v>111.43433</v>
      </c>
      <c r="L123" s="233">
        <v>168.32765000000001</v>
      </c>
      <c r="M123" s="233">
        <v>102.98009999999999</v>
      </c>
      <c r="N123" s="233">
        <v>113.94298999999999</v>
      </c>
      <c r="O123" s="233">
        <v>104.92882</v>
      </c>
      <c r="P123" s="233">
        <v>98.958309999999997</v>
      </c>
      <c r="Q123" s="233">
        <v>104.91547</v>
      </c>
      <c r="R123" s="233" t="s">
        <v>176</v>
      </c>
      <c r="S123" s="233" t="s">
        <v>176</v>
      </c>
      <c r="T123" s="233">
        <v>84.724819999999994</v>
      </c>
      <c r="U123" s="233">
        <v>-1.1000000000000001</v>
      </c>
      <c r="V123" s="233">
        <v>-0.5</v>
      </c>
      <c r="W123" s="233">
        <v>4.3</v>
      </c>
      <c r="X123" s="233">
        <v>-4.8</v>
      </c>
      <c r="Y123" s="233" t="s">
        <v>176</v>
      </c>
      <c r="Z123" s="233">
        <v>-3</v>
      </c>
      <c r="AA123" s="233" t="s">
        <v>176</v>
      </c>
      <c r="AB123" s="233">
        <v>-1.3</v>
      </c>
      <c r="AC123" s="233">
        <v>1.5</v>
      </c>
      <c r="AD123" s="233">
        <v>-0.4</v>
      </c>
      <c r="AE123" s="234">
        <v>-2.2999999999999998</v>
      </c>
      <c r="AF123" s="233">
        <v>-2.4</v>
      </c>
      <c r="AG123" s="233">
        <v>-4.3</v>
      </c>
      <c r="AH123" s="233">
        <v>-5.2</v>
      </c>
      <c r="AI123" s="233">
        <v>-2</v>
      </c>
      <c r="AJ123" s="233">
        <v>1.1000000000000001</v>
      </c>
      <c r="AK123" s="233" t="s">
        <v>176</v>
      </c>
      <c r="AL123" s="233" t="s">
        <v>176</v>
      </c>
      <c r="AM123" s="233">
        <v>-5.6</v>
      </c>
      <c r="AN123" s="144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4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3">
        <v>116.29652</v>
      </c>
      <c r="C124" s="233">
        <v>112.81459</v>
      </c>
      <c r="D124" s="233">
        <v>118.99566</v>
      </c>
      <c r="E124" s="233">
        <v>79.793229999999994</v>
      </c>
      <c r="F124" s="233" t="s">
        <v>176</v>
      </c>
      <c r="G124" s="233">
        <v>108.50876</v>
      </c>
      <c r="H124" s="233" t="s">
        <v>176</v>
      </c>
      <c r="I124" s="233">
        <v>111.4455</v>
      </c>
      <c r="J124" s="233">
        <v>122.20908</v>
      </c>
      <c r="K124" s="233">
        <v>121.24593</v>
      </c>
      <c r="L124" s="233">
        <v>174.97606999999999</v>
      </c>
      <c r="M124" s="233">
        <v>105.77454</v>
      </c>
      <c r="N124" s="233">
        <v>118.32133</v>
      </c>
      <c r="O124" s="233">
        <v>115.85042</v>
      </c>
      <c r="P124" s="233">
        <v>99.659289999999999</v>
      </c>
      <c r="Q124" s="233">
        <v>104.36247</v>
      </c>
      <c r="R124" s="233" t="s">
        <v>176</v>
      </c>
      <c r="S124" s="233" t="s">
        <v>176</v>
      </c>
      <c r="T124" s="233">
        <v>96.089119999999994</v>
      </c>
      <c r="U124" s="233">
        <v>0.5</v>
      </c>
      <c r="V124" s="233">
        <v>-3.1</v>
      </c>
      <c r="W124" s="233">
        <v>-7.3</v>
      </c>
      <c r="X124" s="233">
        <v>1.9</v>
      </c>
      <c r="Y124" s="233" t="s">
        <v>176</v>
      </c>
      <c r="Z124" s="233">
        <v>0.5</v>
      </c>
      <c r="AA124" s="233" t="s">
        <v>176</v>
      </c>
      <c r="AB124" s="233">
        <v>0.3</v>
      </c>
      <c r="AC124" s="233">
        <v>-5.8</v>
      </c>
      <c r="AD124" s="233">
        <v>8.8000000000000007</v>
      </c>
      <c r="AE124" s="234">
        <v>3.9</v>
      </c>
      <c r="AF124" s="233">
        <v>2.7</v>
      </c>
      <c r="AG124" s="233">
        <v>3.8</v>
      </c>
      <c r="AH124" s="233">
        <v>10.4</v>
      </c>
      <c r="AI124" s="233">
        <v>0.7</v>
      </c>
      <c r="AJ124" s="233">
        <v>-0.5</v>
      </c>
      <c r="AK124" s="233" t="s">
        <v>176</v>
      </c>
      <c r="AL124" s="233" t="s">
        <v>176</v>
      </c>
      <c r="AM124" s="233">
        <v>13.4</v>
      </c>
      <c r="AN124" s="144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4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3">
        <v>119.36982999999999</v>
      </c>
      <c r="C125" s="233">
        <v>112.31977999999999</v>
      </c>
      <c r="D125" s="233">
        <v>117.21287</v>
      </c>
      <c r="E125" s="233">
        <v>79.694159999999997</v>
      </c>
      <c r="F125" s="233" t="s">
        <v>176</v>
      </c>
      <c r="G125" s="233">
        <v>112.37446</v>
      </c>
      <c r="H125" s="233" t="s">
        <v>176</v>
      </c>
      <c r="I125" s="233">
        <v>111.63652999999999</v>
      </c>
      <c r="J125" s="233">
        <v>122.02791999999999</v>
      </c>
      <c r="K125" s="233">
        <v>117.47547</v>
      </c>
      <c r="L125" s="233">
        <v>175.18791999999999</v>
      </c>
      <c r="M125" s="233">
        <v>102.68989999999999</v>
      </c>
      <c r="N125" s="233">
        <v>124.76927999999999</v>
      </c>
      <c r="O125" s="233">
        <v>122.50396000000001</v>
      </c>
      <c r="P125" s="233">
        <v>105.82548</v>
      </c>
      <c r="Q125" s="233">
        <v>107.96241999999999</v>
      </c>
      <c r="R125" s="233" t="s">
        <v>176</v>
      </c>
      <c r="S125" s="233" t="s">
        <v>176</v>
      </c>
      <c r="T125" s="233">
        <v>95.902690000000007</v>
      </c>
      <c r="U125" s="233">
        <v>2.6</v>
      </c>
      <c r="V125" s="233">
        <v>-0.4</v>
      </c>
      <c r="W125" s="233">
        <v>-1.5</v>
      </c>
      <c r="X125" s="233">
        <v>-0.1</v>
      </c>
      <c r="Y125" s="233" t="s">
        <v>176</v>
      </c>
      <c r="Z125" s="233">
        <v>3.6</v>
      </c>
      <c r="AA125" s="233" t="s">
        <v>176</v>
      </c>
      <c r="AB125" s="233">
        <v>0.2</v>
      </c>
      <c r="AC125" s="233">
        <v>-0.1</v>
      </c>
      <c r="AD125" s="233">
        <v>-3.1</v>
      </c>
      <c r="AE125" s="234">
        <v>0.1</v>
      </c>
      <c r="AF125" s="233">
        <v>-2.9</v>
      </c>
      <c r="AG125" s="233">
        <v>5.4</v>
      </c>
      <c r="AH125" s="233">
        <v>5.7</v>
      </c>
      <c r="AI125" s="233">
        <v>6.2</v>
      </c>
      <c r="AJ125" s="233">
        <v>3.4</v>
      </c>
      <c r="AK125" s="233" t="s">
        <v>176</v>
      </c>
      <c r="AL125" s="233" t="s">
        <v>176</v>
      </c>
      <c r="AM125" s="233">
        <v>-0.2</v>
      </c>
      <c r="AN125" s="144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4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3">
        <v>114.31786</v>
      </c>
      <c r="C126" s="233">
        <v>117.46569</v>
      </c>
      <c r="D126" s="233">
        <v>118.00457</v>
      </c>
      <c r="E126" s="233">
        <v>69.699039999999997</v>
      </c>
      <c r="F126" s="233" t="s">
        <v>176</v>
      </c>
      <c r="G126" s="233">
        <v>110.75982999999999</v>
      </c>
      <c r="H126" s="233" t="s">
        <v>176</v>
      </c>
      <c r="I126" s="233">
        <v>111.08166</v>
      </c>
      <c r="J126" s="233">
        <v>131.01445000000001</v>
      </c>
      <c r="K126" s="233">
        <v>109.24724000000001</v>
      </c>
      <c r="L126" s="233">
        <v>170.15779000000001</v>
      </c>
      <c r="M126" s="233">
        <v>88.693510000000003</v>
      </c>
      <c r="N126" s="233">
        <v>115.35468</v>
      </c>
      <c r="O126" s="233">
        <v>102.4562</v>
      </c>
      <c r="P126" s="233">
        <v>100.37748999999999</v>
      </c>
      <c r="Q126" s="233">
        <v>104.75163000000001</v>
      </c>
      <c r="R126" s="233" t="s">
        <v>176</v>
      </c>
      <c r="S126" s="233">
        <v>77.662739999999999</v>
      </c>
      <c r="T126" s="233">
        <v>74.379519999999999</v>
      </c>
      <c r="U126" s="233">
        <v>-4.2</v>
      </c>
      <c r="V126" s="233">
        <v>4.5999999999999996</v>
      </c>
      <c r="W126" s="233">
        <v>0.7</v>
      </c>
      <c r="X126" s="233">
        <v>-12.5</v>
      </c>
      <c r="Y126" s="233" t="s">
        <v>176</v>
      </c>
      <c r="Z126" s="233">
        <v>-1.4</v>
      </c>
      <c r="AA126" s="233" t="s">
        <v>176</v>
      </c>
      <c r="AB126" s="233">
        <v>-0.5</v>
      </c>
      <c r="AC126" s="233">
        <v>7.4</v>
      </c>
      <c r="AD126" s="233">
        <v>-7</v>
      </c>
      <c r="AE126" s="234">
        <v>-2.9</v>
      </c>
      <c r="AF126" s="233">
        <v>-13.6</v>
      </c>
      <c r="AG126" s="233">
        <v>-7.5</v>
      </c>
      <c r="AH126" s="233">
        <v>-16.399999999999999</v>
      </c>
      <c r="AI126" s="233">
        <v>-5.0999999999999996</v>
      </c>
      <c r="AJ126" s="233">
        <v>-3</v>
      </c>
      <c r="AK126" s="233" t="s">
        <v>176</v>
      </c>
      <c r="AL126" s="233">
        <v>0</v>
      </c>
      <c r="AM126" s="233">
        <v>-22.4</v>
      </c>
      <c r="AN126" s="144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4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3">
        <v>115.3327</v>
      </c>
      <c r="C127" s="233">
        <v>120.93214999999999</v>
      </c>
      <c r="D127" s="233">
        <v>115.17171999999999</v>
      </c>
      <c r="E127" s="233">
        <v>79.758759999999995</v>
      </c>
      <c r="F127" s="233" t="s">
        <v>176</v>
      </c>
      <c r="G127" s="233">
        <v>112.66694</v>
      </c>
      <c r="H127" s="233" t="s">
        <v>176</v>
      </c>
      <c r="I127" s="233">
        <v>119.18391</v>
      </c>
      <c r="J127" s="233">
        <v>133.89331000000001</v>
      </c>
      <c r="K127" s="233">
        <v>118.64006999999999</v>
      </c>
      <c r="L127" s="233">
        <v>174.68020000000001</v>
      </c>
      <c r="M127" s="233">
        <v>98.813779999999994</v>
      </c>
      <c r="N127" s="233">
        <v>119.33744</v>
      </c>
      <c r="O127" s="233">
        <v>105.40938</v>
      </c>
      <c r="P127" s="233">
        <v>102.60907</v>
      </c>
      <c r="Q127" s="233">
        <v>98.498459999999994</v>
      </c>
      <c r="R127" s="233" t="s">
        <v>176</v>
      </c>
      <c r="S127" s="233">
        <v>90.069040000000001</v>
      </c>
      <c r="T127" s="233">
        <v>81.609589999999997</v>
      </c>
      <c r="U127" s="233">
        <v>0.9</v>
      </c>
      <c r="V127" s="233">
        <v>3</v>
      </c>
      <c r="W127" s="233">
        <v>-2.4</v>
      </c>
      <c r="X127" s="233">
        <v>14.4</v>
      </c>
      <c r="Y127" s="233" t="s">
        <v>176</v>
      </c>
      <c r="Z127" s="233">
        <v>1.7</v>
      </c>
      <c r="AA127" s="233" t="s">
        <v>176</v>
      </c>
      <c r="AB127" s="233">
        <v>7.3</v>
      </c>
      <c r="AC127" s="233">
        <v>2.2000000000000002</v>
      </c>
      <c r="AD127" s="233">
        <v>8.6</v>
      </c>
      <c r="AE127" s="234">
        <v>2.7</v>
      </c>
      <c r="AF127" s="233">
        <v>11.4</v>
      </c>
      <c r="AG127" s="233">
        <v>3.5</v>
      </c>
      <c r="AH127" s="233">
        <v>2.9</v>
      </c>
      <c r="AI127" s="233">
        <v>2.2000000000000002</v>
      </c>
      <c r="AJ127" s="233">
        <v>-6</v>
      </c>
      <c r="AK127" s="233" t="s">
        <v>176</v>
      </c>
      <c r="AL127" s="233">
        <v>16</v>
      </c>
      <c r="AM127" s="233">
        <v>9.6999999999999993</v>
      </c>
      <c r="AN127" s="144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4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3">
        <v>114.60991</v>
      </c>
      <c r="C128" s="233">
        <v>115.26895</v>
      </c>
      <c r="D128" s="233">
        <v>113.37457999999999</v>
      </c>
      <c r="E128" s="233">
        <v>79.292029999999997</v>
      </c>
      <c r="F128" s="233" t="s">
        <v>176</v>
      </c>
      <c r="G128" s="233">
        <v>111.95166999999999</v>
      </c>
      <c r="H128" s="233" t="s">
        <v>176</v>
      </c>
      <c r="I128" s="233">
        <v>111.16173999999999</v>
      </c>
      <c r="J128" s="233">
        <v>129.31727000000001</v>
      </c>
      <c r="K128" s="233">
        <v>117.40249</v>
      </c>
      <c r="L128" s="233">
        <v>175.15964</v>
      </c>
      <c r="M128" s="233">
        <v>99.263239999999996</v>
      </c>
      <c r="N128" s="233">
        <v>118.21818</v>
      </c>
      <c r="O128" s="233">
        <v>101.04434000000001</v>
      </c>
      <c r="P128" s="233">
        <v>100.42355999999999</v>
      </c>
      <c r="Q128" s="233">
        <v>99.947220000000002</v>
      </c>
      <c r="R128" s="233" t="s">
        <v>176</v>
      </c>
      <c r="S128" s="233">
        <v>89.470640000000003</v>
      </c>
      <c r="T128" s="233">
        <v>83.479050000000001</v>
      </c>
      <c r="U128" s="233">
        <v>-0.6</v>
      </c>
      <c r="V128" s="233">
        <v>-4.7</v>
      </c>
      <c r="W128" s="233">
        <v>-1.6</v>
      </c>
      <c r="X128" s="233">
        <v>-0.6</v>
      </c>
      <c r="Y128" s="233" t="s">
        <v>176</v>
      </c>
      <c r="Z128" s="233">
        <v>-0.6</v>
      </c>
      <c r="AA128" s="233" t="s">
        <v>176</v>
      </c>
      <c r="AB128" s="233">
        <v>-6.7</v>
      </c>
      <c r="AC128" s="233">
        <v>-3.4</v>
      </c>
      <c r="AD128" s="233">
        <v>-1</v>
      </c>
      <c r="AE128" s="234">
        <v>0.3</v>
      </c>
      <c r="AF128" s="233">
        <v>0.5</v>
      </c>
      <c r="AG128" s="233">
        <v>-0.9</v>
      </c>
      <c r="AH128" s="233">
        <v>-4.0999999999999996</v>
      </c>
      <c r="AI128" s="233">
        <v>-2.1</v>
      </c>
      <c r="AJ128" s="233">
        <v>1.5</v>
      </c>
      <c r="AK128" s="233" t="s">
        <v>176</v>
      </c>
      <c r="AL128" s="233">
        <v>-0.7</v>
      </c>
      <c r="AM128" s="233">
        <v>2.2999999999999998</v>
      </c>
      <c r="AN128" s="144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4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3">
        <v>114.59452</v>
      </c>
      <c r="C129" s="233">
        <v>113.32859000000001</v>
      </c>
      <c r="D129" s="233">
        <v>106.07933</v>
      </c>
      <c r="E129" s="233">
        <v>81.212360000000004</v>
      </c>
      <c r="F129" s="233" t="s">
        <v>176</v>
      </c>
      <c r="G129" s="233">
        <v>109.6691</v>
      </c>
      <c r="H129" s="233" t="s">
        <v>176</v>
      </c>
      <c r="I129" s="233">
        <v>109.38111000000001</v>
      </c>
      <c r="J129" s="233">
        <v>131.59298999999999</v>
      </c>
      <c r="K129" s="233">
        <v>118.99278</v>
      </c>
      <c r="L129" s="233">
        <v>161.59559999999999</v>
      </c>
      <c r="M129" s="233">
        <v>99.065309999999997</v>
      </c>
      <c r="N129" s="233">
        <v>113.64310999999999</v>
      </c>
      <c r="O129" s="233">
        <v>101.99695</v>
      </c>
      <c r="P129" s="233">
        <v>101.93053</v>
      </c>
      <c r="Q129" s="233">
        <v>98.547389999999993</v>
      </c>
      <c r="R129" s="233" t="s">
        <v>176</v>
      </c>
      <c r="S129" s="233">
        <v>87.133690000000001</v>
      </c>
      <c r="T129" s="233">
        <v>89.892169999999993</v>
      </c>
      <c r="U129" s="233">
        <v>0</v>
      </c>
      <c r="V129" s="233">
        <v>-1.7</v>
      </c>
      <c r="W129" s="233">
        <v>-6.4</v>
      </c>
      <c r="X129" s="233">
        <v>2.4</v>
      </c>
      <c r="Y129" s="233" t="s">
        <v>176</v>
      </c>
      <c r="Z129" s="233">
        <v>-2</v>
      </c>
      <c r="AA129" s="233" t="s">
        <v>176</v>
      </c>
      <c r="AB129" s="233">
        <v>-1.6</v>
      </c>
      <c r="AC129" s="233">
        <v>1.8</v>
      </c>
      <c r="AD129" s="233">
        <v>1.4</v>
      </c>
      <c r="AE129" s="234">
        <v>-7.7</v>
      </c>
      <c r="AF129" s="233">
        <v>-0.2</v>
      </c>
      <c r="AG129" s="233">
        <v>-3.9</v>
      </c>
      <c r="AH129" s="233">
        <v>0.9</v>
      </c>
      <c r="AI129" s="233">
        <v>1.5</v>
      </c>
      <c r="AJ129" s="233">
        <v>-1.4</v>
      </c>
      <c r="AK129" s="233" t="s">
        <v>176</v>
      </c>
      <c r="AL129" s="233">
        <v>-2.6</v>
      </c>
      <c r="AM129" s="233">
        <v>7.7</v>
      </c>
      <c r="AN129" s="144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4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3">
        <v>115.17816000000001</v>
      </c>
      <c r="C130" s="233">
        <v>117.67742</v>
      </c>
      <c r="D130" s="233">
        <v>110.03967</v>
      </c>
      <c r="E130" s="233">
        <v>85.006240000000005</v>
      </c>
      <c r="F130" s="233" t="s">
        <v>176</v>
      </c>
      <c r="G130" s="233">
        <v>113.55762</v>
      </c>
      <c r="H130" s="233" t="s">
        <v>176</v>
      </c>
      <c r="I130" s="233">
        <v>111.54226</v>
      </c>
      <c r="J130" s="233">
        <v>136.88208</v>
      </c>
      <c r="K130" s="233">
        <v>118.49583</v>
      </c>
      <c r="L130" s="233">
        <v>166.91296</v>
      </c>
      <c r="M130" s="233">
        <v>99.062910000000002</v>
      </c>
      <c r="N130" s="233">
        <v>116.69101999999999</v>
      </c>
      <c r="O130" s="233">
        <v>105.35183000000001</v>
      </c>
      <c r="P130" s="233">
        <v>101.84577</v>
      </c>
      <c r="Q130" s="233">
        <v>101.47718999999999</v>
      </c>
      <c r="R130" s="233" t="s">
        <v>176</v>
      </c>
      <c r="S130" s="233">
        <v>86.268479999999997</v>
      </c>
      <c r="T130" s="233">
        <v>101.74328</v>
      </c>
      <c r="U130" s="233">
        <v>0.5</v>
      </c>
      <c r="V130" s="233">
        <v>3.8</v>
      </c>
      <c r="W130" s="233">
        <v>3.7</v>
      </c>
      <c r="X130" s="233">
        <v>4.7</v>
      </c>
      <c r="Y130" s="233" t="s">
        <v>176</v>
      </c>
      <c r="Z130" s="233">
        <v>3.5</v>
      </c>
      <c r="AA130" s="233" t="s">
        <v>176</v>
      </c>
      <c r="AB130" s="233">
        <v>2</v>
      </c>
      <c r="AC130" s="233">
        <v>4</v>
      </c>
      <c r="AD130" s="233">
        <v>-0.4</v>
      </c>
      <c r="AE130" s="234">
        <v>3.3</v>
      </c>
      <c r="AF130" s="233">
        <v>0</v>
      </c>
      <c r="AG130" s="233">
        <v>2.7</v>
      </c>
      <c r="AH130" s="233">
        <v>3.3</v>
      </c>
      <c r="AI130" s="233">
        <v>-0.1</v>
      </c>
      <c r="AJ130" s="233">
        <v>3</v>
      </c>
      <c r="AK130" s="233" t="s">
        <v>176</v>
      </c>
      <c r="AL130" s="233">
        <v>-1</v>
      </c>
      <c r="AM130" s="233">
        <v>13.2</v>
      </c>
      <c r="AN130" s="144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4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3">
        <v>115.45576</v>
      </c>
      <c r="C131" s="233">
        <v>114.62398</v>
      </c>
      <c r="D131" s="233">
        <v>114.99489</v>
      </c>
      <c r="E131" s="233">
        <v>82.088769999999997</v>
      </c>
      <c r="F131" s="233" t="s">
        <v>176</v>
      </c>
      <c r="G131" s="233">
        <v>108.83553000000001</v>
      </c>
      <c r="H131" s="233" t="s">
        <v>176</v>
      </c>
      <c r="I131" s="233">
        <v>108.77383</v>
      </c>
      <c r="J131" s="233">
        <v>132.09628000000001</v>
      </c>
      <c r="K131" s="233">
        <v>118.81098</v>
      </c>
      <c r="L131" s="233">
        <v>169.69727</v>
      </c>
      <c r="M131" s="233">
        <v>95.536010000000005</v>
      </c>
      <c r="N131" s="233">
        <v>115.18107000000001</v>
      </c>
      <c r="O131" s="233">
        <v>103.50861</v>
      </c>
      <c r="P131" s="233">
        <v>99.451490000000007</v>
      </c>
      <c r="Q131" s="233">
        <v>97.410330000000002</v>
      </c>
      <c r="R131" s="233" t="s">
        <v>176</v>
      </c>
      <c r="S131" s="233">
        <v>83.56953</v>
      </c>
      <c r="T131" s="233">
        <v>94.628749999999997</v>
      </c>
      <c r="U131" s="233">
        <v>0.2</v>
      </c>
      <c r="V131" s="233">
        <v>-2.6</v>
      </c>
      <c r="W131" s="233">
        <v>4.5</v>
      </c>
      <c r="X131" s="233">
        <v>-3.4</v>
      </c>
      <c r="Y131" s="233" t="s">
        <v>176</v>
      </c>
      <c r="Z131" s="233">
        <v>-4.2</v>
      </c>
      <c r="AA131" s="233" t="s">
        <v>176</v>
      </c>
      <c r="AB131" s="233">
        <v>-2.5</v>
      </c>
      <c r="AC131" s="233">
        <v>-3.5</v>
      </c>
      <c r="AD131" s="233">
        <v>0.3</v>
      </c>
      <c r="AE131" s="234">
        <v>1.7</v>
      </c>
      <c r="AF131" s="233">
        <v>-3.6</v>
      </c>
      <c r="AG131" s="233">
        <v>-1.3</v>
      </c>
      <c r="AH131" s="233">
        <v>-1.7</v>
      </c>
      <c r="AI131" s="233">
        <v>-2.4</v>
      </c>
      <c r="AJ131" s="233">
        <v>-4</v>
      </c>
      <c r="AK131" s="233" t="s">
        <v>176</v>
      </c>
      <c r="AL131" s="233">
        <v>-3.1</v>
      </c>
      <c r="AM131" s="233">
        <v>-7</v>
      </c>
      <c r="AN131" s="144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4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3">
        <v>117.01327999999999</v>
      </c>
      <c r="C132" s="233">
        <v>113.08486000000001</v>
      </c>
      <c r="D132" s="233">
        <v>90.801860000000005</v>
      </c>
      <c r="E132" s="233">
        <v>79.457579999999993</v>
      </c>
      <c r="F132" s="233" t="s">
        <v>176</v>
      </c>
      <c r="G132" s="233">
        <v>109.25292</v>
      </c>
      <c r="H132" s="233" t="s">
        <v>176</v>
      </c>
      <c r="I132" s="233">
        <v>106.94928</v>
      </c>
      <c r="J132" s="233">
        <v>129.05874</v>
      </c>
      <c r="K132" s="233">
        <v>121.59791</v>
      </c>
      <c r="L132" s="233">
        <v>169.78288000000001</v>
      </c>
      <c r="M132" s="233">
        <v>97.326729999999998</v>
      </c>
      <c r="N132" s="233">
        <v>120.23568</v>
      </c>
      <c r="O132" s="233">
        <v>103.59331</v>
      </c>
      <c r="P132" s="233">
        <v>102.00006999999999</v>
      </c>
      <c r="Q132" s="233">
        <v>98.485529999999997</v>
      </c>
      <c r="R132" s="233" t="s">
        <v>176</v>
      </c>
      <c r="S132" s="233">
        <v>82.217420000000004</v>
      </c>
      <c r="T132" s="233">
        <v>96.081990000000005</v>
      </c>
      <c r="U132" s="233">
        <v>1.3</v>
      </c>
      <c r="V132" s="233">
        <v>-1.3</v>
      </c>
      <c r="W132" s="233">
        <v>-21</v>
      </c>
      <c r="X132" s="233">
        <v>-3.2</v>
      </c>
      <c r="Y132" s="233" t="s">
        <v>176</v>
      </c>
      <c r="Z132" s="233">
        <v>0.4</v>
      </c>
      <c r="AA132" s="233" t="s">
        <v>176</v>
      </c>
      <c r="AB132" s="233">
        <v>-1.7</v>
      </c>
      <c r="AC132" s="233">
        <v>-2.2999999999999998</v>
      </c>
      <c r="AD132" s="233">
        <v>2.2999999999999998</v>
      </c>
      <c r="AE132" s="234">
        <v>0.1</v>
      </c>
      <c r="AF132" s="233">
        <v>1.9</v>
      </c>
      <c r="AG132" s="233">
        <v>4.4000000000000004</v>
      </c>
      <c r="AH132" s="233">
        <v>0.1</v>
      </c>
      <c r="AI132" s="233">
        <v>2.6</v>
      </c>
      <c r="AJ132" s="233">
        <v>1.1000000000000001</v>
      </c>
      <c r="AK132" s="233" t="s">
        <v>176</v>
      </c>
      <c r="AL132" s="233">
        <v>-1.6</v>
      </c>
      <c r="AM132" s="233">
        <v>1.5</v>
      </c>
      <c r="AN132" s="144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4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3">
        <v>119.54254</v>
      </c>
      <c r="C133" s="233">
        <v>115.98951</v>
      </c>
      <c r="D133" s="233">
        <v>119.2298</v>
      </c>
      <c r="E133" s="233">
        <v>78.490629999999996</v>
      </c>
      <c r="F133" s="233" t="s">
        <v>176</v>
      </c>
      <c r="G133" s="233">
        <v>110.68907</v>
      </c>
      <c r="H133" s="233" t="s">
        <v>176</v>
      </c>
      <c r="I133" s="233">
        <v>109.60822</v>
      </c>
      <c r="J133" s="233">
        <v>131.73647</v>
      </c>
      <c r="K133" s="233">
        <v>124.14099</v>
      </c>
      <c r="L133" s="233">
        <v>166.1798</v>
      </c>
      <c r="M133" s="233">
        <v>98.122100000000003</v>
      </c>
      <c r="N133" s="233">
        <v>123.93743000000001</v>
      </c>
      <c r="O133" s="233">
        <v>105.4928</v>
      </c>
      <c r="P133" s="233">
        <v>101.66958</v>
      </c>
      <c r="Q133" s="233">
        <v>102.72311999999999</v>
      </c>
      <c r="R133" s="233" t="s">
        <v>176</v>
      </c>
      <c r="S133" s="233">
        <v>82.933530000000005</v>
      </c>
      <c r="T133" s="233">
        <v>96.210800000000006</v>
      </c>
      <c r="U133" s="233">
        <v>2.2000000000000002</v>
      </c>
      <c r="V133" s="233">
        <v>2.6</v>
      </c>
      <c r="W133" s="233">
        <v>31.3</v>
      </c>
      <c r="X133" s="233">
        <v>-1.2</v>
      </c>
      <c r="Y133" s="233" t="s">
        <v>176</v>
      </c>
      <c r="Z133" s="233">
        <v>1.3</v>
      </c>
      <c r="AA133" s="233" t="s">
        <v>176</v>
      </c>
      <c r="AB133" s="233">
        <v>2.5</v>
      </c>
      <c r="AC133" s="233">
        <v>2.1</v>
      </c>
      <c r="AD133" s="233">
        <v>2.1</v>
      </c>
      <c r="AE133" s="234">
        <v>-2.1</v>
      </c>
      <c r="AF133" s="233">
        <v>0.8</v>
      </c>
      <c r="AG133" s="233">
        <v>3.1</v>
      </c>
      <c r="AH133" s="233">
        <v>1.8</v>
      </c>
      <c r="AI133" s="233">
        <v>-0.3</v>
      </c>
      <c r="AJ133" s="233">
        <v>4.3</v>
      </c>
      <c r="AK133" s="233" t="s">
        <v>176</v>
      </c>
      <c r="AL133" s="233">
        <v>0.9</v>
      </c>
      <c r="AM133" s="233">
        <v>0.1</v>
      </c>
      <c r="AN133" s="144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4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3">
        <v>117.17972</v>
      </c>
      <c r="C134" s="233">
        <v>115.4152</v>
      </c>
      <c r="D134" s="233">
        <v>114.43264000000001</v>
      </c>
      <c r="E134" s="233">
        <v>77.834249999999997</v>
      </c>
      <c r="F134" s="233" t="s">
        <v>176</v>
      </c>
      <c r="G134" s="233">
        <v>111.17595</v>
      </c>
      <c r="H134" s="233" t="s">
        <v>176</v>
      </c>
      <c r="I134" s="233">
        <v>106.87442</v>
      </c>
      <c r="J134" s="233">
        <v>130.75679</v>
      </c>
      <c r="K134" s="233">
        <v>121.40157000000001</v>
      </c>
      <c r="L134" s="233">
        <v>158.98534000000001</v>
      </c>
      <c r="M134" s="233">
        <v>94.925520000000006</v>
      </c>
      <c r="N134" s="233">
        <v>117.85253</v>
      </c>
      <c r="O134" s="233">
        <v>103.20336</v>
      </c>
      <c r="P134" s="233">
        <v>99.747789999999995</v>
      </c>
      <c r="Q134" s="233">
        <v>101.97676</v>
      </c>
      <c r="R134" s="233" t="s">
        <v>176</v>
      </c>
      <c r="S134" s="233">
        <v>79.23415</v>
      </c>
      <c r="T134" s="233">
        <v>93.140410000000003</v>
      </c>
      <c r="U134" s="233">
        <v>-2</v>
      </c>
      <c r="V134" s="233">
        <v>-0.5</v>
      </c>
      <c r="W134" s="233">
        <v>-4</v>
      </c>
      <c r="X134" s="233">
        <v>-0.8</v>
      </c>
      <c r="Y134" s="233" t="s">
        <v>176</v>
      </c>
      <c r="Z134" s="233">
        <v>0.4</v>
      </c>
      <c r="AA134" s="233" t="s">
        <v>176</v>
      </c>
      <c r="AB134" s="233">
        <v>-2.5</v>
      </c>
      <c r="AC134" s="233">
        <v>-0.7</v>
      </c>
      <c r="AD134" s="233">
        <v>-2.2000000000000002</v>
      </c>
      <c r="AE134" s="234">
        <v>-4.3</v>
      </c>
      <c r="AF134" s="233">
        <v>-3.3</v>
      </c>
      <c r="AG134" s="233">
        <v>-4.9000000000000004</v>
      </c>
      <c r="AH134" s="233">
        <v>-2.2000000000000002</v>
      </c>
      <c r="AI134" s="233">
        <v>-1.9</v>
      </c>
      <c r="AJ134" s="233">
        <v>-0.7</v>
      </c>
      <c r="AK134" s="233" t="s">
        <v>176</v>
      </c>
      <c r="AL134" s="233">
        <v>-4.5</v>
      </c>
      <c r="AM134" s="233">
        <v>-3.2</v>
      </c>
      <c r="AN134" s="144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4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3">
        <v>118.87378</v>
      </c>
      <c r="C135" s="233">
        <v>119.40031</v>
      </c>
      <c r="D135" s="233">
        <v>111.11547</v>
      </c>
      <c r="E135" s="233">
        <v>80.662769999999995</v>
      </c>
      <c r="F135" s="233" t="s">
        <v>176</v>
      </c>
      <c r="G135" s="233">
        <v>114.87479999999999</v>
      </c>
      <c r="H135" s="233" t="s">
        <v>176</v>
      </c>
      <c r="I135" s="233">
        <v>115.79231</v>
      </c>
      <c r="J135" s="233">
        <v>132.81551999999999</v>
      </c>
      <c r="K135" s="233">
        <v>124.21252</v>
      </c>
      <c r="L135" s="233">
        <v>177.28711000000001</v>
      </c>
      <c r="M135" s="233">
        <v>98.959149999999994</v>
      </c>
      <c r="N135" s="233">
        <v>122.87315</v>
      </c>
      <c r="O135" s="233">
        <v>102.52546</v>
      </c>
      <c r="P135" s="233">
        <v>99.786730000000006</v>
      </c>
      <c r="Q135" s="233">
        <v>99.186719999999994</v>
      </c>
      <c r="R135" s="233" t="s">
        <v>176</v>
      </c>
      <c r="S135" s="233">
        <v>75.621110000000002</v>
      </c>
      <c r="T135" s="233">
        <v>94.084540000000004</v>
      </c>
      <c r="U135" s="233">
        <v>1.4</v>
      </c>
      <c r="V135" s="233">
        <v>3.5</v>
      </c>
      <c r="W135" s="233">
        <v>-2.9</v>
      </c>
      <c r="X135" s="233">
        <v>3.6</v>
      </c>
      <c r="Y135" s="233" t="s">
        <v>176</v>
      </c>
      <c r="Z135" s="233">
        <v>3.3</v>
      </c>
      <c r="AA135" s="233" t="s">
        <v>176</v>
      </c>
      <c r="AB135" s="233">
        <v>8.3000000000000007</v>
      </c>
      <c r="AC135" s="233">
        <v>1.6</v>
      </c>
      <c r="AD135" s="233">
        <v>2.2999999999999998</v>
      </c>
      <c r="AE135" s="234">
        <v>11.5</v>
      </c>
      <c r="AF135" s="233">
        <v>4.2</v>
      </c>
      <c r="AG135" s="233">
        <v>4.3</v>
      </c>
      <c r="AH135" s="233">
        <v>-0.7</v>
      </c>
      <c r="AI135" s="233">
        <v>0</v>
      </c>
      <c r="AJ135" s="233">
        <v>-2.7</v>
      </c>
      <c r="AK135" s="233" t="s">
        <v>176</v>
      </c>
      <c r="AL135" s="233">
        <v>-4.5999999999999996</v>
      </c>
      <c r="AM135" s="233">
        <v>1</v>
      </c>
      <c r="AN135" s="144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4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3">
        <v>117.35937</v>
      </c>
      <c r="C136" s="233">
        <v>122.01506999999999</v>
      </c>
      <c r="D136" s="233">
        <v>116.11478</v>
      </c>
      <c r="E136" s="233">
        <v>79.097210000000004</v>
      </c>
      <c r="F136" s="233" t="s">
        <v>176</v>
      </c>
      <c r="G136" s="233">
        <v>117.56568</v>
      </c>
      <c r="H136" s="233" t="s">
        <v>176</v>
      </c>
      <c r="I136" s="233">
        <v>108.74867999999999</v>
      </c>
      <c r="J136" s="233">
        <v>140.06832</v>
      </c>
      <c r="K136" s="233">
        <v>122.97637</v>
      </c>
      <c r="L136" s="233">
        <v>154.95792</v>
      </c>
      <c r="M136" s="233">
        <v>97.65437</v>
      </c>
      <c r="N136" s="233">
        <v>120.84478</v>
      </c>
      <c r="O136" s="233">
        <v>101.28882</v>
      </c>
      <c r="P136" s="233">
        <v>101.6391</v>
      </c>
      <c r="Q136" s="233">
        <v>100.95037000000001</v>
      </c>
      <c r="R136" s="233" t="s">
        <v>176</v>
      </c>
      <c r="S136" s="233">
        <v>76.959490000000002</v>
      </c>
      <c r="T136" s="233">
        <v>91.451499999999996</v>
      </c>
      <c r="U136" s="233">
        <v>-1.3</v>
      </c>
      <c r="V136" s="233">
        <v>2.2000000000000002</v>
      </c>
      <c r="W136" s="233">
        <v>4.5</v>
      </c>
      <c r="X136" s="233">
        <v>-1.9</v>
      </c>
      <c r="Y136" s="233" t="s">
        <v>176</v>
      </c>
      <c r="Z136" s="233">
        <v>2.2999999999999998</v>
      </c>
      <c r="AA136" s="233" t="s">
        <v>176</v>
      </c>
      <c r="AB136" s="233">
        <v>-6.1</v>
      </c>
      <c r="AC136" s="233">
        <v>5.5</v>
      </c>
      <c r="AD136" s="233">
        <v>-1</v>
      </c>
      <c r="AE136" s="234">
        <v>-12.6</v>
      </c>
      <c r="AF136" s="233">
        <v>-1.3</v>
      </c>
      <c r="AG136" s="233">
        <v>-1.7</v>
      </c>
      <c r="AH136" s="233">
        <v>-1.2</v>
      </c>
      <c r="AI136" s="233">
        <v>1.9</v>
      </c>
      <c r="AJ136" s="233">
        <v>1.8</v>
      </c>
      <c r="AK136" s="233" t="s">
        <v>176</v>
      </c>
      <c r="AL136" s="233">
        <v>1.8</v>
      </c>
      <c r="AM136" s="233">
        <v>-2.8</v>
      </c>
      <c r="AN136" s="144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4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3">
        <v>118.01833999999999</v>
      </c>
      <c r="C137" s="233">
        <v>122.47981</v>
      </c>
      <c r="D137" s="233">
        <v>114.81364000000001</v>
      </c>
      <c r="E137" s="233">
        <v>80.923720000000003</v>
      </c>
      <c r="F137" s="233" t="s">
        <v>176</v>
      </c>
      <c r="G137" s="233">
        <v>113.75116</v>
      </c>
      <c r="H137" s="233" t="s">
        <v>176</v>
      </c>
      <c r="I137" s="233">
        <v>108.81863</v>
      </c>
      <c r="J137" s="233">
        <v>143.73392999999999</v>
      </c>
      <c r="K137" s="233">
        <v>122.16245000000001</v>
      </c>
      <c r="L137" s="233">
        <v>162.06118000000001</v>
      </c>
      <c r="M137" s="233">
        <v>97.187629999999999</v>
      </c>
      <c r="N137" s="233">
        <v>120.04513</v>
      </c>
      <c r="O137" s="233">
        <v>97.787000000000006</v>
      </c>
      <c r="P137" s="233">
        <v>102.72472999999999</v>
      </c>
      <c r="Q137" s="233">
        <v>99.573300000000003</v>
      </c>
      <c r="R137" s="233" t="s">
        <v>176</v>
      </c>
      <c r="S137" s="233">
        <v>75.626270000000005</v>
      </c>
      <c r="T137" s="233">
        <v>77.969930000000005</v>
      </c>
      <c r="U137" s="233">
        <v>0.6</v>
      </c>
      <c r="V137" s="233">
        <v>0.4</v>
      </c>
      <c r="W137" s="233">
        <v>-1.1000000000000001</v>
      </c>
      <c r="X137" s="233">
        <v>2.2999999999999998</v>
      </c>
      <c r="Y137" s="233" t="s">
        <v>176</v>
      </c>
      <c r="Z137" s="233">
        <v>-3.2</v>
      </c>
      <c r="AA137" s="233" t="s">
        <v>176</v>
      </c>
      <c r="AB137" s="233">
        <v>0.1</v>
      </c>
      <c r="AC137" s="233">
        <v>2.6</v>
      </c>
      <c r="AD137" s="233">
        <v>-0.7</v>
      </c>
      <c r="AE137" s="234">
        <v>4.5999999999999996</v>
      </c>
      <c r="AF137" s="233">
        <v>-0.5</v>
      </c>
      <c r="AG137" s="233">
        <v>-0.7</v>
      </c>
      <c r="AH137" s="233">
        <v>-3.5</v>
      </c>
      <c r="AI137" s="233">
        <v>1.1000000000000001</v>
      </c>
      <c r="AJ137" s="233">
        <v>-1.4</v>
      </c>
      <c r="AK137" s="233" t="s">
        <v>176</v>
      </c>
      <c r="AL137" s="233">
        <v>-1.7</v>
      </c>
      <c r="AM137" s="233">
        <v>-14.7</v>
      </c>
      <c r="AN137" s="144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4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3">
        <v>119.17594</v>
      </c>
      <c r="C138" s="233">
        <v>125.02126</v>
      </c>
      <c r="D138" s="233">
        <v>113.36982999999999</v>
      </c>
      <c r="E138" s="233">
        <v>79.512860000000003</v>
      </c>
      <c r="F138" s="233" t="s">
        <v>176</v>
      </c>
      <c r="G138" s="233">
        <v>126.35937</v>
      </c>
      <c r="H138" s="233" t="s">
        <v>176</v>
      </c>
      <c r="I138" s="233">
        <v>110.57477</v>
      </c>
      <c r="J138" s="233">
        <v>146.47541000000001</v>
      </c>
      <c r="K138" s="233">
        <v>119.77786999999999</v>
      </c>
      <c r="L138" s="233">
        <v>160.79145</v>
      </c>
      <c r="M138" s="233">
        <v>99.276510000000002</v>
      </c>
      <c r="N138" s="233">
        <v>123.26533000000001</v>
      </c>
      <c r="O138" s="233">
        <v>102.34048</v>
      </c>
      <c r="P138" s="233">
        <v>101.87137</v>
      </c>
      <c r="Q138" s="233">
        <v>103.42513</v>
      </c>
      <c r="R138" s="233" t="s">
        <v>176</v>
      </c>
      <c r="S138" s="233">
        <v>82.277510000000007</v>
      </c>
      <c r="T138" s="233">
        <v>96.189279999999997</v>
      </c>
      <c r="U138" s="233">
        <v>1</v>
      </c>
      <c r="V138" s="233">
        <v>2.1</v>
      </c>
      <c r="W138" s="233">
        <v>-1.3</v>
      </c>
      <c r="X138" s="233">
        <v>-1.7</v>
      </c>
      <c r="Y138" s="233" t="s">
        <v>176</v>
      </c>
      <c r="Z138" s="233">
        <v>11.1</v>
      </c>
      <c r="AA138" s="233" t="s">
        <v>176</v>
      </c>
      <c r="AB138" s="233">
        <v>1.6</v>
      </c>
      <c r="AC138" s="233">
        <v>1.9</v>
      </c>
      <c r="AD138" s="233">
        <v>-2</v>
      </c>
      <c r="AE138" s="234">
        <v>-0.8</v>
      </c>
      <c r="AF138" s="233">
        <v>2.1</v>
      </c>
      <c r="AG138" s="233">
        <v>2.7</v>
      </c>
      <c r="AH138" s="233">
        <v>4.7</v>
      </c>
      <c r="AI138" s="233">
        <v>-0.8</v>
      </c>
      <c r="AJ138" s="233">
        <v>3.9</v>
      </c>
      <c r="AK138" s="233" t="s">
        <v>176</v>
      </c>
      <c r="AL138" s="233">
        <v>8.8000000000000007</v>
      </c>
      <c r="AM138" s="233">
        <v>23.4</v>
      </c>
      <c r="AN138" s="144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4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3">
        <v>115.92684</v>
      </c>
      <c r="C139" s="233">
        <v>121.63596</v>
      </c>
      <c r="D139" s="233">
        <v>112.19828</v>
      </c>
      <c r="E139" s="233">
        <v>75.994990000000001</v>
      </c>
      <c r="F139" s="233" t="s">
        <v>176</v>
      </c>
      <c r="G139" s="233">
        <v>117.47378999999999</v>
      </c>
      <c r="H139" s="233" t="s">
        <v>176</v>
      </c>
      <c r="I139" s="233">
        <v>108.08314</v>
      </c>
      <c r="J139" s="233">
        <v>140.70591999999999</v>
      </c>
      <c r="K139" s="233">
        <v>111.66123</v>
      </c>
      <c r="L139" s="233">
        <v>165.36492000000001</v>
      </c>
      <c r="M139" s="233">
        <v>96.60087</v>
      </c>
      <c r="N139" s="233">
        <v>118.62672000000001</v>
      </c>
      <c r="O139" s="233">
        <v>99.912620000000004</v>
      </c>
      <c r="P139" s="233">
        <v>101.96984999999999</v>
      </c>
      <c r="Q139" s="233">
        <v>106.32468</v>
      </c>
      <c r="R139" s="233" t="s">
        <v>176</v>
      </c>
      <c r="S139" s="233">
        <v>77.25403</v>
      </c>
      <c r="T139" s="233">
        <v>93.551259999999999</v>
      </c>
      <c r="U139" s="233">
        <v>-2.7</v>
      </c>
      <c r="V139" s="233">
        <v>-2.7</v>
      </c>
      <c r="W139" s="233">
        <v>-1</v>
      </c>
      <c r="X139" s="233">
        <v>-4.4000000000000004</v>
      </c>
      <c r="Y139" s="233" t="s">
        <v>176</v>
      </c>
      <c r="Z139" s="233">
        <v>-7</v>
      </c>
      <c r="AA139" s="233" t="s">
        <v>176</v>
      </c>
      <c r="AB139" s="233">
        <v>-2.2999999999999998</v>
      </c>
      <c r="AC139" s="233">
        <v>-3.9</v>
      </c>
      <c r="AD139" s="233">
        <v>-6.8</v>
      </c>
      <c r="AE139" s="234">
        <v>2.8</v>
      </c>
      <c r="AF139" s="233">
        <v>-2.7</v>
      </c>
      <c r="AG139" s="233">
        <v>-3.8</v>
      </c>
      <c r="AH139" s="233">
        <v>-2.4</v>
      </c>
      <c r="AI139" s="233">
        <v>0.1</v>
      </c>
      <c r="AJ139" s="233">
        <v>2.8</v>
      </c>
      <c r="AK139" s="233" t="s">
        <v>176</v>
      </c>
      <c r="AL139" s="233">
        <v>-6.1</v>
      </c>
      <c r="AM139" s="233">
        <v>-2.7</v>
      </c>
      <c r="AN139" s="144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4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3">
        <v>118.00197</v>
      </c>
      <c r="C140" s="233">
        <v>118.42057</v>
      </c>
      <c r="D140" s="233">
        <v>114.87495</v>
      </c>
      <c r="E140" s="233">
        <v>70.776420000000002</v>
      </c>
      <c r="F140" s="233" t="s">
        <v>176</v>
      </c>
      <c r="G140" s="233">
        <v>113.7655</v>
      </c>
      <c r="H140" s="233" t="s">
        <v>176</v>
      </c>
      <c r="I140" s="233">
        <v>102.93545</v>
      </c>
      <c r="J140" s="233">
        <v>140.96505999999999</v>
      </c>
      <c r="K140" s="233">
        <v>116.63163</v>
      </c>
      <c r="L140" s="233">
        <v>159.37278000000001</v>
      </c>
      <c r="M140" s="233">
        <v>98.614850000000004</v>
      </c>
      <c r="N140" s="233">
        <v>121.32271</v>
      </c>
      <c r="O140" s="233">
        <v>104.86812</v>
      </c>
      <c r="P140" s="233">
        <v>101.75485999999999</v>
      </c>
      <c r="Q140" s="233">
        <v>103.99782</v>
      </c>
      <c r="R140" s="233" t="s">
        <v>176</v>
      </c>
      <c r="S140" s="233">
        <v>81.04392</v>
      </c>
      <c r="T140" s="233">
        <v>97.645219999999995</v>
      </c>
      <c r="U140" s="233">
        <v>1.8</v>
      </c>
      <c r="V140" s="233">
        <v>-2.6</v>
      </c>
      <c r="W140" s="233">
        <v>2.4</v>
      </c>
      <c r="X140" s="233">
        <v>-6.9</v>
      </c>
      <c r="Y140" s="233" t="s">
        <v>176</v>
      </c>
      <c r="Z140" s="233">
        <v>-3.2</v>
      </c>
      <c r="AA140" s="233" t="s">
        <v>176</v>
      </c>
      <c r="AB140" s="233">
        <v>-4.8</v>
      </c>
      <c r="AC140" s="233">
        <v>0.2</v>
      </c>
      <c r="AD140" s="233">
        <v>4.5</v>
      </c>
      <c r="AE140" s="234">
        <v>-3.6</v>
      </c>
      <c r="AF140" s="233">
        <v>2.1</v>
      </c>
      <c r="AG140" s="233">
        <v>2.2999999999999998</v>
      </c>
      <c r="AH140" s="233">
        <v>5</v>
      </c>
      <c r="AI140" s="233">
        <v>-0.2</v>
      </c>
      <c r="AJ140" s="233">
        <v>-2.2000000000000002</v>
      </c>
      <c r="AK140" s="233" t="s">
        <v>176</v>
      </c>
      <c r="AL140" s="233">
        <v>4.9000000000000004</v>
      </c>
      <c r="AM140" s="233">
        <v>4.4000000000000004</v>
      </c>
      <c r="AN140" s="144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4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3">
        <v>120.03304</v>
      </c>
      <c r="C141" s="233">
        <v>122.05509000000001</v>
      </c>
      <c r="D141" s="233">
        <v>121.48565000000001</v>
      </c>
      <c r="E141" s="233">
        <v>61.320920000000001</v>
      </c>
      <c r="F141" s="233" t="s">
        <v>176</v>
      </c>
      <c r="G141" s="233">
        <v>129.10702000000001</v>
      </c>
      <c r="H141" s="233" t="s">
        <v>176</v>
      </c>
      <c r="I141" s="233">
        <v>112.43267</v>
      </c>
      <c r="J141" s="233">
        <v>146.34551999999999</v>
      </c>
      <c r="K141" s="233">
        <v>120.60119</v>
      </c>
      <c r="L141" s="233">
        <v>164.58651</v>
      </c>
      <c r="M141" s="233">
        <v>99.160480000000007</v>
      </c>
      <c r="N141" s="233">
        <v>124.57411</v>
      </c>
      <c r="O141" s="233">
        <v>109.64496</v>
      </c>
      <c r="P141" s="233">
        <v>103.95225000000001</v>
      </c>
      <c r="Q141" s="233">
        <v>108.79875</v>
      </c>
      <c r="R141" s="233" t="s">
        <v>176</v>
      </c>
      <c r="S141" s="233">
        <v>83.582380000000001</v>
      </c>
      <c r="T141" s="233">
        <v>97.552700000000002</v>
      </c>
      <c r="U141" s="233">
        <v>1.7</v>
      </c>
      <c r="V141" s="233">
        <v>3.1</v>
      </c>
      <c r="W141" s="233">
        <v>5.8</v>
      </c>
      <c r="X141" s="233">
        <v>-13.4</v>
      </c>
      <c r="Y141" s="233" t="s">
        <v>176</v>
      </c>
      <c r="Z141" s="233">
        <v>13.5</v>
      </c>
      <c r="AA141" s="233" t="s">
        <v>176</v>
      </c>
      <c r="AB141" s="233">
        <v>9.1999999999999993</v>
      </c>
      <c r="AC141" s="233">
        <v>3.8</v>
      </c>
      <c r="AD141" s="233">
        <v>3.4</v>
      </c>
      <c r="AE141" s="234">
        <v>3.3</v>
      </c>
      <c r="AF141" s="233">
        <v>0.6</v>
      </c>
      <c r="AG141" s="233">
        <v>2.7</v>
      </c>
      <c r="AH141" s="233">
        <v>4.5999999999999996</v>
      </c>
      <c r="AI141" s="233">
        <v>2.2000000000000002</v>
      </c>
      <c r="AJ141" s="233">
        <v>4.5999999999999996</v>
      </c>
      <c r="AK141" s="233" t="s">
        <v>176</v>
      </c>
      <c r="AL141" s="233">
        <v>3.1</v>
      </c>
      <c r="AM141" s="233">
        <v>-0.1</v>
      </c>
      <c r="AN141" s="144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4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3">
        <v>119.73432</v>
      </c>
      <c r="C142" s="233">
        <v>122.65367000000001</v>
      </c>
      <c r="D142" s="233">
        <v>119.24697999999999</v>
      </c>
      <c r="E142" s="233">
        <v>67.473560000000006</v>
      </c>
      <c r="F142" s="233" t="s">
        <v>176</v>
      </c>
      <c r="G142" s="233">
        <v>121.75528</v>
      </c>
      <c r="H142" s="233" t="s">
        <v>176</v>
      </c>
      <c r="I142" s="233">
        <v>112.69996</v>
      </c>
      <c r="J142" s="233">
        <v>146.27610000000001</v>
      </c>
      <c r="K142" s="233">
        <v>122.67997</v>
      </c>
      <c r="L142" s="233">
        <v>161.11994999999999</v>
      </c>
      <c r="M142" s="233">
        <v>96.943160000000006</v>
      </c>
      <c r="N142" s="233">
        <v>124.0895</v>
      </c>
      <c r="O142" s="233">
        <v>108.22703</v>
      </c>
      <c r="P142" s="233">
        <v>102.15519999999999</v>
      </c>
      <c r="Q142" s="233">
        <v>108.97498</v>
      </c>
      <c r="R142" s="233" t="s">
        <v>176</v>
      </c>
      <c r="S142" s="233">
        <v>83.091210000000004</v>
      </c>
      <c r="T142" s="233">
        <v>95.852869999999996</v>
      </c>
      <c r="U142" s="233">
        <v>-0.2</v>
      </c>
      <c r="V142" s="233">
        <v>0.5</v>
      </c>
      <c r="W142" s="233">
        <v>-1.8</v>
      </c>
      <c r="X142" s="233">
        <v>10</v>
      </c>
      <c r="Y142" s="233" t="s">
        <v>176</v>
      </c>
      <c r="Z142" s="233">
        <v>-5.7</v>
      </c>
      <c r="AA142" s="233" t="s">
        <v>176</v>
      </c>
      <c r="AB142" s="233">
        <v>0.2</v>
      </c>
      <c r="AC142" s="233">
        <v>0</v>
      </c>
      <c r="AD142" s="233">
        <v>1.7</v>
      </c>
      <c r="AE142" s="234">
        <v>-2.1</v>
      </c>
      <c r="AF142" s="233">
        <v>-2.2000000000000002</v>
      </c>
      <c r="AG142" s="233">
        <v>-0.4</v>
      </c>
      <c r="AH142" s="233">
        <v>-1.3</v>
      </c>
      <c r="AI142" s="233">
        <v>-1.7</v>
      </c>
      <c r="AJ142" s="233">
        <v>0.2</v>
      </c>
      <c r="AK142" s="233" t="s">
        <v>176</v>
      </c>
      <c r="AL142" s="233">
        <v>-0.6</v>
      </c>
      <c r="AM142" s="233">
        <v>-1.7</v>
      </c>
      <c r="AN142" s="144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4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3">
        <v>120.23063</v>
      </c>
      <c r="C143" s="233">
        <v>122.2269</v>
      </c>
      <c r="D143" s="233">
        <v>115.35307</v>
      </c>
      <c r="E143" s="233">
        <v>78.999129999999994</v>
      </c>
      <c r="F143" s="233" t="s">
        <v>176</v>
      </c>
      <c r="G143" s="233">
        <v>119.05113</v>
      </c>
      <c r="H143" s="233" t="s">
        <v>176</v>
      </c>
      <c r="I143" s="233">
        <v>111.08763999999999</v>
      </c>
      <c r="J143" s="233">
        <v>146.21656999999999</v>
      </c>
      <c r="K143" s="233">
        <v>121.66806</v>
      </c>
      <c r="L143" s="233">
        <v>160.07993999999999</v>
      </c>
      <c r="M143" s="233">
        <v>95.564210000000003</v>
      </c>
      <c r="N143" s="233">
        <v>122.96290999999999</v>
      </c>
      <c r="O143" s="233">
        <v>104.67098</v>
      </c>
      <c r="P143" s="233">
        <v>104.45708</v>
      </c>
      <c r="Q143" s="233">
        <v>110.85804</v>
      </c>
      <c r="R143" s="233" t="s">
        <v>176</v>
      </c>
      <c r="S143" s="233">
        <v>84.583500000000001</v>
      </c>
      <c r="T143" s="233">
        <v>94.776089999999996</v>
      </c>
      <c r="U143" s="233">
        <v>0.4</v>
      </c>
      <c r="V143" s="233">
        <v>-0.3</v>
      </c>
      <c r="W143" s="233">
        <v>-3.3</v>
      </c>
      <c r="X143" s="233">
        <v>17.100000000000001</v>
      </c>
      <c r="Y143" s="233" t="s">
        <v>176</v>
      </c>
      <c r="Z143" s="233">
        <v>-2.2000000000000002</v>
      </c>
      <c r="AA143" s="233" t="s">
        <v>176</v>
      </c>
      <c r="AB143" s="233">
        <v>-1.4</v>
      </c>
      <c r="AC143" s="233">
        <v>0</v>
      </c>
      <c r="AD143" s="233">
        <v>-0.8</v>
      </c>
      <c r="AE143" s="234">
        <v>-0.6</v>
      </c>
      <c r="AF143" s="233">
        <v>-1.4</v>
      </c>
      <c r="AG143" s="233">
        <v>-0.9</v>
      </c>
      <c r="AH143" s="233">
        <v>-3.3</v>
      </c>
      <c r="AI143" s="233">
        <v>2.2999999999999998</v>
      </c>
      <c r="AJ143" s="233">
        <v>1.7</v>
      </c>
      <c r="AK143" s="233" t="s">
        <v>176</v>
      </c>
      <c r="AL143" s="233">
        <v>1.8</v>
      </c>
      <c r="AM143" s="233">
        <v>-1.1000000000000001</v>
      </c>
      <c r="AN143" s="144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4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3">
        <v>119.53052</v>
      </c>
      <c r="C144" s="233">
        <v>124.48266</v>
      </c>
      <c r="D144" s="233">
        <v>118.91947999999999</v>
      </c>
      <c r="E144" s="233">
        <v>84.857640000000004</v>
      </c>
      <c r="F144" s="233" t="s">
        <v>176</v>
      </c>
      <c r="G144" s="233">
        <v>125.32169</v>
      </c>
      <c r="H144" s="233" t="s">
        <v>176</v>
      </c>
      <c r="I144" s="233">
        <v>112.01379</v>
      </c>
      <c r="J144" s="233">
        <v>148.10975999999999</v>
      </c>
      <c r="K144" s="233">
        <v>121.02434</v>
      </c>
      <c r="L144" s="233">
        <v>156.29178999999999</v>
      </c>
      <c r="M144" s="233">
        <v>97.817009999999996</v>
      </c>
      <c r="N144" s="233">
        <v>123.52981</v>
      </c>
      <c r="O144" s="233">
        <v>107.8459</v>
      </c>
      <c r="P144" s="233">
        <v>104.21156999999999</v>
      </c>
      <c r="Q144" s="233">
        <v>111.95609</v>
      </c>
      <c r="R144" s="233" t="s">
        <v>176</v>
      </c>
      <c r="S144" s="233">
        <v>81.15692</v>
      </c>
      <c r="T144" s="233">
        <v>95.607439999999997</v>
      </c>
      <c r="U144" s="233">
        <v>-0.6</v>
      </c>
      <c r="V144" s="233">
        <v>1.8</v>
      </c>
      <c r="W144" s="233">
        <v>3.1</v>
      </c>
      <c r="X144" s="233">
        <v>7.4</v>
      </c>
      <c r="Y144" s="233" t="s">
        <v>176</v>
      </c>
      <c r="Z144" s="233">
        <v>5.3</v>
      </c>
      <c r="AA144" s="233" t="s">
        <v>176</v>
      </c>
      <c r="AB144" s="233">
        <v>0.8</v>
      </c>
      <c r="AC144" s="233">
        <v>1.3</v>
      </c>
      <c r="AD144" s="233">
        <v>-0.5</v>
      </c>
      <c r="AE144" s="234">
        <v>-2.4</v>
      </c>
      <c r="AF144" s="233">
        <v>2.4</v>
      </c>
      <c r="AG144" s="233">
        <v>0.5</v>
      </c>
      <c r="AH144" s="233">
        <v>3</v>
      </c>
      <c r="AI144" s="233">
        <v>-0.2</v>
      </c>
      <c r="AJ144" s="233">
        <v>1</v>
      </c>
      <c r="AK144" s="233" t="s">
        <v>176</v>
      </c>
      <c r="AL144" s="233">
        <v>-4.0999999999999996</v>
      </c>
      <c r="AM144" s="233">
        <v>0.9</v>
      </c>
      <c r="AN144" s="144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4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3">
        <v>119.87978</v>
      </c>
      <c r="C145" s="233">
        <v>121.69685</v>
      </c>
      <c r="D145" s="233">
        <v>121.37555999999999</v>
      </c>
      <c r="E145" s="233">
        <v>80.954580000000007</v>
      </c>
      <c r="F145" s="233" t="s">
        <v>176</v>
      </c>
      <c r="G145" s="233">
        <v>125.16110999999999</v>
      </c>
      <c r="H145" s="233" t="s">
        <v>176</v>
      </c>
      <c r="I145" s="233">
        <v>109.97879</v>
      </c>
      <c r="J145" s="233">
        <v>140.90170000000001</v>
      </c>
      <c r="K145" s="233">
        <v>121.25135</v>
      </c>
      <c r="L145" s="233">
        <v>155.94131999999999</v>
      </c>
      <c r="M145" s="233">
        <v>94.633170000000007</v>
      </c>
      <c r="N145" s="233">
        <v>125.63873</v>
      </c>
      <c r="O145" s="233">
        <v>110.49576999999999</v>
      </c>
      <c r="P145" s="233">
        <v>104.05698</v>
      </c>
      <c r="Q145" s="233">
        <v>109.57122</v>
      </c>
      <c r="R145" s="233" t="s">
        <v>176</v>
      </c>
      <c r="S145" s="233">
        <v>83.226650000000006</v>
      </c>
      <c r="T145" s="233">
        <v>94.471069999999997</v>
      </c>
      <c r="U145" s="233">
        <v>0.3</v>
      </c>
      <c r="V145" s="233">
        <v>-2.2000000000000002</v>
      </c>
      <c r="W145" s="233">
        <v>2.1</v>
      </c>
      <c r="X145" s="233">
        <v>-4.5999999999999996</v>
      </c>
      <c r="Y145" s="233" t="s">
        <v>176</v>
      </c>
      <c r="Z145" s="233">
        <v>-0.1</v>
      </c>
      <c r="AA145" s="233" t="s">
        <v>176</v>
      </c>
      <c r="AB145" s="233">
        <v>-1.8</v>
      </c>
      <c r="AC145" s="233">
        <v>-4.9000000000000004</v>
      </c>
      <c r="AD145" s="233">
        <v>0.2</v>
      </c>
      <c r="AE145" s="234">
        <v>-0.2</v>
      </c>
      <c r="AF145" s="233">
        <v>-3.3</v>
      </c>
      <c r="AG145" s="233">
        <v>1.7</v>
      </c>
      <c r="AH145" s="233">
        <v>2.5</v>
      </c>
      <c r="AI145" s="233">
        <v>-0.1</v>
      </c>
      <c r="AJ145" s="233">
        <v>-2.1</v>
      </c>
      <c r="AK145" s="233" t="s">
        <v>176</v>
      </c>
      <c r="AL145" s="233">
        <v>2.6</v>
      </c>
      <c r="AM145" s="233">
        <v>-1.2</v>
      </c>
      <c r="AN145" s="144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4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3">
        <v>120.44096</v>
      </c>
      <c r="C146" s="233">
        <v>117.98976</v>
      </c>
      <c r="D146" s="233">
        <v>119.75099</v>
      </c>
      <c r="E146" s="233">
        <v>80.702820000000003</v>
      </c>
      <c r="F146" s="233" t="s">
        <v>176</v>
      </c>
      <c r="G146" s="233">
        <v>123.6726</v>
      </c>
      <c r="H146" s="233" t="s">
        <v>176</v>
      </c>
      <c r="I146" s="233">
        <v>100.50285</v>
      </c>
      <c r="J146" s="233">
        <v>141.05817999999999</v>
      </c>
      <c r="K146" s="233">
        <v>120.95817</v>
      </c>
      <c r="L146" s="233">
        <v>155.14277999999999</v>
      </c>
      <c r="M146" s="233">
        <v>98.086730000000003</v>
      </c>
      <c r="N146" s="233">
        <v>124.53082999999999</v>
      </c>
      <c r="O146" s="233">
        <v>109.91209000000001</v>
      </c>
      <c r="P146" s="233">
        <v>103.72423000000001</v>
      </c>
      <c r="Q146" s="233">
        <v>111.71471</v>
      </c>
      <c r="R146" s="233" t="s">
        <v>176</v>
      </c>
      <c r="S146" s="233">
        <v>84.943150000000003</v>
      </c>
      <c r="T146" s="233">
        <v>93.903980000000004</v>
      </c>
      <c r="U146" s="233">
        <v>0.5</v>
      </c>
      <c r="V146" s="233">
        <v>-3</v>
      </c>
      <c r="W146" s="233">
        <v>-1.3</v>
      </c>
      <c r="X146" s="233">
        <v>-0.3</v>
      </c>
      <c r="Y146" s="233" t="s">
        <v>176</v>
      </c>
      <c r="Z146" s="233">
        <v>-1.2</v>
      </c>
      <c r="AA146" s="233" t="s">
        <v>176</v>
      </c>
      <c r="AB146" s="233">
        <v>-8.6</v>
      </c>
      <c r="AC146" s="233">
        <v>0.1</v>
      </c>
      <c r="AD146" s="233">
        <v>-0.2</v>
      </c>
      <c r="AE146" s="234">
        <v>-0.5</v>
      </c>
      <c r="AF146" s="233">
        <v>3.6</v>
      </c>
      <c r="AG146" s="233">
        <v>-0.9</v>
      </c>
      <c r="AH146" s="233">
        <v>-0.5</v>
      </c>
      <c r="AI146" s="233">
        <v>-0.3</v>
      </c>
      <c r="AJ146" s="233">
        <v>2</v>
      </c>
      <c r="AK146" s="233" t="s">
        <v>176</v>
      </c>
      <c r="AL146" s="233">
        <v>2.1</v>
      </c>
      <c r="AM146" s="233">
        <v>-0.6</v>
      </c>
      <c r="AN146" s="144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4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3">
        <v>119.08445</v>
      </c>
      <c r="C147" s="233">
        <v>115.79159</v>
      </c>
      <c r="D147" s="233">
        <v>124.29679</v>
      </c>
      <c r="E147" s="233">
        <v>83.936959999999999</v>
      </c>
      <c r="F147" s="233" t="s">
        <v>176</v>
      </c>
      <c r="G147" s="233">
        <v>132.45465999999999</v>
      </c>
      <c r="H147" s="233" t="s">
        <v>176</v>
      </c>
      <c r="I147" s="233">
        <v>112.40043</v>
      </c>
      <c r="J147" s="233">
        <v>131.13399999999999</v>
      </c>
      <c r="K147" s="233">
        <v>121.83801</v>
      </c>
      <c r="L147" s="233">
        <v>162.64236</v>
      </c>
      <c r="M147" s="233">
        <v>97.419790000000006</v>
      </c>
      <c r="N147" s="233">
        <v>122.04517</v>
      </c>
      <c r="O147" s="233">
        <v>109.06546</v>
      </c>
      <c r="P147" s="233">
        <v>107.0438</v>
      </c>
      <c r="Q147" s="233">
        <v>111.80456</v>
      </c>
      <c r="R147" s="233" t="s">
        <v>176</v>
      </c>
      <c r="S147" s="233">
        <v>87.415450000000007</v>
      </c>
      <c r="T147" s="233">
        <v>93.541870000000003</v>
      </c>
      <c r="U147" s="233">
        <v>-1.1000000000000001</v>
      </c>
      <c r="V147" s="233">
        <v>-1.9</v>
      </c>
      <c r="W147" s="233">
        <v>3.8</v>
      </c>
      <c r="X147" s="233">
        <v>4</v>
      </c>
      <c r="Y147" s="233" t="s">
        <v>176</v>
      </c>
      <c r="Z147" s="233">
        <v>7.1</v>
      </c>
      <c r="AA147" s="233" t="s">
        <v>176</v>
      </c>
      <c r="AB147" s="233">
        <v>11.8</v>
      </c>
      <c r="AC147" s="233">
        <v>-7</v>
      </c>
      <c r="AD147" s="233">
        <v>0.7</v>
      </c>
      <c r="AE147" s="234">
        <v>4.8</v>
      </c>
      <c r="AF147" s="233">
        <v>-0.7</v>
      </c>
      <c r="AG147" s="233">
        <v>-2</v>
      </c>
      <c r="AH147" s="233">
        <v>-0.8</v>
      </c>
      <c r="AI147" s="233">
        <v>3.2</v>
      </c>
      <c r="AJ147" s="233">
        <v>0.1</v>
      </c>
      <c r="AK147" s="233" t="s">
        <v>176</v>
      </c>
      <c r="AL147" s="233">
        <v>2.9</v>
      </c>
      <c r="AM147" s="233">
        <v>-0.4</v>
      </c>
      <c r="AN147" s="144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4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3">
        <v>119.75367</v>
      </c>
      <c r="C148" s="233">
        <v>121.88409</v>
      </c>
      <c r="D148" s="233">
        <v>126.52668</v>
      </c>
      <c r="E148" s="233">
        <v>81.739599999999996</v>
      </c>
      <c r="F148" s="233" t="s">
        <v>176</v>
      </c>
      <c r="G148" s="233">
        <v>126.06019999999999</v>
      </c>
      <c r="H148" s="233" t="s">
        <v>176</v>
      </c>
      <c r="I148" s="233">
        <v>109.68258</v>
      </c>
      <c r="J148" s="233">
        <v>143.51910000000001</v>
      </c>
      <c r="K148" s="233">
        <v>122.08356999999999</v>
      </c>
      <c r="L148" s="233">
        <v>163.00286</v>
      </c>
      <c r="M148" s="233">
        <v>95.638469999999998</v>
      </c>
      <c r="N148" s="233">
        <v>123.28230000000001</v>
      </c>
      <c r="O148" s="233">
        <v>108.04133</v>
      </c>
      <c r="P148" s="233">
        <v>102.68519000000001</v>
      </c>
      <c r="Q148" s="233">
        <v>108.43464</v>
      </c>
      <c r="R148" s="233" t="s">
        <v>176</v>
      </c>
      <c r="S148" s="233">
        <v>84.733710000000002</v>
      </c>
      <c r="T148" s="233">
        <v>93.365629999999996</v>
      </c>
      <c r="U148" s="233">
        <v>0.6</v>
      </c>
      <c r="V148" s="233">
        <v>5.3</v>
      </c>
      <c r="W148" s="233">
        <v>1.8</v>
      </c>
      <c r="X148" s="233">
        <v>-2.6</v>
      </c>
      <c r="Y148" s="233" t="s">
        <v>176</v>
      </c>
      <c r="Z148" s="233">
        <v>-4.8</v>
      </c>
      <c r="AA148" s="233" t="s">
        <v>176</v>
      </c>
      <c r="AB148" s="233">
        <v>-2.4</v>
      </c>
      <c r="AC148" s="233">
        <v>9.4</v>
      </c>
      <c r="AD148" s="233">
        <v>0.2</v>
      </c>
      <c r="AE148" s="234">
        <v>0.2</v>
      </c>
      <c r="AF148" s="233">
        <v>-1.8</v>
      </c>
      <c r="AG148" s="233">
        <v>1</v>
      </c>
      <c r="AH148" s="233">
        <v>-0.9</v>
      </c>
      <c r="AI148" s="233">
        <v>-4.0999999999999996</v>
      </c>
      <c r="AJ148" s="233">
        <v>-3</v>
      </c>
      <c r="AK148" s="233" t="s">
        <v>176</v>
      </c>
      <c r="AL148" s="233">
        <v>-3.1</v>
      </c>
      <c r="AM148" s="233">
        <v>-0.2</v>
      </c>
      <c r="AN148" s="144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4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3">
        <v>115.45385</v>
      </c>
      <c r="C149" s="233">
        <v>121.30705</v>
      </c>
      <c r="D149" s="233">
        <v>119.06253</v>
      </c>
      <c r="E149" s="233">
        <v>85.611379999999997</v>
      </c>
      <c r="F149" s="233" t="s">
        <v>176</v>
      </c>
      <c r="G149" s="233">
        <v>118.83114</v>
      </c>
      <c r="H149" s="233" t="s">
        <v>176</v>
      </c>
      <c r="I149" s="233">
        <v>116.21123</v>
      </c>
      <c r="J149" s="233">
        <v>139.11055999999999</v>
      </c>
      <c r="K149" s="233">
        <v>113.62421000000001</v>
      </c>
      <c r="L149" s="233">
        <v>157.93759</v>
      </c>
      <c r="M149" s="233">
        <v>94.426919999999996</v>
      </c>
      <c r="N149" s="233">
        <v>116.46782</v>
      </c>
      <c r="O149" s="233">
        <v>95.966999999999999</v>
      </c>
      <c r="P149" s="233">
        <v>98.196759999999998</v>
      </c>
      <c r="Q149" s="233">
        <v>99.710440000000006</v>
      </c>
      <c r="R149" s="233" t="s">
        <v>176</v>
      </c>
      <c r="S149" s="233">
        <v>83.148929999999993</v>
      </c>
      <c r="T149" s="233">
        <v>98.570710000000005</v>
      </c>
      <c r="U149" s="233">
        <v>-3.6</v>
      </c>
      <c r="V149" s="233">
        <v>-0.5</v>
      </c>
      <c r="W149" s="233">
        <v>-5.9</v>
      </c>
      <c r="X149" s="233">
        <v>4.7</v>
      </c>
      <c r="Y149" s="233" t="s">
        <v>176</v>
      </c>
      <c r="Z149" s="233">
        <v>-5.7</v>
      </c>
      <c r="AA149" s="233" t="s">
        <v>176</v>
      </c>
      <c r="AB149" s="233">
        <v>6</v>
      </c>
      <c r="AC149" s="233">
        <v>-3.1</v>
      </c>
      <c r="AD149" s="233">
        <v>-6.9</v>
      </c>
      <c r="AE149" s="234">
        <v>-3.1</v>
      </c>
      <c r="AF149" s="233">
        <v>-1.3</v>
      </c>
      <c r="AG149" s="233">
        <v>-5.5</v>
      </c>
      <c r="AH149" s="233">
        <v>-11.2</v>
      </c>
      <c r="AI149" s="233">
        <v>-4.4000000000000004</v>
      </c>
      <c r="AJ149" s="233">
        <v>-8</v>
      </c>
      <c r="AK149" s="233" t="s">
        <v>176</v>
      </c>
      <c r="AL149" s="233">
        <v>-1.9</v>
      </c>
      <c r="AM149" s="233">
        <v>5.6</v>
      </c>
      <c r="AN149" s="144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4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3">
        <v>117.55037</v>
      </c>
      <c r="C150" s="233">
        <v>122.46493</v>
      </c>
      <c r="D150" s="233">
        <v>123.67776000000001</v>
      </c>
      <c r="E150" s="233">
        <v>79.490189999999998</v>
      </c>
      <c r="F150" s="233" t="s">
        <v>176</v>
      </c>
      <c r="G150" s="233">
        <v>121.15567</v>
      </c>
      <c r="H150" s="233" t="s">
        <v>176</v>
      </c>
      <c r="I150" s="233">
        <v>117.03283999999999</v>
      </c>
      <c r="J150" s="233">
        <v>137.04862</v>
      </c>
      <c r="K150" s="233">
        <v>118.91676</v>
      </c>
      <c r="L150" s="233">
        <v>157.40568999999999</v>
      </c>
      <c r="M150" s="233">
        <v>96.243139999999997</v>
      </c>
      <c r="N150" s="233">
        <v>117.28494999999999</v>
      </c>
      <c r="O150" s="233">
        <v>105.89757</v>
      </c>
      <c r="P150" s="233">
        <v>100.97485</v>
      </c>
      <c r="Q150" s="233">
        <v>106.23735000000001</v>
      </c>
      <c r="R150" s="233" t="s">
        <v>176</v>
      </c>
      <c r="S150" s="233">
        <v>81.439639999999997</v>
      </c>
      <c r="T150" s="233">
        <v>94.270930000000007</v>
      </c>
      <c r="U150" s="233">
        <v>1.8</v>
      </c>
      <c r="V150" s="233">
        <v>1</v>
      </c>
      <c r="W150" s="233">
        <v>3.9</v>
      </c>
      <c r="X150" s="233">
        <v>-7.1</v>
      </c>
      <c r="Y150" s="233" t="s">
        <v>176</v>
      </c>
      <c r="Z150" s="233">
        <v>2</v>
      </c>
      <c r="AA150" s="233" t="s">
        <v>176</v>
      </c>
      <c r="AB150" s="233">
        <v>0.7</v>
      </c>
      <c r="AC150" s="233">
        <v>-1.5</v>
      </c>
      <c r="AD150" s="233">
        <v>4.7</v>
      </c>
      <c r="AE150" s="234">
        <v>-0.3</v>
      </c>
      <c r="AF150" s="233">
        <v>1.9</v>
      </c>
      <c r="AG150" s="233">
        <v>0.7</v>
      </c>
      <c r="AH150" s="233">
        <v>10.3</v>
      </c>
      <c r="AI150" s="233">
        <v>2.8</v>
      </c>
      <c r="AJ150" s="233">
        <v>6.5</v>
      </c>
      <c r="AK150" s="233" t="s">
        <v>176</v>
      </c>
      <c r="AL150" s="233">
        <v>-2.1</v>
      </c>
      <c r="AM150" s="233">
        <v>-4.4000000000000004</v>
      </c>
      <c r="AN150" s="144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4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3">
        <v>117.93294</v>
      </c>
      <c r="C151" s="233">
        <v>127.86775</v>
      </c>
      <c r="D151" s="233">
        <v>124.94198</v>
      </c>
      <c r="E151" s="233">
        <v>79.842010000000002</v>
      </c>
      <c r="F151" s="233" t="s">
        <v>176</v>
      </c>
      <c r="G151" s="233">
        <v>119.86984</v>
      </c>
      <c r="H151" s="233" t="s">
        <v>176</v>
      </c>
      <c r="I151" s="233">
        <v>115.85966000000001</v>
      </c>
      <c r="J151" s="233">
        <v>140.26845</v>
      </c>
      <c r="K151" s="233">
        <v>119.14068</v>
      </c>
      <c r="L151" s="233">
        <v>152.15895</v>
      </c>
      <c r="M151" s="233">
        <v>96.113029999999995</v>
      </c>
      <c r="N151" s="233">
        <v>116.37067</v>
      </c>
      <c r="O151" s="233">
        <v>104.67456</v>
      </c>
      <c r="P151" s="233">
        <v>103.28147</v>
      </c>
      <c r="Q151" s="233">
        <v>108.87755</v>
      </c>
      <c r="R151" s="233" t="s">
        <v>176</v>
      </c>
      <c r="S151" s="233">
        <v>85.193969999999993</v>
      </c>
      <c r="T151" s="233">
        <v>98.047659999999993</v>
      </c>
      <c r="U151" s="233">
        <v>0.3</v>
      </c>
      <c r="V151" s="233">
        <v>4.4000000000000004</v>
      </c>
      <c r="W151" s="233">
        <v>1</v>
      </c>
      <c r="X151" s="233">
        <v>0.4</v>
      </c>
      <c r="Y151" s="233" t="s">
        <v>176</v>
      </c>
      <c r="Z151" s="233">
        <v>-1.1000000000000001</v>
      </c>
      <c r="AA151" s="233" t="s">
        <v>176</v>
      </c>
      <c r="AB151" s="233">
        <v>-1</v>
      </c>
      <c r="AC151" s="233">
        <v>2.2999999999999998</v>
      </c>
      <c r="AD151" s="233">
        <v>0.2</v>
      </c>
      <c r="AE151" s="234">
        <v>-3.3</v>
      </c>
      <c r="AF151" s="233">
        <v>-0.1</v>
      </c>
      <c r="AG151" s="233">
        <v>-0.8</v>
      </c>
      <c r="AH151" s="233">
        <v>-1.2</v>
      </c>
      <c r="AI151" s="233">
        <v>2.2999999999999998</v>
      </c>
      <c r="AJ151" s="233">
        <v>2.5</v>
      </c>
      <c r="AK151" s="233" t="s">
        <v>176</v>
      </c>
      <c r="AL151" s="233">
        <v>4.5999999999999996</v>
      </c>
      <c r="AM151" s="233">
        <v>4</v>
      </c>
      <c r="AN151" s="144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4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3">
        <v>117.72087999999999</v>
      </c>
      <c r="C152" s="233">
        <v>123.91109</v>
      </c>
      <c r="D152" s="233">
        <v>129.88973999999999</v>
      </c>
      <c r="E152" s="233">
        <v>79.759270000000001</v>
      </c>
      <c r="F152" s="233" t="s">
        <v>176</v>
      </c>
      <c r="G152" s="233">
        <v>119.69638</v>
      </c>
      <c r="H152" s="233" t="s">
        <v>176</v>
      </c>
      <c r="I152" s="233">
        <v>115.8673</v>
      </c>
      <c r="J152" s="233">
        <v>140.30613</v>
      </c>
      <c r="K152" s="233">
        <v>120.96097</v>
      </c>
      <c r="L152" s="233">
        <v>153.56062</v>
      </c>
      <c r="M152" s="233">
        <v>99.503600000000006</v>
      </c>
      <c r="N152" s="233">
        <v>115.24876</v>
      </c>
      <c r="O152" s="233">
        <v>101.88199</v>
      </c>
      <c r="P152" s="233">
        <v>102.51737</v>
      </c>
      <c r="Q152" s="233">
        <v>104.52118</v>
      </c>
      <c r="R152" s="233" t="s">
        <v>176</v>
      </c>
      <c r="S152" s="233">
        <v>81.169150000000002</v>
      </c>
      <c r="T152" s="233">
        <v>96.288510000000002</v>
      </c>
      <c r="U152" s="233">
        <v>-0.2</v>
      </c>
      <c r="V152" s="233">
        <v>-3.1</v>
      </c>
      <c r="W152" s="233">
        <v>4</v>
      </c>
      <c r="X152" s="233">
        <v>-0.1</v>
      </c>
      <c r="Y152" s="233" t="s">
        <v>176</v>
      </c>
      <c r="Z152" s="233">
        <v>-0.1</v>
      </c>
      <c r="AA152" s="233" t="s">
        <v>176</v>
      </c>
      <c r="AB152" s="233">
        <v>0</v>
      </c>
      <c r="AC152" s="233">
        <v>0</v>
      </c>
      <c r="AD152" s="233">
        <v>1.5</v>
      </c>
      <c r="AE152" s="234">
        <v>0.9</v>
      </c>
      <c r="AF152" s="233">
        <v>3.5</v>
      </c>
      <c r="AG152" s="233">
        <v>-1</v>
      </c>
      <c r="AH152" s="233">
        <v>-2.7</v>
      </c>
      <c r="AI152" s="233">
        <v>-0.7</v>
      </c>
      <c r="AJ152" s="233">
        <v>-4</v>
      </c>
      <c r="AK152" s="233" t="s">
        <v>176</v>
      </c>
      <c r="AL152" s="233">
        <v>-4.7</v>
      </c>
      <c r="AM152" s="233">
        <v>-1.8</v>
      </c>
      <c r="AN152" s="144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4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3">
        <v>116.61895</v>
      </c>
      <c r="C153" s="233">
        <v>125.85831</v>
      </c>
      <c r="D153" s="233">
        <v>121.28307</v>
      </c>
      <c r="E153" s="233">
        <v>84.031220000000005</v>
      </c>
      <c r="F153" s="233" t="s">
        <v>176</v>
      </c>
      <c r="G153" s="233">
        <v>123.67691000000001</v>
      </c>
      <c r="H153" s="233" t="s">
        <v>176</v>
      </c>
      <c r="I153" s="233">
        <v>115.00081</v>
      </c>
      <c r="J153" s="233">
        <v>148.87519</v>
      </c>
      <c r="K153" s="233">
        <v>118.29797000000001</v>
      </c>
      <c r="L153" s="233">
        <v>161.10988</v>
      </c>
      <c r="M153" s="233">
        <v>93.866550000000004</v>
      </c>
      <c r="N153" s="233">
        <v>117.90067000000001</v>
      </c>
      <c r="O153" s="233">
        <v>100.12155</v>
      </c>
      <c r="P153" s="233">
        <v>101.71473</v>
      </c>
      <c r="Q153" s="233">
        <v>102.45693</v>
      </c>
      <c r="R153" s="233" t="s">
        <v>176</v>
      </c>
      <c r="S153" s="233">
        <v>87.830240000000003</v>
      </c>
      <c r="T153" s="233">
        <v>100.30942</v>
      </c>
      <c r="U153" s="233">
        <v>-0.9</v>
      </c>
      <c r="V153" s="233">
        <v>1.6</v>
      </c>
      <c r="W153" s="233">
        <v>-6.6</v>
      </c>
      <c r="X153" s="233">
        <v>5.4</v>
      </c>
      <c r="Y153" s="233" t="s">
        <v>176</v>
      </c>
      <c r="Z153" s="233">
        <v>3.3</v>
      </c>
      <c r="AA153" s="233" t="s">
        <v>176</v>
      </c>
      <c r="AB153" s="233">
        <v>-0.7</v>
      </c>
      <c r="AC153" s="233">
        <v>6.1</v>
      </c>
      <c r="AD153" s="233">
        <v>-2.2000000000000002</v>
      </c>
      <c r="AE153" s="234">
        <v>4.9000000000000004</v>
      </c>
      <c r="AF153" s="233">
        <v>-5.7</v>
      </c>
      <c r="AG153" s="233">
        <v>2.2999999999999998</v>
      </c>
      <c r="AH153" s="233">
        <v>-1.7</v>
      </c>
      <c r="AI153" s="233">
        <v>-0.8</v>
      </c>
      <c r="AJ153" s="233">
        <v>-2</v>
      </c>
      <c r="AK153" s="233" t="s">
        <v>176</v>
      </c>
      <c r="AL153" s="233">
        <v>8.1999999999999993</v>
      </c>
      <c r="AM153" s="233">
        <v>4.2</v>
      </c>
      <c r="AN153" s="144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4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3">
        <v>115.47492</v>
      </c>
      <c r="C154" s="233">
        <v>120.70417999999999</v>
      </c>
      <c r="D154" s="233">
        <v>110.72329999999999</v>
      </c>
      <c r="E154" s="233">
        <v>85.941119999999998</v>
      </c>
      <c r="F154" s="233" t="s">
        <v>176</v>
      </c>
      <c r="G154" s="233">
        <v>121.75194</v>
      </c>
      <c r="H154" s="233" t="s">
        <v>176</v>
      </c>
      <c r="I154" s="233">
        <v>114.50998</v>
      </c>
      <c r="J154" s="233">
        <v>135.45999</v>
      </c>
      <c r="K154" s="233">
        <v>117.14324000000001</v>
      </c>
      <c r="L154" s="233">
        <v>162.33592999999999</v>
      </c>
      <c r="M154" s="233">
        <v>91.444760000000002</v>
      </c>
      <c r="N154" s="233">
        <v>118.69856</v>
      </c>
      <c r="O154" s="233">
        <v>101.56641999999999</v>
      </c>
      <c r="P154" s="233">
        <v>101.51747</v>
      </c>
      <c r="Q154" s="233">
        <v>100.87053</v>
      </c>
      <c r="R154" s="233" t="s">
        <v>176</v>
      </c>
      <c r="S154" s="233">
        <v>86.279470000000003</v>
      </c>
      <c r="T154" s="233">
        <v>102.09482</v>
      </c>
      <c r="U154" s="233">
        <v>-1</v>
      </c>
      <c r="V154" s="233">
        <v>-4.0999999999999996</v>
      </c>
      <c r="W154" s="233">
        <v>-8.6999999999999993</v>
      </c>
      <c r="X154" s="233">
        <v>2.2999999999999998</v>
      </c>
      <c r="Y154" s="233" t="s">
        <v>176</v>
      </c>
      <c r="Z154" s="233">
        <v>-1.6</v>
      </c>
      <c r="AA154" s="233" t="s">
        <v>176</v>
      </c>
      <c r="AB154" s="233">
        <v>-0.4</v>
      </c>
      <c r="AC154" s="233">
        <v>-9</v>
      </c>
      <c r="AD154" s="233">
        <v>-1</v>
      </c>
      <c r="AE154" s="234">
        <v>0.8</v>
      </c>
      <c r="AF154" s="233">
        <v>-2.6</v>
      </c>
      <c r="AG154" s="233">
        <v>0.7</v>
      </c>
      <c r="AH154" s="233">
        <v>1.4</v>
      </c>
      <c r="AI154" s="233">
        <v>-0.2</v>
      </c>
      <c r="AJ154" s="233">
        <v>-1.5</v>
      </c>
      <c r="AK154" s="233" t="s">
        <v>176</v>
      </c>
      <c r="AL154" s="233">
        <v>-1.8</v>
      </c>
      <c r="AM154" s="233">
        <v>1.8</v>
      </c>
      <c r="AN154" s="144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4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3">
        <v>112.16625000000001</v>
      </c>
      <c r="C155" s="233">
        <v>113.02153</v>
      </c>
      <c r="D155" s="233">
        <v>97.977590000000006</v>
      </c>
      <c r="E155" s="233">
        <v>83.442059999999998</v>
      </c>
      <c r="F155" s="233" t="s">
        <v>176</v>
      </c>
      <c r="G155" s="233">
        <v>111.27361000000001</v>
      </c>
      <c r="H155" s="233" t="s">
        <v>176</v>
      </c>
      <c r="I155" s="233">
        <v>104.03025</v>
      </c>
      <c r="J155" s="233">
        <v>128.91422</v>
      </c>
      <c r="K155" s="233">
        <v>114.46186</v>
      </c>
      <c r="L155" s="233">
        <v>164.79481999999999</v>
      </c>
      <c r="M155" s="233">
        <v>96.073350000000005</v>
      </c>
      <c r="N155" s="233">
        <v>115.08678999999999</v>
      </c>
      <c r="O155" s="233">
        <v>90.291589999999999</v>
      </c>
      <c r="P155" s="233">
        <v>95.77319</v>
      </c>
      <c r="Q155" s="233">
        <v>96.489739999999998</v>
      </c>
      <c r="R155" s="233" t="s">
        <v>176</v>
      </c>
      <c r="S155" s="233">
        <v>83.074219999999997</v>
      </c>
      <c r="T155" s="233">
        <v>102.12187</v>
      </c>
      <c r="U155" s="233">
        <v>-2.9</v>
      </c>
      <c r="V155" s="233">
        <v>-6.4</v>
      </c>
      <c r="W155" s="233">
        <v>-11.5</v>
      </c>
      <c r="X155" s="233">
        <v>-2.9</v>
      </c>
      <c r="Y155" s="233" t="s">
        <v>176</v>
      </c>
      <c r="Z155" s="233">
        <v>-8.6</v>
      </c>
      <c r="AA155" s="233" t="s">
        <v>176</v>
      </c>
      <c r="AB155" s="233">
        <v>-9.1999999999999993</v>
      </c>
      <c r="AC155" s="233">
        <v>-4.8</v>
      </c>
      <c r="AD155" s="233">
        <v>-2.2999999999999998</v>
      </c>
      <c r="AE155" s="234">
        <v>1.5</v>
      </c>
      <c r="AF155" s="233">
        <v>5.0999999999999996</v>
      </c>
      <c r="AG155" s="233">
        <v>-3</v>
      </c>
      <c r="AH155" s="233">
        <v>-11.1</v>
      </c>
      <c r="AI155" s="233">
        <v>-5.7</v>
      </c>
      <c r="AJ155" s="233">
        <v>-4.3</v>
      </c>
      <c r="AK155" s="233" t="s">
        <v>176</v>
      </c>
      <c r="AL155" s="233">
        <v>-3.7</v>
      </c>
      <c r="AM155" s="233">
        <v>0</v>
      </c>
      <c r="AN155" s="144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4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3">
        <v>114.98684</v>
      </c>
      <c r="C156" s="233">
        <v>120.9811</v>
      </c>
      <c r="D156" s="233">
        <v>114.22878</v>
      </c>
      <c r="E156" s="233">
        <v>83.813550000000006</v>
      </c>
      <c r="F156" s="233" t="s">
        <v>176</v>
      </c>
      <c r="G156" s="233">
        <v>122.52672</v>
      </c>
      <c r="H156" s="233" t="s">
        <v>176</v>
      </c>
      <c r="I156" s="233">
        <v>106.57541000000001</v>
      </c>
      <c r="J156" s="233">
        <v>138.43222</v>
      </c>
      <c r="K156" s="233">
        <v>116.05703</v>
      </c>
      <c r="L156" s="233">
        <v>174.94085999999999</v>
      </c>
      <c r="M156" s="233">
        <v>98.174769999999995</v>
      </c>
      <c r="N156" s="233">
        <v>115.20023</v>
      </c>
      <c r="O156" s="233">
        <v>100.48394999999999</v>
      </c>
      <c r="P156" s="233">
        <v>101.08678999999999</v>
      </c>
      <c r="Q156" s="233">
        <v>98.874170000000007</v>
      </c>
      <c r="R156" s="233" t="s">
        <v>176</v>
      </c>
      <c r="S156" s="233">
        <v>90.103049999999996</v>
      </c>
      <c r="T156" s="233">
        <v>99.233369999999994</v>
      </c>
      <c r="U156" s="233">
        <v>2.5</v>
      </c>
      <c r="V156" s="233">
        <v>7</v>
      </c>
      <c r="W156" s="233">
        <v>16.600000000000001</v>
      </c>
      <c r="X156" s="233">
        <v>0.4</v>
      </c>
      <c r="Y156" s="233" t="s">
        <v>176</v>
      </c>
      <c r="Z156" s="233">
        <v>10.1</v>
      </c>
      <c r="AA156" s="233" t="s">
        <v>176</v>
      </c>
      <c r="AB156" s="233">
        <v>2.4</v>
      </c>
      <c r="AC156" s="233">
        <v>7.4</v>
      </c>
      <c r="AD156" s="233">
        <v>1.4</v>
      </c>
      <c r="AE156" s="234">
        <v>6.2</v>
      </c>
      <c r="AF156" s="233">
        <v>2.2000000000000002</v>
      </c>
      <c r="AG156" s="233">
        <v>0.1</v>
      </c>
      <c r="AH156" s="233">
        <v>11.3</v>
      </c>
      <c r="AI156" s="233">
        <v>5.5</v>
      </c>
      <c r="AJ156" s="233">
        <v>2.5</v>
      </c>
      <c r="AK156" s="233" t="s">
        <v>176</v>
      </c>
      <c r="AL156" s="233">
        <v>8.5</v>
      </c>
      <c r="AM156" s="233">
        <v>-2.8</v>
      </c>
      <c r="AN156" s="144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4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3">
        <v>115.42018</v>
      </c>
      <c r="C157" s="233">
        <v>117.7355</v>
      </c>
      <c r="D157" s="233">
        <v>107.15421000000001</v>
      </c>
      <c r="E157" s="233">
        <v>86.200729999999993</v>
      </c>
      <c r="F157" s="233" t="s">
        <v>176</v>
      </c>
      <c r="G157" s="233">
        <v>121.55620999999999</v>
      </c>
      <c r="H157" s="233" t="s">
        <v>176</v>
      </c>
      <c r="I157" s="233">
        <v>107.45058</v>
      </c>
      <c r="J157" s="233">
        <v>131.20875000000001</v>
      </c>
      <c r="K157" s="233">
        <v>113.74254999999999</v>
      </c>
      <c r="L157" s="233">
        <v>179.29542000000001</v>
      </c>
      <c r="M157" s="233">
        <v>95.001260000000002</v>
      </c>
      <c r="N157" s="233">
        <v>113.97101000000001</v>
      </c>
      <c r="O157" s="233">
        <v>98.896770000000004</v>
      </c>
      <c r="P157" s="233">
        <v>99.980069999999998</v>
      </c>
      <c r="Q157" s="233">
        <v>104.03394</v>
      </c>
      <c r="R157" s="233" t="s">
        <v>176</v>
      </c>
      <c r="S157" s="233">
        <v>87.86739</v>
      </c>
      <c r="T157" s="233">
        <v>101.93404</v>
      </c>
      <c r="U157" s="233">
        <v>0.4</v>
      </c>
      <c r="V157" s="233">
        <v>-2.7</v>
      </c>
      <c r="W157" s="233">
        <v>-6.2</v>
      </c>
      <c r="X157" s="233">
        <v>2.8</v>
      </c>
      <c r="Y157" s="233" t="s">
        <v>176</v>
      </c>
      <c r="Z157" s="233">
        <v>-0.8</v>
      </c>
      <c r="AA157" s="233" t="s">
        <v>176</v>
      </c>
      <c r="AB157" s="233">
        <v>0.8</v>
      </c>
      <c r="AC157" s="233">
        <v>-5.2</v>
      </c>
      <c r="AD157" s="233">
        <v>-2</v>
      </c>
      <c r="AE157" s="234">
        <v>2.5</v>
      </c>
      <c r="AF157" s="233">
        <v>-3.2</v>
      </c>
      <c r="AG157" s="233">
        <v>-1.1000000000000001</v>
      </c>
      <c r="AH157" s="233">
        <v>-1.6</v>
      </c>
      <c r="AI157" s="233">
        <v>-1.1000000000000001</v>
      </c>
      <c r="AJ157" s="233">
        <v>5.2</v>
      </c>
      <c r="AK157" s="233" t="s">
        <v>176</v>
      </c>
      <c r="AL157" s="233">
        <v>-2.5</v>
      </c>
      <c r="AM157" s="233">
        <v>2.7</v>
      </c>
      <c r="AN157" s="144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4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3">
        <v>115.62451</v>
      </c>
      <c r="C158" s="233">
        <v>122.87112</v>
      </c>
      <c r="D158" s="233">
        <v>111.79439000000001</v>
      </c>
      <c r="E158" s="233">
        <v>84.977369999999993</v>
      </c>
      <c r="F158" s="233" t="s">
        <v>176</v>
      </c>
      <c r="G158" s="233">
        <v>123.61315999999999</v>
      </c>
      <c r="H158" s="233" t="s">
        <v>176</v>
      </c>
      <c r="I158" s="233">
        <v>108.02434</v>
      </c>
      <c r="J158" s="233">
        <v>142.25478000000001</v>
      </c>
      <c r="K158" s="233">
        <v>119.9995</v>
      </c>
      <c r="L158" s="233">
        <v>182.13926000000001</v>
      </c>
      <c r="M158" s="233">
        <v>92.335650000000001</v>
      </c>
      <c r="N158" s="233">
        <v>114.79234</v>
      </c>
      <c r="O158" s="233">
        <v>101.16092999999999</v>
      </c>
      <c r="P158" s="233">
        <v>102.27355</v>
      </c>
      <c r="Q158" s="233">
        <v>110.24969</v>
      </c>
      <c r="R158" s="233" t="s">
        <v>176</v>
      </c>
      <c r="S158" s="233">
        <v>86.913229999999999</v>
      </c>
      <c r="T158" s="233">
        <v>103.50597999999999</v>
      </c>
      <c r="U158" s="233">
        <v>0.2</v>
      </c>
      <c r="V158" s="233">
        <v>4.4000000000000004</v>
      </c>
      <c r="W158" s="233">
        <v>4.3</v>
      </c>
      <c r="X158" s="233">
        <v>-1.4</v>
      </c>
      <c r="Y158" s="233" t="s">
        <v>176</v>
      </c>
      <c r="Z158" s="233">
        <v>1.7</v>
      </c>
      <c r="AA158" s="233" t="s">
        <v>176</v>
      </c>
      <c r="AB158" s="233">
        <v>0.5</v>
      </c>
      <c r="AC158" s="233">
        <v>8.4</v>
      </c>
      <c r="AD158" s="233">
        <v>5.5</v>
      </c>
      <c r="AE158" s="234">
        <v>1.6</v>
      </c>
      <c r="AF158" s="233">
        <v>-2.8</v>
      </c>
      <c r="AG158" s="233">
        <v>0.7</v>
      </c>
      <c r="AH158" s="233">
        <v>2.2999999999999998</v>
      </c>
      <c r="AI158" s="233">
        <v>2.2999999999999998</v>
      </c>
      <c r="AJ158" s="233">
        <v>6</v>
      </c>
      <c r="AK158" s="233" t="s">
        <v>176</v>
      </c>
      <c r="AL158" s="233">
        <v>-1.1000000000000001</v>
      </c>
      <c r="AM158" s="233">
        <v>1.5</v>
      </c>
      <c r="AN158" s="144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4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3">
        <v>115.70289</v>
      </c>
      <c r="C159" s="233">
        <v>120.72718999999999</v>
      </c>
      <c r="D159" s="233">
        <v>112.54731</v>
      </c>
      <c r="E159" s="233">
        <v>87.852360000000004</v>
      </c>
      <c r="F159" s="233" t="s">
        <v>176</v>
      </c>
      <c r="G159" s="233">
        <v>119.07487999999999</v>
      </c>
      <c r="H159" s="233" t="s">
        <v>176</v>
      </c>
      <c r="I159" s="233">
        <v>104.52804</v>
      </c>
      <c r="J159" s="233">
        <v>142.86878999999999</v>
      </c>
      <c r="K159" s="233">
        <v>115.81692</v>
      </c>
      <c r="L159" s="233">
        <v>182.28874999999999</v>
      </c>
      <c r="M159" s="233">
        <v>91.847939999999994</v>
      </c>
      <c r="N159" s="233">
        <v>115.09905999999999</v>
      </c>
      <c r="O159" s="233">
        <v>101.37739000000001</v>
      </c>
      <c r="P159" s="233">
        <v>103.44182000000001</v>
      </c>
      <c r="Q159" s="233">
        <v>106.04268</v>
      </c>
      <c r="R159" s="233" t="s">
        <v>176</v>
      </c>
      <c r="S159" s="233">
        <v>90.898679999999999</v>
      </c>
      <c r="T159" s="233">
        <v>105.10329</v>
      </c>
      <c r="U159" s="233">
        <v>0.1</v>
      </c>
      <c r="V159" s="233">
        <v>-1.7</v>
      </c>
      <c r="W159" s="233">
        <v>0.7</v>
      </c>
      <c r="X159" s="233">
        <v>3.4</v>
      </c>
      <c r="Y159" s="233" t="s">
        <v>176</v>
      </c>
      <c r="Z159" s="233">
        <v>-3.7</v>
      </c>
      <c r="AA159" s="233" t="s">
        <v>176</v>
      </c>
      <c r="AB159" s="233">
        <v>-3.2</v>
      </c>
      <c r="AC159" s="233">
        <v>0.4</v>
      </c>
      <c r="AD159" s="233">
        <v>-3.5</v>
      </c>
      <c r="AE159" s="234">
        <v>0.1</v>
      </c>
      <c r="AF159" s="233">
        <v>-0.5</v>
      </c>
      <c r="AG159" s="233">
        <v>0.3</v>
      </c>
      <c r="AH159" s="233">
        <v>0.2</v>
      </c>
      <c r="AI159" s="233">
        <v>1.1000000000000001</v>
      </c>
      <c r="AJ159" s="233">
        <v>-3.8</v>
      </c>
      <c r="AK159" s="233" t="s">
        <v>176</v>
      </c>
      <c r="AL159" s="233">
        <v>4.5999999999999996</v>
      </c>
      <c r="AM159" s="233">
        <v>1.5</v>
      </c>
      <c r="AN159" s="144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4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3">
        <v>114.74177</v>
      </c>
      <c r="C160" s="233">
        <v>121.58539</v>
      </c>
      <c r="D160" s="233">
        <v>104.87842999999999</v>
      </c>
      <c r="E160" s="233">
        <v>87.351420000000005</v>
      </c>
      <c r="F160" s="233" t="s">
        <v>176</v>
      </c>
      <c r="G160" s="233">
        <v>117.41692</v>
      </c>
      <c r="H160" s="233" t="s">
        <v>176</v>
      </c>
      <c r="I160" s="233">
        <v>107.16888</v>
      </c>
      <c r="J160" s="233">
        <v>143.70739</v>
      </c>
      <c r="K160" s="233">
        <v>113.40688</v>
      </c>
      <c r="L160" s="233">
        <v>181.79274000000001</v>
      </c>
      <c r="M160" s="233">
        <v>92.85942</v>
      </c>
      <c r="N160" s="233">
        <v>110.11199000000001</v>
      </c>
      <c r="O160" s="233">
        <v>99.649029999999996</v>
      </c>
      <c r="P160" s="233">
        <v>99.649630000000002</v>
      </c>
      <c r="Q160" s="233">
        <v>104.5264</v>
      </c>
      <c r="R160" s="233" t="s">
        <v>176</v>
      </c>
      <c r="S160" s="233">
        <v>89.849649999999997</v>
      </c>
      <c r="T160" s="233">
        <v>105.509</v>
      </c>
      <c r="U160" s="233">
        <v>-0.8</v>
      </c>
      <c r="V160" s="233">
        <v>0.7</v>
      </c>
      <c r="W160" s="233">
        <v>-6.8</v>
      </c>
      <c r="X160" s="233">
        <v>-0.6</v>
      </c>
      <c r="Y160" s="233" t="s">
        <v>176</v>
      </c>
      <c r="Z160" s="233">
        <v>-1.4</v>
      </c>
      <c r="AA160" s="233" t="s">
        <v>176</v>
      </c>
      <c r="AB160" s="233">
        <v>2.5</v>
      </c>
      <c r="AC160" s="233">
        <v>0.6</v>
      </c>
      <c r="AD160" s="233">
        <v>-2.1</v>
      </c>
      <c r="AE160" s="234">
        <v>-0.3</v>
      </c>
      <c r="AF160" s="233">
        <v>1.1000000000000001</v>
      </c>
      <c r="AG160" s="233">
        <v>-4.3</v>
      </c>
      <c r="AH160" s="233">
        <v>-1.7</v>
      </c>
      <c r="AI160" s="233">
        <v>-3.7</v>
      </c>
      <c r="AJ160" s="233">
        <v>-1.4</v>
      </c>
      <c r="AK160" s="233" t="s">
        <v>176</v>
      </c>
      <c r="AL160" s="233">
        <v>-1.2</v>
      </c>
      <c r="AM160" s="233">
        <v>0.4</v>
      </c>
      <c r="AN160" s="144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4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3">
        <v>111.40898</v>
      </c>
      <c r="C161" s="233">
        <v>120.4726</v>
      </c>
      <c r="D161" s="233">
        <v>113.42103</v>
      </c>
      <c r="E161" s="233">
        <v>87.369259999999997</v>
      </c>
      <c r="F161" s="233" t="s">
        <v>176</v>
      </c>
      <c r="G161" s="233">
        <v>120.53637999999999</v>
      </c>
      <c r="H161" s="233" t="s">
        <v>176</v>
      </c>
      <c r="I161" s="233">
        <v>106.30664</v>
      </c>
      <c r="J161" s="233">
        <v>136.78908999999999</v>
      </c>
      <c r="K161" s="233">
        <v>110.56523</v>
      </c>
      <c r="L161" s="233">
        <v>178.51772</v>
      </c>
      <c r="M161" s="233">
        <v>94.198589999999996</v>
      </c>
      <c r="N161" s="233">
        <v>109.54927000000001</v>
      </c>
      <c r="O161" s="233">
        <v>99.893339999999995</v>
      </c>
      <c r="P161" s="233">
        <v>94.007909999999995</v>
      </c>
      <c r="Q161" s="233">
        <v>98.144570000000002</v>
      </c>
      <c r="R161" s="233" t="s">
        <v>176</v>
      </c>
      <c r="S161" s="233">
        <v>87.100489999999994</v>
      </c>
      <c r="T161" s="233">
        <v>97.675319999999999</v>
      </c>
      <c r="U161" s="233">
        <v>-2.9</v>
      </c>
      <c r="V161" s="233">
        <v>-0.9</v>
      </c>
      <c r="W161" s="233">
        <v>8.1</v>
      </c>
      <c r="X161" s="233">
        <v>0</v>
      </c>
      <c r="Y161" s="233" t="s">
        <v>176</v>
      </c>
      <c r="Z161" s="233">
        <v>2.7</v>
      </c>
      <c r="AA161" s="233" t="s">
        <v>176</v>
      </c>
      <c r="AB161" s="233">
        <v>-0.8</v>
      </c>
      <c r="AC161" s="233">
        <v>-4.8</v>
      </c>
      <c r="AD161" s="233">
        <v>-2.5</v>
      </c>
      <c r="AE161" s="234">
        <v>-1.8</v>
      </c>
      <c r="AF161" s="233">
        <v>1.4</v>
      </c>
      <c r="AG161" s="233">
        <v>-0.5</v>
      </c>
      <c r="AH161" s="233">
        <v>0.2</v>
      </c>
      <c r="AI161" s="233">
        <v>-5.7</v>
      </c>
      <c r="AJ161" s="233">
        <v>-6.1</v>
      </c>
      <c r="AK161" s="233" t="s">
        <v>176</v>
      </c>
      <c r="AL161" s="233">
        <v>-3.1</v>
      </c>
      <c r="AM161" s="233">
        <v>-7.4</v>
      </c>
      <c r="AN161" s="144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4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3">
        <v>112.09996</v>
      </c>
      <c r="C162" s="233">
        <v>117.92022</v>
      </c>
      <c r="D162" s="233">
        <v>110.12179</v>
      </c>
      <c r="E162" s="233">
        <v>84.242649999999998</v>
      </c>
      <c r="F162" s="233" t="s">
        <v>176</v>
      </c>
      <c r="G162" s="233">
        <v>114.52439</v>
      </c>
      <c r="H162" s="233" t="s">
        <v>176</v>
      </c>
      <c r="I162" s="233">
        <v>122.37220000000001</v>
      </c>
      <c r="J162" s="233">
        <v>120.98412999999999</v>
      </c>
      <c r="K162" s="233">
        <v>115.4747</v>
      </c>
      <c r="L162" s="233">
        <v>184.64353</v>
      </c>
      <c r="M162" s="233">
        <v>94.362340000000003</v>
      </c>
      <c r="N162" s="233">
        <v>111.64865</v>
      </c>
      <c r="O162" s="233">
        <v>96.414550000000006</v>
      </c>
      <c r="P162" s="233">
        <v>95.985110000000006</v>
      </c>
      <c r="Q162" s="233">
        <v>94.070589999999996</v>
      </c>
      <c r="R162" s="233" t="s">
        <v>176</v>
      </c>
      <c r="S162" s="233">
        <v>85.293620000000004</v>
      </c>
      <c r="T162" s="233">
        <v>96.422470000000004</v>
      </c>
      <c r="U162" s="233">
        <v>0.6</v>
      </c>
      <c r="V162" s="233">
        <v>-2.1</v>
      </c>
      <c r="W162" s="233">
        <v>-2.9</v>
      </c>
      <c r="X162" s="233">
        <v>-3.6</v>
      </c>
      <c r="Y162" s="233" t="s">
        <v>176</v>
      </c>
      <c r="Z162" s="233">
        <v>-5</v>
      </c>
      <c r="AA162" s="233" t="s">
        <v>176</v>
      </c>
      <c r="AB162" s="233">
        <v>15.1</v>
      </c>
      <c r="AC162" s="233">
        <v>-11.6</v>
      </c>
      <c r="AD162" s="233">
        <v>4.4000000000000004</v>
      </c>
      <c r="AE162" s="234">
        <v>3.4</v>
      </c>
      <c r="AF162" s="233">
        <v>0.2</v>
      </c>
      <c r="AG162" s="233">
        <v>1.9</v>
      </c>
      <c r="AH162" s="233">
        <v>-3.5</v>
      </c>
      <c r="AI162" s="233">
        <v>2.1</v>
      </c>
      <c r="AJ162" s="233">
        <v>-4.2</v>
      </c>
      <c r="AK162" s="233" t="s">
        <v>176</v>
      </c>
      <c r="AL162" s="233">
        <v>-2.1</v>
      </c>
      <c r="AM162" s="233">
        <v>-1.3</v>
      </c>
      <c r="AN162" s="144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4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3">
        <v>111.20771000000001</v>
      </c>
      <c r="C163" s="233">
        <v>116.61905</v>
      </c>
      <c r="D163" s="233">
        <v>106.49961999999999</v>
      </c>
      <c r="E163" s="233">
        <v>87.339910000000003</v>
      </c>
      <c r="F163" s="233" t="s">
        <v>176</v>
      </c>
      <c r="G163" s="233">
        <v>115.18183000000001</v>
      </c>
      <c r="H163" s="233" t="s">
        <v>176</v>
      </c>
      <c r="I163" s="233">
        <v>121.04362</v>
      </c>
      <c r="J163" s="233">
        <v>110.97129</v>
      </c>
      <c r="K163" s="233">
        <v>111.59466</v>
      </c>
      <c r="L163" s="233">
        <v>185.95151999999999</v>
      </c>
      <c r="M163" s="233">
        <v>88.006699999999995</v>
      </c>
      <c r="N163" s="233">
        <v>110.50012</v>
      </c>
      <c r="O163" s="233">
        <v>95.236419999999995</v>
      </c>
      <c r="P163" s="233">
        <v>94.767390000000006</v>
      </c>
      <c r="Q163" s="233">
        <v>94.201179999999994</v>
      </c>
      <c r="R163" s="233" t="s">
        <v>176</v>
      </c>
      <c r="S163" s="233">
        <v>83.433989999999994</v>
      </c>
      <c r="T163" s="233">
        <v>100.25993</v>
      </c>
      <c r="U163" s="233">
        <v>-0.8</v>
      </c>
      <c r="V163" s="233">
        <v>-1.1000000000000001</v>
      </c>
      <c r="W163" s="233">
        <v>-3.3</v>
      </c>
      <c r="X163" s="233">
        <v>3.7</v>
      </c>
      <c r="Y163" s="233" t="s">
        <v>176</v>
      </c>
      <c r="Z163" s="233">
        <v>0.6</v>
      </c>
      <c r="AA163" s="233" t="s">
        <v>176</v>
      </c>
      <c r="AB163" s="233">
        <v>-1.1000000000000001</v>
      </c>
      <c r="AC163" s="233">
        <v>-8.3000000000000007</v>
      </c>
      <c r="AD163" s="233">
        <v>-3.4</v>
      </c>
      <c r="AE163" s="234">
        <v>0.7</v>
      </c>
      <c r="AF163" s="233">
        <v>-6.7</v>
      </c>
      <c r="AG163" s="233">
        <v>-1</v>
      </c>
      <c r="AH163" s="233">
        <v>-1.2</v>
      </c>
      <c r="AI163" s="233">
        <v>-1.3</v>
      </c>
      <c r="AJ163" s="233">
        <v>0.1</v>
      </c>
      <c r="AK163" s="233" t="s">
        <v>176</v>
      </c>
      <c r="AL163" s="233">
        <v>-2.2000000000000002</v>
      </c>
      <c r="AM163" s="233">
        <v>4</v>
      </c>
      <c r="AN163" s="144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4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3">
        <v>110.63352</v>
      </c>
      <c r="C164" s="233">
        <v>123.8801</v>
      </c>
      <c r="D164" s="233">
        <v>97.422060000000002</v>
      </c>
      <c r="E164" s="233">
        <v>90.065259999999995</v>
      </c>
      <c r="F164" s="233" t="s">
        <v>176</v>
      </c>
      <c r="G164" s="233">
        <v>111.20828</v>
      </c>
      <c r="H164" s="233" t="s">
        <v>176</v>
      </c>
      <c r="I164" s="233">
        <v>116.48248</v>
      </c>
      <c r="J164" s="233">
        <v>136.37726000000001</v>
      </c>
      <c r="K164" s="233">
        <v>109.9753</v>
      </c>
      <c r="L164" s="233">
        <v>185.74252999999999</v>
      </c>
      <c r="M164" s="233">
        <v>92.31653</v>
      </c>
      <c r="N164" s="233">
        <v>108.59323999999999</v>
      </c>
      <c r="O164" s="233">
        <v>92.899519999999995</v>
      </c>
      <c r="P164" s="233">
        <v>95.56559</v>
      </c>
      <c r="Q164" s="233">
        <v>96.518770000000004</v>
      </c>
      <c r="R164" s="233" t="s">
        <v>176</v>
      </c>
      <c r="S164" s="233">
        <v>86.145859999999999</v>
      </c>
      <c r="T164" s="233">
        <v>103.78086</v>
      </c>
      <c r="U164" s="233">
        <v>-0.5</v>
      </c>
      <c r="V164" s="233">
        <v>6.2</v>
      </c>
      <c r="W164" s="233">
        <v>-8.5</v>
      </c>
      <c r="X164" s="233">
        <v>3.1</v>
      </c>
      <c r="Y164" s="233" t="s">
        <v>176</v>
      </c>
      <c r="Z164" s="233">
        <v>-3.4</v>
      </c>
      <c r="AA164" s="233" t="s">
        <v>176</v>
      </c>
      <c r="AB164" s="233">
        <v>-3.8</v>
      </c>
      <c r="AC164" s="233">
        <v>22.9</v>
      </c>
      <c r="AD164" s="233">
        <v>-1.5</v>
      </c>
      <c r="AE164" s="234">
        <v>-0.1</v>
      </c>
      <c r="AF164" s="233">
        <v>4.9000000000000004</v>
      </c>
      <c r="AG164" s="233">
        <v>-1.7</v>
      </c>
      <c r="AH164" s="233">
        <v>-2.5</v>
      </c>
      <c r="AI164" s="233">
        <v>0.8</v>
      </c>
      <c r="AJ164" s="233">
        <v>2.5</v>
      </c>
      <c r="AK164" s="233" t="s">
        <v>176</v>
      </c>
      <c r="AL164" s="233">
        <v>3.3</v>
      </c>
      <c r="AM164" s="233">
        <v>3.5</v>
      </c>
      <c r="AN164" s="144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4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3">
        <v>108.52791999999999</v>
      </c>
      <c r="C165" s="233">
        <v>119.88871</v>
      </c>
      <c r="D165" s="233">
        <v>98.326589999999996</v>
      </c>
      <c r="E165" s="233">
        <v>90.082319999999996</v>
      </c>
      <c r="F165" s="233" t="s">
        <v>176</v>
      </c>
      <c r="G165" s="233">
        <v>107.31285</v>
      </c>
      <c r="H165" s="233" t="s">
        <v>176</v>
      </c>
      <c r="I165" s="233">
        <v>107.11687999999999</v>
      </c>
      <c r="J165" s="233">
        <v>130.67769000000001</v>
      </c>
      <c r="K165" s="233">
        <v>108.75866000000001</v>
      </c>
      <c r="L165" s="233">
        <v>182.95405</v>
      </c>
      <c r="M165" s="233">
        <v>92.061459999999997</v>
      </c>
      <c r="N165" s="233">
        <v>105.22378999999999</v>
      </c>
      <c r="O165" s="233">
        <v>98.674589999999995</v>
      </c>
      <c r="P165" s="233">
        <v>94.929180000000002</v>
      </c>
      <c r="Q165" s="233">
        <v>95.142359999999996</v>
      </c>
      <c r="R165" s="233" t="s">
        <v>176</v>
      </c>
      <c r="S165" s="233">
        <v>83.774990000000003</v>
      </c>
      <c r="T165" s="233">
        <v>104.16902</v>
      </c>
      <c r="U165" s="233">
        <v>-1.9</v>
      </c>
      <c r="V165" s="233">
        <v>-3.2</v>
      </c>
      <c r="W165" s="233">
        <v>0.9</v>
      </c>
      <c r="X165" s="233">
        <v>0</v>
      </c>
      <c r="Y165" s="233" t="s">
        <v>176</v>
      </c>
      <c r="Z165" s="233">
        <v>-3.5</v>
      </c>
      <c r="AA165" s="233" t="s">
        <v>176</v>
      </c>
      <c r="AB165" s="233">
        <v>-8</v>
      </c>
      <c r="AC165" s="233">
        <v>-4.2</v>
      </c>
      <c r="AD165" s="233">
        <v>-1.1000000000000001</v>
      </c>
      <c r="AE165" s="234">
        <v>-1.5</v>
      </c>
      <c r="AF165" s="233">
        <v>-0.3</v>
      </c>
      <c r="AG165" s="233">
        <v>-3.1</v>
      </c>
      <c r="AH165" s="233">
        <v>6.2</v>
      </c>
      <c r="AI165" s="233">
        <v>-0.7</v>
      </c>
      <c r="AJ165" s="233">
        <v>-1.4</v>
      </c>
      <c r="AK165" s="233" t="s">
        <v>176</v>
      </c>
      <c r="AL165" s="233">
        <v>-2.8</v>
      </c>
      <c r="AM165" s="233">
        <v>0.4</v>
      </c>
      <c r="AN165" s="144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4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3">
        <v>107.32212</v>
      </c>
      <c r="C166" s="233">
        <v>116.58114999999999</v>
      </c>
      <c r="D166" s="233">
        <v>95.233789999999999</v>
      </c>
      <c r="E166" s="233">
        <v>86.619280000000003</v>
      </c>
      <c r="F166" s="233" t="s">
        <v>176</v>
      </c>
      <c r="G166" s="233">
        <v>106.75841</v>
      </c>
      <c r="H166" s="233" t="s">
        <v>176</v>
      </c>
      <c r="I166" s="233">
        <v>102.71299999999999</v>
      </c>
      <c r="J166" s="233">
        <v>129.04376999999999</v>
      </c>
      <c r="K166" s="233">
        <v>108.74867999999999</v>
      </c>
      <c r="L166" s="233">
        <v>184.79827</v>
      </c>
      <c r="M166" s="233">
        <v>90.306929999999994</v>
      </c>
      <c r="N166" s="233">
        <v>101.08676</v>
      </c>
      <c r="O166" s="233">
        <v>91.973569999999995</v>
      </c>
      <c r="P166" s="233">
        <v>94.373570000000001</v>
      </c>
      <c r="Q166" s="233">
        <v>91.064250000000001</v>
      </c>
      <c r="R166" s="233" t="s">
        <v>176</v>
      </c>
      <c r="S166" s="233">
        <v>80.844570000000004</v>
      </c>
      <c r="T166" s="233">
        <v>102.65169</v>
      </c>
      <c r="U166" s="233">
        <v>-1.1000000000000001</v>
      </c>
      <c r="V166" s="233">
        <v>-2.8</v>
      </c>
      <c r="W166" s="233">
        <v>-3.1</v>
      </c>
      <c r="X166" s="233">
        <v>-3.8</v>
      </c>
      <c r="Y166" s="233" t="s">
        <v>176</v>
      </c>
      <c r="Z166" s="233">
        <v>-0.5</v>
      </c>
      <c r="AA166" s="233" t="s">
        <v>176</v>
      </c>
      <c r="AB166" s="233">
        <v>-4.0999999999999996</v>
      </c>
      <c r="AC166" s="233">
        <v>-1.3</v>
      </c>
      <c r="AD166" s="233">
        <v>0</v>
      </c>
      <c r="AE166" s="234">
        <v>1</v>
      </c>
      <c r="AF166" s="233">
        <v>-1.9</v>
      </c>
      <c r="AG166" s="233">
        <v>-3.9</v>
      </c>
      <c r="AH166" s="233">
        <v>-6.8</v>
      </c>
      <c r="AI166" s="233">
        <v>-0.6</v>
      </c>
      <c r="AJ166" s="233">
        <v>-4.3</v>
      </c>
      <c r="AK166" s="233" t="s">
        <v>176</v>
      </c>
      <c r="AL166" s="233">
        <v>-3.5</v>
      </c>
      <c r="AM166" s="233">
        <v>-1.5</v>
      </c>
      <c r="AN166" s="144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4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3">
        <v>106.46569</v>
      </c>
      <c r="C167" s="233">
        <v>119.19607999999999</v>
      </c>
      <c r="D167" s="233">
        <v>96.480220000000003</v>
      </c>
      <c r="E167" s="233">
        <v>85.554720000000003</v>
      </c>
      <c r="F167" s="233" t="s">
        <v>176</v>
      </c>
      <c r="G167" s="233">
        <v>109.76003</v>
      </c>
      <c r="H167" s="233" t="s">
        <v>176</v>
      </c>
      <c r="I167" s="233">
        <v>104.34334</v>
      </c>
      <c r="J167" s="233">
        <v>134.76455000000001</v>
      </c>
      <c r="K167" s="233">
        <v>109.37785</v>
      </c>
      <c r="L167" s="233">
        <v>187.3091</v>
      </c>
      <c r="M167" s="233">
        <v>90.628020000000006</v>
      </c>
      <c r="N167" s="233">
        <v>102.98996</v>
      </c>
      <c r="O167" s="233">
        <v>95.935569999999998</v>
      </c>
      <c r="P167" s="233">
        <v>92.476159999999993</v>
      </c>
      <c r="Q167" s="233">
        <v>86.752489999999995</v>
      </c>
      <c r="R167" s="233" t="s">
        <v>176</v>
      </c>
      <c r="S167" s="233">
        <v>87.965519999999998</v>
      </c>
      <c r="T167" s="233">
        <v>102.90197999999999</v>
      </c>
      <c r="U167" s="233">
        <v>-0.8</v>
      </c>
      <c r="V167" s="233">
        <v>2.2000000000000002</v>
      </c>
      <c r="W167" s="233">
        <v>1.3</v>
      </c>
      <c r="X167" s="233">
        <v>-1.2</v>
      </c>
      <c r="Y167" s="233" t="s">
        <v>176</v>
      </c>
      <c r="Z167" s="233">
        <v>2.8</v>
      </c>
      <c r="AA167" s="233" t="s">
        <v>176</v>
      </c>
      <c r="AB167" s="233">
        <v>1.6</v>
      </c>
      <c r="AC167" s="233">
        <v>4.4000000000000004</v>
      </c>
      <c r="AD167" s="233">
        <v>0.6</v>
      </c>
      <c r="AE167" s="234">
        <v>1.4</v>
      </c>
      <c r="AF167" s="233">
        <v>0.4</v>
      </c>
      <c r="AG167" s="233">
        <v>1.9</v>
      </c>
      <c r="AH167" s="233">
        <v>4.3</v>
      </c>
      <c r="AI167" s="233">
        <v>-2</v>
      </c>
      <c r="AJ167" s="233">
        <v>-4.7</v>
      </c>
      <c r="AK167" s="233" t="s">
        <v>176</v>
      </c>
      <c r="AL167" s="233">
        <v>8.8000000000000007</v>
      </c>
      <c r="AM167" s="233">
        <v>0.2</v>
      </c>
      <c r="AN167" s="144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4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3">
        <v>104.58033</v>
      </c>
      <c r="C168" s="233">
        <v>120.26963000000001</v>
      </c>
      <c r="D168" s="233">
        <v>92.193190000000001</v>
      </c>
      <c r="E168" s="233">
        <v>86.288820000000001</v>
      </c>
      <c r="F168" s="233" t="s">
        <v>176</v>
      </c>
      <c r="G168" s="233">
        <v>104.98208</v>
      </c>
      <c r="H168" s="233" t="s">
        <v>176</v>
      </c>
      <c r="I168" s="233">
        <v>104.20725</v>
      </c>
      <c r="J168" s="233">
        <v>139.40289000000001</v>
      </c>
      <c r="K168" s="233">
        <v>107.16682</v>
      </c>
      <c r="L168" s="233">
        <v>181.58611999999999</v>
      </c>
      <c r="M168" s="233">
        <v>89.550479999999993</v>
      </c>
      <c r="N168" s="233">
        <v>99.194739999999996</v>
      </c>
      <c r="O168" s="233">
        <v>88.222099999999998</v>
      </c>
      <c r="P168" s="233">
        <v>90.716970000000003</v>
      </c>
      <c r="Q168" s="233">
        <v>94.297049999999999</v>
      </c>
      <c r="R168" s="233" t="s">
        <v>176</v>
      </c>
      <c r="S168" s="233">
        <v>91.178550000000001</v>
      </c>
      <c r="T168" s="233">
        <v>103.25100999999999</v>
      </c>
      <c r="U168" s="233">
        <v>-1.8</v>
      </c>
      <c r="V168" s="233">
        <v>0.9</v>
      </c>
      <c r="W168" s="233">
        <v>-4.4000000000000004</v>
      </c>
      <c r="X168" s="233">
        <v>0.9</v>
      </c>
      <c r="Y168" s="233" t="s">
        <v>176</v>
      </c>
      <c r="Z168" s="233">
        <v>-4.4000000000000004</v>
      </c>
      <c r="AA168" s="233" t="s">
        <v>176</v>
      </c>
      <c r="AB168" s="233">
        <v>-0.1</v>
      </c>
      <c r="AC168" s="233">
        <v>3.4</v>
      </c>
      <c r="AD168" s="233">
        <v>-2</v>
      </c>
      <c r="AE168" s="234">
        <v>-3.1</v>
      </c>
      <c r="AF168" s="233">
        <v>-1.2</v>
      </c>
      <c r="AG168" s="233">
        <v>-3.7</v>
      </c>
      <c r="AH168" s="233">
        <v>-8</v>
      </c>
      <c r="AI168" s="233">
        <v>-1.9</v>
      </c>
      <c r="AJ168" s="233">
        <v>8.6999999999999993</v>
      </c>
      <c r="AK168" s="233" t="s">
        <v>176</v>
      </c>
      <c r="AL168" s="233">
        <v>3.7</v>
      </c>
      <c r="AM168" s="233">
        <v>0.3</v>
      </c>
      <c r="AN168" s="144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4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3">
        <v>105.03946000000001</v>
      </c>
      <c r="C169" s="233">
        <v>118.66539</v>
      </c>
      <c r="D169" s="233">
        <v>93.051820000000006</v>
      </c>
      <c r="E169" s="233">
        <v>81.627210000000005</v>
      </c>
      <c r="F169" s="233" t="s">
        <v>176</v>
      </c>
      <c r="G169" s="233">
        <v>106.58617</v>
      </c>
      <c r="H169" s="233" t="s">
        <v>176</v>
      </c>
      <c r="I169" s="233">
        <v>100.68523999999999</v>
      </c>
      <c r="J169" s="233">
        <v>135.37674999999999</v>
      </c>
      <c r="K169" s="233">
        <v>108.49469000000001</v>
      </c>
      <c r="L169" s="233">
        <v>180.60029</v>
      </c>
      <c r="M169" s="233">
        <v>90.547470000000004</v>
      </c>
      <c r="N169" s="233">
        <v>97.993889999999993</v>
      </c>
      <c r="O169" s="233">
        <v>87.051140000000004</v>
      </c>
      <c r="P169" s="233">
        <v>91.583150000000003</v>
      </c>
      <c r="Q169" s="233">
        <v>90.380650000000003</v>
      </c>
      <c r="R169" s="233" t="s">
        <v>176</v>
      </c>
      <c r="S169" s="233">
        <v>92.550219999999996</v>
      </c>
      <c r="T169" s="233">
        <v>101.88321999999999</v>
      </c>
      <c r="U169" s="233">
        <v>0.4</v>
      </c>
      <c r="V169" s="233">
        <v>-1.3</v>
      </c>
      <c r="W169" s="233">
        <v>0.9</v>
      </c>
      <c r="X169" s="233">
        <v>-5.4</v>
      </c>
      <c r="Y169" s="233" t="s">
        <v>176</v>
      </c>
      <c r="Z169" s="233">
        <v>1.5</v>
      </c>
      <c r="AA169" s="233" t="s">
        <v>176</v>
      </c>
      <c r="AB169" s="233">
        <v>-3.4</v>
      </c>
      <c r="AC169" s="233">
        <v>-2.9</v>
      </c>
      <c r="AD169" s="233">
        <v>1.2</v>
      </c>
      <c r="AE169" s="234">
        <v>-0.5</v>
      </c>
      <c r="AF169" s="233">
        <v>1.1000000000000001</v>
      </c>
      <c r="AG169" s="233">
        <v>-1.2</v>
      </c>
      <c r="AH169" s="233">
        <v>-1.3</v>
      </c>
      <c r="AI169" s="233">
        <v>1</v>
      </c>
      <c r="AJ169" s="233">
        <v>-4.2</v>
      </c>
      <c r="AK169" s="233" t="s">
        <v>176</v>
      </c>
      <c r="AL169" s="233">
        <v>1.5</v>
      </c>
      <c r="AM169" s="233">
        <v>-1.3</v>
      </c>
      <c r="AN169" s="144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4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3">
        <v>102.65304999999999</v>
      </c>
      <c r="C170" s="233">
        <v>117.04358000000001</v>
      </c>
      <c r="D170" s="233">
        <v>95.729060000000004</v>
      </c>
      <c r="E170" s="233">
        <v>91.911670000000001</v>
      </c>
      <c r="F170" s="233" t="s">
        <v>176</v>
      </c>
      <c r="G170" s="233">
        <v>107.6972</v>
      </c>
      <c r="H170" s="233" t="s">
        <v>176</v>
      </c>
      <c r="I170" s="233">
        <v>101.14851</v>
      </c>
      <c r="J170" s="233">
        <v>128.54501999999999</v>
      </c>
      <c r="K170" s="233">
        <v>106.06927</v>
      </c>
      <c r="L170" s="233">
        <v>181.73328000000001</v>
      </c>
      <c r="M170" s="233">
        <v>81.708200000000005</v>
      </c>
      <c r="N170" s="233">
        <v>97.197450000000003</v>
      </c>
      <c r="O170" s="233">
        <v>94.072580000000002</v>
      </c>
      <c r="P170" s="233">
        <v>89.365780000000001</v>
      </c>
      <c r="Q170" s="233">
        <v>89.3887</v>
      </c>
      <c r="R170" s="233" t="s">
        <v>176</v>
      </c>
      <c r="S170" s="233">
        <v>97.249459999999999</v>
      </c>
      <c r="T170" s="233">
        <v>101.36075</v>
      </c>
      <c r="U170" s="233">
        <v>-2.2999999999999998</v>
      </c>
      <c r="V170" s="233">
        <v>-1.4</v>
      </c>
      <c r="W170" s="233">
        <v>2.9</v>
      </c>
      <c r="X170" s="233">
        <v>12.6</v>
      </c>
      <c r="Y170" s="233" t="s">
        <v>176</v>
      </c>
      <c r="Z170" s="233">
        <v>1</v>
      </c>
      <c r="AA170" s="233" t="s">
        <v>176</v>
      </c>
      <c r="AB170" s="233">
        <v>0.5</v>
      </c>
      <c r="AC170" s="233">
        <v>-5</v>
      </c>
      <c r="AD170" s="233">
        <v>-2.2000000000000002</v>
      </c>
      <c r="AE170" s="234">
        <v>0.6</v>
      </c>
      <c r="AF170" s="233">
        <v>-9.8000000000000007</v>
      </c>
      <c r="AG170" s="233">
        <v>-0.8</v>
      </c>
      <c r="AH170" s="233">
        <v>8.1</v>
      </c>
      <c r="AI170" s="233">
        <v>-2.4</v>
      </c>
      <c r="AJ170" s="233">
        <v>-1.1000000000000001</v>
      </c>
      <c r="AK170" s="233" t="s">
        <v>176</v>
      </c>
      <c r="AL170" s="233">
        <v>5.0999999999999996</v>
      </c>
      <c r="AM170" s="233">
        <v>-0.5</v>
      </c>
      <c r="AN170" s="144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4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3">
        <v>102.44681</v>
      </c>
      <c r="C171" s="233">
        <v>116.12818</v>
      </c>
      <c r="D171" s="233">
        <v>87.159599999999998</v>
      </c>
      <c r="E171" s="233">
        <v>87.975610000000003</v>
      </c>
      <c r="F171" s="233" t="s">
        <v>176</v>
      </c>
      <c r="G171" s="233">
        <v>107.26418</v>
      </c>
      <c r="H171" s="233" t="s">
        <v>176</v>
      </c>
      <c r="I171" s="233">
        <v>98.870419999999996</v>
      </c>
      <c r="J171" s="233">
        <v>129.04761999999999</v>
      </c>
      <c r="K171" s="233">
        <v>107.90562</v>
      </c>
      <c r="L171" s="233">
        <v>172.64404999999999</v>
      </c>
      <c r="M171" s="233">
        <v>80.224249999999998</v>
      </c>
      <c r="N171" s="233">
        <v>99.400589999999994</v>
      </c>
      <c r="O171" s="233">
        <v>87.606610000000003</v>
      </c>
      <c r="P171" s="233">
        <v>90.045259999999999</v>
      </c>
      <c r="Q171" s="233">
        <v>88.407730000000001</v>
      </c>
      <c r="R171" s="233" t="s">
        <v>176</v>
      </c>
      <c r="S171" s="233">
        <v>90.402289999999994</v>
      </c>
      <c r="T171" s="233">
        <v>100.77298999999999</v>
      </c>
      <c r="U171" s="233">
        <v>-0.2</v>
      </c>
      <c r="V171" s="233">
        <v>-0.8</v>
      </c>
      <c r="W171" s="233">
        <v>-9</v>
      </c>
      <c r="X171" s="233">
        <v>-4.3</v>
      </c>
      <c r="Y171" s="233" t="s">
        <v>176</v>
      </c>
      <c r="Z171" s="233">
        <v>-0.4</v>
      </c>
      <c r="AA171" s="233" t="s">
        <v>176</v>
      </c>
      <c r="AB171" s="233">
        <v>-2.2999999999999998</v>
      </c>
      <c r="AC171" s="233">
        <v>0.4</v>
      </c>
      <c r="AD171" s="233">
        <v>1.7</v>
      </c>
      <c r="AE171" s="234">
        <v>-5</v>
      </c>
      <c r="AF171" s="233">
        <v>-1.8</v>
      </c>
      <c r="AG171" s="233">
        <v>2.2999999999999998</v>
      </c>
      <c r="AH171" s="233">
        <v>-6.9</v>
      </c>
      <c r="AI171" s="233">
        <v>0.8</v>
      </c>
      <c r="AJ171" s="233">
        <v>-1.1000000000000001</v>
      </c>
      <c r="AK171" s="233" t="s">
        <v>176</v>
      </c>
      <c r="AL171" s="233">
        <v>-7</v>
      </c>
      <c r="AM171" s="233">
        <v>-0.6</v>
      </c>
      <c r="AN171" s="144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4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3">
        <v>100.71702999999999</v>
      </c>
      <c r="C172" s="233">
        <v>113.88242</v>
      </c>
      <c r="D172" s="233">
        <v>82.656530000000004</v>
      </c>
      <c r="E172" s="233">
        <v>88.96875</v>
      </c>
      <c r="F172" s="233" t="s">
        <v>176</v>
      </c>
      <c r="G172" s="233">
        <v>104.50530999999999</v>
      </c>
      <c r="H172" s="233" t="s">
        <v>176</v>
      </c>
      <c r="I172" s="233">
        <v>104.75299</v>
      </c>
      <c r="J172" s="233">
        <v>124.3035</v>
      </c>
      <c r="K172" s="233">
        <v>101.08163</v>
      </c>
      <c r="L172" s="233">
        <v>145.90275</v>
      </c>
      <c r="M172" s="233">
        <v>81.846810000000005</v>
      </c>
      <c r="N172" s="233">
        <v>95.835819999999998</v>
      </c>
      <c r="O172" s="233">
        <v>85.281980000000004</v>
      </c>
      <c r="P172" s="233">
        <v>91.983080000000001</v>
      </c>
      <c r="Q172" s="233">
        <v>89.179839999999999</v>
      </c>
      <c r="R172" s="233" t="s">
        <v>176</v>
      </c>
      <c r="S172" s="233">
        <v>90.453680000000006</v>
      </c>
      <c r="T172" s="233">
        <v>98.794319999999999</v>
      </c>
      <c r="U172" s="233">
        <v>-1.7</v>
      </c>
      <c r="V172" s="233">
        <v>-1.9</v>
      </c>
      <c r="W172" s="233">
        <v>-5.2</v>
      </c>
      <c r="X172" s="233">
        <v>1.1000000000000001</v>
      </c>
      <c r="Y172" s="233" t="s">
        <v>176</v>
      </c>
      <c r="Z172" s="233">
        <v>-2.6</v>
      </c>
      <c r="AA172" s="233" t="s">
        <v>176</v>
      </c>
      <c r="AB172" s="233">
        <v>5.9</v>
      </c>
      <c r="AC172" s="233">
        <v>-3.7</v>
      </c>
      <c r="AD172" s="233">
        <v>-6.3</v>
      </c>
      <c r="AE172" s="234">
        <v>-15.5</v>
      </c>
      <c r="AF172" s="233">
        <v>2</v>
      </c>
      <c r="AG172" s="233">
        <v>-3.6</v>
      </c>
      <c r="AH172" s="233">
        <v>-2.7</v>
      </c>
      <c r="AI172" s="233">
        <v>2.2000000000000002</v>
      </c>
      <c r="AJ172" s="233">
        <v>0.9</v>
      </c>
      <c r="AK172" s="233" t="s">
        <v>176</v>
      </c>
      <c r="AL172" s="233">
        <v>0.1</v>
      </c>
      <c r="AM172" s="233">
        <v>-2</v>
      </c>
      <c r="AN172" s="144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4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3">
        <v>99.153580000000005</v>
      </c>
      <c r="C173" s="233">
        <v>114.68557</v>
      </c>
      <c r="D173" s="233">
        <v>82.926540000000003</v>
      </c>
      <c r="E173" s="233">
        <v>88.454279999999997</v>
      </c>
      <c r="F173" s="233" t="s">
        <v>176</v>
      </c>
      <c r="G173" s="233">
        <v>104.03975</v>
      </c>
      <c r="H173" s="233" t="s">
        <v>176</v>
      </c>
      <c r="I173" s="233">
        <v>90.718310000000002</v>
      </c>
      <c r="J173" s="233">
        <v>131.53941</v>
      </c>
      <c r="K173" s="233">
        <v>100.97271000000001</v>
      </c>
      <c r="L173" s="233">
        <v>146.26777999999999</v>
      </c>
      <c r="M173" s="233">
        <v>83.843320000000006</v>
      </c>
      <c r="N173" s="233">
        <v>98.162670000000006</v>
      </c>
      <c r="O173" s="233">
        <v>86.713279999999997</v>
      </c>
      <c r="P173" s="233">
        <v>85.643349999999998</v>
      </c>
      <c r="Q173" s="233">
        <v>88.135159999999999</v>
      </c>
      <c r="R173" s="233" t="s">
        <v>176</v>
      </c>
      <c r="S173" s="233">
        <v>94.672690000000003</v>
      </c>
      <c r="T173" s="233">
        <v>99.637730000000005</v>
      </c>
      <c r="U173" s="233">
        <v>-1.6</v>
      </c>
      <c r="V173" s="233">
        <v>0.7</v>
      </c>
      <c r="W173" s="233">
        <v>0.3</v>
      </c>
      <c r="X173" s="233">
        <v>-0.6</v>
      </c>
      <c r="Y173" s="233" t="s">
        <v>176</v>
      </c>
      <c r="Z173" s="233">
        <v>-0.4</v>
      </c>
      <c r="AA173" s="233" t="s">
        <v>176</v>
      </c>
      <c r="AB173" s="233">
        <v>-13.4</v>
      </c>
      <c r="AC173" s="233">
        <v>5.8</v>
      </c>
      <c r="AD173" s="233">
        <v>-0.1</v>
      </c>
      <c r="AE173" s="234">
        <v>0.3</v>
      </c>
      <c r="AF173" s="233">
        <v>2.4</v>
      </c>
      <c r="AG173" s="233">
        <v>2.4</v>
      </c>
      <c r="AH173" s="233">
        <v>1.7</v>
      </c>
      <c r="AI173" s="233">
        <v>-6.9</v>
      </c>
      <c r="AJ173" s="233">
        <v>-1.2</v>
      </c>
      <c r="AK173" s="233" t="s">
        <v>176</v>
      </c>
      <c r="AL173" s="233">
        <v>4.7</v>
      </c>
      <c r="AM173" s="233">
        <v>0.9</v>
      </c>
      <c r="AN173" s="144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4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3">
        <v>100.07902</v>
      </c>
      <c r="C174" s="233">
        <v>114.9359</v>
      </c>
      <c r="D174" s="233">
        <v>77.65849</v>
      </c>
      <c r="E174" s="233">
        <v>91.829089999999994</v>
      </c>
      <c r="F174" s="233" t="s">
        <v>176</v>
      </c>
      <c r="G174" s="233">
        <v>103.6182</v>
      </c>
      <c r="H174" s="233" t="s">
        <v>176</v>
      </c>
      <c r="I174" s="233">
        <v>85.216639999999998</v>
      </c>
      <c r="J174" s="233">
        <v>133.20189999999999</v>
      </c>
      <c r="K174" s="233">
        <v>96.600669999999994</v>
      </c>
      <c r="L174" s="233">
        <v>135.8766</v>
      </c>
      <c r="M174" s="233">
        <v>80.84393</v>
      </c>
      <c r="N174" s="233">
        <v>96.672619999999995</v>
      </c>
      <c r="O174" s="233">
        <v>86.447149999999993</v>
      </c>
      <c r="P174" s="233">
        <v>88.906289999999998</v>
      </c>
      <c r="Q174" s="233">
        <v>93.381789999999995</v>
      </c>
      <c r="R174" s="233" t="s">
        <v>176</v>
      </c>
      <c r="S174" s="233">
        <v>85.980860000000007</v>
      </c>
      <c r="T174" s="233">
        <v>86.764420000000001</v>
      </c>
      <c r="U174" s="233">
        <v>0.9</v>
      </c>
      <c r="V174" s="233">
        <v>0.2</v>
      </c>
      <c r="W174" s="233">
        <v>-6.4</v>
      </c>
      <c r="X174" s="233">
        <v>3.8</v>
      </c>
      <c r="Y174" s="233" t="s">
        <v>176</v>
      </c>
      <c r="Z174" s="233">
        <v>-0.4</v>
      </c>
      <c r="AA174" s="233" t="s">
        <v>176</v>
      </c>
      <c r="AB174" s="233">
        <v>-6.1</v>
      </c>
      <c r="AC174" s="233">
        <v>1.3</v>
      </c>
      <c r="AD174" s="233">
        <v>-4.3</v>
      </c>
      <c r="AE174" s="234">
        <v>-7.1</v>
      </c>
      <c r="AF174" s="233">
        <v>-3.6</v>
      </c>
      <c r="AG174" s="233">
        <v>-1.5</v>
      </c>
      <c r="AH174" s="233">
        <v>-0.3</v>
      </c>
      <c r="AI174" s="233">
        <v>3.8</v>
      </c>
      <c r="AJ174" s="233">
        <v>6</v>
      </c>
      <c r="AK174" s="233" t="s">
        <v>176</v>
      </c>
      <c r="AL174" s="233">
        <v>-9.1999999999999993</v>
      </c>
      <c r="AM174" s="233">
        <v>-12.9</v>
      </c>
      <c r="AN174" s="144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4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3">
        <v>99.116200000000006</v>
      </c>
      <c r="C175" s="233">
        <v>113.93600000000001</v>
      </c>
      <c r="D175" s="233">
        <v>81.122810000000001</v>
      </c>
      <c r="E175" s="233">
        <v>100.22407</v>
      </c>
      <c r="F175" s="233" t="s">
        <v>176</v>
      </c>
      <c r="G175" s="233">
        <v>104.97289000000001</v>
      </c>
      <c r="H175" s="233" t="s">
        <v>176</v>
      </c>
      <c r="I175" s="233">
        <v>93.829639999999998</v>
      </c>
      <c r="J175" s="233">
        <v>121.9209</v>
      </c>
      <c r="K175" s="233">
        <v>102.17977999999999</v>
      </c>
      <c r="L175" s="233">
        <v>154.54659000000001</v>
      </c>
      <c r="M175" s="233">
        <v>84.13655</v>
      </c>
      <c r="N175" s="233">
        <v>99.026349999999994</v>
      </c>
      <c r="O175" s="233">
        <v>88.412689999999998</v>
      </c>
      <c r="P175" s="233">
        <v>86.734210000000004</v>
      </c>
      <c r="Q175" s="233">
        <v>87.362250000000003</v>
      </c>
      <c r="R175" s="233" t="s">
        <v>176</v>
      </c>
      <c r="S175" s="233">
        <v>98.295680000000004</v>
      </c>
      <c r="T175" s="233">
        <v>99.422070000000005</v>
      </c>
      <c r="U175" s="233">
        <v>-1</v>
      </c>
      <c r="V175" s="233">
        <v>-0.9</v>
      </c>
      <c r="W175" s="233">
        <v>4.5</v>
      </c>
      <c r="X175" s="233">
        <v>9.1</v>
      </c>
      <c r="Y175" s="233" t="s">
        <v>176</v>
      </c>
      <c r="Z175" s="233">
        <v>1.3</v>
      </c>
      <c r="AA175" s="233" t="s">
        <v>176</v>
      </c>
      <c r="AB175" s="233">
        <v>10.1</v>
      </c>
      <c r="AC175" s="233">
        <v>-8.5</v>
      </c>
      <c r="AD175" s="233">
        <v>5.8</v>
      </c>
      <c r="AE175" s="234">
        <v>13.7</v>
      </c>
      <c r="AF175" s="233">
        <v>4.0999999999999996</v>
      </c>
      <c r="AG175" s="233">
        <v>2.4</v>
      </c>
      <c r="AH175" s="233">
        <v>2.2999999999999998</v>
      </c>
      <c r="AI175" s="233">
        <v>-2.4</v>
      </c>
      <c r="AJ175" s="233">
        <v>-6.4</v>
      </c>
      <c r="AK175" s="233" t="s">
        <v>176</v>
      </c>
      <c r="AL175" s="233">
        <v>14.3</v>
      </c>
      <c r="AM175" s="233">
        <v>14.6</v>
      </c>
      <c r="AN175" s="144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4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3">
        <v>99.536510000000007</v>
      </c>
      <c r="C176" s="233">
        <v>118.0382</v>
      </c>
      <c r="D176" s="233">
        <v>88.203479999999999</v>
      </c>
      <c r="E176" s="233">
        <v>96.370949999999993</v>
      </c>
      <c r="F176" s="233" t="s">
        <v>176</v>
      </c>
      <c r="G176" s="233">
        <v>105.53382999999999</v>
      </c>
      <c r="H176" s="233" t="s">
        <v>176</v>
      </c>
      <c r="I176" s="233">
        <v>93.518190000000004</v>
      </c>
      <c r="J176" s="233">
        <v>129.86469</v>
      </c>
      <c r="K176" s="233">
        <v>103.29661</v>
      </c>
      <c r="L176" s="233">
        <v>145.72640000000001</v>
      </c>
      <c r="M176" s="233">
        <v>82.450339999999997</v>
      </c>
      <c r="N176" s="233">
        <v>99.600489999999994</v>
      </c>
      <c r="O176" s="233">
        <v>91.731610000000003</v>
      </c>
      <c r="P176" s="233">
        <v>89.240889999999993</v>
      </c>
      <c r="Q176" s="233">
        <v>87.650270000000006</v>
      </c>
      <c r="R176" s="233" t="s">
        <v>176</v>
      </c>
      <c r="S176" s="233">
        <v>91.345129999999997</v>
      </c>
      <c r="T176" s="233">
        <v>95.293289999999999</v>
      </c>
      <c r="U176" s="233">
        <v>0.4</v>
      </c>
      <c r="V176" s="233">
        <v>3.6</v>
      </c>
      <c r="W176" s="233">
        <v>8.6999999999999993</v>
      </c>
      <c r="X176" s="233">
        <v>-3.8</v>
      </c>
      <c r="Y176" s="233" t="s">
        <v>176</v>
      </c>
      <c r="Z176" s="233">
        <v>0.5</v>
      </c>
      <c r="AA176" s="233" t="s">
        <v>176</v>
      </c>
      <c r="AB176" s="233">
        <v>-0.3</v>
      </c>
      <c r="AC176" s="233">
        <v>6.5</v>
      </c>
      <c r="AD176" s="233">
        <v>1.1000000000000001</v>
      </c>
      <c r="AE176" s="234">
        <v>-5.7</v>
      </c>
      <c r="AF176" s="233">
        <v>-2</v>
      </c>
      <c r="AG176" s="233">
        <v>0.6</v>
      </c>
      <c r="AH176" s="233">
        <v>3.8</v>
      </c>
      <c r="AI176" s="233">
        <v>2.9</v>
      </c>
      <c r="AJ176" s="233">
        <v>0.3</v>
      </c>
      <c r="AK176" s="233" t="s">
        <v>176</v>
      </c>
      <c r="AL176" s="233">
        <v>-7.1</v>
      </c>
      <c r="AM176" s="233">
        <v>-4.2</v>
      </c>
      <c r="AN176" s="144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4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3">
        <v>99.612459999999999</v>
      </c>
      <c r="C177" s="233">
        <v>114.36901</v>
      </c>
      <c r="D177" s="233">
        <v>79.083370000000002</v>
      </c>
      <c r="E177" s="233">
        <v>98.839290000000005</v>
      </c>
      <c r="F177" s="233" t="s">
        <v>176</v>
      </c>
      <c r="G177" s="233">
        <v>105.18459</v>
      </c>
      <c r="H177" s="233" t="s">
        <v>176</v>
      </c>
      <c r="I177" s="233">
        <v>99.657070000000004</v>
      </c>
      <c r="J177" s="233">
        <v>126.02119999999999</v>
      </c>
      <c r="K177" s="233">
        <v>103.0401</v>
      </c>
      <c r="L177" s="233">
        <v>144.10087999999999</v>
      </c>
      <c r="M177" s="233">
        <v>84.270769999999999</v>
      </c>
      <c r="N177" s="233">
        <v>99.227149999999995</v>
      </c>
      <c r="O177" s="233">
        <v>87.440579999999997</v>
      </c>
      <c r="P177" s="233">
        <v>87.837190000000007</v>
      </c>
      <c r="Q177" s="233">
        <v>85.441149999999993</v>
      </c>
      <c r="R177" s="233" t="s">
        <v>176</v>
      </c>
      <c r="S177" s="233">
        <v>89.609380000000002</v>
      </c>
      <c r="T177" s="233">
        <v>102.47377</v>
      </c>
      <c r="U177" s="233">
        <v>0.1</v>
      </c>
      <c r="V177" s="233">
        <v>-3.1</v>
      </c>
      <c r="W177" s="233">
        <v>-10.3</v>
      </c>
      <c r="X177" s="233">
        <v>2.6</v>
      </c>
      <c r="Y177" s="233" t="s">
        <v>176</v>
      </c>
      <c r="Z177" s="233">
        <v>-0.3</v>
      </c>
      <c r="AA177" s="233" t="s">
        <v>176</v>
      </c>
      <c r="AB177" s="233">
        <v>6.6</v>
      </c>
      <c r="AC177" s="233">
        <v>-3</v>
      </c>
      <c r="AD177" s="233">
        <v>-0.2</v>
      </c>
      <c r="AE177" s="234">
        <v>-1.1000000000000001</v>
      </c>
      <c r="AF177" s="233">
        <v>2.2000000000000002</v>
      </c>
      <c r="AG177" s="233">
        <v>-0.4</v>
      </c>
      <c r="AH177" s="233">
        <v>-4.7</v>
      </c>
      <c r="AI177" s="233">
        <v>-1.6</v>
      </c>
      <c r="AJ177" s="233">
        <v>-2.5</v>
      </c>
      <c r="AK177" s="233" t="s">
        <v>176</v>
      </c>
      <c r="AL177" s="233">
        <v>-1.9</v>
      </c>
      <c r="AM177" s="233">
        <v>7.5</v>
      </c>
      <c r="AN177" s="144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4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3">
        <v>99.989670000000004</v>
      </c>
      <c r="C178" s="233">
        <v>117.10863000000001</v>
      </c>
      <c r="D178" s="233">
        <v>90.249319999999997</v>
      </c>
      <c r="E178" s="233">
        <v>93.511989999999997</v>
      </c>
      <c r="F178" s="233" t="s">
        <v>176</v>
      </c>
      <c r="G178" s="233">
        <v>105.55493</v>
      </c>
      <c r="H178" s="233" t="s">
        <v>176</v>
      </c>
      <c r="I178" s="233">
        <v>98.009730000000005</v>
      </c>
      <c r="J178" s="233">
        <v>126.18617</v>
      </c>
      <c r="K178" s="233">
        <v>102.50530000000001</v>
      </c>
      <c r="L178" s="233">
        <v>144.96808999999999</v>
      </c>
      <c r="M178" s="233">
        <v>85.803799999999995</v>
      </c>
      <c r="N178" s="233">
        <v>96.734300000000005</v>
      </c>
      <c r="O178" s="233">
        <v>85.261529999999993</v>
      </c>
      <c r="P178" s="233">
        <v>89.265919999999994</v>
      </c>
      <c r="Q178" s="233">
        <v>88.259810000000002</v>
      </c>
      <c r="R178" s="233" t="s">
        <v>176</v>
      </c>
      <c r="S178" s="233">
        <v>93.636080000000007</v>
      </c>
      <c r="T178" s="233">
        <v>104.06625</v>
      </c>
      <c r="U178" s="233">
        <v>0.4</v>
      </c>
      <c r="V178" s="233">
        <v>2.4</v>
      </c>
      <c r="W178" s="233">
        <v>14.1</v>
      </c>
      <c r="X178" s="233">
        <v>-5.4</v>
      </c>
      <c r="Y178" s="233" t="s">
        <v>176</v>
      </c>
      <c r="Z178" s="233">
        <v>0.4</v>
      </c>
      <c r="AA178" s="233" t="s">
        <v>176</v>
      </c>
      <c r="AB178" s="233">
        <v>-1.7</v>
      </c>
      <c r="AC178" s="233">
        <v>0.1</v>
      </c>
      <c r="AD178" s="233">
        <v>-0.5</v>
      </c>
      <c r="AE178" s="234">
        <v>0.6</v>
      </c>
      <c r="AF178" s="233">
        <v>1.8</v>
      </c>
      <c r="AG178" s="233">
        <v>-2.5</v>
      </c>
      <c r="AH178" s="233">
        <v>-2.5</v>
      </c>
      <c r="AI178" s="233">
        <v>1.6</v>
      </c>
      <c r="AJ178" s="233">
        <v>3.3</v>
      </c>
      <c r="AK178" s="233" t="s">
        <v>176</v>
      </c>
      <c r="AL178" s="233">
        <v>4.5</v>
      </c>
      <c r="AM178" s="233">
        <v>1.6</v>
      </c>
      <c r="AN178" s="144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4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3">
        <v>98.638869999999997</v>
      </c>
      <c r="C179" s="233">
        <v>116.67962</v>
      </c>
      <c r="D179" s="233">
        <v>86.84742</v>
      </c>
      <c r="E179" s="233">
        <v>97.470770000000002</v>
      </c>
      <c r="F179" s="233" t="s">
        <v>176</v>
      </c>
      <c r="G179" s="233">
        <v>103.92925</v>
      </c>
      <c r="H179" s="233" t="s">
        <v>176</v>
      </c>
      <c r="I179" s="233">
        <v>98.420490000000001</v>
      </c>
      <c r="J179" s="233">
        <v>128.01285999999999</v>
      </c>
      <c r="K179" s="233">
        <v>101.10457</v>
      </c>
      <c r="L179" s="233">
        <v>141.66914</v>
      </c>
      <c r="M179" s="233">
        <v>87.006609999999995</v>
      </c>
      <c r="N179" s="233">
        <v>96.990080000000006</v>
      </c>
      <c r="O179" s="233">
        <v>86.754769999999994</v>
      </c>
      <c r="P179" s="233">
        <v>91.296700000000001</v>
      </c>
      <c r="Q179" s="233">
        <v>86.711849999999998</v>
      </c>
      <c r="R179" s="233" t="s">
        <v>176</v>
      </c>
      <c r="S179" s="233">
        <v>93.453609999999998</v>
      </c>
      <c r="T179" s="233">
        <v>103.01179999999999</v>
      </c>
      <c r="U179" s="233">
        <v>-1.4</v>
      </c>
      <c r="V179" s="233">
        <v>-0.4</v>
      </c>
      <c r="W179" s="233">
        <v>-3.8</v>
      </c>
      <c r="X179" s="233">
        <v>4.2</v>
      </c>
      <c r="Y179" s="233" t="s">
        <v>176</v>
      </c>
      <c r="Z179" s="233">
        <v>-1.5</v>
      </c>
      <c r="AA179" s="233" t="s">
        <v>176</v>
      </c>
      <c r="AB179" s="233">
        <v>0.4</v>
      </c>
      <c r="AC179" s="233">
        <v>1.4</v>
      </c>
      <c r="AD179" s="233">
        <v>-1.4</v>
      </c>
      <c r="AE179" s="234">
        <v>-2.2999999999999998</v>
      </c>
      <c r="AF179" s="233">
        <v>1.4</v>
      </c>
      <c r="AG179" s="233">
        <v>0.3</v>
      </c>
      <c r="AH179" s="233">
        <v>1.8</v>
      </c>
      <c r="AI179" s="233">
        <v>2.2999999999999998</v>
      </c>
      <c r="AJ179" s="233">
        <v>-1.8</v>
      </c>
      <c r="AK179" s="233" t="s">
        <v>176</v>
      </c>
      <c r="AL179" s="233">
        <v>-0.2</v>
      </c>
      <c r="AM179" s="233">
        <v>-1</v>
      </c>
      <c r="AN179" s="144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4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3">
        <v>99.343919999999997</v>
      </c>
      <c r="C180" s="233">
        <v>111.38164999999999</v>
      </c>
      <c r="D180" s="233">
        <v>87.858549999999994</v>
      </c>
      <c r="E180" s="233">
        <v>93.792730000000006</v>
      </c>
      <c r="F180" s="233" t="s">
        <v>176</v>
      </c>
      <c r="G180" s="233">
        <v>104.53744</v>
      </c>
      <c r="H180" s="233" t="s">
        <v>176</v>
      </c>
      <c r="I180" s="233">
        <v>100.05043999999999</v>
      </c>
      <c r="J180" s="233">
        <v>112.43103000000001</v>
      </c>
      <c r="K180" s="233">
        <v>102.65285</v>
      </c>
      <c r="L180" s="233">
        <v>142.99197000000001</v>
      </c>
      <c r="M180" s="233">
        <v>85.415120000000002</v>
      </c>
      <c r="N180" s="233">
        <v>97.193449999999999</v>
      </c>
      <c r="O180" s="233">
        <v>87.66095</v>
      </c>
      <c r="P180" s="233">
        <v>89.760900000000007</v>
      </c>
      <c r="Q180" s="233">
        <v>85.464410000000001</v>
      </c>
      <c r="R180" s="233" t="s">
        <v>176</v>
      </c>
      <c r="S180" s="233">
        <v>88.359009999999998</v>
      </c>
      <c r="T180" s="233">
        <v>104.33102</v>
      </c>
      <c r="U180" s="233">
        <v>0.7</v>
      </c>
      <c r="V180" s="233">
        <v>-4.5</v>
      </c>
      <c r="W180" s="233">
        <v>1.2</v>
      </c>
      <c r="X180" s="233">
        <v>-3.8</v>
      </c>
      <c r="Y180" s="233" t="s">
        <v>176</v>
      </c>
      <c r="Z180" s="233">
        <v>0.6</v>
      </c>
      <c r="AA180" s="233" t="s">
        <v>176</v>
      </c>
      <c r="AB180" s="233">
        <v>1.7</v>
      </c>
      <c r="AC180" s="233">
        <v>-12.2</v>
      </c>
      <c r="AD180" s="233">
        <v>1.5</v>
      </c>
      <c r="AE180" s="234">
        <v>0.9</v>
      </c>
      <c r="AF180" s="233">
        <v>-1.8</v>
      </c>
      <c r="AG180" s="233">
        <v>0.2</v>
      </c>
      <c r="AH180" s="233">
        <v>1</v>
      </c>
      <c r="AI180" s="233">
        <v>-1.7</v>
      </c>
      <c r="AJ180" s="233">
        <v>-1.4</v>
      </c>
      <c r="AK180" s="233" t="s">
        <v>176</v>
      </c>
      <c r="AL180" s="233">
        <v>-5.5</v>
      </c>
      <c r="AM180" s="233">
        <v>1.3</v>
      </c>
      <c r="AN180" s="144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4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3">
        <v>97.472710000000006</v>
      </c>
      <c r="C181" s="233">
        <v>114.08369</v>
      </c>
      <c r="D181" s="233">
        <v>86.403679999999994</v>
      </c>
      <c r="E181" s="233">
        <v>94.990939999999995</v>
      </c>
      <c r="F181" s="233" t="s">
        <v>176</v>
      </c>
      <c r="G181" s="233">
        <v>102.92131000000001</v>
      </c>
      <c r="H181" s="233" t="s">
        <v>176</v>
      </c>
      <c r="I181" s="233">
        <v>97.617900000000006</v>
      </c>
      <c r="J181" s="233">
        <v>120.43118</v>
      </c>
      <c r="K181" s="233">
        <v>101.73585</v>
      </c>
      <c r="L181" s="233">
        <v>135.47893999999999</v>
      </c>
      <c r="M181" s="233">
        <v>86.765180000000001</v>
      </c>
      <c r="N181" s="233">
        <v>95.027590000000004</v>
      </c>
      <c r="O181" s="233">
        <v>84.137889999999999</v>
      </c>
      <c r="P181" s="233">
        <v>89.350250000000003</v>
      </c>
      <c r="Q181" s="233">
        <v>87.486670000000004</v>
      </c>
      <c r="R181" s="233" t="s">
        <v>176</v>
      </c>
      <c r="S181" s="233">
        <v>82.251949999999994</v>
      </c>
      <c r="T181" s="233">
        <v>102.32413</v>
      </c>
      <c r="U181" s="233">
        <v>-1.9</v>
      </c>
      <c r="V181" s="233">
        <v>2.4</v>
      </c>
      <c r="W181" s="233">
        <v>-1.7</v>
      </c>
      <c r="X181" s="233">
        <v>1.3</v>
      </c>
      <c r="Y181" s="233" t="s">
        <v>176</v>
      </c>
      <c r="Z181" s="233">
        <v>-1.5</v>
      </c>
      <c r="AA181" s="233" t="s">
        <v>176</v>
      </c>
      <c r="AB181" s="233">
        <v>-2.4</v>
      </c>
      <c r="AC181" s="233">
        <v>7.1</v>
      </c>
      <c r="AD181" s="233">
        <v>-0.9</v>
      </c>
      <c r="AE181" s="234">
        <v>-5.3</v>
      </c>
      <c r="AF181" s="233">
        <v>1.6</v>
      </c>
      <c r="AG181" s="233">
        <v>-2.2000000000000002</v>
      </c>
      <c r="AH181" s="233">
        <v>-4</v>
      </c>
      <c r="AI181" s="233">
        <v>-0.5</v>
      </c>
      <c r="AJ181" s="233">
        <v>2.4</v>
      </c>
      <c r="AK181" s="233" t="s">
        <v>176</v>
      </c>
      <c r="AL181" s="233">
        <v>-6.9</v>
      </c>
      <c r="AM181" s="233">
        <v>-1.9</v>
      </c>
      <c r="AN181" s="144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4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3">
        <v>98.5291</v>
      </c>
      <c r="C182" s="233">
        <v>114.7347</v>
      </c>
      <c r="D182" s="233">
        <v>84.485479999999995</v>
      </c>
      <c r="E182" s="233">
        <v>94.08014</v>
      </c>
      <c r="F182" s="233" t="s">
        <v>176</v>
      </c>
      <c r="G182" s="233">
        <v>100.78088</v>
      </c>
      <c r="H182" s="233" t="s">
        <v>176</v>
      </c>
      <c r="I182" s="233">
        <v>97.356139999999996</v>
      </c>
      <c r="J182" s="233">
        <v>118.6176</v>
      </c>
      <c r="K182" s="233">
        <v>103.39339</v>
      </c>
      <c r="L182" s="233">
        <v>145.02163999999999</v>
      </c>
      <c r="M182" s="233">
        <v>81.955690000000004</v>
      </c>
      <c r="N182" s="233">
        <v>97.588920000000002</v>
      </c>
      <c r="O182" s="233">
        <v>85.166839999999993</v>
      </c>
      <c r="P182" s="233">
        <v>89.635689999999997</v>
      </c>
      <c r="Q182" s="233">
        <v>87.368009999999998</v>
      </c>
      <c r="R182" s="233" t="s">
        <v>176</v>
      </c>
      <c r="S182" s="233">
        <v>86.605609999999999</v>
      </c>
      <c r="T182" s="233">
        <v>99.433080000000004</v>
      </c>
      <c r="U182" s="233">
        <v>1.1000000000000001</v>
      </c>
      <c r="V182" s="233">
        <v>0.6</v>
      </c>
      <c r="W182" s="233">
        <v>-2.2000000000000002</v>
      </c>
      <c r="X182" s="233">
        <v>-1</v>
      </c>
      <c r="Y182" s="233" t="s">
        <v>176</v>
      </c>
      <c r="Z182" s="233">
        <v>-2.1</v>
      </c>
      <c r="AA182" s="233" t="s">
        <v>176</v>
      </c>
      <c r="AB182" s="233">
        <v>-0.3</v>
      </c>
      <c r="AC182" s="233">
        <v>-1.5</v>
      </c>
      <c r="AD182" s="233">
        <v>1.6</v>
      </c>
      <c r="AE182" s="234">
        <v>7</v>
      </c>
      <c r="AF182" s="233">
        <v>-5.5</v>
      </c>
      <c r="AG182" s="233">
        <v>2.7</v>
      </c>
      <c r="AH182" s="233">
        <v>1.2</v>
      </c>
      <c r="AI182" s="233">
        <v>0.3</v>
      </c>
      <c r="AJ182" s="233">
        <v>-0.1</v>
      </c>
      <c r="AK182" s="233" t="s">
        <v>176</v>
      </c>
      <c r="AL182" s="233">
        <v>5.3</v>
      </c>
      <c r="AM182" s="233">
        <v>-2.8</v>
      </c>
      <c r="AN182" s="144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4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3">
        <v>97.07217</v>
      </c>
      <c r="C183" s="233">
        <v>113.52464000000001</v>
      </c>
      <c r="D183" s="233">
        <v>79.137190000000004</v>
      </c>
      <c r="E183" s="233">
        <v>89.955150000000003</v>
      </c>
      <c r="F183" s="233" t="s">
        <v>176</v>
      </c>
      <c r="G183" s="233">
        <v>98.16104</v>
      </c>
      <c r="H183" s="233" t="s">
        <v>176</v>
      </c>
      <c r="I183" s="233">
        <v>98.16037</v>
      </c>
      <c r="J183" s="233">
        <v>118.54706</v>
      </c>
      <c r="K183" s="233">
        <v>95.748890000000003</v>
      </c>
      <c r="L183" s="233">
        <v>145.22297</v>
      </c>
      <c r="M183" s="233">
        <v>84.197370000000006</v>
      </c>
      <c r="N183" s="233">
        <v>93.338409999999996</v>
      </c>
      <c r="O183" s="233">
        <v>86.262010000000004</v>
      </c>
      <c r="P183" s="233">
        <v>87.879409999999993</v>
      </c>
      <c r="Q183" s="233">
        <v>87.909850000000006</v>
      </c>
      <c r="R183" s="233" t="s">
        <v>176</v>
      </c>
      <c r="S183" s="233">
        <v>73.018439999999998</v>
      </c>
      <c r="T183" s="233">
        <v>95.669809999999998</v>
      </c>
      <c r="U183" s="233">
        <v>-1.5</v>
      </c>
      <c r="V183" s="233">
        <v>-1.1000000000000001</v>
      </c>
      <c r="W183" s="233">
        <v>-6.3</v>
      </c>
      <c r="X183" s="233">
        <v>-4.4000000000000004</v>
      </c>
      <c r="Y183" s="233" t="s">
        <v>176</v>
      </c>
      <c r="Z183" s="233">
        <v>-2.6</v>
      </c>
      <c r="AA183" s="233" t="s">
        <v>176</v>
      </c>
      <c r="AB183" s="233">
        <v>0.8</v>
      </c>
      <c r="AC183" s="233">
        <v>-0.1</v>
      </c>
      <c r="AD183" s="233">
        <v>-7.4</v>
      </c>
      <c r="AE183" s="234">
        <v>0.1</v>
      </c>
      <c r="AF183" s="233">
        <v>2.7</v>
      </c>
      <c r="AG183" s="233">
        <v>-4.4000000000000004</v>
      </c>
      <c r="AH183" s="233">
        <v>1.3</v>
      </c>
      <c r="AI183" s="233">
        <v>-2</v>
      </c>
      <c r="AJ183" s="233">
        <v>0.6</v>
      </c>
      <c r="AK183" s="233" t="s">
        <v>176</v>
      </c>
      <c r="AL183" s="233">
        <v>-15.7</v>
      </c>
      <c r="AM183" s="233">
        <v>-3.8</v>
      </c>
      <c r="AN183" s="144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4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3">
        <v>98.092370000000003</v>
      </c>
      <c r="C184" s="233">
        <v>111.10093999999999</v>
      </c>
      <c r="D184" s="233">
        <v>87.191010000000006</v>
      </c>
      <c r="E184" s="233">
        <v>97.145880000000005</v>
      </c>
      <c r="F184" s="233" t="s">
        <v>176</v>
      </c>
      <c r="G184" s="233">
        <v>100.37755</v>
      </c>
      <c r="H184" s="233" t="s">
        <v>176</v>
      </c>
      <c r="I184" s="233">
        <v>97.008009999999999</v>
      </c>
      <c r="J184" s="233">
        <v>116.7503</v>
      </c>
      <c r="K184" s="233">
        <v>101.01709</v>
      </c>
      <c r="L184" s="233">
        <v>139.02382</v>
      </c>
      <c r="M184" s="233">
        <v>85.678870000000003</v>
      </c>
      <c r="N184" s="233">
        <v>97.258179999999996</v>
      </c>
      <c r="O184" s="233">
        <v>90.674490000000006</v>
      </c>
      <c r="P184" s="233">
        <v>88.025829999999999</v>
      </c>
      <c r="Q184" s="233">
        <v>86.606620000000007</v>
      </c>
      <c r="R184" s="233" t="s">
        <v>176</v>
      </c>
      <c r="S184" s="233">
        <v>90.723489999999998</v>
      </c>
      <c r="T184" s="233">
        <v>88.265529999999998</v>
      </c>
      <c r="U184" s="233">
        <v>1.1000000000000001</v>
      </c>
      <c r="V184" s="233">
        <v>-2.1</v>
      </c>
      <c r="W184" s="233">
        <v>10.199999999999999</v>
      </c>
      <c r="X184" s="233">
        <v>8</v>
      </c>
      <c r="Y184" s="233" t="s">
        <v>176</v>
      </c>
      <c r="Z184" s="233">
        <v>2.2999999999999998</v>
      </c>
      <c r="AA184" s="233" t="s">
        <v>176</v>
      </c>
      <c r="AB184" s="233">
        <v>-1.2</v>
      </c>
      <c r="AC184" s="233">
        <v>-1.5</v>
      </c>
      <c r="AD184" s="233">
        <v>5.5</v>
      </c>
      <c r="AE184" s="234">
        <v>-4.3</v>
      </c>
      <c r="AF184" s="233">
        <v>1.8</v>
      </c>
      <c r="AG184" s="233">
        <v>4.2</v>
      </c>
      <c r="AH184" s="233">
        <v>5.0999999999999996</v>
      </c>
      <c r="AI184" s="233">
        <v>0.2</v>
      </c>
      <c r="AJ184" s="233">
        <v>-1.5</v>
      </c>
      <c r="AK184" s="233" t="s">
        <v>176</v>
      </c>
      <c r="AL184" s="233">
        <v>24.2</v>
      </c>
      <c r="AM184" s="233">
        <v>-7.7</v>
      </c>
      <c r="AN184" s="144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4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3">
        <v>99.697509999999994</v>
      </c>
      <c r="C185" s="233">
        <v>115.23444000000001</v>
      </c>
      <c r="D185" s="233">
        <v>85.40325</v>
      </c>
      <c r="E185" s="233">
        <v>99.031419999999997</v>
      </c>
      <c r="F185" s="233" t="s">
        <v>176</v>
      </c>
      <c r="G185" s="233">
        <v>108.6498</v>
      </c>
      <c r="H185" s="233" t="s">
        <v>176</v>
      </c>
      <c r="I185" s="233">
        <v>98.715620000000001</v>
      </c>
      <c r="J185" s="233">
        <v>119.65567</v>
      </c>
      <c r="K185" s="233">
        <v>103.33754</v>
      </c>
      <c r="L185" s="233">
        <v>148.45067</v>
      </c>
      <c r="M185" s="233">
        <v>84.241969999999995</v>
      </c>
      <c r="N185" s="233">
        <v>97.371719999999996</v>
      </c>
      <c r="O185" s="233">
        <v>91.815669999999997</v>
      </c>
      <c r="P185" s="233">
        <v>91.297989999999999</v>
      </c>
      <c r="Q185" s="233">
        <v>91.841729999999998</v>
      </c>
      <c r="R185" s="233" t="s">
        <v>176</v>
      </c>
      <c r="S185" s="233">
        <v>89.623829999999998</v>
      </c>
      <c r="T185" s="233">
        <v>94.263480000000001</v>
      </c>
      <c r="U185" s="233">
        <v>1.6</v>
      </c>
      <c r="V185" s="233">
        <v>3.7</v>
      </c>
      <c r="W185" s="233">
        <v>-2.1</v>
      </c>
      <c r="X185" s="233">
        <v>1.9</v>
      </c>
      <c r="Y185" s="233" t="s">
        <v>176</v>
      </c>
      <c r="Z185" s="233">
        <v>8.1999999999999993</v>
      </c>
      <c r="AA185" s="233" t="s">
        <v>176</v>
      </c>
      <c r="AB185" s="233">
        <v>1.8</v>
      </c>
      <c r="AC185" s="233">
        <v>2.5</v>
      </c>
      <c r="AD185" s="233">
        <v>2.2999999999999998</v>
      </c>
      <c r="AE185" s="234">
        <v>6.8</v>
      </c>
      <c r="AF185" s="233">
        <v>-1.7</v>
      </c>
      <c r="AG185" s="233">
        <v>0.1</v>
      </c>
      <c r="AH185" s="233">
        <v>1.3</v>
      </c>
      <c r="AI185" s="233">
        <v>3.7</v>
      </c>
      <c r="AJ185" s="233">
        <v>6</v>
      </c>
      <c r="AK185" s="233" t="s">
        <v>176</v>
      </c>
      <c r="AL185" s="233">
        <v>-1.2</v>
      </c>
      <c r="AM185" s="233">
        <v>6.8</v>
      </c>
      <c r="AN185" s="144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4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3">
        <v>100.45077999999999</v>
      </c>
      <c r="C186" s="233">
        <v>113.36081</v>
      </c>
      <c r="D186" s="233">
        <v>82.169479999999993</v>
      </c>
      <c r="E186" s="233">
        <v>103.55137000000001</v>
      </c>
      <c r="F186" s="233" t="s">
        <v>176</v>
      </c>
      <c r="G186" s="233">
        <v>104.6589</v>
      </c>
      <c r="H186" s="233" t="s">
        <v>176</v>
      </c>
      <c r="I186" s="233">
        <v>100.85223000000001</v>
      </c>
      <c r="J186" s="233">
        <v>114.24160000000001</v>
      </c>
      <c r="K186" s="233">
        <v>100.72606</v>
      </c>
      <c r="L186" s="233">
        <v>153.36031</v>
      </c>
      <c r="M186" s="233">
        <v>85.498639999999995</v>
      </c>
      <c r="N186" s="233">
        <v>98.101830000000007</v>
      </c>
      <c r="O186" s="233">
        <v>92.205659999999995</v>
      </c>
      <c r="P186" s="233">
        <v>91.583600000000004</v>
      </c>
      <c r="Q186" s="233">
        <v>88.216530000000006</v>
      </c>
      <c r="R186" s="233" t="s">
        <v>176</v>
      </c>
      <c r="S186" s="233">
        <v>94.755330000000001</v>
      </c>
      <c r="T186" s="233">
        <v>97.663690000000003</v>
      </c>
      <c r="U186" s="233">
        <v>0.8</v>
      </c>
      <c r="V186" s="233">
        <v>-1.6</v>
      </c>
      <c r="W186" s="233">
        <v>-3.8</v>
      </c>
      <c r="X186" s="233">
        <v>4.5999999999999996</v>
      </c>
      <c r="Y186" s="233" t="s">
        <v>176</v>
      </c>
      <c r="Z186" s="233">
        <v>-3.7</v>
      </c>
      <c r="AA186" s="233" t="s">
        <v>176</v>
      </c>
      <c r="AB186" s="233">
        <v>2.2000000000000002</v>
      </c>
      <c r="AC186" s="233">
        <v>-4.5</v>
      </c>
      <c r="AD186" s="233">
        <v>-2.5</v>
      </c>
      <c r="AE186" s="234">
        <v>3.3</v>
      </c>
      <c r="AF186" s="233">
        <v>1.5</v>
      </c>
      <c r="AG186" s="233">
        <v>0.7</v>
      </c>
      <c r="AH186" s="233">
        <v>0.4</v>
      </c>
      <c r="AI186" s="233">
        <v>0.3</v>
      </c>
      <c r="AJ186" s="233">
        <v>-3.9</v>
      </c>
      <c r="AK186" s="233" t="s">
        <v>176</v>
      </c>
      <c r="AL186" s="233">
        <v>5.7</v>
      </c>
      <c r="AM186" s="233">
        <v>3.6</v>
      </c>
      <c r="AN186" s="144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4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3">
        <v>101.7338</v>
      </c>
      <c r="C187" s="233">
        <v>112.93589</v>
      </c>
      <c r="D187" s="233">
        <v>84.052369999999996</v>
      </c>
      <c r="E187" s="233">
        <v>102.66002</v>
      </c>
      <c r="F187" s="233" t="s">
        <v>176</v>
      </c>
      <c r="G187" s="233">
        <v>103.73065</v>
      </c>
      <c r="H187" s="233" t="s">
        <v>176</v>
      </c>
      <c r="I187" s="233">
        <v>94.035730000000001</v>
      </c>
      <c r="J187" s="233">
        <v>117.62237</v>
      </c>
      <c r="K187" s="233">
        <v>105.55052999999999</v>
      </c>
      <c r="L187" s="233">
        <v>150.35580999999999</v>
      </c>
      <c r="M187" s="233">
        <v>87.311660000000003</v>
      </c>
      <c r="N187" s="233">
        <v>97.333780000000004</v>
      </c>
      <c r="O187" s="233">
        <v>92.660899999999998</v>
      </c>
      <c r="P187" s="233">
        <v>94.620909999999995</v>
      </c>
      <c r="Q187" s="233">
        <v>90.952699999999993</v>
      </c>
      <c r="R187" s="233" t="s">
        <v>176</v>
      </c>
      <c r="S187" s="233">
        <v>90.429360000000003</v>
      </c>
      <c r="T187" s="233">
        <v>102.44101999999999</v>
      </c>
      <c r="U187" s="233">
        <v>1.3</v>
      </c>
      <c r="V187" s="233">
        <v>-0.4</v>
      </c>
      <c r="W187" s="233">
        <v>2.2999999999999998</v>
      </c>
      <c r="X187" s="233">
        <v>-0.9</v>
      </c>
      <c r="Y187" s="233" t="s">
        <v>176</v>
      </c>
      <c r="Z187" s="233">
        <v>-0.9</v>
      </c>
      <c r="AA187" s="233" t="s">
        <v>176</v>
      </c>
      <c r="AB187" s="233">
        <v>-6.8</v>
      </c>
      <c r="AC187" s="233">
        <v>3</v>
      </c>
      <c r="AD187" s="233">
        <v>4.8</v>
      </c>
      <c r="AE187" s="234">
        <v>-2</v>
      </c>
      <c r="AF187" s="233">
        <v>2.1</v>
      </c>
      <c r="AG187" s="233">
        <v>-0.8</v>
      </c>
      <c r="AH187" s="233">
        <v>0.5</v>
      </c>
      <c r="AI187" s="233">
        <v>3.3</v>
      </c>
      <c r="AJ187" s="233">
        <v>3.1</v>
      </c>
      <c r="AK187" s="233" t="s">
        <v>176</v>
      </c>
      <c r="AL187" s="233">
        <v>-4.5999999999999996</v>
      </c>
      <c r="AM187" s="233">
        <v>4.9000000000000004</v>
      </c>
      <c r="AN187" s="144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4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3">
        <v>99.933019999999999</v>
      </c>
      <c r="C188" s="233">
        <v>114.57102</v>
      </c>
      <c r="D188" s="233">
        <v>79.885069999999999</v>
      </c>
      <c r="E188" s="233">
        <v>103.20011</v>
      </c>
      <c r="F188" s="233" t="s">
        <v>176</v>
      </c>
      <c r="G188" s="233">
        <v>104.5444</v>
      </c>
      <c r="H188" s="233" t="s">
        <v>176</v>
      </c>
      <c r="I188" s="233">
        <v>98.283280000000005</v>
      </c>
      <c r="J188" s="233">
        <v>122.0568</v>
      </c>
      <c r="K188" s="233">
        <v>104.14404</v>
      </c>
      <c r="L188" s="233">
        <v>148.70740000000001</v>
      </c>
      <c r="M188" s="233">
        <v>88.675979999999996</v>
      </c>
      <c r="N188" s="233">
        <v>97.336160000000007</v>
      </c>
      <c r="O188" s="233">
        <v>92.355850000000004</v>
      </c>
      <c r="P188" s="233">
        <v>91.164349999999999</v>
      </c>
      <c r="Q188" s="233">
        <v>90.625439999999998</v>
      </c>
      <c r="R188" s="233" t="s">
        <v>176</v>
      </c>
      <c r="S188" s="233">
        <v>92.990380000000002</v>
      </c>
      <c r="T188" s="233">
        <v>100.48390000000001</v>
      </c>
      <c r="U188" s="233">
        <v>-1.8</v>
      </c>
      <c r="V188" s="233">
        <v>1.4</v>
      </c>
      <c r="W188" s="233">
        <v>-5</v>
      </c>
      <c r="X188" s="233">
        <v>0.5</v>
      </c>
      <c r="Y188" s="233" t="s">
        <v>176</v>
      </c>
      <c r="Z188" s="233">
        <v>0.8</v>
      </c>
      <c r="AA188" s="233" t="s">
        <v>176</v>
      </c>
      <c r="AB188" s="233">
        <v>4.5</v>
      </c>
      <c r="AC188" s="233">
        <v>3.8</v>
      </c>
      <c r="AD188" s="233">
        <v>-1.3</v>
      </c>
      <c r="AE188" s="234">
        <v>-1.1000000000000001</v>
      </c>
      <c r="AF188" s="233">
        <v>1.6</v>
      </c>
      <c r="AG188" s="233">
        <v>0</v>
      </c>
      <c r="AH188" s="233">
        <v>-0.3</v>
      </c>
      <c r="AI188" s="233">
        <v>-3.7</v>
      </c>
      <c r="AJ188" s="233">
        <v>-0.4</v>
      </c>
      <c r="AK188" s="233" t="s">
        <v>176</v>
      </c>
      <c r="AL188" s="233">
        <v>2.8</v>
      </c>
      <c r="AM188" s="233">
        <v>-1.9</v>
      </c>
      <c r="AN188" s="144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4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3">
        <v>99.957669999999993</v>
      </c>
      <c r="C189" s="233">
        <v>113.55439</v>
      </c>
      <c r="D189" s="233">
        <v>84.689949999999996</v>
      </c>
      <c r="E189" s="233">
        <v>106.95278999999999</v>
      </c>
      <c r="F189" s="233" t="s">
        <v>176</v>
      </c>
      <c r="G189" s="233">
        <v>98.944090000000003</v>
      </c>
      <c r="H189" s="233" t="s">
        <v>176</v>
      </c>
      <c r="I189" s="233">
        <v>93.587639999999993</v>
      </c>
      <c r="J189" s="233">
        <v>121.52907999999999</v>
      </c>
      <c r="K189" s="233">
        <v>102.55526</v>
      </c>
      <c r="L189" s="233">
        <v>149.63744</v>
      </c>
      <c r="M189" s="233">
        <v>87.242800000000003</v>
      </c>
      <c r="N189" s="233">
        <v>94.480329999999995</v>
      </c>
      <c r="O189" s="233">
        <v>88.580029999999994</v>
      </c>
      <c r="P189" s="233">
        <v>91.213499999999996</v>
      </c>
      <c r="Q189" s="233">
        <v>88.50376</v>
      </c>
      <c r="R189" s="233" t="s">
        <v>176</v>
      </c>
      <c r="S189" s="233">
        <v>83.85454</v>
      </c>
      <c r="T189" s="233">
        <v>99.257580000000004</v>
      </c>
      <c r="U189" s="233">
        <v>0</v>
      </c>
      <c r="V189" s="233">
        <v>-0.9</v>
      </c>
      <c r="W189" s="233">
        <v>6</v>
      </c>
      <c r="X189" s="233">
        <v>3.6</v>
      </c>
      <c r="Y189" s="233" t="s">
        <v>176</v>
      </c>
      <c r="Z189" s="233">
        <v>-5.4</v>
      </c>
      <c r="AA189" s="233" t="s">
        <v>176</v>
      </c>
      <c r="AB189" s="233">
        <v>-4.8</v>
      </c>
      <c r="AC189" s="233">
        <v>-0.4</v>
      </c>
      <c r="AD189" s="233">
        <v>-1.5</v>
      </c>
      <c r="AE189" s="234">
        <v>0.6</v>
      </c>
      <c r="AF189" s="233">
        <v>-1.6</v>
      </c>
      <c r="AG189" s="233">
        <v>-2.9</v>
      </c>
      <c r="AH189" s="233">
        <v>-4.0999999999999996</v>
      </c>
      <c r="AI189" s="233">
        <v>0.1</v>
      </c>
      <c r="AJ189" s="233">
        <v>-2.2999999999999998</v>
      </c>
      <c r="AK189" s="233" t="s">
        <v>176</v>
      </c>
      <c r="AL189" s="233">
        <v>-9.8000000000000007</v>
      </c>
      <c r="AM189" s="233">
        <v>-1.2</v>
      </c>
      <c r="AN189" s="144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4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3">
        <v>100.35912</v>
      </c>
      <c r="C190" s="233">
        <v>119.51473</v>
      </c>
      <c r="D190" s="233">
        <v>88.383150000000001</v>
      </c>
      <c r="E190" s="233">
        <v>108.77178000000001</v>
      </c>
      <c r="F190" s="233" t="s">
        <v>176</v>
      </c>
      <c r="G190" s="233">
        <v>111.36032</v>
      </c>
      <c r="H190" s="233" t="s">
        <v>176</v>
      </c>
      <c r="I190" s="233">
        <v>95.182100000000005</v>
      </c>
      <c r="J190" s="233">
        <v>128.02716000000001</v>
      </c>
      <c r="K190" s="233">
        <v>103.66069</v>
      </c>
      <c r="L190" s="233">
        <v>152.41107</v>
      </c>
      <c r="M190" s="233">
        <v>86.981110000000001</v>
      </c>
      <c r="N190" s="233">
        <v>98.899050000000003</v>
      </c>
      <c r="O190" s="233">
        <v>90.098389999999995</v>
      </c>
      <c r="P190" s="233">
        <v>91.922460000000001</v>
      </c>
      <c r="Q190" s="233">
        <v>91.065619999999996</v>
      </c>
      <c r="R190" s="233" t="s">
        <v>176</v>
      </c>
      <c r="S190" s="233">
        <v>92.60463</v>
      </c>
      <c r="T190" s="233">
        <v>102.20517</v>
      </c>
      <c r="U190" s="233">
        <v>0.4</v>
      </c>
      <c r="V190" s="233">
        <v>5.2</v>
      </c>
      <c r="W190" s="233">
        <v>4.4000000000000004</v>
      </c>
      <c r="X190" s="233">
        <v>1.7</v>
      </c>
      <c r="Y190" s="233" t="s">
        <v>176</v>
      </c>
      <c r="Z190" s="233">
        <v>12.5</v>
      </c>
      <c r="AA190" s="233" t="s">
        <v>176</v>
      </c>
      <c r="AB190" s="233">
        <v>1.7</v>
      </c>
      <c r="AC190" s="233">
        <v>5.3</v>
      </c>
      <c r="AD190" s="233">
        <v>1.1000000000000001</v>
      </c>
      <c r="AE190" s="234">
        <v>1.9</v>
      </c>
      <c r="AF190" s="233">
        <v>-0.3</v>
      </c>
      <c r="AG190" s="233">
        <v>4.7</v>
      </c>
      <c r="AH190" s="233">
        <v>1.7</v>
      </c>
      <c r="AI190" s="233">
        <v>0.8</v>
      </c>
      <c r="AJ190" s="233">
        <v>2.9</v>
      </c>
      <c r="AK190" s="233" t="s">
        <v>176</v>
      </c>
      <c r="AL190" s="233">
        <v>10.4</v>
      </c>
      <c r="AM190" s="233">
        <v>3</v>
      </c>
      <c r="AN190" s="144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4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3">
        <v>101.29849</v>
      </c>
      <c r="C191" s="233">
        <v>111.56126</v>
      </c>
      <c r="D191" s="233">
        <v>88.71481</v>
      </c>
      <c r="E191" s="233">
        <v>104.18223999999999</v>
      </c>
      <c r="F191" s="233" t="s">
        <v>176</v>
      </c>
      <c r="G191" s="233">
        <v>107.33737000000001</v>
      </c>
      <c r="H191" s="233" t="s">
        <v>176</v>
      </c>
      <c r="I191" s="233">
        <v>96.387600000000006</v>
      </c>
      <c r="J191" s="233">
        <v>116.29738999999999</v>
      </c>
      <c r="K191" s="233">
        <v>104.87390000000001</v>
      </c>
      <c r="L191" s="233">
        <v>151.46055000000001</v>
      </c>
      <c r="M191" s="233">
        <v>87.947890000000001</v>
      </c>
      <c r="N191" s="233">
        <v>102.51823</v>
      </c>
      <c r="O191" s="233">
        <v>90.566339999999997</v>
      </c>
      <c r="P191" s="233">
        <v>93.202259999999995</v>
      </c>
      <c r="Q191" s="233">
        <v>89.837630000000004</v>
      </c>
      <c r="R191" s="233" t="s">
        <v>176</v>
      </c>
      <c r="S191" s="233">
        <v>92.702659999999995</v>
      </c>
      <c r="T191" s="233">
        <v>104.10409</v>
      </c>
      <c r="U191" s="233">
        <v>0.9</v>
      </c>
      <c r="V191" s="233">
        <v>-6.7</v>
      </c>
      <c r="W191" s="233">
        <v>0.4</v>
      </c>
      <c r="X191" s="233">
        <v>-4.2</v>
      </c>
      <c r="Y191" s="233" t="s">
        <v>176</v>
      </c>
      <c r="Z191" s="233">
        <v>-3.6</v>
      </c>
      <c r="AA191" s="233" t="s">
        <v>176</v>
      </c>
      <c r="AB191" s="233">
        <v>1.3</v>
      </c>
      <c r="AC191" s="233">
        <v>-9.1999999999999993</v>
      </c>
      <c r="AD191" s="233">
        <v>1.2</v>
      </c>
      <c r="AE191" s="234">
        <v>-0.6</v>
      </c>
      <c r="AF191" s="233">
        <v>1.1000000000000001</v>
      </c>
      <c r="AG191" s="233">
        <v>3.7</v>
      </c>
      <c r="AH191" s="233">
        <v>0.5</v>
      </c>
      <c r="AI191" s="233">
        <v>1.4</v>
      </c>
      <c r="AJ191" s="233">
        <v>-1.3</v>
      </c>
      <c r="AK191" s="233" t="s">
        <v>176</v>
      </c>
      <c r="AL191" s="233">
        <v>0.1</v>
      </c>
      <c r="AM191" s="233">
        <v>1.9</v>
      </c>
      <c r="AN191" s="144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4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3">
        <v>101.48282</v>
      </c>
      <c r="C192" s="233">
        <v>114.89126</v>
      </c>
      <c r="D192" s="233">
        <v>86.819299999999998</v>
      </c>
      <c r="E192" s="233">
        <v>105.42173</v>
      </c>
      <c r="F192" s="233" t="s">
        <v>176</v>
      </c>
      <c r="G192" s="233">
        <v>106.03579000000001</v>
      </c>
      <c r="H192" s="233" t="s">
        <v>176</v>
      </c>
      <c r="I192" s="233">
        <v>94.688320000000004</v>
      </c>
      <c r="J192" s="233">
        <v>123.0047</v>
      </c>
      <c r="K192" s="233">
        <v>103.34849</v>
      </c>
      <c r="L192" s="233">
        <v>137.27074999999999</v>
      </c>
      <c r="M192" s="233">
        <v>80.98948</v>
      </c>
      <c r="N192" s="233">
        <v>101.16871999999999</v>
      </c>
      <c r="O192" s="233">
        <v>90.452960000000004</v>
      </c>
      <c r="P192" s="233">
        <v>93.684160000000006</v>
      </c>
      <c r="Q192" s="233">
        <v>87.480549999999994</v>
      </c>
      <c r="R192" s="233" t="s">
        <v>176</v>
      </c>
      <c r="S192" s="233">
        <v>90.375569999999996</v>
      </c>
      <c r="T192" s="233">
        <v>103.16025999999999</v>
      </c>
      <c r="U192" s="233">
        <v>0.2</v>
      </c>
      <c r="V192" s="233">
        <v>3</v>
      </c>
      <c r="W192" s="233">
        <v>-2.1</v>
      </c>
      <c r="X192" s="233">
        <v>1.2</v>
      </c>
      <c r="Y192" s="233" t="s">
        <v>176</v>
      </c>
      <c r="Z192" s="233">
        <v>-1.2</v>
      </c>
      <c r="AA192" s="233" t="s">
        <v>176</v>
      </c>
      <c r="AB192" s="233">
        <v>-1.8</v>
      </c>
      <c r="AC192" s="233">
        <v>5.8</v>
      </c>
      <c r="AD192" s="233">
        <v>-1.5</v>
      </c>
      <c r="AE192" s="234">
        <v>-9.4</v>
      </c>
      <c r="AF192" s="233">
        <v>-7.9</v>
      </c>
      <c r="AG192" s="233">
        <v>-1.3</v>
      </c>
      <c r="AH192" s="233">
        <v>-0.1</v>
      </c>
      <c r="AI192" s="233">
        <v>0.5</v>
      </c>
      <c r="AJ192" s="233">
        <v>-2.6</v>
      </c>
      <c r="AK192" s="233" t="s">
        <v>176</v>
      </c>
      <c r="AL192" s="233">
        <v>-2.5</v>
      </c>
      <c r="AM192" s="233">
        <v>-0.9</v>
      </c>
      <c r="AN192" s="144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4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3">
        <v>101.53883999999999</v>
      </c>
      <c r="C193" s="233">
        <v>115.62811000000001</v>
      </c>
      <c r="D193" s="233">
        <v>91.855739999999997</v>
      </c>
      <c r="E193" s="233">
        <v>103.05672</v>
      </c>
      <c r="F193" s="233" t="s">
        <v>176</v>
      </c>
      <c r="G193" s="233">
        <v>107.32850000000001</v>
      </c>
      <c r="H193" s="233" t="s">
        <v>176</v>
      </c>
      <c r="I193" s="233">
        <v>96.563739999999996</v>
      </c>
      <c r="J193" s="233">
        <v>128.07499000000001</v>
      </c>
      <c r="K193" s="233">
        <v>102.49705</v>
      </c>
      <c r="L193" s="233">
        <v>146.89491000000001</v>
      </c>
      <c r="M193" s="233">
        <v>86.099580000000003</v>
      </c>
      <c r="N193" s="233">
        <v>102.20746</v>
      </c>
      <c r="O193" s="233">
        <v>92.131240000000005</v>
      </c>
      <c r="P193" s="233">
        <v>94.117570000000001</v>
      </c>
      <c r="Q193" s="233">
        <v>86.258409999999998</v>
      </c>
      <c r="R193" s="233" t="s">
        <v>176</v>
      </c>
      <c r="S193" s="233">
        <v>95.852890000000002</v>
      </c>
      <c r="T193" s="233">
        <v>103.75815</v>
      </c>
      <c r="U193" s="233">
        <v>0.1</v>
      </c>
      <c r="V193" s="233">
        <v>0.6</v>
      </c>
      <c r="W193" s="233">
        <v>5.8</v>
      </c>
      <c r="X193" s="233">
        <v>-2.2000000000000002</v>
      </c>
      <c r="Y193" s="233" t="s">
        <v>176</v>
      </c>
      <c r="Z193" s="233">
        <v>1.2</v>
      </c>
      <c r="AA193" s="233" t="s">
        <v>176</v>
      </c>
      <c r="AB193" s="233">
        <v>2</v>
      </c>
      <c r="AC193" s="233">
        <v>4.0999999999999996</v>
      </c>
      <c r="AD193" s="233">
        <v>-0.8</v>
      </c>
      <c r="AE193" s="234">
        <v>7</v>
      </c>
      <c r="AF193" s="233">
        <v>6.3</v>
      </c>
      <c r="AG193" s="233">
        <v>1</v>
      </c>
      <c r="AH193" s="233">
        <v>1.9</v>
      </c>
      <c r="AI193" s="233">
        <v>0.5</v>
      </c>
      <c r="AJ193" s="233">
        <v>-1.4</v>
      </c>
      <c r="AK193" s="233" t="s">
        <v>176</v>
      </c>
      <c r="AL193" s="233">
        <v>6.1</v>
      </c>
      <c r="AM193" s="233">
        <v>0.6</v>
      </c>
      <c r="AN193" s="144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4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3">
        <v>101.89934</v>
      </c>
      <c r="C194" s="233">
        <v>113.58207</v>
      </c>
      <c r="D194" s="233">
        <v>91.385499999999993</v>
      </c>
      <c r="E194" s="233">
        <v>105.003</v>
      </c>
      <c r="F194" s="233" t="s">
        <v>176</v>
      </c>
      <c r="G194" s="233">
        <v>104.29297</v>
      </c>
      <c r="H194" s="233" t="s">
        <v>176</v>
      </c>
      <c r="I194" s="233">
        <v>94.028189999999995</v>
      </c>
      <c r="J194" s="233">
        <v>125.08034000000001</v>
      </c>
      <c r="K194" s="233">
        <v>100.90594</v>
      </c>
      <c r="L194" s="233">
        <v>139.45090999999999</v>
      </c>
      <c r="M194" s="233">
        <v>91.889259999999993</v>
      </c>
      <c r="N194" s="233">
        <v>103.18398999999999</v>
      </c>
      <c r="O194" s="233">
        <v>93.156270000000006</v>
      </c>
      <c r="P194" s="233">
        <v>93.331280000000007</v>
      </c>
      <c r="Q194" s="233">
        <v>85.305449999999993</v>
      </c>
      <c r="R194" s="233" t="s">
        <v>176</v>
      </c>
      <c r="S194" s="233">
        <v>90.555409999999995</v>
      </c>
      <c r="T194" s="233">
        <v>105.25778</v>
      </c>
      <c r="U194" s="233">
        <v>0.4</v>
      </c>
      <c r="V194" s="233">
        <v>-1.8</v>
      </c>
      <c r="W194" s="233">
        <v>-0.5</v>
      </c>
      <c r="X194" s="233">
        <v>1.9</v>
      </c>
      <c r="Y194" s="233" t="s">
        <v>176</v>
      </c>
      <c r="Z194" s="233">
        <v>-2.8</v>
      </c>
      <c r="AA194" s="233" t="s">
        <v>176</v>
      </c>
      <c r="AB194" s="233">
        <v>-2.6</v>
      </c>
      <c r="AC194" s="233">
        <v>-2.2999999999999998</v>
      </c>
      <c r="AD194" s="233">
        <v>-1.6</v>
      </c>
      <c r="AE194" s="234">
        <v>-5.0999999999999996</v>
      </c>
      <c r="AF194" s="233">
        <v>6.7</v>
      </c>
      <c r="AG194" s="233">
        <v>1</v>
      </c>
      <c r="AH194" s="233">
        <v>1.1000000000000001</v>
      </c>
      <c r="AI194" s="233">
        <v>-0.8</v>
      </c>
      <c r="AJ194" s="233">
        <v>-1.1000000000000001</v>
      </c>
      <c r="AK194" s="233" t="s">
        <v>176</v>
      </c>
      <c r="AL194" s="233">
        <v>-5.5</v>
      </c>
      <c r="AM194" s="233">
        <v>1.4</v>
      </c>
      <c r="AN194" s="144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4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3">
        <v>102.81661</v>
      </c>
      <c r="C195" s="233">
        <v>112.32747000000001</v>
      </c>
      <c r="D195" s="233">
        <v>89.877849999999995</v>
      </c>
      <c r="E195" s="233">
        <v>105.28864</v>
      </c>
      <c r="F195" s="233" t="s">
        <v>176</v>
      </c>
      <c r="G195" s="233">
        <v>107.13531999999999</v>
      </c>
      <c r="H195" s="233" t="s">
        <v>176</v>
      </c>
      <c r="I195" s="233">
        <v>95.286709999999999</v>
      </c>
      <c r="J195" s="233">
        <v>116.07286000000001</v>
      </c>
      <c r="K195" s="233">
        <v>98.78734</v>
      </c>
      <c r="L195" s="233">
        <v>140.77065999999999</v>
      </c>
      <c r="M195" s="233">
        <v>92.706569999999999</v>
      </c>
      <c r="N195" s="233">
        <v>101.72252</v>
      </c>
      <c r="O195" s="233">
        <v>90.933610000000002</v>
      </c>
      <c r="P195" s="233">
        <v>94.574700000000007</v>
      </c>
      <c r="Q195" s="233">
        <v>84.988</v>
      </c>
      <c r="R195" s="233" t="s">
        <v>176</v>
      </c>
      <c r="S195" s="233">
        <v>95.306700000000006</v>
      </c>
      <c r="T195" s="233">
        <v>107.09174</v>
      </c>
      <c r="U195" s="233">
        <v>0.9</v>
      </c>
      <c r="V195" s="233">
        <v>-1.1000000000000001</v>
      </c>
      <c r="W195" s="233">
        <v>-1.6</v>
      </c>
      <c r="X195" s="233">
        <v>0.3</v>
      </c>
      <c r="Y195" s="233" t="s">
        <v>176</v>
      </c>
      <c r="Z195" s="233">
        <v>2.7</v>
      </c>
      <c r="AA195" s="233" t="s">
        <v>176</v>
      </c>
      <c r="AB195" s="233">
        <v>1.3</v>
      </c>
      <c r="AC195" s="233">
        <v>-7.2</v>
      </c>
      <c r="AD195" s="233">
        <v>-2.1</v>
      </c>
      <c r="AE195" s="234">
        <v>0.9</v>
      </c>
      <c r="AF195" s="233">
        <v>0.9</v>
      </c>
      <c r="AG195" s="233">
        <v>-1.4</v>
      </c>
      <c r="AH195" s="233">
        <v>-2.4</v>
      </c>
      <c r="AI195" s="233">
        <v>1.3</v>
      </c>
      <c r="AJ195" s="233">
        <v>-0.4</v>
      </c>
      <c r="AK195" s="233" t="s">
        <v>176</v>
      </c>
      <c r="AL195" s="233">
        <v>5.2</v>
      </c>
      <c r="AM195" s="233">
        <v>1.7</v>
      </c>
      <c r="AN195" s="144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4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3">
        <v>103.29403000000001</v>
      </c>
      <c r="C196" s="233">
        <v>115.07132</v>
      </c>
      <c r="D196" s="233">
        <v>87.923990000000003</v>
      </c>
      <c r="E196" s="233">
        <v>107.77784</v>
      </c>
      <c r="F196" s="233" t="s">
        <v>176</v>
      </c>
      <c r="G196" s="233">
        <v>105.70869</v>
      </c>
      <c r="H196" s="233" t="s">
        <v>176</v>
      </c>
      <c r="I196" s="233">
        <v>104.62356</v>
      </c>
      <c r="J196" s="233">
        <v>119.86121</v>
      </c>
      <c r="K196" s="233">
        <v>103.19965000000001</v>
      </c>
      <c r="L196" s="233">
        <v>142.24428</v>
      </c>
      <c r="M196" s="233">
        <v>91.227109999999996</v>
      </c>
      <c r="N196" s="233">
        <v>104.60503</v>
      </c>
      <c r="O196" s="233">
        <v>93.984669999999994</v>
      </c>
      <c r="P196" s="233">
        <v>95.230130000000003</v>
      </c>
      <c r="Q196" s="233">
        <v>87.151769999999999</v>
      </c>
      <c r="R196" s="233" t="s">
        <v>176</v>
      </c>
      <c r="S196" s="233">
        <v>93.254069999999999</v>
      </c>
      <c r="T196" s="233">
        <v>105.85651</v>
      </c>
      <c r="U196" s="233">
        <v>0.5</v>
      </c>
      <c r="V196" s="233">
        <v>2.4</v>
      </c>
      <c r="W196" s="233">
        <v>-2.2000000000000002</v>
      </c>
      <c r="X196" s="233">
        <v>2.4</v>
      </c>
      <c r="Y196" s="233" t="s">
        <v>176</v>
      </c>
      <c r="Z196" s="233">
        <v>-1.3</v>
      </c>
      <c r="AA196" s="233" t="s">
        <v>176</v>
      </c>
      <c r="AB196" s="233">
        <v>9.8000000000000007</v>
      </c>
      <c r="AC196" s="233">
        <v>3.3</v>
      </c>
      <c r="AD196" s="233">
        <v>4.5</v>
      </c>
      <c r="AE196" s="234">
        <v>1</v>
      </c>
      <c r="AF196" s="233">
        <v>-1.6</v>
      </c>
      <c r="AG196" s="233">
        <v>2.8</v>
      </c>
      <c r="AH196" s="233">
        <v>3.4</v>
      </c>
      <c r="AI196" s="233">
        <v>0.7</v>
      </c>
      <c r="AJ196" s="233">
        <v>2.5</v>
      </c>
      <c r="AK196" s="233" t="s">
        <v>176</v>
      </c>
      <c r="AL196" s="233">
        <v>-2.2000000000000002</v>
      </c>
      <c r="AM196" s="233">
        <v>-1.2</v>
      </c>
      <c r="AN196" s="144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4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3">
        <v>106.09195</v>
      </c>
      <c r="C197" s="233">
        <v>114.04577999999999</v>
      </c>
      <c r="D197" s="233">
        <v>97.431240000000003</v>
      </c>
      <c r="E197" s="233">
        <v>106.53452</v>
      </c>
      <c r="F197" s="233" t="s">
        <v>176</v>
      </c>
      <c r="G197" s="233">
        <v>109.67712</v>
      </c>
      <c r="H197" s="233" t="s">
        <v>176</v>
      </c>
      <c r="I197" s="233">
        <v>105.09226</v>
      </c>
      <c r="J197" s="233">
        <v>117.68521</v>
      </c>
      <c r="K197" s="233">
        <v>101.01515999999999</v>
      </c>
      <c r="L197" s="233">
        <v>140.04107999999999</v>
      </c>
      <c r="M197" s="233">
        <v>90.396789999999996</v>
      </c>
      <c r="N197" s="233">
        <v>105.00949</v>
      </c>
      <c r="O197" s="233">
        <v>92.064840000000004</v>
      </c>
      <c r="P197" s="233">
        <v>98.509979999999999</v>
      </c>
      <c r="Q197" s="233">
        <v>95.655230000000003</v>
      </c>
      <c r="R197" s="233" t="s">
        <v>176</v>
      </c>
      <c r="S197" s="233">
        <v>94.394480000000001</v>
      </c>
      <c r="T197" s="233">
        <v>101.27947</v>
      </c>
      <c r="U197" s="233">
        <v>2.7</v>
      </c>
      <c r="V197" s="233">
        <v>-0.9</v>
      </c>
      <c r="W197" s="233">
        <v>10.8</v>
      </c>
      <c r="X197" s="233">
        <v>-1.2</v>
      </c>
      <c r="Y197" s="233" t="s">
        <v>176</v>
      </c>
      <c r="Z197" s="233">
        <v>3.8</v>
      </c>
      <c r="AA197" s="233" t="s">
        <v>176</v>
      </c>
      <c r="AB197" s="233">
        <v>0.4</v>
      </c>
      <c r="AC197" s="233">
        <v>-1.8</v>
      </c>
      <c r="AD197" s="233">
        <v>-2.1</v>
      </c>
      <c r="AE197" s="234">
        <v>-1.5</v>
      </c>
      <c r="AF197" s="233">
        <v>-0.9</v>
      </c>
      <c r="AG197" s="233">
        <v>0.4</v>
      </c>
      <c r="AH197" s="233">
        <v>-2</v>
      </c>
      <c r="AI197" s="233">
        <v>3.4</v>
      </c>
      <c r="AJ197" s="233">
        <v>9.8000000000000007</v>
      </c>
      <c r="AK197" s="233" t="s">
        <v>176</v>
      </c>
      <c r="AL197" s="233">
        <v>1.2</v>
      </c>
      <c r="AM197" s="233">
        <v>-4.3</v>
      </c>
      <c r="AN197" s="144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4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3">
        <v>103.63921000000001</v>
      </c>
      <c r="C198" s="233">
        <v>114.97136</v>
      </c>
      <c r="D198" s="233">
        <v>106.57338</v>
      </c>
      <c r="E198" s="233">
        <v>118.58665999999999</v>
      </c>
      <c r="F198" s="233" t="s">
        <v>176</v>
      </c>
      <c r="G198" s="233">
        <v>108.62913</v>
      </c>
      <c r="H198" s="233" t="s">
        <v>176</v>
      </c>
      <c r="I198" s="233">
        <v>99.962220000000002</v>
      </c>
      <c r="J198" s="233">
        <v>121.31366</v>
      </c>
      <c r="K198" s="233">
        <v>103.59618</v>
      </c>
      <c r="L198" s="233">
        <v>139.47108</v>
      </c>
      <c r="M198" s="233">
        <v>90.332340000000002</v>
      </c>
      <c r="N198" s="233">
        <v>103.72051999999999</v>
      </c>
      <c r="O198" s="233">
        <v>88.986660000000001</v>
      </c>
      <c r="P198" s="233">
        <v>97.080340000000007</v>
      </c>
      <c r="Q198" s="233">
        <v>91.227860000000007</v>
      </c>
      <c r="R198" s="233" t="s">
        <v>176</v>
      </c>
      <c r="S198" s="233">
        <v>94.333240000000004</v>
      </c>
      <c r="T198" s="233">
        <v>99.731520000000003</v>
      </c>
      <c r="U198" s="233">
        <v>-2.2999999999999998</v>
      </c>
      <c r="V198" s="233">
        <v>0.8</v>
      </c>
      <c r="W198" s="233">
        <v>9.4</v>
      </c>
      <c r="X198" s="233">
        <v>11.3</v>
      </c>
      <c r="Y198" s="233" t="s">
        <v>176</v>
      </c>
      <c r="Z198" s="233">
        <v>-1</v>
      </c>
      <c r="AA198" s="233" t="s">
        <v>176</v>
      </c>
      <c r="AB198" s="233">
        <v>-4.9000000000000004</v>
      </c>
      <c r="AC198" s="233">
        <v>3.1</v>
      </c>
      <c r="AD198" s="233">
        <v>2.6</v>
      </c>
      <c r="AE198" s="234">
        <v>-0.4</v>
      </c>
      <c r="AF198" s="233">
        <v>-0.1</v>
      </c>
      <c r="AG198" s="233">
        <v>-1.2</v>
      </c>
      <c r="AH198" s="233">
        <v>-3.3</v>
      </c>
      <c r="AI198" s="233">
        <v>-1.5</v>
      </c>
      <c r="AJ198" s="233">
        <v>-4.5999999999999996</v>
      </c>
      <c r="AK198" s="233" t="s">
        <v>176</v>
      </c>
      <c r="AL198" s="233">
        <v>-0.1</v>
      </c>
      <c r="AM198" s="233">
        <v>-1.5</v>
      </c>
      <c r="AN198" s="144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4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3">
        <v>103.18993</v>
      </c>
      <c r="C199" s="233">
        <v>114.10881999999999</v>
      </c>
      <c r="D199" s="233">
        <v>95.392039999999994</v>
      </c>
      <c r="E199" s="233">
        <v>102.76681000000001</v>
      </c>
      <c r="F199" s="233" t="s">
        <v>176</v>
      </c>
      <c r="G199" s="233">
        <v>105.84668000000001</v>
      </c>
      <c r="H199" s="233" t="s">
        <v>176</v>
      </c>
      <c r="I199" s="233">
        <v>98.747569999999996</v>
      </c>
      <c r="J199" s="233">
        <v>120.90196</v>
      </c>
      <c r="K199" s="233">
        <v>99.507959999999997</v>
      </c>
      <c r="L199" s="233">
        <v>141.86693</v>
      </c>
      <c r="M199" s="233">
        <v>89.916910000000001</v>
      </c>
      <c r="N199" s="233">
        <v>100.34809</v>
      </c>
      <c r="O199" s="233">
        <v>91.214709999999997</v>
      </c>
      <c r="P199" s="233">
        <v>98.163820000000001</v>
      </c>
      <c r="Q199" s="233">
        <v>91.593620000000001</v>
      </c>
      <c r="R199" s="233" t="s">
        <v>176</v>
      </c>
      <c r="S199" s="233">
        <v>87.773510000000002</v>
      </c>
      <c r="T199" s="233">
        <v>100.20968000000001</v>
      </c>
      <c r="U199" s="233">
        <v>-0.4</v>
      </c>
      <c r="V199" s="233">
        <v>-0.8</v>
      </c>
      <c r="W199" s="233">
        <v>-10.5</v>
      </c>
      <c r="X199" s="233">
        <v>-13.3</v>
      </c>
      <c r="Y199" s="233" t="s">
        <v>176</v>
      </c>
      <c r="Z199" s="233">
        <v>-2.6</v>
      </c>
      <c r="AA199" s="233" t="s">
        <v>176</v>
      </c>
      <c r="AB199" s="233">
        <v>-1.2</v>
      </c>
      <c r="AC199" s="233">
        <v>-0.3</v>
      </c>
      <c r="AD199" s="233">
        <v>-3.9</v>
      </c>
      <c r="AE199" s="234">
        <v>1.7</v>
      </c>
      <c r="AF199" s="233">
        <v>-0.5</v>
      </c>
      <c r="AG199" s="233">
        <v>-3.3</v>
      </c>
      <c r="AH199" s="233">
        <v>2.5</v>
      </c>
      <c r="AI199" s="233">
        <v>1.1000000000000001</v>
      </c>
      <c r="AJ199" s="233">
        <v>0.4</v>
      </c>
      <c r="AK199" s="233" t="s">
        <v>176</v>
      </c>
      <c r="AL199" s="233">
        <v>-7</v>
      </c>
      <c r="AM199" s="233">
        <v>0.5</v>
      </c>
      <c r="AN199" s="144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4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3">
        <v>104.47763999999999</v>
      </c>
      <c r="C200" s="233">
        <v>113.91131</v>
      </c>
      <c r="D200" s="233">
        <v>98.723489999999998</v>
      </c>
      <c r="E200" s="233">
        <v>116.82489</v>
      </c>
      <c r="F200" s="233" t="s">
        <v>176</v>
      </c>
      <c r="G200" s="233">
        <v>106.44074999999999</v>
      </c>
      <c r="H200" s="233" t="s">
        <v>176</v>
      </c>
      <c r="I200" s="233">
        <v>100.91207</v>
      </c>
      <c r="J200" s="233">
        <v>119.69710000000001</v>
      </c>
      <c r="K200" s="233">
        <v>101.94574</v>
      </c>
      <c r="L200" s="233">
        <v>144.04318000000001</v>
      </c>
      <c r="M200" s="233">
        <v>88.872129999999999</v>
      </c>
      <c r="N200" s="233">
        <v>106.35512</v>
      </c>
      <c r="O200" s="233">
        <v>93.765609999999995</v>
      </c>
      <c r="P200" s="233">
        <v>97.234210000000004</v>
      </c>
      <c r="Q200" s="233">
        <v>91.075860000000006</v>
      </c>
      <c r="R200" s="233" t="s">
        <v>176</v>
      </c>
      <c r="S200" s="233">
        <v>96.333290000000005</v>
      </c>
      <c r="T200" s="233">
        <v>101.34797</v>
      </c>
      <c r="U200" s="233">
        <v>1.2</v>
      </c>
      <c r="V200" s="233">
        <v>-0.2</v>
      </c>
      <c r="W200" s="233">
        <v>3.5</v>
      </c>
      <c r="X200" s="233">
        <v>13.7</v>
      </c>
      <c r="Y200" s="233" t="s">
        <v>176</v>
      </c>
      <c r="Z200" s="233">
        <v>0.6</v>
      </c>
      <c r="AA200" s="233" t="s">
        <v>176</v>
      </c>
      <c r="AB200" s="233">
        <v>2.2000000000000002</v>
      </c>
      <c r="AC200" s="233">
        <v>-1</v>
      </c>
      <c r="AD200" s="233">
        <v>2.4</v>
      </c>
      <c r="AE200" s="234">
        <v>1.5</v>
      </c>
      <c r="AF200" s="233">
        <v>-1.2</v>
      </c>
      <c r="AG200" s="233">
        <v>6</v>
      </c>
      <c r="AH200" s="233">
        <v>2.8</v>
      </c>
      <c r="AI200" s="233">
        <v>-0.9</v>
      </c>
      <c r="AJ200" s="233">
        <v>-0.6</v>
      </c>
      <c r="AK200" s="233" t="s">
        <v>176</v>
      </c>
      <c r="AL200" s="233">
        <v>9.8000000000000007</v>
      </c>
      <c r="AM200" s="233">
        <v>1.1000000000000001</v>
      </c>
      <c r="AN200" s="144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4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3">
        <v>104.88439</v>
      </c>
      <c r="C201" s="233">
        <v>115.18613000000001</v>
      </c>
      <c r="D201" s="233">
        <v>94.254260000000002</v>
      </c>
      <c r="E201" s="233">
        <v>109.41987</v>
      </c>
      <c r="F201" s="233" t="s">
        <v>176</v>
      </c>
      <c r="G201" s="233">
        <v>104.13945</v>
      </c>
      <c r="H201" s="233" t="s">
        <v>176</v>
      </c>
      <c r="I201" s="233">
        <v>102.74766</v>
      </c>
      <c r="J201" s="233">
        <v>123.95943</v>
      </c>
      <c r="K201" s="233">
        <v>103.22588</v>
      </c>
      <c r="L201" s="233">
        <v>144.99564000000001</v>
      </c>
      <c r="M201" s="233">
        <v>96.220179999999999</v>
      </c>
      <c r="N201" s="233">
        <v>103.9943</v>
      </c>
      <c r="O201" s="233">
        <v>94.054060000000007</v>
      </c>
      <c r="P201" s="233">
        <v>98.505189999999999</v>
      </c>
      <c r="Q201" s="233">
        <v>93.055229999999995</v>
      </c>
      <c r="R201" s="233" t="s">
        <v>176</v>
      </c>
      <c r="S201" s="233">
        <v>94.871539999999996</v>
      </c>
      <c r="T201" s="233">
        <v>101.13306</v>
      </c>
      <c r="U201" s="233">
        <v>0.4</v>
      </c>
      <c r="V201" s="233">
        <v>1.1000000000000001</v>
      </c>
      <c r="W201" s="233">
        <v>-4.5</v>
      </c>
      <c r="X201" s="233">
        <v>-6.3</v>
      </c>
      <c r="Y201" s="233" t="s">
        <v>176</v>
      </c>
      <c r="Z201" s="233">
        <v>-2.2000000000000002</v>
      </c>
      <c r="AA201" s="233" t="s">
        <v>176</v>
      </c>
      <c r="AB201" s="233">
        <v>1.8</v>
      </c>
      <c r="AC201" s="233">
        <v>3.6</v>
      </c>
      <c r="AD201" s="233">
        <v>1.3</v>
      </c>
      <c r="AE201" s="234">
        <v>0.7</v>
      </c>
      <c r="AF201" s="233">
        <v>8.3000000000000007</v>
      </c>
      <c r="AG201" s="233">
        <v>-2.2000000000000002</v>
      </c>
      <c r="AH201" s="233">
        <v>0.3</v>
      </c>
      <c r="AI201" s="233">
        <v>1.3</v>
      </c>
      <c r="AJ201" s="233">
        <v>2.2000000000000002</v>
      </c>
      <c r="AK201" s="233" t="s">
        <v>176</v>
      </c>
      <c r="AL201" s="233">
        <v>-1.5</v>
      </c>
      <c r="AM201" s="233">
        <v>-0.2</v>
      </c>
      <c r="AN201" s="144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4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3">
        <v>93.444360000000003</v>
      </c>
      <c r="C202" s="233">
        <v>108.40143999999999</v>
      </c>
      <c r="D202" s="233">
        <v>92.20805</v>
      </c>
      <c r="E202" s="233">
        <v>116.84479</v>
      </c>
      <c r="F202" s="233" t="s">
        <v>176</v>
      </c>
      <c r="G202" s="233">
        <v>101.31958</v>
      </c>
      <c r="H202" s="233" t="s">
        <v>176</v>
      </c>
      <c r="I202" s="233">
        <v>91.419309999999996</v>
      </c>
      <c r="J202" s="233">
        <v>111.0433</v>
      </c>
      <c r="K202" s="233">
        <v>93.728650000000002</v>
      </c>
      <c r="L202" s="233">
        <v>142.7269</v>
      </c>
      <c r="M202" s="233">
        <v>88.7971</v>
      </c>
      <c r="N202" s="233">
        <v>93.389830000000003</v>
      </c>
      <c r="O202" s="233">
        <v>78.434250000000006</v>
      </c>
      <c r="P202" s="233">
        <v>83.911749999999998</v>
      </c>
      <c r="Q202" s="233">
        <v>80.570239999999998</v>
      </c>
      <c r="R202" s="233" t="s">
        <v>176</v>
      </c>
      <c r="S202" s="233">
        <v>79.927899999999994</v>
      </c>
      <c r="T202" s="233">
        <v>87.574910000000003</v>
      </c>
      <c r="U202" s="233">
        <v>-10.9</v>
      </c>
      <c r="V202" s="233">
        <v>-5.9</v>
      </c>
      <c r="W202" s="233">
        <v>-2.2000000000000002</v>
      </c>
      <c r="X202" s="233">
        <v>6.8</v>
      </c>
      <c r="Y202" s="233" t="s">
        <v>176</v>
      </c>
      <c r="Z202" s="233">
        <v>-2.7</v>
      </c>
      <c r="AA202" s="233" t="s">
        <v>176</v>
      </c>
      <c r="AB202" s="233">
        <v>-11</v>
      </c>
      <c r="AC202" s="233">
        <v>-10.4</v>
      </c>
      <c r="AD202" s="233">
        <v>-9.1999999999999993</v>
      </c>
      <c r="AE202" s="234">
        <v>-1.6</v>
      </c>
      <c r="AF202" s="233">
        <v>-7.7</v>
      </c>
      <c r="AG202" s="233">
        <v>-10.199999999999999</v>
      </c>
      <c r="AH202" s="233">
        <v>-16.600000000000001</v>
      </c>
      <c r="AI202" s="233">
        <v>-14.8</v>
      </c>
      <c r="AJ202" s="233">
        <v>-13.4</v>
      </c>
      <c r="AK202" s="233" t="s">
        <v>176</v>
      </c>
      <c r="AL202" s="233">
        <v>-15.8</v>
      </c>
      <c r="AM202" s="233">
        <v>-13.4</v>
      </c>
      <c r="AN202" s="144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4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3">
        <v>105.0051</v>
      </c>
      <c r="C203" s="233">
        <v>119.23542</v>
      </c>
      <c r="D203" s="233">
        <v>90.734589999999997</v>
      </c>
      <c r="E203" s="233">
        <v>118.18102</v>
      </c>
      <c r="F203" s="233" t="s">
        <v>176</v>
      </c>
      <c r="G203" s="233">
        <v>103.46716000000001</v>
      </c>
      <c r="H203" s="233" t="s">
        <v>176</v>
      </c>
      <c r="I203" s="233">
        <v>104.69972</v>
      </c>
      <c r="J203" s="233">
        <v>126.90045000000001</v>
      </c>
      <c r="K203" s="233">
        <v>103.07239</v>
      </c>
      <c r="L203" s="233">
        <v>139.47015999999999</v>
      </c>
      <c r="M203" s="233">
        <v>91.302090000000007</v>
      </c>
      <c r="N203" s="233">
        <v>105.79069</v>
      </c>
      <c r="O203" s="233">
        <v>99.824240000000003</v>
      </c>
      <c r="P203" s="233">
        <v>98.984279999999998</v>
      </c>
      <c r="Q203" s="233">
        <v>93.379239999999996</v>
      </c>
      <c r="R203" s="233" t="s">
        <v>176</v>
      </c>
      <c r="S203" s="233">
        <v>91.164580000000001</v>
      </c>
      <c r="T203" s="233">
        <v>100.29976000000001</v>
      </c>
      <c r="U203" s="233">
        <v>12.4</v>
      </c>
      <c r="V203" s="233">
        <v>10</v>
      </c>
      <c r="W203" s="233">
        <v>-1.6</v>
      </c>
      <c r="X203" s="233">
        <v>1.1000000000000001</v>
      </c>
      <c r="Y203" s="233" t="s">
        <v>176</v>
      </c>
      <c r="Z203" s="233">
        <v>2.1</v>
      </c>
      <c r="AA203" s="233" t="s">
        <v>176</v>
      </c>
      <c r="AB203" s="233">
        <v>14.5</v>
      </c>
      <c r="AC203" s="233">
        <v>14.3</v>
      </c>
      <c r="AD203" s="233">
        <v>10</v>
      </c>
      <c r="AE203" s="234">
        <v>-2.2999999999999998</v>
      </c>
      <c r="AF203" s="233">
        <v>2.8</v>
      </c>
      <c r="AG203" s="233">
        <v>13.3</v>
      </c>
      <c r="AH203" s="233">
        <v>27.3</v>
      </c>
      <c r="AI203" s="233">
        <v>18</v>
      </c>
      <c r="AJ203" s="233">
        <v>15.9</v>
      </c>
      <c r="AK203" s="233" t="s">
        <v>176</v>
      </c>
      <c r="AL203" s="233">
        <v>14.1</v>
      </c>
      <c r="AM203" s="233">
        <v>14.5</v>
      </c>
      <c r="AN203" s="144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4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3">
        <v>104.68025</v>
      </c>
      <c r="C204" s="233">
        <v>118.01300999999999</v>
      </c>
      <c r="D204" s="233">
        <v>92.382210000000001</v>
      </c>
      <c r="E204" s="233">
        <v>118.97051</v>
      </c>
      <c r="F204" s="233" t="s">
        <v>176</v>
      </c>
      <c r="G204" s="233">
        <v>106.82183000000001</v>
      </c>
      <c r="H204" s="233" t="s">
        <v>176</v>
      </c>
      <c r="I204" s="233">
        <v>103.96279</v>
      </c>
      <c r="J204" s="233">
        <v>124.01927999999999</v>
      </c>
      <c r="K204" s="233">
        <v>99.676259999999999</v>
      </c>
      <c r="L204" s="233">
        <v>142.19202999999999</v>
      </c>
      <c r="M204" s="233">
        <v>89.523290000000003</v>
      </c>
      <c r="N204" s="233">
        <v>104.01103999999999</v>
      </c>
      <c r="O204" s="233">
        <v>96.871420000000001</v>
      </c>
      <c r="P204" s="233">
        <v>99.996979999999994</v>
      </c>
      <c r="Q204" s="233">
        <v>96.970929999999996</v>
      </c>
      <c r="R204" s="233" t="s">
        <v>176</v>
      </c>
      <c r="S204" s="233">
        <v>95.098070000000007</v>
      </c>
      <c r="T204" s="233">
        <v>99.076989999999995</v>
      </c>
      <c r="U204" s="233">
        <v>-0.3</v>
      </c>
      <c r="V204" s="233">
        <v>-1</v>
      </c>
      <c r="W204" s="233">
        <v>1.8</v>
      </c>
      <c r="X204" s="233">
        <v>0.7</v>
      </c>
      <c r="Y204" s="233" t="s">
        <v>176</v>
      </c>
      <c r="Z204" s="233">
        <v>3.2</v>
      </c>
      <c r="AA204" s="233" t="s">
        <v>176</v>
      </c>
      <c r="AB204" s="233">
        <v>-0.7</v>
      </c>
      <c r="AC204" s="233">
        <v>-2.2999999999999998</v>
      </c>
      <c r="AD204" s="233">
        <v>-3.3</v>
      </c>
      <c r="AE204" s="234">
        <v>2</v>
      </c>
      <c r="AF204" s="233">
        <v>-1.9</v>
      </c>
      <c r="AG204" s="233">
        <v>-1.7</v>
      </c>
      <c r="AH204" s="233">
        <v>-3</v>
      </c>
      <c r="AI204" s="233">
        <v>1</v>
      </c>
      <c r="AJ204" s="233">
        <v>3.8</v>
      </c>
      <c r="AK204" s="233" t="s">
        <v>176</v>
      </c>
      <c r="AL204" s="233">
        <v>4.3</v>
      </c>
      <c r="AM204" s="233">
        <v>-1.2</v>
      </c>
      <c r="AN204" s="144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4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3">
        <v>103.79564999999999</v>
      </c>
      <c r="C205" s="233">
        <v>119.90913999999999</v>
      </c>
      <c r="D205" s="233">
        <v>85.372720000000001</v>
      </c>
      <c r="E205" s="233">
        <v>111.76103000000001</v>
      </c>
      <c r="F205" s="233" t="s">
        <v>176</v>
      </c>
      <c r="G205" s="233">
        <v>107.12947</v>
      </c>
      <c r="H205" s="233" t="s">
        <v>176</v>
      </c>
      <c r="I205" s="233">
        <v>107.7188</v>
      </c>
      <c r="J205" s="233">
        <v>129.72619</v>
      </c>
      <c r="K205" s="233">
        <v>100.49149</v>
      </c>
      <c r="L205" s="233">
        <v>144.49229</v>
      </c>
      <c r="M205" s="233">
        <v>89.778180000000006</v>
      </c>
      <c r="N205" s="233">
        <v>103.08624</v>
      </c>
      <c r="O205" s="233">
        <v>98.68835</v>
      </c>
      <c r="P205" s="233">
        <v>99.745189999999994</v>
      </c>
      <c r="Q205" s="233">
        <v>99.051659999999998</v>
      </c>
      <c r="R205" s="233" t="s">
        <v>176</v>
      </c>
      <c r="S205" s="233">
        <v>98.0732</v>
      </c>
      <c r="T205" s="233">
        <v>100.03748</v>
      </c>
      <c r="U205" s="233">
        <v>-0.8</v>
      </c>
      <c r="V205" s="233">
        <v>1.6</v>
      </c>
      <c r="W205" s="233">
        <v>-7.6</v>
      </c>
      <c r="X205" s="233">
        <v>-6.1</v>
      </c>
      <c r="Y205" s="233" t="s">
        <v>176</v>
      </c>
      <c r="Z205" s="233">
        <v>0.3</v>
      </c>
      <c r="AA205" s="233" t="s">
        <v>176</v>
      </c>
      <c r="AB205" s="233">
        <v>3.6</v>
      </c>
      <c r="AC205" s="233">
        <v>4.5999999999999996</v>
      </c>
      <c r="AD205" s="233">
        <v>0.8</v>
      </c>
      <c r="AE205" s="234">
        <v>1.6</v>
      </c>
      <c r="AF205" s="233">
        <v>0.3</v>
      </c>
      <c r="AG205" s="233">
        <v>-0.9</v>
      </c>
      <c r="AH205" s="233">
        <v>1.9</v>
      </c>
      <c r="AI205" s="233">
        <v>-0.3</v>
      </c>
      <c r="AJ205" s="233">
        <v>2.1</v>
      </c>
      <c r="AK205" s="233" t="s">
        <v>176</v>
      </c>
      <c r="AL205" s="233">
        <v>3.1</v>
      </c>
      <c r="AM205" s="233">
        <v>1</v>
      </c>
      <c r="AN205" s="144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4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3">
        <v>100.86284000000001</v>
      </c>
      <c r="C206" s="233">
        <v>115.45223</v>
      </c>
      <c r="D206" s="233">
        <v>77.740539999999996</v>
      </c>
      <c r="E206" s="233">
        <v>117.85861</v>
      </c>
      <c r="F206" s="233" t="s">
        <v>176</v>
      </c>
      <c r="G206" s="233">
        <v>108.8253</v>
      </c>
      <c r="H206" s="233" t="s">
        <v>176</v>
      </c>
      <c r="I206" s="233">
        <v>110.44958</v>
      </c>
      <c r="J206" s="233">
        <v>121.13641</v>
      </c>
      <c r="K206" s="233">
        <v>96.238950000000003</v>
      </c>
      <c r="L206" s="233">
        <v>143.95535000000001</v>
      </c>
      <c r="M206" s="233">
        <v>87.803640000000001</v>
      </c>
      <c r="N206" s="233">
        <v>95.374849999999995</v>
      </c>
      <c r="O206" s="233">
        <v>93.299270000000007</v>
      </c>
      <c r="P206" s="233">
        <v>95.202699999999993</v>
      </c>
      <c r="Q206" s="233">
        <v>98.579459999999997</v>
      </c>
      <c r="R206" s="233" t="s">
        <v>176</v>
      </c>
      <c r="S206" s="233">
        <v>94.010080000000002</v>
      </c>
      <c r="T206" s="233">
        <v>99.165189999999996</v>
      </c>
      <c r="U206" s="233">
        <v>-2.8</v>
      </c>
      <c r="V206" s="233">
        <v>-3.7</v>
      </c>
      <c r="W206" s="233">
        <v>-8.9</v>
      </c>
      <c r="X206" s="233">
        <v>5.5</v>
      </c>
      <c r="Y206" s="233" t="s">
        <v>176</v>
      </c>
      <c r="Z206" s="233">
        <v>1.6</v>
      </c>
      <c r="AA206" s="233" t="s">
        <v>176</v>
      </c>
      <c r="AB206" s="233">
        <v>2.5</v>
      </c>
      <c r="AC206" s="233">
        <v>-6.6</v>
      </c>
      <c r="AD206" s="233">
        <v>-4.2</v>
      </c>
      <c r="AE206" s="234">
        <v>-0.4</v>
      </c>
      <c r="AF206" s="233">
        <v>-2.2000000000000002</v>
      </c>
      <c r="AG206" s="233">
        <v>-7.5</v>
      </c>
      <c r="AH206" s="233">
        <v>-5.5</v>
      </c>
      <c r="AI206" s="233">
        <v>-4.5999999999999996</v>
      </c>
      <c r="AJ206" s="233">
        <v>-0.5</v>
      </c>
      <c r="AK206" s="233" t="s">
        <v>176</v>
      </c>
      <c r="AL206" s="233">
        <v>-4.0999999999999996</v>
      </c>
      <c r="AM206" s="233">
        <v>-0.9</v>
      </c>
      <c r="AN206" s="144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4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3">
        <v>102.21872999999999</v>
      </c>
      <c r="C207" s="233">
        <v>115.26774</v>
      </c>
      <c r="D207" s="233">
        <v>92.535039999999995</v>
      </c>
      <c r="E207" s="233">
        <v>118.9768</v>
      </c>
      <c r="F207" s="233" t="s">
        <v>176</v>
      </c>
      <c r="G207" s="233">
        <v>109.3845</v>
      </c>
      <c r="H207" s="233" t="s">
        <v>176</v>
      </c>
      <c r="I207" s="233">
        <v>101.02631</v>
      </c>
      <c r="J207" s="233">
        <v>125.04507</v>
      </c>
      <c r="K207" s="233">
        <v>99.615639999999999</v>
      </c>
      <c r="L207" s="233">
        <v>148.80020999999999</v>
      </c>
      <c r="M207" s="233">
        <v>89.745080000000002</v>
      </c>
      <c r="N207" s="233">
        <v>99.290220000000005</v>
      </c>
      <c r="O207" s="233">
        <v>92.250060000000005</v>
      </c>
      <c r="P207" s="233">
        <v>100.12572</v>
      </c>
      <c r="Q207" s="233">
        <v>97.675709999999995</v>
      </c>
      <c r="R207" s="233" t="s">
        <v>176</v>
      </c>
      <c r="S207" s="233">
        <v>91.836179999999999</v>
      </c>
      <c r="T207" s="233">
        <v>99.437060000000002</v>
      </c>
      <c r="U207" s="233">
        <v>1.3</v>
      </c>
      <c r="V207" s="233">
        <v>-0.2</v>
      </c>
      <c r="W207" s="233">
        <v>19</v>
      </c>
      <c r="X207" s="233">
        <v>0.9</v>
      </c>
      <c r="Y207" s="233" t="s">
        <v>176</v>
      </c>
      <c r="Z207" s="233">
        <v>0.5</v>
      </c>
      <c r="AA207" s="233" t="s">
        <v>176</v>
      </c>
      <c r="AB207" s="233">
        <v>-8.5</v>
      </c>
      <c r="AC207" s="233">
        <v>3.2</v>
      </c>
      <c r="AD207" s="233">
        <v>3.5</v>
      </c>
      <c r="AE207" s="234">
        <v>3.4</v>
      </c>
      <c r="AF207" s="233">
        <v>2.2000000000000002</v>
      </c>
      <c r="AG207" s="233">
        <v>4.0999999999999996</v>
      </c>
      <c r="AH207" s="233">
        <v>-1.1000000000000001</v>
      </c>
      <c r="AI207" s="233">
        <v>5.2</v>
      </c>
      <c r="AJ207" s="233">
        <v>-0.9</v>
      </c>
      <c r="AK207" s="233" t="s">
        <v>176</v>
      </c>
      <c r="AL207" s="233">
        <v>-2.2999999999999998</v>
      </c>
      <c r="AM207" s="233">
        <v>0.3</v>
      </c>
      <c r="AN207" s="144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4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3">
        <v>102.14704999999999</v>
      </c>
      <c r="C208" s="233">
        <v>112.74630999999999</v>
      </c>
      <c r="D208" s="233">
        <v>85.986279999999994</v>
      </c>
      <c r="E208" s="233">
        <v>117.11563</v>
      </c>
      <c r="F208" s="233" t="s">
        <v>176</v>
      </c>
      <c r="G208" s="233">
        <v>108.67388</v>
      </c>
      <c r="H208" s="233" t="s">
        <v>176</v>
      </c>
      <c r="I208" s="233">
        <v>99.352879999999999</v>
      </c>
      <c r="J208" s="233">
        <v>119.88566</v>
      </c>
      <c r="K208" s="233">
        <v>101.09948</v>
      </c>
      <c r="L208" s="233">
        <v>147.94338999999999</v>
      </c>
      <c r="M208" s="233">
        <v>86.877340000000004</v>
      </c>
      <c r="N208" s="233">
        <v>101.2243</v>
      </c>
      <c r="O208" s="233">
        <v>94.344800000000006</v>
      </c>
      <c r="P208" s="233">
        <v>99.633949999999999</v>
      </c>
      <c r="Q208" s="233">
        <v>97.544030000000006</v>
      </c>
      <c r="R208" s="233" t="s">
        <v>176</v>
      </c>
      <c r="S208" s="233">
        <v>92.140900000000002</v>
      </c>
      <c r="T208" s="233">
        <v>91.704800000000006</v>
      </c>
      <c r="U208" s="233">
        <v>-0.1</v>
      </c>
      <c r="V208" s="233">
        <v>-2.2000000000000002</v>
      </c>
      <c r="W208" s="233">
        <v>-7.1</v>
      </c>
      <c r="X208" s="233">
        <v>-1.6</v>
      </c>
      <c r="Y208" s="233" t="s">
        <v>176</v>
      </c>
      <c r="Z208" s="233">
        <v>-0.6</v>
      </c>
      <c r="AA208" s="233" t="s">
        <v>176</v>
      </c>
      <c r="AB208" s="233">
        <v>-1.7</v>
      </c>
      <c r="AC208" s="233">
        <v>-4.0999999999999996</v>
      </c>
      <c r="AD208" s="233">
        <v>1.5</v>
      </c>
      <c r="AE208" s="234">
        <v>-0.6</v>
      </c>
      <c r="AF208" s="233">
        <v>-3.2</v>
      </c>
      <c r="AG208" s="233">
        <v>1.9</v>
      </c>
      <c r="AH208" s="233">
        <v>2.2999999999999998</v>
      </c>
      <c r="AI208" s="233">
        <v>-0.5</v>
      </c>
      <c r="AJ208" s="233">
        <v>-0.1</v>
      </c>
      <c r="AK208" s="233" t="s">
        <v>176</v>
      </c>
      <c r="AL208" s="233">
        <v>0.3</v>
      </c>
      <c r="AM208" s="233">
        <v>-7.8</v>
      </c>
      <c r="AN208" s="144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4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3">
        <v>102.00234</v>
      </c>
      <c r="C209" s="233">
        <v>107.19806</v>
      </c>
      <c r="D209" s="233">
        <v>86.417810000000003</v>
      </c>
      <c r="E209" s="233">
        <v>113.67963</v>
      </c>
      <c r="F209" s="233" t="s">
        <v>176</v>
      </c>
      <c r="G209" s="233">
        <v>105.83596</v>
      </c>
      <c r="H209" s="233" t="s">
        <v>176</v>
      </c>
      <c r="I209" s="233">
        <v>98.059200000000004</v>
      </c>
      <c r="J209" s="233">
        <v>118.96245</v>
      </c>
      <c r="K209" s="233">
        <v>100.87642</v>
      </c>
      <c r="L209" s="233">
        <v>143.41480999999999</v>
      </c>
      <c r="M209" s="233">
        <v>90.988420000000005</v>
      </c>
      <c r="N209" s="233">
        <v>99.699560000000005</v>
      </c>
      <c r="O209" s="233">
        <v>92.528459999999995</v>
      </c>
      <c r="P209" s="233">
        <v>97.890450000000001</v>
      </c>
      <c r="Q209" s="233">
        <v>94.95581</v>
      </c>
      <c r="R209" s="233" t="s">
        <v>176</v>
      </c>
      <c r="S209" s="233">
        <v>91.673869999999994</v>
      </c>
      <c r="T209" s="233">
        <v>102.64604</v>
      </c>
      <c r="U209" s="233">
        <v>-0.1</v>
      </c>
      <c r="V209" s="233">
        <v>-4.9000000000000004</v>
      </c>
      <c r="W209" s="233">
        <v>0.5</v>
      </c>
      <c r="X209" s="233">
        <v>-2.9</v>
      </c>
      <c r="Y209" s="233" t="s">
        <v>176</v>
      </c>
      <c r="Z209" s="233">
        <v>-2.6</v>
      </c>
      <c r="AA209" s="233" t="s">
        <v>176</v>
      </c>
      <c r="AB209" s="233">
        <v>-1.3</v>
      </c>
      <c r="AC209" s="233">
        <v>-0.8</v>
      </c>
      <c r="AD209" s="233">
        <v>-0.2</v>
      </c>
      <c r="AE209" s="234">
        <v>-3.1</v>
      </c>
      <c r="AF209" s="233">
        <v>4.7</v>
      </c>
      <c r="AG209" s="233">
        <v>-1.5</v>
      </c>
      <c r="AH209" s="233">
        <v>-1.9</v>
      </c>
      <c r="AI209" s="233">
        <v>-1.7</v>
      </c>
      <c r="AJ209" s="233">
        <v>-2.7</v>
      </c>
      <c r="AK209" s="233" t="s">
        <v>176</v>
      </c>
      <c r="AL209" s="233">
        <v>-0.5</v>
      </c>
      <c r="AM209" s="233">
        <v>11.9</v>
      </c>
      <c r="AN209" s="144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4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3">
        <v>101.54909000000001</v>
      </c>
      <c r="C210" s="233">
        <v>108.74827000000001</v>
      </c>
      <c r="D210" s="233">
        <v>96.486859999999993</v>
      </c>
      <c r="E210" s="233">
        <v>119.92740000000001</v>
      </c>
      <c r="F210" s="233" t="s">
        <v>176</v>
      </c>
      <c r="G210" s="233">
        <v>106.51464</v>
      </c>
      <c r="H210" s="233" t="s">
        <v>176</v>
      </c>
      <c r="I210" s="233">
        <v>96.395250000000004</v>
      </c>
      <c r="J210" s="233">
        <v>114.53104999999999</v>
      </c>
      <c r="K210" s="233">
        <v>105.69689</v>
      </c>
      <c r="L210" s="233">
        <v>138.28371000000001</v>
      </c>
      <c r="M210" s="233">
        <v>89.138189999999994</v>
      </c>
      <c r="N210" s="233">
        <v>99.051209999999998</v>
      </c>
      <c r="O210" s="233">
        <v>96.313479999999998</v>
      </c>
      <c r="P210" s="233">
        <v>98.10051</v>
      </c>
      <c r="Q210" s="233">
        <v>96.085489999999993</v>
      </c>
      <c r="R210" s="233" t="s">
        <v>176</v>
      </c>
      <c r="S210" s="233">
        <v>91.291139999999999</v>
      </c>
      <c r="T210" s="233">
        <v>103.36671</v>
      </c>
      <c r="U210" s="233">
        <v>-0.4</v>
      </c>
      <c r="V210" s="233">
        <v>1.4</v>
      </c>
      <c r="W210" s="233">
        <v>11.7</v>
      </c>
      <c r="X210" s="233">
        <v>5.5</v>
      </c>
      <c r="Y210" s="233" t="s">
        <v>176</v>
      </c>
      <c r="Z210" s="233">
        <v>0.6</v>
      </c>
      <c r="AA210" s="233" t="s">
        <v>176</v>
      </c>
      <c r="AB210" s="233">
        <v>-1.7</v>
      </c>
      <c r="AC210" s="233">
        <v>-3.7</v>
      </c>
      <c r="AD210" s="233">
        <v>4.8</v>
      </c>
      <c r="AE210" s="234">
        <v>-3.6</v>
      </c>
      <c r="AF210" s="233">
        <v>-2</v>
      </c>
      <c r="AG210" s="233">
        <v>-0.7</v>
      </c>
      <c r="AH210" s="233">
        <v>4.0999999999999996</v>
      </c>
      <c r="AI210" s="233">
        <v>0.2</v>
      </c>
      <c r="AJ210" s="233">
        <v>1.2</v>
      </c>
      <c r="AK210" s="233" t="s">
        <v>176</v>
      </c>
      <c r="AL210" s="233">
        <v>-0.4</v>
      </c>
      <c r="AM210" s="233">
        <v>0.7</v>
      </c>
      <c r="AN210" s="144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4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3">
        <v>101.74787000000001</v>
      </c>
      <c r="C211" s="233">
        <v>113.64203999999999</v>
      </c>
      <c r="D211" s="233">
        <v>94.706729999999993</v>
      </c>
      <c r="E211" s="233">
        <v>116.00055</v>
      </c>
      <c r="F211" s="233" t="s">
        <v>176</v>
      </c>
      <c r="G211" s="233">
        <v>107.58987</v>
      </c>
      <c r="H211" s="233" t="s">
        <v>176</v>
      </c>
      <c r="I211" s="233">
        <v>100.68919</v>
      </c>
      <c r="J211" s="233">
        <v>122.67564</v>
      </c>
      <c r="K211" s="233">
        <v>98.207639999999998</v>
      </c>
      <c r="L211" s="233">
        <v>127.30305</v>
      </c>
      <c r="M211" s="233">
        <v>87.420640000000006</v>
      </c>
      <c r="N211" s="233">
        <v>101.29253</v>
      </c>
      <c r="O211" s="233">
        <v>96.397040000000004</v>
      </c>
      <c r="P211" s="233">
        <v>99.265559999999994</v>
      </c>
      <c r="Q211" s="233">
        <v>94.851179999999999</v>
      </c>
      <c r="R211" s="233" t="s">
        <v>176</v>
      </c>
      <c r="S211" s="233">
        <v>88.527029999999996</v>
      </c>
      <c r="T211" s="233">
        <v>100.57154</v>
      </c>
      <c r="U211" s="233">
        <v>0.2</v>
      </c>
      <c r="V211" s="233">
        <v>4.5</v>
      </c>
      <c r="W211" s="233">
        <v>-1.8</v>
      </c>
      <c r="X211" s="233">
        <v>-3.3</v>
      </c>
      <c r="Y211" s="233" t="s">
        <v>176</v>
      </c>
      <c r="Z211" s="233">
        <v>1</v>
      </c>
      <c r="AA211" s="233" t="s">
        <v>176</v>
      </c>
      <c r="AB211" s="233">
        <v>4.5</v>
      </c>
      <c r="AC211" s="233">
        <v>7.1</v>
      </c>
      <c r="AD211" s="233">
        <v>-7.1</v>
      </c>
      <c r="AE211" s="234">
        <v>-7.9</v>
      </c>
      <c r="AF211" s="233">
        <v>-1.9</v>
      </c>
      <c r="AG211" s="233">
        <v>2.2999999999999998</v>
      </c>
      <c r="AH211" s="233">
        <v>0.1</v>
      </c>
      <c r="AI211" s="233">
        <v>1.2</v>
      </c>
      <c r="AJ211" s="233">
        <v>-1.3</v>
      </c>
      <c r="AK211" s="233" t="s">
        <v>176</v>
      </c>
      <c r="AL211" s="233">
        <v>-3</v>
      </c>
      <c r="AM211" s="233">
        <v>-2.7</v>
      </c>
      <c r="AN211" s="144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4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3">
        <v>101.42856999999999</v>
      </c>
      <c r="C212" s="233">
        <v>104.88924</v>
      </c>
      <c r="D212" s="233">
        <v>93.517139999999998</v>
      </c>
      <c r="E212" s="233">
        <v>104.80092999999999</v>
      </c>
      <c r="F212" s="233" t="s">
        <v>176</v>
      </c>
      <c r="G212" s="233">
        <v>105.89015000000001</v>
      </c>
      <c r="H212" s="233" t="s">
        <v>176</v>
      </c>
      <c r="I212" s="233">
        <v>96.524550000000005</v>
      </c>
      <c r="J212" s="233">
        <v>107.57205</v>
      </c>
      <c r="K212" s="233">
        <v>95.639600000000002</v>
      </c>
      <c r="L212" s="233">
        <v>127.75394</v>
      </c>
      <c r="M212" s="233">
        <v>89.855890000000002</v>
      </c>
      <c r="N212" s="233">
        <v>98.9328</v>
      </c>
      <c r="O212" s="233">
        <v>95.615309999999994</v>
      </c>
      <c r="P212" s="233">
        <v>101.74353000000001</v>
      </c>
      <c r="Q212" s="233">
        <v>96.760909999999996</v>
      </c>
      <c r="R212" s="233" t="s">
        <v>176</v>
      </c>
      <c r="S212" s="233">
        <v>86.755899999999997</v>
      </c>
      <c r="T212" s="233">
        <v>100.33586</v>
      </c>
      <c r="U212" s="233">
        <v>-0.3</v>
      </c>
      <c r="V212" s="233">
        <v>-7.7</v>
      </c>
      <c r="W212" s="233">
        <v>-1.3</v>
      </c>
      <c r="X212" s="233">
        <v>-9.6999999999999993</v>
      </c>
      <c r="Y212" s="233" t="s">
        <v>176</v>
      </c>
      <c r="Z212" s="233">
        <v>-1.6</v>
      </c>
      <c r="AA212" s="233" t="s">
        <v>176</v>
      </c>
      <c r="AB212" s="233">
        <v>-4.0999999999999996</v>
      </c>
      <c r="AC212" s="233">
        <v>-12.3</v>
      </c>
      <c r="AD212" s="233">
        <v>-2.6</v>
      </c>
      <c r="AE212" s="234">
        <v>0.4</v>
      </c>
      <c r="AF212" s="233">
        <v>2.8</v>
      </c>
      <c r="AG212" s="233">
        <v>-2.2999999999999998</v>
      </c>
      <c r="AH212" s="233">
        <v>-0.8</v>
      </c>
      <c r="AI212" s="233">
        <v>2.5</v>
      </c>
      <c r="AJ212" s="233">
        <v>2</v>
      </c>
      <c r="AK212" s="233" t="s">
        <v>176</v>
      </c>
      <c r="AL212" s="233">
        <v>-2</v>
      </c>
      <c r="AM212" s="233">
        <v>-0.2</v>
      </c>
      <c r="AN212" s="144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4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3">
        <v>101.84972</v>
      </c>
      <c r="C213" s="233">
        <v>117.65837000000001</v>
      </c>
      <c r="D213" s="233">
        <v>97.259829999999994</v>
      </c>
      <c r="E213" s="233">
        <v>77.167869999999994</v>
      </c>
      <c r="F213" s="233" t="s">
        <v>176</v>
      </c>
      <c r="G213" s="233">
        <v>108.96766</v>
      </c>
      <c r="H213" s="233" t="s">
        <v>176</v>
      </c>
      <c r="I213" s="233">
        <v>105.57458</v>
      </c>
      <c r="J213" s="233">
        <v>126.39957</v>
      </c>
      <c r="K213" s="233">
        <v>96.203149999999994</v>
      </c>
      <c r="L213" s="233">
        <v>119.13695</v>
      </c>
      <c r="M213" s="233">
        <v>88.544370000000001</v>
      </c>
      <c r="N213" s="233">
        <v>105.9495</v>
      </c>
      <c r="O213" s="233">
        <v>100.77978</v>
      </c>
      <c r="P213" s="233">
        <v>102.8708</v>
      </c>
      <c r="Q213" s="233">
        <v>99.232569999999996</v>
      </c>
      <c r="R213" s="233" t="s">
        <v>176</v>
      </c>
      <c r="S213" s="233">
        <v>93.069100000000006</v>
      </c>
      <c r="T213" s="233">
        <v>99.401840000000007</v>
      </c>
      <c r="U213" s="233">
        <v>0.4</v>
      </c>
      <c r="V213" s="233">
        <v>12.2</v>
      </c>
      <c r="W213" s="233">
        <v>4</v>
      </c>
      <c r="X213" s="233">
        <v>-26.4</v>
      </c>
      <c r="Y213" s="233" t="s">
        <v>176</v>
      </c>
      <c r="Z213" s="233">
        <v>2.9</v>
      </c>
      <c r="AA213" s="233" t="s">
        <v>176</v>
      </c>
      <c r="AB213" s="233">
        <v>9.4</v>
      </c>
      <c r="AC213" s="233">
        <v>17.5</v>
      </c>
      <c r="AD213" s="233">
        <v>0.6</v>
      </c>
      <c r="AE213" s="234">
        <v>-6.7</v>
      </c>
      <c r="AF213" s="233">
        <v>-1.5</v>
      </c>
      <c r="AG213" s="233">
        <v>7.1</v>
      </c>
      <c r="AH213" s="233">
        <v>5.4</v>
      </c>
      <c r="AI213" s="233">
        <v>1.1000000000000001</v>
      </c>
      <c r="AJ213" s="233">
        <v>2.6</v>
      </c>
      <c r="AK213" s="233" t="s">
        <v>176</v>
      </c>
      <c r="AL213" s="233">
        <v>7.3</v>
      </c>
      <c r="AM213" s="233">
        <v>-0.9</v>
      </c>
      <c r="AN213" s="144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4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3">
        <v>101.78707</v>
      </c>
      <c r="C214" s="233">
        <v>116.03391999999999</v>
      </c>
      <c r="D214" s="233">
        <v>95.610529999999997</v>
      </c>
      <c r="E214" s="233">
        <v>118.39515</v>
      </c>
      <c r="F214" s="233" t="s">
        <v>176</v>
      </c>
      <c r="G214" s="233">
        <v>110.54957</v>
      </c>
      <c r="H214" s="233" t="s">
        <v>176</v>
      </c>
      <c r="I214" s="233">
        <v>101.69967</v>
      </c>
      <c r="J214" s="233">
        <v>125.22206</v>
      </c>
      <c r="K214" s="233">
        <v>92.773290000000003</v>
      </c>
      <c r="L214" s="233">
        <v>119.15989999999999</v>
      </c>
      <c r="M214" s="233">
        <v>93.500709999999998</v>
      </c>
      <c r="N214" s="233">
        <v>105.1391</v>
      </c>
      <c r="O214" s="233">
        <v>101.4752</v>
      </c>
      <c r="P214" s="233">
        <v>102.72919</v>
      </c>
      <c r="Q214" s="233">
        <v>98.655919999999995</v>
      </c>
      <c r="R214" s="233" t="s">
        <v>176</v>
      </c>
      <c r="S214" s="233">
        <v>86.988600000000005</v>
      </c>
      <c r="T214" s="233">
        <v>99.601179999999999</v>
      </c>
      <c r="U214" s="233">
        <v>-0.1</v>
      </c>
      <c r="V214" s="233">
        <v>-1.4</v>
      </c>
      <c r="W214" s="233">
        <v>-1.7</v>
      </c>
      <c r="X214" s="233">
        <v>53.4</v>
      </c>
      <c r="Y214" s="233" t="s">
        <v>176</v>
      </c>
      <c r="Z214" s="233">
        <v>1.5</v>
      </c>
      <c r="AA214" s="233" t="s">
        <v>176</v>
      </c>
      <c r="AB214" s="233">
        <v>-3.7</v>
      </c>
      <c r="AC214" s="233">
        <v>-0.9</v>
      </c>
      <c r="AD214" s="233">
        <v>-3.6</v>
      </c>
      <c r="AE214" s="234">
        <v>0</v>
      </c>
      <c r="AF214" s="233">
        <v>5.6</v>
      </c>
      <c r="AG214" s="233">
        <v>-0.8</v>
      </c>
      <c r="AH214" s="233">
        <v>0.7</v>
      </c>
      <c r="AI214" s="233">
        <v>-0.1</v>
      </c>
      <c r="AJ214" s="233">
        <v>-0.6</v>
      </c>
      <c r="AK214" s="233" t="s">
        <v>176</v>
      </c>
      <c r="AL214" s="233">
        <v>-6.5</v>
      </c>
      <c r="AM214" s="233">
        <v>0.2</v>
      </c>
      <c r="AN214" s="144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4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3">
        <v>100.82084</v>
      </c>
      <c r="C215" s="233">
        <v>109.71907</v>
      </c>
      <c r="D215" s="233">
        <v>95.935249999999996</v>
      </c>
      <c r="E215" s="233">
        <v>121.88445</v>
      </c>
      <c r="F215" s="233" t="s">
        <v>176</v>
      </c>
      <c r="G215" s="233">
        <v>101.61942000000001</v>
      </c>
      <c r="H215" s="233" t="s">
        <v>176</v>
      </c>
      <c r="I215" s="233">
        <v>98.931970000000007</v>
      </c>
      <c r="J215" s="233">
        <v>116.2304</v>
      </c>
      <c r="K215" s="233">
        <v>91.798259999999999</v>
      </c>
      <c r="L215" s="233">
        <v>123.81156</v>
      </c>
      <c r="M215" s="233">
        <v>85.555750000000003</v>
      </c>
      <c r="N215" s="233">
        <v>100.14126</v>
      </c>
      <c r="O215" s="233">
        <v>96.151129999999995</v>
      </c>
      <c r="P215" s="233">
        <v>100.36896</v>
      </c>
      <c r="Q215" s="233">
        <v>98.90795</v>
      </c>
      <c r="R215" s="233" t="s">
        <v>176</v>
      </c>
      <c r="S215" s="233">
        <v>77.422349999999994</v>
      </c>
      <c r="T215" s="233">
        <v>97.902900000000002</v>
      </c>
      <c r="U215" s="233">
        <v>-0.9</v>
      </c>
      <c r="V215" s="233">
        <v>-5.4</v>
      </c>
      <c r="W215" s="233">
        <v>0.3</v>
      </c>
      <c r="X215" s="233">
        <v>2.9</v>
      </c>
      <c r="Y215" s="233" t="s">
        <v>176</v>
      </c>
      <c r="Z215" s="233">
        <v>-8.1</v>
      </c>
      <c r="AA215" s="233" t="s">
        <v>176</v>
      </c>
      <c r="AB215" s="233">
        <v>-2.7</v>
      </c>
      <c r="AC215" s="233">
        <v>-7.2</v>
      </c>
      <c r="AD215" s="233">
        <v>-1.1000000000000001</v>
      </c>
      <c r="AE215" s="234">
        <v>3.9</v>
      </c>
      <c r="AF215" s="233">
        <v>-8.5</v>
      </c>
      <c r="AG215" s="233">
        <v>-4.8</v>
      </c>
      <c r="AH215" s="233">
        <v>-5.2</v>
      </c>
      <c r="AI215" s="233">
        <v>-2.2999999999999998</v>
      </c>
      <c r="AJ215" s="233">
        <v>0.3</v>
      </c>
      <c r="AK215" s="233" t="s">
        <v>176</v>
      </c>
      <c r="AL215" s="233">
        <v>-11</v>
      </c>
      <c r="AM215" s="233">
        <v>-1.7</v>
      </c>
      <c r="AN215" s="144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4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3">
        <v>100.24102999999999</v>
      </c>
      <c r="C216" s="233">
        <v>108.11700999999999</v>
      </c>
      <c r="D216" s="233">
        <v>92.361959999999996</v>
      </c>
      <c r="E216" s="233">
        <v>122.15136</v>
      </c>
      <c r="F216" s="233" t="s">
        <v>176</v>
      </c>
      <c r="G216" s="233">
        <v>107.16931</v>
      </c>
      <c r="H216" s="233" t="s">
        <v>176</v>
      </c>
      <c r="I216" s="233">
        <v>94.289479999999998</v>
      </c>
      <c r="J216" s="233">
        <v>116.60337</v>
      </c>
      <c r="K216" s="233">
        <v>92.295469999999995</v>
      </c>
      <c r="L216" s="233">
        <v>122.32855000000001</v>
      </c>
      <c r="M216" s="233">
        <v>92.073340000000002</v>
      </c>
      <c r="N216" s="233">
        <v>100.82078</v>
      </c>
      <c r="O216" s="233">
        <v>102.78471</v>
      </c>
      <c r="P216" s="233">
        <v>97.999529999999993</v>
      </c>
      <c r="Q216" s="233">
        <v>97.617850000000004</v>
      </c>
      <c r="R216" s="233" t="s">
        <v>176</v>
      </c>
      <c r="S216" s="233">
        <v>90.638750000000002</v>
      </c>
      <c r="T216" s="233">
        <v>99.969579999999993</v>
      </c>
      <c r="U216" s="233">
        <v>-0.6</v>
      </c>
      <c r="V216" s="233">
        <v>-1.5</v>
      </c>
      <c r="W216" s="233">
        <v>-3.7</v>
      </c>
      <c r="X216" s="233">
        <v>0.2</v>
      </c>
      <c r="Y216" s="233" t="s">
        <v>176</v>
      </c>
      <c r="Z216" s="233">
        <v>5.5</v>
      </c>
      <c r="AA216" s="233" t="s">
        <v>176</v>
      </c>
      <c r="AB216" s="233">
        <v>-4.7</v>
      </c>
      <c r="AC216" s="233">
        <v>0.3</v>
      </c>
      <c r="AD216" s="233">
        <v>0.5</v>
      </c>
      <c r="AE216" s="234">
        <v>-1.2</v>
      </c>
      <c r="AF216" s="233">
        <v>7.6</v>
      </c>
      <c r="AG216" s="233">
        <v>0.7</v>
      </c>
      <c r="AH216" s="233">
        <v>6.9</v>
      </c>
      <c r="AI216" s="233">
        <v>-2.4</v>
      </c>
      <c r="AJ216" s="233">
        <v>-1.3</v>
      </c>
      <c r="AK216" s="233" t="s">
        <v>176</v>
      </c>
      <c r="AL216" s="233">
        <v>17.100000000000001</v>
      </c>
      <c r="AM216" s="233">
        <v>2.1</v>
      </c>
      <c r="AN216" s="144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4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3">
        <v>101.34206</v>
      </c>
      <c r="C217" s="233">
        <v>107.73972000000001</v>
      </c>
      <c r="D217" s="233">
        <v>96.57593</v>
      </c>
      <c r="E217" s="233">
        <v>122.59059999999999</v>
      </c>
      <c r="F217" s="233" t="s">
        <v>176</v>
      </c>
      <c r="G217" s="233">
        <v>107.55583</v>
      </c>
      <c r="H217" s="233" t="s">
        <v>176</v>
      </c>
      <c r="I217" s="233">
        <v>96.670389999999998</v>
      </c>
      <c r="J217" s="233">
        <v>117.50624999999999</v>
      </c>
      <c r="K217" s="233">
        <v>93.133679999999998</v>
      </c>
      <c r="L217" s="233">
        <v>122.07624</v>
      </c>
      <c r="M217" s="233">
        <v>92.863190000000003</v>
      </c>
      <c r="N217" s="233">
        <v>103.69271000000001</v>
      </c>
      <c r="O217" s="233">
        <v>100.53342000000001</v>
      </c>
      <c r="P217" s="233">
        <v>96.929609999999997</v>
      </c>
      <c r="Q217" s="233">
        <v>94.272779999999997</v>
      </c>
      <c r="R217" s="233" t="s">
        <v>176</v>
      </c>
      <c r="S217" s="233">
        <v>89.975530000000006</v>
      </c>
      <c r="T217" s="233">
        <v>100.17176000000001</v>
      </c>
      <c r="U217" s="233">
        <v>1.1000000000000001</v>
      </c>
      <c r="V217" s="233">
        <v>-0.3</v>
      </c>
      <c r="W217" s="233">
        <v>4.5999999999999996</v>
      </c>
      <c r="X217" s="233">
        <v>0.4</v>
      </c>
      <c r="Y217" s="233" t="s">
        <v>176</v>
      </c>
      <c r="Z217" s="233">
        <v>0.4</v>
      </c>
      <c r="AA217" s="233" t="s">
        <v>176</v>
      </c>
      <c r="AB217" s="233">
        <v>2.5</v>
      </c>
      <c r="AC217" s="233">
        <v>0.8</v>
      </c>
      <c r="AD217" s="233">
        <v>0.9</v>
      </c>
      <c r="AE217" s="234">
        <v>-0.2</v>
      </c>
      <c r="AF217" s="233">
        <v>0.9</v>
      </c>
      <c r="AG217" s="233">
        <v>2.8</v>
      </c>
      <c r="AH217" s="233">
        <v>-2.2000000000000002</v>
      </c>
      <c r="AI217" s="233">
        <v>-1.1000000000000001</v>
      </c>
      <c r="AJ217" s="233">
        <v>-3.4</v>
      </c>
      <c r="AK217" s="233" t="s">
        <v>176</v>
      </c>
      <c r="AL217" s="233">
        <v>-0.7</v>
      </c>
      <c r="AM217" s="233">
        <v>0.2</v>
      </c>
      <c r="AN217" s="144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4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3">
        <v>101.35778999999999</v>
      </c>
      <c r="C218" s="233">
        <v>110.63742999999999</v>
      </c>
      <c r="D218" s="233">
        <v>92.708470000000005</v>
      </c>
      <c r="E218" s="233">
        <v>113.85709</v>
      </c>
      <c r="F218" s="233" t="s">
        <v>176</v>
      </c>
      <c r="G218" s="233">
        <v>108.98093</v>
      </c>
      <c r="H218" s="233" t="s">
        <v>176</v>
      </c>
      <c r="I218" s="233">
        <v>101.55484</v>
      </c>
      <c r="J218" s="233">
        <v>118.94088000000001</v>
      </c>
      <c r="K218" s="233">
        <v>93.715620000000001</v>
      </c>
      <c r="L218" s="233">
        <v>123.68284</v>
      </c>
      <c r="M218" s="233">
        <v>93.226259999999996</v>
      </c>
      <c r="N218" s="233">
        <v>99.137209999999996</v>
      </c>
      <c r="O218" s="233">
        <v>100.56686999999999</v>
      </c>
      <c r="P218" s="233">
        <v>98.565569999999994</v>
      </c>
      <c r="Q218" s="233">
        <v>95.756270000000001</v>
      </c>
      <c r="R218" s="233" t="s">
        <v>176</v>
      </c>
      <c r="S218" s="233">
        <v>91.268199999999993</v>
      </c>
      <c r="T218" s="233">
        <v>100.56549</v>
      </c>
      <c r="U218" s="233">
        <v>0</v>
      </c>
      <c r="V218" s="233">
        <v>2.7</v>
      </c>
      <c r="W218" s="233">
        <v>-4</v>
      </c>
      <c r="X218" s="233">
        <v>-7.1</v>
      </c>
      <c r="Y218" s="233" t="s">
        <v>176</v>
      </c>
      <c r="Z218" s="233">
        <v>1.3</v>
      </c>
      <c r="AA218" s="233" t="s">
        <v>176</v>
      </c>
      <c r="AB218" s="233">
        <v>5.0999999999999996</v>
      </c>
      <c r="AC218" s="233">
        <v>1.2</v>
      </c>
      <c r="AD218" s="233">
        <v>0.6</v>
      </c>
      <c r="AE218" s="234">
        <v>1.3</v>
      </c>
      <c r="AF218" s="233">
        <v>0.4</v>
      </c>
      <c r="AG218" s="233">
        <v>-4.4000000000000004</v>
      </c>
      <c r="AH218" s="233">
        <v>0</v>
      </c>
      <c r="AI218" s="233">
        <v>1.7</v>
      </c>
      <c r="AJ218" s="233">
        <v>1.6</v>
      </c>
      <c r="AK218" s="233" t="s">
        <v>176</v>
      </c>
      <c r="AL218" s="233">
        <v>1.4</v>
      </c>
      <c r="AM218" s="233">
        <v>0.4</v>
      </c>
      <c r="AN218" s="144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4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3">
        <v>103.62775000000001</v>
      </c>
      <c r="C219" s="233">
        <v>114.39869</v>
      </c>
      <c r="D219" s="233">
        <v>98.444779999999994</v>
      </c>
      <c r="E219" s="233">
        <v>114.54951</v>
      </c>
      <c r="F219" s="233" t="s">
        <v>176</v>
      </c>
      <c r="G219" s="233">
        <v>109.55016000000001</v>
      </c>
      <c r="H219" s="233" t="s">
        <v>176</v>
      </c>
      <c r="I219" s="233">
        <v>103.29241</v>
      </c>
      <c r="J219" s="233">
        <v>123.49392</v>
      </c>
      <c r="K219" s="233">
        <v>95.663460000000001</v>
      </c>
      <c r="L219" s="233">
        <v>117.4706</v>
      </c>
      <c r="M219" s="233">
        <v>95.257760000000005</v>
      </c>
      <c r="N219" s="233">
        <v>105.14948</v>
      </c>
      <c r="O219" s="233">
        <v>101.82</v>
      </c>
      <c r="P219" s="233">
        <v>98.847650000000002</v>
      </c>
      <c r="Q219" s="233">
        <v>95.523560000000003</v>
      </c>
      <c r="R219" s="233" t="s">
        <v>176</v>
      </c>
      <c r="S219" s="233">
        <v>95.258219999999994</v>
      </c>
      <c r="T219" s="233">
        <v>111.75745000000001</v>
      </c>
      <c r="U219" s="233">
        <v>2.2000000000000002</v>
      </c>
      <c r="V219" s="233">
        <v>3.4</v>
      </c>
      <c r="W219" s="233">
        <v>6.2</v>
      </c>
      <c r="X219" s="233">
        <v>0.6</v>
      </c>
      <c r="Y219" s="233" t="s">
        <v>176</v>
      </c>
      <c r="Z219" s="233">
        <v>0.5</v>
      </c>
      <c r="AA219" s="233" t="s">
        <v>176</v>
      </c>
      <c r="AB219" s="233">
        <v>1.7</v>
      </c>
      <c r="AC219" s="233">
        <v>3.8</v>
      </c>
      <c r="AD219" s="233">
        <v>2.1</v>
      </c>
      <c r="AE219" s="234">
        <v>-5</v>
      </c>
      <c r="AF219" s="233">
        <v>2.2000000000000002</v>
      </c>
      <c r="AG219" s="233">
        <v>6.1</v>
      </c>
      <c r="AH219" s="233">
        <v>1.2</v>
      </c>
      <c r="AI219" s="233">
        <v>0.3</v>
      </c>
      <c r="AJ219" s="233">
        <v>-0.2</v>
      </c>
      <c r="AK219" s="233" t="s">
        <v>176</v>
      </c>
      <c r="AL219" s="233">
        <v>4.4000000000000004</v>
      </c>
      <c r="AM219" s="233">
        <v>11.1</v>
      </c>
      <c r="AN219" s="144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4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3">
        <v>101.20971</v>
      </c>
      <c r="C220" s="233">
        <v>112.19883</v>
      </c>
      <c r="D220" s="233">
        <v>97.889279999999999</v>
      </c>
      <c r="E220" s="233">
        <v>114.02988000000001</v>
      </c>
      <c r="F220" s="233" t="s">
        <v>176</v>
      </c>
      <c r="G220" s="233">
        <v>112.03854</v>
      </c>
      <c r="H220" s="233" t="s">
        <v>176</v>
      </c>
      <c r="I220" s="233">
        <v>99.107789999999994</v>
      </c>
      <c r="J220" s="233">
        <v>118.29353</v>
      </c>
      <c r="K220" s="233">
        <v>92.71396</v>
      </c>
      <c r="L220" s="233">
        <v>112.51049</v>
      </c>
      <c r="M220" s="233">
        <v>98.980760000000004</v>
      </c>
      <c r="N220" s="233">
        <v>99.456850000000003</v>
      </c>
      <c r="O220" s="233">
        <v>91.709959999999995</v>
      </c>
      <c r="P220" s="233">
        <v>97.563460000000006</v>
      </c>
      <c r="Q220" s="233">
        <v>94.001400000000004</v>
      </c>
      <c r="R220" s="233" t="s">
        <v>176</v>
      </c>
      <c r="S220" s="233">
        <v>93.466549999999998</v>
      </c>
      <c r="T220" s="233">
        <v>101.62573</v>
      </c>
      <c r="U220" s="233">
        <v>-2.2999999999999998</v>
      </c>
      <c r="V220" s="233">
        <v>-1.9</v>
      </c>
      <c r="W220" s="233">
        <v>-0.6</v>
      </c>
      <c r="X220" s="233">
        <v>-0.5</v>
      </c>
      <c r="Y220" s="233" t="s">
        <v>176</v>
      </c>
      <c r="Z220" s="233">
        <v>2.2999999999999998</v>
      </c>
      <c r="AA220" s="233" t="s">
        <v>176</v>
      </c>
      <c r="AB220" s="233">
        <v>-4.0999999999999996</v>
      </c>
      <c r="AC220" s="233">
        <v>-4.2</v>
      </c>
      <c r="AD220" s="233">
        <v>-3.1</v>
      </c>
      <c r="AE220" s="234">
        <v>-4.2</v>
      </c>
      <c r="AF220" s="233">
        <v>3.9</v>
      </c>
      <c r="AG220" s="233">
        <v>-5.4</v>
      </c>
      <c r="AH220" s="233">
        <v>-9.9</v>
      </c>
      <c r="AI220" s="233">
        <v>-1.3</v>
      </c>
      <c r="AJ220" s="233">
        <v>-1.6</v>
      </c>
      <c r="AK220" s="233" t="s">
        <v>176</v>
      </c>
      <c r="AL220" s="233">
        <v>-1.9</v>
      </c>
      <c r="AM220" s="233">
        <v>-9.1</v>
      </c>
      <c r="AN220" s="144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4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3">
        <v>99.809250000000006</v>
      </c>
      <c r="C221" s="233">
        <v>112.31488</v>
      </c>
      <c r="D221" s="233">
        <v>96.424899999999994</v>
      </c>
      <c r="E221" s="233">
        <v>115.17364999999999</v>
      </c>
      <c r="F221" s="233" t="s">
        <v>176</v>
      </c>
      <c r="G221" s="233">
        <v>110.29158</v>
      </c>
      <c r="H221" s="233" t="s">
        <v>176</v>
      </c>
      <c r="I221" s="233">
        <v>99.849149999999995</v>
      </c>
      <c r="J221" s="233">
        <v>114.13673</v>
      </c>
      <c r="K221" s="233">
        <v>87.705489999999998</v>
      </c>
      <c r="L221" s="233">
        <v>109.9823</v>
      </c>
      <c r="M221" s="233">
        <v>94.777370000000005</v>
      </c>
      <c r="N221" s="233">
        <v>96.946719999999999</v>
      </c>
      <c r="O221" s="233">
        <v>93.781059999999997</v>
      </c>
      <c r="P221" s="233">
        <v>97.562439999999995</v>
      </c>
      <c r="Q221" s="233">
        <v>91.94341</v>
      </c>
      <c r="R221" s="233" t="s">
        <v>176</v>
      </c>
      <c r="S221" s="233">
        <v>81.963939999999994</v>
      </c>
      <c r="T221" s="233">
        <v>99.219170000000005</v>
      </c>
      <c r="U221" s="233">
        <v>-1.4</v>
      </c>
      <c r="V221" s="233">
        <v>0.1</v>
      </c>
      <c r="W221" s="233">
        <v>-1.5</v>
      </c>
      <c r="X221" s="233">
        <v>1</v>
      </c>
      <c r="Y221" s="233" t="s">
        <v>176</v>
      </c>
      <c r="Z221" s="233">
        <v>-1.6</v>
      </c>
      <c r="AA221" s="233" t="s">
        <v>176</v>
      </c>
      <c r="AB221" s="233">
        <v>0.7</v>
      </c>
      <c r="AC221" s="233">
        <v>-3.5</v>
      </c>
      <c r="AD221" s="233">
        <v>-5.4</v>
      </c>
      <c r="AE221" s="234">
        <v>-2.2000000000000002</v>
      </c>
      <c r="AF221" s="233">
        <v>-4.2</v>
      </c>
      <c r="AG221" s="233">
        <v>-2.5</v>
      </c>
      <c r="AH221" s="233">
        <v>2.2999999999999998</v>
      </c>
      <c r="AI221" s="233">
        <v>0</v>
      </c>
      <c r="AJ221" s="233">
        <v>-2.2000000000000002</v>
      </c>
      <c r="AK221" s="233" t="s">
        <v>176</v>
      </c>
      <c r="AL221" s="233">
        <v>-12.3</v>
      </c>
      <c r="AM221" s="233">
        <v>-2.4</v>
      </c>
      <c r="AN221" s="144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4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3">
        <v>101.25568</v>
      </c>
      <c r="C222" s="233">
        <v>118.15526</v>
      </c>
      <c r="D222" s="233">
        <v>100.77011</v>
      </c>
      <c r="E222" s="233">
        <v>112.60825</v>
      </c>
      <c r="F222" s="233" t="s">
        <v>176</v>
      </c>
      <c r="G222" s="233">
        <v>110.76254</v>
      </c>
      <c r="H222" s="233" t="s">
        <v>176</v>
      </c>
      <c r="I222" s="233">
        <v>102.14601999999999</v>
      </c>
      <c r="J222" s="233">
        <v>123.50848000000001</v>
      </c>
      <c r="K222" s="233">
        <v>91.71396</v>
      </c>
      <c r="L222" s="233">
        <v>111.48942</v>
      </c>
      <c r="M222" s="233">
        <v>97.150810000000007</v>
      </c>
      <c r="N222" s="233">
        <v>99.567409999999995</v>
      </c>
      <c r="O222" s="233">
        <v>95.877840000000006</v>
      </c>
      <c r="P222" s="233">
        <v>97.65249</v>
      </c>
      <c r="Q222" s="233">
        <v>94.324349999999995</v>
      </c>
      <c r="R222" s="233" t="s">
        <v>176</v>
      </c>
      <c r="S222" s="233">
        <v>86.314719999999994</v>
      </c>
      <c r="T222" s="233">
        <v>100.75648</v>
      </c>
      <c r="U222" s="233">
        <v>1.5</v>
      </c>
      <c r="V222" s="233">
        <v>3.6</v>
      </c>
      <c r="W222" s="233">
        <v>4.0999999999999996</v>
      </c>
      <c r="X222" s="233">
        <v>-2.2000000000000002</v>
      </c>
      <c r="Y222" s="233" t="s">
        <v>176</v>
      </c>
      <c r="Z222" s="233">
        <v>0.6</v>
      </c>
      <c r="AA222" s="233" t="s">
        <v>176</v>
      </c>
      <c r="AB222" s="233">
        <v>1</v>
      </c>
      <c r="AC222" s="233">
        <v>7.9</v>
      </c>
      <c r="AD222" s="233">
        <v>3.7</v>
      </c>
      <c r="AE222" s="234">
        <v>1.4</v>
      </c>
      <c r="AF222" s="233">
        <v>2.4</v>
      </c>
      <c r="AG222" s="233">
        <v>1.7</v>
      </c>
      <c r="AH222" s="233">
        <v>0.8</v>
      </c>
      <c r="AI222" s="233">
        <v>-0.4</v>
      </c>
      <c r="AJ222" s="233">
        <v>2.5</v>
      </c>
      <c r="AK222" s="233" t="s">
        <v>176</v>
      </c>
      <c r="AL222" s="233">
        <v>4.2</v>
      </c>
      <c r="AM222" s="233">
        <v>0.7</v>
      </c>
      <c r="AN222" s="144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4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3">
        <v>101.91280999999999</v>
      </c>
      <c r="C223" s="233">
        <v>119.23933</v>
      </c>
      <c r="D223" s="233">
        <v>96.630579999999995</v>
      </c>
      <c r="E223" s="233">
        <v>125.10659</v>
      </c>
      <c r="F223" s="233" t="s">
        <v>176</v>
      </c>
      <c r="G223" s="233">
        <v>111.39619999999999</v>
      </c>
      <c r="H223" s="233" t="s">
        <v>176</v>
      </c>
      <c r="I223" s="233">
        <v>105.22667</v>
      </c>
      <c r="J223" s="233">
        <v>125.80719000000001</v>
      </c>
      <c r="K223" s="233">
        <v>92.613960000000006</v>
      </c>
      <c r="L223" s="233">
        <v>121.45347</v>
      </c>
      <c r="M223" s="233">
        <v>96.506489999999999</v>
      </c>
      <c r="N223" s="233">
        <v>99.869659999999996</v>
      </c>
      <c r="O223" s="233">
        <v>99.30153</v>
      </c>
      <c r="P223" s="233">
        <v>99.202259999999995</v>
      </c>
      <c r="Q223" s="233">
        <v>96.291340000000005</v>
      </c>
      <c r="R223" s="233" t="s">
        <v>176</v>
      </c>
      <c r="S223" s="233">
        <v>90.608729999999994</v>
      </c>
      <c r="T223" s="233">
        <v>101.18683</v>
      </c>
      <c r="U223" s="233">
        <v>0.6</v>
      </c>
      <c r="V223" s="233">
        <v>0.9</v>
      </c>
      <c r="W223" s="233">
        <v>-4.0999999999999996</v>
      </c>
      <c r="X223" s="233">
        <v>11.1</v>
      </c>
      <c r="Y223" s="233" t="s">
        <v>176</v>
      </c>
      <c r="Z223" s="233">
        <v>0.6</v>
      </c>
      <c r="AA223" s="233" t="s">
        <v>176</v>
      </c>
      <c r="AB223" s="233">
        <v>3</v>
      </c>
      <c r="AC223" s="233">
        <v>1.9</v>
      </c>
      <c r="AD223" s="233">
        <v>1</v>
      </c>
      <c r="AE223" s="234">
        <v>8.9</v>
      </c>
      <c r="AF223" s="233">
        <v>-0.7</v>
      </c>
      <c r="AG223" s="233">
        <v>0.3</v>
      </c>
      <c r="AH223" s="233">
        <v>3.6</v>
      </c>
      <c r="AI223" s="233">
        <v>1.6</v>
      </c>
      <c r="AJ223" s="233">
        <v>2.1</v>
      </c>
      <c r="AK223" s="233" t="s">
        <v>176</v>
      </c>
      <c r="AL223" s="233">
        <v>5</v>
      </c>
      <c r="AM223" s="233">
        <v>0.4</v>
      </c>
      <c r="AN223" s="144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4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3">
        <v>93.972080000000005</v>
      </c>
      <c r="C224" s="233">
        <v>101.82098999999999</v>
      </c>
      <c r="D224" s="233">
        <v>83.361540000000005</v>
      </c>
      <c r="E224" s="233">
        <v>102.25967</v>
      </c>
      <c r="F224" s="233" t="s">
        <v>176</v>
      </c>
      <c r="G224" s="233">
        <v>89.674610000000001</v>
      </c>
      <c r="H224" s="233" t="s">
        <v>176</v>
      </c>
      <c r="I224" s="233">
        <v>98.227149999999995</v>
      </c>
      <c r="J224" s="233">
        <v>114.6765</v>
      </c>
      <c r="K224" s="233">
        <v>90.734849999999994</v>
      </c>
      <c r="L224" s="233">
        <v>112.01664</v>
      </c>
      <c r="M224" s="233">
        <v>96.669449999999998</v>
      </c>
      <c r="N224" s="233">
        <v>91.747739999999993</v>
      </c>
      <c r="O224" s="233">
        <v>94.407510000000002</v>
      </c>
      <c r="P224" s="233">
        <v>81.644859999999994</v>
      </c>
      <c r="Q224" s="233">
        <v>80.334280000000007</v>
      </c>
      <c r="R224" s="233" t="s">
        <v>176</v>
      </c>
      <c r="S224" s="233">
        <v>86.442509999999999</v>
      </c>
      <c r="T224" s="233">
        <v>97.898129999999995</v>
      </c>
      <c r="U224" s="233">
        <v>-7.8</v>
      </c>
      <c r="V224" s="233">
        <v>-14.6</v>
      </c>
      <c r="W224" s="233">
        <v>-13.7</v>
      </c>
      <c r="X224" s="233">
        <v>-18.3</v>
      </c>
      <c r="Y224" s="233" t="s">
        <v>176</v>
      </c>
      <c r="Z224" s="233">
        <v>-19.5</v>
      </c>
      <c r="AA224" s="233" t="s">
        <v>176</v>
      </c>
      <c r="AB224" s="233">
        <v>-6.7</v>
      </c>
      <c r="AC224" s="233">
        <v>-8.8000000000000007</v>
      </c>
      <c r="AD224" s="233">
        <v>-2</v>
      </c>
      <c r="AE224" s="234">
        <v>-7.8</v>
      </c>
      <c r="AF224" s="233">
        <v>0.2</v>
      </c>
      <c r="AG224" s="233">
        <v>-8.1</v>
      </c>
      <c r="AH224" s="233">
        <v>-4.9000000000000004</v>
      </c>
      <c r="AI224" s="233">
        <v>-17.7</v>
      </c>
      <c r="AJ224" s="233">
        <v>-16.600000000000001</v>
      </c>
      <c r="AK224" s="233" t="s">
        <v>176</v>
      </c>
      <c r="AL224" s="233">
        <v>-4.5999999999999996</v>
      </c>
      <c r="AM224" s="233">
        <v>-3.3</v>
      </c>
      <c r="AN224" s="144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4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3">
        <v>75.471360000000004</v>
      </c>
      <c r="C225" s="233">
        <v>79.903419999999997</v>
      </c>
      <c r="D225" s="233">
        <v>46.595799999999997</v>
      </c>
      <c r="E225" s="233">
        <v>106.31493</v>
      </c>
      <c r="F225" s="233" t="s">
        <v>176</v>
      </c>
      <c r="G225" s="233">
        <v>57.81391</v>
      </c>
      <c r="H225" s="233" t="s">
        <v>176</v>
      </c>
      <c r="I225" s="233">
        <v>78.679640000000006</v>
      </c>
      <c r="J225" s="233">
        <v>95.457430000000002</v>
      </c>
      <c r="K225" s="233">
        <v>77.845780000000005</v>
      </c>
      <c r="L225" s="233">
        <v>88.316810000000004</v>
      </c>
      <c r="M225" s="233">
        <v>84.114149999999995</v>
      </c>
      <c r="N225" s="233">
        <v>70.377970000000005</v>
      </c>
      <c r="O225" s="233">
        <v>70.041259999999994</v>
      </c>
      <c r="P225" s="233">
        <v>71.795150000000007</v>
      </c>
      <c r="Q225" s="233">
        <v>63.572670000000002</v>
      </c>
      <c r="R225" s="233" t="s">
        <v>176</v>
      </c>
      <c r="S225" s="233">
        <v>85.096429999999998</v>
      </c>
      <c r="T225" s="233">
        <v>103.77373</v>
      </c>
      <c r="U225" s="233">
        <v>-19.7</v>
      </c>
      <c r="V225" s="233">
        <v>-21.5</v>
      </c>
      <c r="W225" s="233">
        <v>-44.1</v>
      </c>
      <c r="X225" s="233">
        <v>4</v>
      </c>
      <c r="Y225" s="233" t="s">
        <v>176</v>
      </c>
      <c r="Z225" s="233">
        <v>-35.5</v>
      </c>
      <c r="AA225" s="233" t="s">
        <v>176</v>
      </c>
      <c r="AB225" s="233">
        <v>-19.899999999999999</v>
      </c>
      <c r="AC225" s="233">
        <v>-16.8</v>
      </c>
      <c r="AD225" s="233">
        <v>-14.2</v>
      </c>
      <c r="AE225" s="234">
        <v>-21.2</v>
      </c>
      <c r="AF225" s="233">
        <v>-13</v>
      </c>
      <c r="AG225" s="233">
        <v>-23.3</v>
      </c>
      <c r="AH225" s="233">
        <v>-25.8</v>
      </c>
      <c r="AI225" s="233">
        <v>-12.1</v>
      </c>
      <c r="AJ225" s="233">
        <v>-20.9</v>
      </c>
      <c r="AK225" s="233" t="s">
        <v>176</v>
      </c>
      <c r="AL225" s="233">
        <v>-1.6</v>
      </c>
      <c r="AM225" s="233">
        <v>6</v>
      </c>
      <c r="AN225" s="144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4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3">
        <v>81.355869999999996</v>
      </c>
      <c r="C226" s="233">
        <v>89.952259999999995</v>
      </c>
      <c r="D226" s="233">
        <v>50.195189999999997</v>
      </c>
      <c r="E226" s="233">
        <v>103.56928000000001</v>
      </c>
      <c r="F226" s="233" t="s">
        <v>176</v>
      </c>
      <c r="G226" s="233">
        <v>55.836010000000002</v>
      </c>
      <c r="H226" s="233" t="s">
        <v>176</v>
      </c>
      <c r="I226" s="233">
        <v>89.315830000000005</v>
      </c>
      <c r="J226" s="233">
        <v>100.11642000000001</v>
      </c>
      <c r="K226" s="233">
        <v>80.188749999999999</v>
      </c>
      <c r="L226" s="233">
        <v>81.057029999999997</v>
      </c>
      <c r="M226" s="233">
        <v>85.789599999999993</v>
      </c>
      <c r="N226" s="233">
        <v>76.666399999999996</v>
      </c>
      <c r="O226" s="233">
        <v>84.00273</v>
      </c>
      <c r="P226" s="233">
        <v>76.038920000000005</v>
      </c>
      <c r="Q226" s="233">
        <v>73.949680000000001</v>
      </c>
      <c r="R226" s="233" t="s">
        <v>176</v>
      </c>
      <c r="S226" s="233">
        <v>83.168419999999998</v>
      </c>
      <c r="T226" s="233">
        <v>104.53324000000001</v>
      </c>
      <c r="U226" s="233">
        <v>7.8</v>
      </c>
      <c r="V226" s="233">
        <v>12.6</v>
      </c>
      <c r="W226" s="233">
        <v>7.7</v>
      </c>
      <c r="X226" s="233">
        <v>-2.6</v>
      </c>
      <c r="Y226" s="233" t="s">
        <v>176</v>
      </c>
      <c r="Z226" s="233">
        <v>-3.4</v>
      </c>
      <c r="AA226" s="233" t="s">
        <v>176</v>
      </c>
      <c r="AB226" s="233">
        <v>13.5</v>
      </c>
      <c r="AC226" s="233">
        <v>4.9000000000000004</v>
      </c>
      <c r="AD226" s="233">
        <v>3</v>
      </c>
      <c r="AE226" s="234">
        <v>-8.1999999999999993</v>
      </c>
      <c r="AF226" s="233">
        <v>2</v>
      </c>
      <c r="AG226" s="233">
        <v>8.9</v>
      </c>
      <c r="AH226" s="233">
        <v>19.899999999999999</v>
      </c>
      <c r="AI226" s="233">
        <v>5.9</v>
      </c>
      <c r="AJ226" s="233">
        <v>16.3</v>
      </c>
      <c r="AK226" s="233" t="s">
        <v>176</v>
      </c>
      <c r="AL226" s="233">
        <v>-2.2999999999999998</v>
      </c>
      <c r="AM226" s="233">
        <v>0.7</v>
      </c>
      <c r="AN226" s="144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4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3">
        <v>89.495990000000006</v>
      </c>
      <c r="C227" s="233">
        <v>93.450519999999997</v>
      </c>
      <c r="D227" s="233">
        <v>80.923029999999997</v>
      </c>
      <c r="E227" s="233">
        <v>112.76056</v>
      </c>
      <c r="F227" s="233" t="s">
        <v>176</v>
      </c>
      <c r="G227" s="233">
        <v>80.133700000000005</v>
      </c>
      <c r="H227" s="233" t="s">
        <v>176</v>
      </c>
      <c r="I227" s="233">
        <v>98.287419999999997</v>
      </c>
      <c r="J227" s="233">
        <v>100.30455000000001</v>
      </c>
      <c r="K227" s="233">
        <v>86.999899999999997</v>
      </c>
      <c r="L227" s="233">
        <v>84.962940000000003</v>
      </c>
      <c r="M227" s="233">
        <v>86.565389999999994</v>
      </c>
      <c r="N227" s="233">
        <v>86.996210000000005</v>
      </c>
      <c r="O227" s="233">
        <v>90.2898</v>
      </c>
      <c r="P227" s="233">
        <v>82.907889999999995</v>
      </c>
      <c r="Q227" s="233">
        <v>83.425709999999995</v>
      </c>
      <c r="R227" s="233" t="s">
        <v>176</v>
      </c>
      <c r="S227" s="233">
        <v>86.390320000000003</v>
      </c>
      <c r="T227" s="233">
        <v>106.14812999999999</v>
      </c>
      <c r="U227" s="233">
        <v>10</v>
      </c>
      <c r="V227" s="233">
        <v>3.9</v>
      </c>
      <c r="W227" s="233">
        <v>61.2</v>
      </c>
      <c r="X227" s="233">
        <v>8.9</v>
      </c>
      <c r="Y227" s="233" t="s">
        <v>176</v>
      </c>
      <c r="Z227" s="233">
        <v>43.5</v>
      </c>
      <c r="AA227" s="233" t="s">
        <v>176</v>
      </c>
      <c r="AB227" s="233">
        <v>10</v>
      </c>
      <c r="AC227" s="233">
        <v>0.2</v>
      </c>
      <c r="AD227" s="233">
        <v>8.5</v>
      </c>
      <c r="AE227" s="234">
        <v>4.8</v>
      </c>
      <c r="AF227" s="233">
        <v>0.9</v>
      </c>
      <c r="AG227" s="233">
        <v>13.5</v>
      </c>
      <c r="AH227" s="233">
        <v>7.5</v>
      </c>
      <c r="AI227" s="233">
        <v>9</v>
      </c>
      <c r="AJ227" s="233">
        <v>12.8</v>
      </c>
      <c r="AK227" s="233" t="s">
        <v>176</v>
      </c>
      <c r="AL227" s="233">
        <v>3.9</v>
      </c>
      <c r="AM227" s="233">
        <v>1.5</v>
      </c>
      <c r="AN227" s="144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4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3">
        <v>97.544049999999999</v>
      </c>
      <c r="C228" s="233">
        <v>107.59559</v>
      </c>
      <c r="D228" s="233">
        <v>98.404489999999996</v>
      </c>
      <c r="E228" s="233">
        <v>114.68885</v>
      </c>
      <c r="F228" s="233" t="s">
        <v>176</v>
      </c>
      <c r="G228" s="233">
        <v>108.97005</v>
      </c>
      <c r="H228" s="233" t="s">
        <v>176</v>
      </c>
      <c r="I228" s="233">
        <v>106.03367</v>
      </c>
      <c r="J228" s="233">
        <v>111.13572000000001</v>
      </c>
      <c r="K228" s="233">
        <v>93.341520000000003</v>
      </c>
      <c r="L228" s="233">
        <v>106.24148</v>
      </c>
      <c r="M228" s="233">
        <v>92.962720000000004</v>
      </c>
      <c r="N228" s="233">
        <v>95.829059999999998</v>
      </c>
      <c r="O228" s="233">
        <v>92.670079999999999</v>
      </c>
      <c r="P228" s="233">
        <v>92.952020000000005</v>
      </c>
      <c r="Q228" s="233">
        <v>91.392799999999994</v>
      </c>
      <c r="R228" s="233" t="s">
        <v>176</v>
      </c>
      <c r="S228" s="233">
        <v>81.821430000000007</v>
      </c>
      <c r="T228" s="233">
        <v>105.34756</v>
      </c>
      <c r="U228" s="233">
        <v>9</v>
      </c>
      <c r="V228" s="233">
        <v>15.1</v>
      </c>
      <c r="W228" s="233">
        <v>21.6</v>
      </c>
      <c r="X228" s="233">
        <v>1.7</v>
      </c>
      <c r="Y228" s="233" t="s">
        <v>176</v>
      </c>
      <c r="Z228" s="233">
        <v>36</v>
      </c>
      <c r="AA228" s="233" t="s">
        <v>176</v>
      </c>
      <c r="AB228" s="233">
        <v>7.9</v>
      </c>
      <c r="AC228" s="233">
        <v>10.8</v>
      </c>
      <c r="AD228" s="233">
        <v>7.3</v>
      </c>
      <c r="AE228" s="234">
        <v>25</v>
      </c>
      <c r="AF228" s="233">
        <v>7.4</v>
      </c>
      <c r="AG228" s="233">
        <v>10.199999999999999</v>
      </c>
      <c r="AH228" s="233">
        <v>2.6</v>
      </c>
      <c r="AI228" s="233">
        <v>12.1</v>
      </c>
      <c r="AJ228" s="233">
        <v>9.5</v>
      </c>
      <c r="AK228" s="233" t="s">
        <v>176</v>
      </c>
      <c r="AL228" s="233">
        <v>-5.3</v>
      </c>
      <c r="AM228" s="233">
        <v>-0.8</v>
      </c>
      <c r="AN228" s="144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4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3">
        <v>100.67646999999999</v>
      </c>
      <c r="C229" s="233">
        <v>113.13256</v>
      </c>
      <c r="D229" s="233">
        <v>97.658240000000006</v>
      </c>
      <c r="E229" s="233">
        <v>118.95698</v>
      </c>
      <c r="F229" s="233" t="s">
        <v>176</v>
      </c>
      <c r="G229" s="233">
        <v>114.73819</v>
      </c>
      <c r="H229" s="233" t="s">
        <v>176</v>
      </c>
      <c r="I229" s="233">
        <v>107.22889000000001</v>
      </c>
      <c r="J229" s="233">
        <v>112.57653000000001</v>
      </c>
      <c r="K229" s="233">
        <v>95.736419999999995</v>
      </c>
      <c r="L229" s="233">
        <v>104.49929</v>
      </c>
      <c r="M229" s="233">
        <v>97.265090000000001</v>
      </c>
      <c r="N229" s="233">
        <v>98.863699999999994</v>
      </c>
      <c r="O229" s="233">
        <v>93.474029999999999</v>
      </c>
      <c r="P229" s="233">
        <v>98.903030000000001</v>
      </c>
      <c r="Q229" s="233">
        <v>96.708749999999995</v>
      </c>
      <c r="R229" s="233" t="s">
        <v>176</v>
      </c>
      <c r="S229" s="233">
        <v>79.04222</v>
      </c>
      <c r="T229" s="233">
        <v>106.05213000000001</v>
      </c>
      <c r="U229" s="233">
        <v>3.2</v>
      </c>
      <c r="V229" s="233">
        <v>5.0999999999999996</v>
      </c>
      <c r="W229" s="233">
        <v>-0.8</v>
      </c>
      <c r="X229" s="233">
        <v>3.7</v>
      </c>
      <c r="Y229" s="233" t="s">
        <v>176</v>
      </c>
      <c r="Z229" s="233">
        <v>5.3</v>
      </c>
      <c r="AA229" s="233" t="s">
        <v>176</v>
      </c>
      <c r="AB229" s="233">
        <v>1.1000000000000001</v>
      </c>
      <c r="AC229" s="233">
        <v>1.3</v>
      </c>
      <c r="AD229" s="233">
        <v>2.6</v>
      </c>
      <c r="AE229" s="234">
        <v>-1.6</v>
      </c>
      <c r="AF229" s="233">
        <v>4.5999999999999996</v>
      </c>
      <c r="AG229" s="233">
        <v>3.2</v>
      </c>
      <c r="AH229" s="233">
        <v>0.9</v>
      </c>
      <c r="AI229" s="233">
        <v>6.4</v>
      </c>
      <c r="AJ229" s="233">
        <v>5.8</v>
      </c>
      <c r="AK229" s="233" t="s">
        <v>176</v>
      </c>
      <c r="AL229" s="233">
        <v>-3.4</v>
      </c>
      <c r="AM229" s="233">
        <v>0.7</v>
      </c>
      <c r="AN229" s="144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4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3">
        <v>103.3496</v>
      </c>
      <c r="C230" s="233">
        <v>115.55359</v>
      </c>
      <c r="D230" s="233">
        <v>106.46225</v>
      </c>
      <c r="E230" s="233">
        <v>121.33517999999999</v>
      </c>
      <c r="F230" s="233" t="s">
        <v>176</v>
      </c>
      <c r="G230" s="233">
        <v>117.88397000000001</v>
      </c>
      <c r="H230" s="233" t="s">
        <v>176</v>
      </c>
      <c r="I230" s="233">
        <v>110.00256</v>
      </c>
      <c r="J230" s="233">
        <v>115.61312</v>
      </c>
      <c r="K230" s="233">
        <v>97.138829999999999</v>
      </c>
      <c r="L230" s="233">
        <v>108.98139</v>
      </c>
      <c r="M230" s="233">
        <v>92.360330000000005</v>
      </c>
      <c r="N230" s="233">
        <v>104.32026</v>
      </c>
      <c r="O230" s="233">
        <v>103.58866999999999</v>
      </c>
      <c r="P230" s="233">
        <v>104.21904000000001</v>
      </c>
      <c r="Q230" s="233">
        <v>100.85034</v>
      </c>
      <c r="R230" s="233" t="s">
        <v>176</v>
      </c>
      <c r="S230" s="233">
        <v>84.796499999999995</v>
      </c>
      <c r="T230" s="233">
        <v>109.34085</v>
      </c>
      <c r="U230" s="233">
        <v>2.7</v>
      </c>
      <c r="V230" s="233">
        <v>2.1</v>
      </c>
      <c r="W230" s="233">
        <v>9</v>
      </c>
      <c r="X230" s="233">
        <v>2</v>
      </c>
      <c r="Y230" s="233" t="s">
        <v>176</v>
      </c>
      <c r="Z230" s="233">
        <v>2.7</v>
      </c>
      <c r="AA230" s="233" t="s">
        <v>176</v>
      </c>
      <c r="AB230" s="233">
        <v>2.6</v>
      </c>
      <c r="AC230" s="233">
        <v>2.7</v>
      </c>
      <c r="AD230" s="233">
        <v>1.5</v>
      </c>
      <c r="AE230" s="234">
        <v>4.3</v>
      </c>
      <c r="AF230" s="233">
        <v>-5</v>
      </c>
      <c r="AG230" s="233">
        <v>5.5</v>
      </c>
      <c r="AH230" s="233">
        <v>10.8</v>
      </c>
      <c r="AI230" s="233">
        <v>5.4</v>
      </c>
      <c r="AJ230" s="233">
        <v>4.3</v>
      </c>
      <c r="AK230" s="233" t="s">
        <v>176</v>
      </c>
      <c r="AL230" s="233">
        <v>7.3</v>
      </c>
      <c r="AM230" s="233">
        <v>3.1</v>
      </c>
      <c r="AN230" s="144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4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3">
        <v>104.96325</v>
      </c>
      <c r="C231" s="233">
        <v>116.37358</v>
      </c>
      <c r="D231" s="233">
        <v>105.12166999999999</v>
      </c>
      <c r="E231" s="233">
        <v>119.96742999999999</v>
      </c>
      <c r="F231" s="233" t="s">
        <v>176</v>
      </c>
      <c r="G231" s="233">
        <v>117.90579</v>
      </c>
      <c r="H231" s="233" t="s">
        <v>176</v>
      </c>
      <c r="I231" s="233">
        <v>114.24737</v>
      </c>
      <c r="J231" s="233">
        <v>115.58898000000001</v>
      </c>
      <c r="K231" s="233">
        <v>98.621340000000004</v>
      </c>
      <c r="L231" s="233">
        <v>110.17503000000001</v>
      </c>
      <c r="M231" s="233">
        <v>89.665940000000006</v>
      </c>
      <c r="N231" s="233">
        <v>106.19580999999999</v>
      </c>
      <c r="O231" s="233">
        <v>106.28252999999999</v>
      </c>
      <c r="P231" s="233">
        <v>108.55663</v>
      </c>
      <c r="Q231" s="233">
        <v>99.377189999999999</v>
      </c>
      <c r="R231" s="233" t="s">
        <v>176</v>
      </c>
      <c r="S231" s="233">
        <v>81.855310000000003</v>
      </c>
      <c r="T231" s="233">
        <v>103.27845000000001</v>
      </c>
      <c r="U231" s="233">
        <v>1.6</v>
      </c>
      <c r="V231" s="233">
        <v>0.7</v>
      </c>
      <c r="W231" s="233">
        <v>-1.3</v>
      </c>
      <c r="X231" s="233">
        <v>-1.1000000000000001</v>
      </c>
      <c r="Y231" s="233" t="s">
        <v>176</v>
      </c>
      <c r="Z231" s="233">
        <v>0</v>
      </c>
      <c r="AA231" s="233" t="s">
        <v>176</v>
      </c>
      <c r="AB231" s="233">
        <v>3.9</v>
      </c>
      <c r="AC231" s="233">
        <v>0</v>
      </c>
      <c r="AD231" s="233">
        <v>1.5</v>
      </c>
      <c r="AE231" s="234">
        <v>1.1000000000000001</v>
      </c>
      <c r="AF231" s="233">
        <v>-2.9</v>
      </c>
      <c r="AG231" s="233">
        <v>1.8</v>
      </c>
      <c r="AH231" s="233">
        <v>2.6</v>
      </c>
      <c r="AI231" s="233">
        <v>4.2</v>
      </c>
      <c r="AJ231" s="233">
        <v>-1.5</v>
      </c>
      <c r="AK231" s="233" t="s">
        <v>176</v>
      </c>
      <c r="AL231" s="233">
        <v>-3.5</v>
      </c>
      <c r="AM231" s="233">
        <v>-5.5</v>
      </c>
      <c r="AN231" s="144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4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3">
        <v>105.41258000000001</v>
      </c>
      <c r="C232" s="233">
        <v>119.49596</v>
      </c>
      <c r="D232" s="233">
        <v>113.42859</v>
      </c>
      <c r="E232" s="233">
        <v>109.14176</v>
      </c>
      <c r="F232" s="233" t="s">
        <v>176</v>
      </c>
      <c r="G232" s="233">
        <v>121.35369</v>
      </c>
      <c r="H232" s="233" t="s">
        <v>176</v>
      </c>
      <c r="I232" s="233">
        <v>114.53514</v>
      </c>
      <c r="J232" s="233">
        <v>119.81910999999999</v>
      </c>
      <c r="K232" s="233">
        <v>98.979920000000007</v>
      </c>
      <c r="L232" s="233">
        <v>110.29284</v>
      </c>
      <c r="M232" s="233">
        <v>91.006379999999993</v>
      </c>
      <c r="N232" s="233">
        <v>105.71978</v>
      </c>
      <c r="O232" s="233">
        <v>106.77119</v>
      </c>
      <c r="P232" s="233">
        <v>110.03614</v>
      </c>
      <c r="Q232" s="233">
        <v>102.38122</v>
      </c>
      <c r="R232" s="233" t="s">
        <v>176</v>
      </c>
      <c r="S232" s="233">
        <v>77.910120000000006</v>
      </c>
      <c r="T232" s="233">
        <v>98.075130000000001</v>
      </c>
      <c r="U232" s="233">
        <v>0.4</v>
      </c>
      <c r="V232" s="233">
        <v>2.7</v>
      </c>
      <c r="W232" s="233">
        <v>7.9</v>
      </c>
      <c r="X232" s="233">
        <v>-9</v>
      </c>
      <c r="Y232" s="233" t="s">
        <v>176</v>
      </c>
      <c r="Z232" s="233">
        <v>2.9</v>
      </c>
      <c r="AA232" s="233" t="s">
        <v>176</v>
      </c>
      <c r="AB232" s="233">
        <v>0.3</v>
      </c>
      <c r="AC232" s="233">
        <v>3.7</v>
      </c>
      <c r="AD232" s="233">
        <v>0.4</v>
      </c>
      <c r="AE232" s="234">
        <v>0.1</v>
      </c>
      <c r="AF232" s="233">
        <v>1.5</v>
      </c>
      <c r="AG232" s="233">
        <v>-0.4</v>
      </c>
      <c r="AH232" s="233">
        <v>0.5</v>
      </c>
      <c r="AI232" s="233">
        <v>1.4</v>
      </c>
      <c r="AJ232" s="233">
        <v>3</v>
      </c>
      <c r="AK232" s="233" t="s">
        <v>176</v>
      </c>
      <c r="AL232" s="233">
        <v>-4.8</v>
      </c>
      <c r="AM232" s="233">
        <v>-5</v>
      </c>
      <c r="AN232" s="144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4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3">
        <v>104.86535000000001</v>
      </c>
      <c r="C233" s="233">
        <v>118.1374</v>
      </c>
      <c r="D233" s="233">
        <v>104.09269</v>
      </c>
      <c r="E233" s="233">
        <v>117.45874999999999</v>
      </c>
      <c r="F233" s="233" t="s">
        <v>176</v>
      </c>
      <c r="G233" s="233">
        <v>127.60939999999999</v>
      </c>
      <c r="H233" s="233" t="s">
        <v>176</v>
      </c>
      <c r="I233" s="233">
        <v>111.43132</v>
      </c>
      <c r="J233" s="233">
        <v>113.71307</v>
      </c>
      <c r="K233" s="233">
        <v>100.58495000000001</v>
      </c>
      <c r="L233" s="233">
        <v>113.36717</v>
      </c>
      <c r="M233" s="233">
        <v>91.00976</v>
      </c>
      <c r="N233" s="233">
        <v>104.60986</v>
      </c>
      <c r="O233" s="233">
        <v>106.69195999999999</v>
      </c>
      <c r="P233" s="233">
        <v>110.20125</v>
      </c>
      <c r="Q233" s="233">
        <v>104.42579000000001</v>
      </c>
      <c r="R233" s="233" t="s">
        <v>176</v>
      </c>
      <c r="S233" s="233">
        <v>82.941059999999993</v>
      </c>
      <c r="T233" s="233">
        <v>96.446269999999998</v>
      </c>
      <c r="U233" s="233">
        <v>-0.5</v>
      </c>
      <c r="V233" s="233">
        <v>-1.1000000000000001</v>
      </c>
      <c r="W233" s="233">
        <v>-8.1999999999999993</v>
      </c>
      <c r="X233" s="233">
        <v>7.6</v>
      </c>
      <c r="Y233" s="233" t="s">
        <v>176</v>
      </c>
      <c r="Z233" s="233">
        <v>5.2</v>
      </c>
      <c r="AA233" s="233" t="s">
        <v>176</v>
      </c>
      <c r="AB233" s="233">
        <v>-2.7</v>
      </c>
      <c r="AC233" s="233">
        <v>-5.0999999999999996</v>
      </c>
      <c r="AD233" s="233">
        <v>1.6</v>
      </c>
      <c r="AE233" s="234">
        <v>2.8</v>
      </c>
      <c r="AF233" s="233">
        <v>0</v>
      </c>
      <c r="AG233" s="233">
        <v>-1</v>
      </c>
      <c r="AH233" s="233">
        <v>-0.1</v>
      </c>
      <c r="AI233" s="233">
        <v>0.2</v>
      </c>
      <c r="AJ233" s="233">
        <v>2</v>
      </c>
      <c r="AK233" s="233" t="s">
        <v>176</v>
      </c>
      <c r="AL233" s="233">
        <v>6.5</v>
      </c>
      <c r="AM233" s="233">
        <v>-1.7</v>
      </c>
      <c r="AN233" s="144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4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3">
        <v>105.73788</v>
      </c>
      <c r="C234" s="233">
        <v>114.68704</v>
      </c>
      <c r="D234" s="233">
        <v>95.260869999999997</v>
      </c>
      <c r="E234" s="233">
        <v>129.80367000000001</v>
      </c>
      <c r="F234" s="233" t="s">
        <v>176</v>
      </c>
      <c r="G234" s="233">
        <v>123.59404000000001</v>
      </c>
      <c r="H234" s="233" t="s">
        <v>176</v>
      </c>
      <c r="I234" s="233">
        <v>113.49695</v>
      </c>
      <c r="J234" s="233">
        <v>107.18850999999999</v>
      </c>
      <c r="K234" s="233">
        <v>101.80455000000001</v>
      </c>
      <c r="L234" s="233">
        <v>108.33672</v>
      </c>
      <c r="M234" s="233">
        <v>93.554360000000003</v>
      </c>
      <c r="N234" s="233">
        <v>106.46417</v>
      </c>
      <c r="O234" s="233">
        <v>108.20217</v>
      </c>
      <c r="P234" s="233">
        <v>110.93785</v>
      </c>
      <c r="Q234" s="233">
        <v>105.03577</v>
      </c>
      <c r="R234" s="233" t="s">
        <v>176</v>
      </c>
      <c r="S234" s="233">
        <v>73.436179999999993</v>
      </c>
      <c r="T234" s="233">
        <v>93.993930000000006</v>
      </c>
      <c r="U234" s="233">
        <v>0.8</v>
      </c>
      <c r="V234" s="233">
        <v>-2.9</v>
      </c>
      <c r="W234" s="233">
        <v>-8.5</v>
      </c>
      <c r="X234" s="233">
        <v>10.5</v>
      </c>
      <c r="Y234" s="233" t="s">
        <v>176</v>
      </c>
      <c r="Z234" s="233">
        <v>-3.1</v>
      </c>
      <c r="AA234" s="233" t="s">
        <v>176</v>
      </c>
      <c r="AB234" s="233">
        <v>1.9</v>
      </c>
      <c r="AC234" s="233">
        <v>-5.7</v>
      </c>
      <c r="AD234" s="233">
        <v>1.2</v>
      </c>
      <c r="AE234" s="234">
        <v>-4.4000000000000004</v>
      </c>
      <c r="AF234" s="233">
        <v>2.8</v>
      </c>
      <c r="AG234" s="233">
        <v>1.8</v>
      </c>
      <c r="AH234" s="233">
        <v>1.4</v>
      </c>
      <c r="AI234" s="233">
        <v>0.7</v>
      </c>
      <c r="AJ234" s="233">
        <v>0.6</v>
      </c>
      <c r="AK234" s="233" t="s">
        <v>176</v>
      </c>
      <c r="AL234" s="233">
        <v>-11.5</v>
      </c>
      <c r="AM234" s="233">
        <v>-2.5</v>
      </c>
      <c r="AN234" s="144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4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3">
        <v>104.14788</v>
      </c>
      <c r="C235" s="233">
        <v>109.3635</v>
      </c>
      <c r="D235" s="233">
        <v>90.068060000000003</v>
      </c>
      <c r="E235" s="233">
        <v>110.97836</v>
      </c>
      <c r="F235" s="233" t="s">
        <v>176</v>
      </c>
      <c r="G235" s="233">
        <v>114.59974</v>
      </c>
      <c r="H235" s="233" t="s">
        <v>176</v>
      </c>
      <c r="I235" s="233">
        <v>108.29267</v>
      </c>
      <c r="J235" s="233">
        <v>104.26569000000001</v>
      </c>
      <c r="K235" s="233">
        <v>100.00348</v>
      </c>
      <c r="L235" s="233">
        <v>108.58402</v>
      </c>
      <c r="M235" s="233">
        <v>95.284310000000005</v>
      </c>
      <c r="N235" s="233">
        <v>104.51622</v>
      </c>
      <c r="O235" s="233">
        <v>106.36991999999999</v>
      </c>
      <c r="P235" s="233">
        <v>108.62260999999999</v>
      </c>
      <c r="Q235" s="233">
        <v>104.21652</v>
      </c>
      <c r="R235" s="233" t="s">
        <v>176</v>
      </c>
      <c r="S235" s="233">
        <v>88.17407</v>
      </c>
      <c r="T235" s="233">
        <v>93.652879999999996</v>
      </c>
      <c r="U235" s="233">
        <v>-1.5</v>
      </c>
      <c r="V235" s="233">
        <v>-4.5999999999999996</v>
      </c>
      <c r="W235" s="233">
        <v>-5.5</v>
      </c>
      <c r="X235" s="233">
        <v>-14.5</v>
      </c>
      <c r="Y235" s="233" t="s">
        <v>176</v>
      </c>
      <c r="Z235" s="233">
        <v>-7.3</v>
      </c>
      <c r="AA235" s="233" t="s">
        <v>176</v>
      </c>
      <c r="AB235" s="233">
        <v>-4.5999999999999996</v>
      </c>
      <c r="AC235" s="233">
        <v>-2.7</v>
      </c>
      <c r="AD235" s="233">
        <v>-1.8</v>
      </c>
      <c r="AE235" s="234">
        <v>0.2</v>
      </c>
      <c r="AF235" s="233">
        <v>1.8</v>
      </c>
      <c r="AG235" s="233">
        <v>-1.8</v>
      </c>
      <c r="AH235" s="233">
        <v>-1.7</v>
      </c>
      <c r="AI235" s="233">
        <v>-2.1</v>
      </c>
      <c r="AJ235" s="233">
        <v>-0.8</v>
      </c>
      <c r="AK235" s="233" t="s">
        <v>176</v>
      </c>
      <c r="AL235" s="233">
        <v>20.100000000000001</v>
      </c>
      <c r="AM235" s="233">
        <v>-0.4</v>
      </c>
      <c r="AN235" s="144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4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3">
        <v>101.88200000000001</v>
      </c>
      <c r="C236" s="233">
        <v>97.267150000000001</v>
      </c>
      <c r="D236" s="233">
        <v>99.127759999999995</v>
      </c>
      <c r="E236" s="233">
        <v>111.36904</v>
      </c>
      <c r="F236" s="233" t="s">
        <v>176</v>
      </c>
      <c r="G236" s="233">
        <v>95.98263</v>
      </c>
      <c r="H236" s="233" t="s">
        <v>176</v>
      </c>
      <c r="I236" s="233">
        <v>102.22629000000001</v>
      </c>
      <c r="J236" s="233">
        <v>92.297340000000005</v>
      </c>
      <c r="K236" s="233">
        <v>100.30355</v>
      </c>
      <c r="L236" s="233">
        <v>110.08053</v>
      </c>
      <c r="M236" s="233">
        <v>90.583100000000002</v>
      </c>
      <c r="N236" s="233">
        <v>102.95841</v>
      </c>
      <c r="O236" s="233">
        <v>107.21093</v>
      </c>
      <c r="P236" s="233">
        <v>109.53918</v>
      </c>
      <c r="Q236" s="233">
        <v>97.53013</v>
      </c>
      <c r="R236" s="233" t="s">
        <v>176</v>
      </c>
      <c r="S236" s="233">
        <v>86.745019999999997</v>
      </c>
      <c r="T236" s="233">
        <v>96.39376</v>
      </c>
      <c r="U236" s="233">
        <v>-2.2000000000000002</v>
      </c>
      <c r="V236" s="233">
        <v>-11.1</v>
      </c>
      <c r="W236" s="233">
        <v>10.1</v>
      </c>
      <c r="X236" s="233">
        <v>0.4</v>
      </c>
      <c r="Y236" s="233" t="s">
        <v>176</v>
      </c>
      <c r="Z236" s="233">
        <v>-16.2</v>
      </c>
      <c r="AA236" s="233" t="s">
        <v>176</v>
      </c>
      <c r="AB236" s="233">
        <v>-5.6</v>
      </c>
      <c r="AC236" s="233">
        <v>-11.5</v>
      </c>
      <c r="AD236" s="233">
        <v>0.3</v>
      </c>
      <c r="AE236" s="234">
        <v>1.4</v>
      </c>
      <c r="AF236" s="233">
        <v>-4.9000000000000004</v>
      </c>
      <c r="AG236" s="233">
        <v>-1.5</v>
      </c>
      <c r="AH236" s="233">
        <v>0.8</v>
      </c>
      <c r="AI236" s="233">
        <v>0.8</v>
      </c>
      <c r="AJ236" s="233">
        <v>-6.4</v>
      </c>
      <c r="AK236" s="233" t="s">
        <v>176</v>
      </c>
      <c r="AL236" s="233">
        <v>-1.6</v>
      </c>
      <c r="AM236" s="233">
        <v>2.9</v>
      </c>
      <c r="AN236" s="144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4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3">
        <v>100.07969</v>
      </c>
      <c r="C237" s="233">
        <v>94.781999999999996</v>
      </c>
      <c r="D237" s="233">
        <v>99.973150000000004</v>
      </c>
      <c r="E237" s="233">
        <v>113.29476</v>
      </c>
      <c r="F237" s="233" t="s">
        <v>176</v>
      </c>
      <c r="G237" s="233">
        <v>95.049040000000005</v>
      </c>
      <c r="H237" s="233" t="s">
        <v>176</v>
      </c>
      <c r="I237" s="233">
        <v>98.447929999999999</v>
      </c>
      <c r="J237" s="233">
        <v>87.47833</v>
      </c>
      <c r="K237" s="233">
        <v>100.92717</v>
      </c>
      <c r="L237" s="233">
        <v>110.31556</v>
      </c>
      <c r="M237" s="233">
        <v>92.636489999999995</v>
      </c>
      <c r="N237" s="233">
        <v>97.712389999999999</v>
      </c>
      <c r="O237" s="233">
        <v>107.02946</v>
      </c>
      <c r="P237" s="233">
        <v>105.21484</v>
      </c>
      <c r="Q237" s="233">
        <v>97.795100000000005</v>
      </c>
      <c r="R237" s="233" t="s">
        <v>176</v>
      </c>
      <c r="S237" s="233">
        <v>84.868970000000004</v>
      </c>
      <c r="T237" s="233">
        <v>98.288250000000005</v>
      </c>
      <c r="U237" s="233">
        <v>-1.8</v>
      </c>
      <c r="V237" s="233">
        <v>-2.6</v>
      </c>
      <c r="W237" s="233">
        <v>0.9</v>
      </c>
      <c r="X237" s="233">
        <v>1.7</v>
      </c>
      <c r="Y237" s="233" t="s">
        <v>176</v>
      </c>
      <c r="Z237" s="233">
        <v>-1</v>
      </c>
      <c r="AA237" s="233" t="s">
        <v>176</v>
      </c>
      <c r="AB237" s="233">
        <v>-3.7</v>
      </c>
      <c r="AC237" s="233">
        <v>-5.2</v>
      </c>
      <c r="AD237" s="233">
        <v>0.6</v>
      </c>
      <c r="AE237" s="234">
        <v>0.2</v>
      </c>
      <c r="AF237" s="233">
        <v>2.2999999999999998</v>
      </c>
      <c r="AG237" s="233">
        <v>-5.0999999999999996</v>
      </c>
      <c r="AH237" s="233">
        <v>-0.2</v>
      </c>
      <c r="AI237" s="233">
        <v>-3.9</v>
      </c>
      <c r="AJ237" s="233">
        <v>0.3</v>
      </c>
      <c r="AK237" s="233" t="s">
        <v>176</v>
      </c>
      <c r="AL237" s="233">
        <v>-2.2000000000000002</v>
      </c>
      <c r="AM237" s="233">
        <v>2</v>
      </c>
      <c r="AN237" s="144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4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3">
        <v>101.18823</v>
      </c>
      <c r="C238" s="233">
        <v>93.490669999999994</v>
      </c>
      <c r="D238" s="233">
        <v>94.527360000000002</v>
      </c>
      <c r="E238" s="233">
        <v>108.70385</v>
      </c>
      <c r="F238" s="233" t="s">
        <v>176</v>
      </c>
      <c r="G238" s="233">
        <v>99.231009999999998</v>
      </c>
      <c r="H238" s="233" t="s">
        <v>176</v>
      </c>
      <c r="I238" s="233">
        <v>101.48224999999999</v>
      </c>
      <c r="J238" s="233">
        <v>81.998689999999996</v>
      </c>
      <c r="K238" s="233">
        <v>106.81202</v>
      </c>
      <c r="L238" s="233">
        <v>111.23708000000001</v>
      </c>
      <c r="M238" s="233">
        <v>99.071680000000001</v>
      </c>
      <c r="N238" s="233">
        <v>101.73184999999999</v>
      </c>
      <c r="O238" s="233">
        <v>103.25803000000001</v>
      </c>
      <c r="P238" s="233">
        <v>105.53525999999999</v>
      </c>
      <c r="Q238" s="233">
        <v>97.794709999999995</v>
      </c>
      <c r="R238" s="233" t="s">
        <v>176</v>
      </c>
      <c r="S238" s="233">
        <v>81.281139999999994</v>
      </c>
      <c r="T238" s="233">
        <v>105.80838</v>
      </c>
      <c r="U238" s="233">
        <v>1.1000000000000001</v>
      </c>
      <c r="V238" s="233">
        <v>-1.4</v>
      </c>
      <c r="W238" s="233">
        <v>-5.4</v>
      </c>
      <c r="X238" s="233">
        <v>-4.0999999999999996</v>
      </c>
      <c r="Y238" s="233" t="s">
        <v>176</v>
      </c>
      <c r="Z238" s="233">
        <v>4.4000000000000004</v>
      </c>
      <c r="AA238" s="233" t="s">
        <v>176</v>
      </c>
      <c r="AB238" s="233">
        <v>3.1</v>
      </c>
      <c r="AC238" s="233">
        <v>-6.3</v>
      </c>
      <c r="AD238" s="233">
        <v>5.8</v>
      </c>
      <c r="AE238" s="234">
        <v>0.8</v>
      </c>
      <c r="AF238" s="233">
        <v>6.9</v>
      </c>
      <c r="AG238" s="233">
        <v>4.0999999999999996</v>
      </c>
      <c r="AH238" s="233">
        <v>-3.5</v>
      </c>
      <c r="AI238" s="233">
        <v>0.3</v>
      </c>
      <c r="AJ238" s="233">
        <v>0</v>
      </c>
      <c r="AK238" s="233" t="s">
        <v>176</v>
      </c>
      <c r="AL238" s="233">
        <v>-4.2</v>
      </c>
      <c r="AM238" s="233">
        <v>7.7</v>
      </c>
      <c r="AN238" s="144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4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3">
        <v>100.77616</v>
      </c>
      <c r="C239" s="233">
        <v>96.857870000000005</v>
      </c>
      <c r="D239" s="233">
        <v>101.60762</v>
      </c>
      <c r="E239" s="233">
        <v>104.12291999999999</v>
      </c>
      <c r="F239" s="233" t="s">
        <v>176</v>
      </c>
      <c r="G239" s="233">
        <v>103.79804</v>
      </c>
      <c r="H239" s="233" t="s">
        <v>176</v>
      </c>
      <c r="I239" s="233">
        <v>95.057860000000005</v>
      </c>
      <c r="J239" s="233">
        <v>94.265190000000004</v>
      </c>
      <c r="K239" s="233">
        <v>107.41457</v>
      </c>
      <c r="L239" s="233">
        <v>106.82138</v>
      </c>
      <c r="M239" s="233">
        <v>99.226050000000001</v>
      </c>
      <c r="N239" s="233">
        <v>101.12222</v>
      </c>
      <c r="O239" s="233">
        <v>97.803399999999996</v>
      </c>
      <c r="P239" s="233">
        <v>103.19198</v>
      </c>
      <c r="Q239" s="233">
        <v>96.605109999999996</v>
      </c>
      <c r="R239" s="233" t="s">
        <v>176</v>
      </c>
      <c r="S239" s="233">
        <v>79.385289999999998</v>
      </c>
      <c r="T239" s="233">
        <v>101.7364</v>
      </c>
      <c r="U239" s="233">
        <v>-0.4</v>
      </c>
      <c r="V239" s="233">
        <v>3.6</v>
      </c>
      <c r="W239" s="233">
        <v>7.5</v>
      </c>
      <c r="X239" s="233">
        <v>-4.2</v>
      </c>
      <c r="Y239" s="233" t="s">
        <v>176</v>
      </c>
      <c r="Z239" s="233">
        <v>4.5999999999999996</v>
      </c>
      <c r="AA239" s="233" t="s">
        <v>176</v>
      </c>
      <c r="AB239" s="233">
        <v>-6.3</v>
      </c>
      <c r="AC239" s="233">
        <v>15</v>
      </c>
      <c r="AD239" s="233">
        <v>0.6</v>
      </c>
      <c r="AE239" s="234">
        <v>-4</v>
      </c>
      <c r="AF239" s="233">
        <v>0.2</v>
      </c>
      <c r="AG239" s="233">
        <v>-0.6</v>
      </c>
      <c r="AH239" s="233">
        <v>-5.3</v>
      </c>
      <c r="AI239" s="233">
        <v>-2.2000000000000002</v>
      </c>
      <c r="AJ239" s="233">
        <v>-1.2</v>
      </c>
      <c r="AK239" s="233" t="s">
        <v>176</v>
      </c>
      <c r="AL239" s="233">
        <v>-2.2999999999999998</v>
      </c>
      <c r="AM239" s="233">
        <v>-3.8</v>
      </c>
      <c r="AN239" s="144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4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3">
        <v>99.283779999999993</v>
      </c>
      <c r="C240" s="233">
        <v>99.587980000000002</v>
      </c>
      <c r="D240" s="233">
        <v>91.454359999999994</v>
      </c>
      <c r="E240" s="233">
        <v>101.8045</v>
      </c>
      <c r="F240" s="233" t="s">
        <v>176</v>
      </c>
      <c r="G240" s="233">
        <v>106.27175</v>
      </c>
      <c r="H240" s="233" t="s">
        <v>176</v>
      </c>
      <c r="I240" s="233">
        <v>95.93965</v>
      </c>
      <c r="J240" s="233">
        <v>100.57998000000001</v>
      </c>
      <c r="K240" s="233">
        <v>102.00812000000001</v>
      </c>
      <c r="L240" s="233">
        <v>109.91346</v>
      </c>
      <c r="M240" s="233">
        <v>96.130669999999995</v>
      </c>
      <c r="N240" s="233">
        <v>98.163570000000007</v>
      </c>
      <c r="O240" s="233">
        <v>101.35299999999999</v>
      </c>
      <c r="P240" s="233">
        <v>100.49071000000001</v>
      </c>
      <c r="Q240" s="233">
        <v>94.6233</v>
      </c>
      <c r="R240" s="233" t="s">
        <v>176</v>
      </c>
      <c r="S240" s="233">
        <v>76.838440000000006</v>
      </c>
      <c r="T240" s="233">
        <v>102.41348000000001</v>
      </c>
      <c r="U240" s="233">
        <v>-1.5</v>
      </c>
      <c r="V240" s="233">
        <v>2.8</v>
      </c>
      <c r="W240" s="233">
        <v>-10</v>
      </c>
      <c r="X240" s="233">
        <v>-2.2000000000000002</v>
      </c>
      <c r="Y240" s="233" t="s">
        <v>176</v>
      </c>
      <c r="Z240" s="233">
        <v>2.4</v>
      </c>
      <c r="AA240" s="233" t="s">
        <v>176</v>
      </c>
      <c r="AB240" s="233">
        <v>0.9</v>
      </c>
      <c r="AC240" s="233">
        <v>6.7</v>
      </c>
      <c r="AD240" s="233">
        <v>-5</v>
      </c>
      <c r="AE240" s="234">
        <v>2.9</v>
      </c>
      <c r="AF240" s="233">
        <v>-3.1</v>
      </c>
      <c r="AG240" s="233">
        <v>-2.9</v>
      </c>
      <c r="AH240" s="233">
        <v>3.6</v>
      </c>
      <c r="AI240" s="233">
        <v>-2.6</v>
      </c>
      <c r="AJ240" s="233">
        <v>-2.1</v>
      </c>
      <c r="AK240" s="233" t="s">
        <v>176</v>
      </c>
      <c r="AL240" s="233">
        <v>-3.2</v>
      </c>
      <c r="AM240" s="233">
        <v>0.7</v>
      </c>
      <c r="AN240" s="144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4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3">
        <v>99.423479999999998</v>
      </c>
      <c r="C241" s="233">
        <v>92.856899999999996</v>
      </c>
      <c r="D241" s="233">
        <v>93.656940000000006</v>
      </c>
      <c r="E241" s="233">
        <v>110.26339</v>
      </c>
      <c r="F241" s="233" t="s">
        <v>176</v>
      </c>
      <c r="G241" s="233">
        <v>105.43214</v>
      </c>
      <c r="H241" s="233" t="s">
        <v>176</v>
      </c>
      <c r="I241" s="233">
        <v>90.838089999999994</v>
      </c>
      <c r="J241" s="233">
        <v>96.933599999999998</v>
      </c>
      <c r="K241" s="233">
        <v>103.61762</v>
      </c>
      <c r="L241" s="233">
        <v>108.57187</v>
      </c>
      <c r="M241" s="233">
        <v>96.319640000000007</v>
      </c>
      <c r="N241" s="233">
        <v>99.115489999999994</v>
      </c>
      <c r="O241" s="233">
        <v>103.11649</v>
      </c>
      <c r="P241" s="233">
        <v>104.03903</v>
      </c>
      <c r="Q241" s="233">
        <v>95.564109999999999</v>
      </c>
      <c r="R241" s="233" t="s">
        <v>176</v>
      </c>
      <c r="S241" s="233">
        <v>76.950710000000001</v>
      </c>
      <c r="T241" s="233">
        <v>101.48291</v>
      </c>
      <c r="U241" s="233">
        <v>0.1</v>
      </c>
      <c r="V241" s="233">
        <v>-6.8</v>
      </c>
      <c r="W241" s="233">
        <v>2.4</v>
      </c>
      <c r="X241" s="233">
        <v>8.3000000000000007</v>
      </c>
      <c r="Y241" s="233" t="s">
        <v>176</v>
      </c>
      <c r="Z241" s="233">
        <v>-0.8</v>
      </c>
      <c r="AA241" s="233" t="s">
        <v>176</v>
      </c>
      <c r="AB241" s="233">
        <v>-5.3</v>
      </c>
      <c r="AC241" s="233">
        <v>-3.6</v>
      </c>
      <c r="AD241" s="233">
        <v>1.6</v>
      </c>
      <c r="AE241" s="234">
        <v>-1.2</v>
      </c>
      <c r="AF241" s="233">
        <v>0.2</v>
      </c>
      <c r="AG241" s="233">
        <v>1</v>
      </c>
      <c r="AH241" s="233">
        <v>1.7</v>
      </c>
      <c r="AI241" s="233">
        <v>3.5</v>
      </c>
      <c r="AJ241" s="233">
        <v>1</v>
      </c>
      <c r="AK241" s="233" t="s">
        <v>176</v>
      </c>
      <c r="AL241" s="233">
        <v>0.1</v>
      </c>
      <c r="AM241" s="233">
        <v>-0.9</v>
      </c>
      <c r="AN241" s="144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4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3">
        <v>99.050299999999993</v>
      </c>
      <c r="C242" s="233">
        <v>99.581869999999995</v>
      </c>
      <c r="D242" s="233">
        <v>93.360249999999994</v>
      </c>
      <c r="E242" s="233">
        <v>110.99493</v>
      </c>
      <c r="F242" s="233" t="s">
        <v>176</v>
      </c>
      <c r="G242" s="233">
        <v>104.28664000000001</v>
      </c>
      <c r="H242" s="233" t="s">
        <v>176</v>
      </c>
      <c r="I242" s="233">
        <v>103.21814000000001</v>
      </c>
      <c r="J242" s="233">
        <v>100.11853000000001</v>
      </c>
      <c r="K242" s="233">
        <v>101.76806000000001</v>
      </c>
      <c r="L242" s="233">
        <v>108.93015</v>
      </c>
      <c r="M242" s="233">
        <v>96.359780000000001</v>
      </c>
      <c r="N242" s="233">
        <v>97.476039999999998</v>
      </c>
      <c r="O242" s="233">
        <v>103.33189</v>
      </c>
      <c r="P242" s="233">
        <v>104.39117</v>
      </c>
      <c r="Q242" s="233">
        <v>96.143649999999994</v>
      </c>
      <c r="R242" s="233" t="s">
        <v>176</v>
      </c>
      <c r="S242" s="233">
        <v>74.948440000000005</v>
      </c>
      <c r="T242" s="233">
        <v>98.186999999999998</v>
      </c>
      <c r="U242" s="233">
        <v>-0.4</v>
      </c>
      <c r="V242" s="233">
        <v>7.2</v>
      </c>
      <c r="W242" s="233">
        <v>-0.3</v>
      </c>
      <c r="X242" s="233">
        <v>0.7</v>
      </c>
      <c r="Y242" s="233" t="s">
        <v>176</v>
      </c>
      <c r="Z242" s="233">
        <v>-1.1000000000000001</v>
      </c>
      <c r="AA242" s="233" t="s">
        <v>176</v>
      </c>
      <c r="AB242" s="233">
        <v>13.6</v>
      </c>
      <c r="AC242" s="233">
        <v>3.3</v>
      </c>
      <c r="AD242" s="233">
        <v>-1.8</v>
      </c>
      <c r="AE242" s="234">
        <v>0.3</v>
      </c>
      <c r="AF242" s="233">
        <v>0</v>
      </c>
      <c r="AG242" s="233">
        <v>-1.7</v>
      </c>
      <c r="AH242" s="233">
        <v>0.2</v>
      </c>
      <c r="AI242" s="233">
        <v>0.3</v>
      </c>
      <c r="AJ242" s="233">
        <v>0.6</v>
      </c>
      <c r="AK242" s="233" t="s">
        <v>176</v>
      </c>
      <c r="AL242" s="233">
        <v>-2.6</v>
      </c>
      <c r="AM242" s="233">
        <v>-3.2</v>
      </c>
      <c r="AN242" s="144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4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3">
        <v>98.649600000000007</v>
      </c>
      <c r="C243" s="233">
        <v>104.87372000000001</v>
      </c>
      <c r="D243" s="233">
        <v>95.150840000000002</v>
      </c>
      <c r="E243" s="233">
        <v>102.27833</v>
      </c>
      <c r="F243" s="233" t="s">
        <v>176</v>
      </c>
      <c r="G243" s="233">
        <v>107.43069</v>
      </c>
      <c r="H243" s="233" t="s">
        <v>176</v>
      </c>
      <c r="I243" s="233">
        <v>107.14125</v>
      </c>
      <c r="J243" s="233">
        <v>102.73779999999999</v>
      </c>
      <c r="K243" s="233">
        <v>95.041219999999996</v>
      </c>
      <c r="L243" s="233">
        <v>111.42851</v>
      </c>
      <c r="M243" s="233">
        <v>96.742710000000002</v>
      </c>
      <c r="N243" s="233">
        <v>94.663610000000006</v>
      </c>
      <c r="O243" s="233">
        <v>104.71897</v>
      </c>
      <c r="P243" s="233">
        <v>98.910210000000006</v>
      </c>
      <c r="Q243" s="233">
        <v>100.34473</v>
      </c>
      <c r="R243" s="233" t="s">
        <v>176</v>
      </c>
      <c r="S243" s="233">
        <v>78.247240000000005</v>
      </c>
      <c r="T243" s="233">
        <v>99.119389999999996</v>
      </c>
      <c r="U243" s="233">
        <v>-0.4</v>
      </c>
      <c r="V243" s="233">
        <v>5.3</v>
      </c>
      <c r="W243" s="233">
        <v>1.9</v>
      </c>
      <c r="X243" s="233">
        <v>-7.9</v>
      </c>
      <c r="Y243" s="233" t="s">
        <v>176</v>
      </c>
      <c r="Z243" s="233">
        <v>3</v>
      </c>
      <c r="AA243" s="233" t="s">
        <v>176</v>
      </c>
      <c r="AB243" s="233">
        <v>3.8</v>
      </c>
      <c r="AC243" s="233">
        <v>2.6</v>
      </c>
      <c r="AD243" s="233">
        <v>-6.6</v>
      </c>
      <c r="AE243" s="234">
        <v>2.2999999999999998</v>
      </c>
      <c r="AF243" s="233">
        <v>0.4</v>
      </c>
      <c r="AG243" s="233">
        <v>-2.9</v>
      </c>
      <c r="AH243" s="233">
        <v>1.3</v>
      </c>
      <c r="AI243" s="233">
        <v>-5.3</v>
      </c>
      <c r="AJ243" s="233">
        <v>4.4000000000000004</v>
      </c>
      <c r="AK243" s="233" t="s">
        <v>176</v>
      </c>
      <c r="AL243" s="233">
        <v>4.4000000000000004</v>
      </c>
      <c r="AM243" s="233">
        <v>0.9</v>
      </c>
      <c r="AN243" s="144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4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3">
        <v>98.649850000000001</v>
      </c>
      <c r="C244" s="233">
        <v>105.59451</v>
      </c>
      <c r="D244" s="233">
        <v>96.038740000000004</v>
      </c>
      <c r="E244" s="233">
        <v>111.74653000000001</v>
      </c>
      <c r="F244" s="233" t="s">
        <v>176</v>
      </c>
      <c r="G244" s="233">
        <v>105.35114</v>
      </c>
      <c r="H244" s="233" t="s">
        <v>176</v>
      </c>
      <c r="I244" s="233">
        <v>109.96425000000001</v>
      </c>
      <c r="J244" s="233">
        <v>100.82879</v>
      </c>
      <c r="K244" s="233">
        <v>97.013750000000002</v>
      </c>
      <c r="L244" s="233">
        <v>108.09122000000001</v>
      </c>
      <c r="M244" s="233">
        <v>94.692250000000001</v>
      </c>
      <c r="N244" s="233">
        <v>95.044250000000005</v>
      </c>
      <c r="O244" s="233">
        <v>103.09063999999999</v>
      </c>
      <c r="P244" s="233">
        <v>104.13584</v>
      </c>
      <c r="Q244" s="233">
        <v>101.20502999999999</v>
      </c>
      <c r="R244" s="233" t="s">
        <v>176</v>
      </c>
      <c r="S244" s="233">
        <v>101.55906</v>
      </c>
      <c r="T244" s="233">
        <v>93.717619999999997</v>
      </c>
      <c r="U244" s="233">
        <v>0</v>
      </c>
      <c r="V244" s="233">
        <v>0.7</v>
      </c>
      <c r="W244" s="233">
        <v>0.9</v>
      </c>
      <c r="X244" s="233">
        <v>9.3000000000000007</v>
      </c>
      <c r="Y244" s="233" t="s">
        <v>176</v>
      </c>
      <c r="Z244" s="233">
        <v>-1.9</v>
      </c>
      <c r="AA244" s="233" t="s">
        <v>176</v>
      </c>
      <c r="AB244" s="233">
        <v>2.6</v>
      </c>
      <c r="AC244" s="233">
        <v>-1.9</v>
      </c>
      <c r="AD244" s="233">
        <v>2.1</v>
      </c>
      <c r="AE244" s="234">
        <v>-3</v>
      </c>
      <c r="AF244" s="233">
        <v>-2.1</v>
      </c>
      <c r="AG244" s="233">
        <v>0.4</v>
      </c>
      <c r="AH244" s="233">
        <v>-1.6</v>
      </c>
      <c r="AI244" s="233">
        <v>5.3</v>
      </c>
      <c r="AJ244" s="233">
        <v>0.9</v>
      </c>
      <c r="AK244" s="233" t="s">
        <v>176</v>
      </c>
      <c r="AL244" s="233">
        <v>29.8</v>
      </c>
      <c r="AM244" s="233">
        <v>-5.4</v>
      </c>
      <c r="AN244" s="144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4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3">
        <v>100.16386</v>
      </c>
      <c r="C245" s="233">
        <v>105.48591999999999</v>
      </c>
      <c r="D245" s="233">
        <v>106.98076</v>
      </c>
      <c r="E245" s="233">
        <v>106.71968</v>
      </c>
      <c r="F245" s="233" t="s">
        <v>176</v>
      </c>
      <c r="G245" s="233">
        <v>102.3811</v>
      </c>
      <c r="H245" s="233" t="s">
        <v>176</v>
      </c>
      <c r="I245" s="233">
        <v>107.26011</v>
      </c>
      <c r="J245" s="233">
        <v>103.60713</v>
      </c>
      <c r="K245" s="233">
        <v>100.39149</v>
      </c>
      <c r="L245" s="233">
        <v>110.26117000000001</v>
      </c>
      <c r="M245" s="233">
        <v>97.420550000000006</v>
      </c>
      <c r="N245" s="233">
        <v>98.187870000000004</v>
      </c>
      <c r="O245" s="233">
        <v>108.67805</v>
      </c>
      <c r="P245" s="233">
        <v>99.547730000000001</v>
      </c>
      <c r="Q245" s="233">
        <v>100.14679</v>
      </c>
      <c r="R245" s="233" t="s">
        <v>176</v>
      </c>
      <c r="S245" s="233">
        <v>101.95533</v>
      </c>
      <c r="T245" s="233">
        <v>101.34582</v>
      </c>
      <c r="U245" s="233">
        <v>1.5</v>
      </c>
      <c r="V245" s="233">
        <v>-0.1</v>
      </c>
      <c r="W245" s="233">
        <v>11.4</v>
      </c>
      <c r="X245" s="233">
        <v>-4.5</v>
      </c>
      <c r="Y245" s="233" t="s">
        <v>176</v>
      </c>
      <c r="Z245" s="233">
        <v>-2.8</v>
      </c>
      <c r="AA245" s="233" t="s">
        <v>176</v>
      </c>
      <c r="AB245" s="233">
        <v>-2.5</v>
      </c>
      <c r="AC245" s="233">
        <v>2.8</v>
      </c>
      <c r="AD245" s="233">
        <v>3.5</v>
      </c>
      <c r="AE245" s="234">
        <v>2</v>
      </c>
      <c r="AF245" s="233">
        <v>2.9</v>
      </c>
      <c r="AG245" s="233">
        <v>3.3</v>
      </c>
      <c r="AH245" s="233">
        <v>5.4</v>
      </c>
      <c r="AI245" s="233">
        <v>-4.4000000000000004</v>
      </c>
      <c r="AJ245" s="233">
        <v>-1</v>
      </c>
      <c r="AK245" s="233" t="s">
        <v>176</v>
      </c>
      <c r="AL245" s="233">
        <v>0.4</v>
      </c>
      <c r="AM245" s="233">
        <v>8.1</v>
      </c>
      <c r="AN245" s="144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4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3">
        <v>100.11696000000001</v>
      </c>
      <c r="C246" s="233">
        <v>103.36921</v>
      </c>
      <c r="D246" s="233">
        <v>92.746849999999995</v>
      </c>
      <c r="E246" s="233">
        <v>103.42961</v>
      </c>
      <c r="F246" s="233" t="s">
        <v>19</v>
      </c>
      <c r="G246" s="233">
        <v>98.047300000000007</v>
      </c>
      <c r="H246" s="233" t="s">
        <v>19</v>
      </c>
      <c r="I246" s="233">
        <v>102.40362</v>
      </c>
      <c r="J246" s="233">
        <v>104.69686</v>
      </c>
      <c r="K246" s="233">
        <v>92.957520000000002</v>
      </c>
      <c r="L246" s="233">
        <v>118.16094</v>
      </c>
      <c r="M246" s="233">
        <v>97.006460000000004</v>
      </c>
      <c r="N246" s="233">
        <v>100.82527</v>
      </c>
      <c r="O246" s="233">
        <v>104.49975000000001</v>
      </c>
      <c r="P246" s="233">
        <v>103.32096</v>
      </c>
      <c r="Q246" s="233">
        <v>105.36145</v>
      </c>
      <c r="R246" s="233" t="s">
        <v>19</v>
      </c>
      <c r="S246" s="233">
        <v>110.88652999999999</v>
      </c>
      <c r="T246" s="233">
        <v>104.64254</v>
      </c>
      <c r="U246" s="233">
        <v>0</v>
      </c>
      <c r="V246" s="233">
        <v>-2</v>
      </c>
      <c r="W246" s="233">
        <v>-13.3</v>
      </c>
      <c r="X246" s="233">
        <v>-3.1</v>
      </c>
      <c r="Y246" s="233" t="s">
        <v>19</v>
      </c>
      <c r="Z246" s="233">
        <v>-4.2</v>
      </c>
      <c r="AA246" s="233" t="s">
        <v>19</v>
      </c>
      <c r="AB246" s="233">
        <v>-4.5</v>
      </c>
      <c r="AC246" s="233">
        <v>1.1000000000000001</v>
      </c>
      <c r="AD246" s="233">
        <v>-7.4</v>
      </c>
      <c r="AE246" s="234">
        <v>7.2</v>
      </c>
      <c r="AF246" s="233">
        <v>-0.4</v>
      </c>
      <c r="AG246" s="233">
        <v>2.7</v>
      </c>
      <c r="AH246" s="233">
        <v>-3.8</v>
      </c>
      <c r="AI246" s="233">
        <v>3.8</v>
      </c>
      <c r="AJ246" s="233">
        <v>5.2</v>
      </c>
      <c r="AK246" s="233" t="s">
        <v>19</v>
      </c>
      <c r="AL246" s="233">
        <v>8.8000000000000007</v>
      </c>
      <c r="AM246" s="233">
        <v>3.3</v>
      </c>
      <c r="AN246" s="144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4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3">
        <v>100.90769</v>
      </c>
      <c r="C247" s="233">
        <v>104.97823</v>
      </c>
      <c r="D247" s="233">
        <v>96.15043</v>
      </c>
      <c r="E247" s="233">
        <v>109.17618</v>
      </c>
      <c r="F247" s="233" t="s">
        <v>19</v>
      </c>
      <c r="G247" s="233">
        <v>102.41697000000001</v>
      </c>
      <c r="H247" s="233" t="s">
        <v>19</v>
      </c>
      <c r="I247" s="233">
        <v>108.36261</v>
      </c>
      <c r="J247" s="233">
        <v>103.83001</v>
      </c>
      <c r="K247" s="233">
        <v>99.006060000000005</v>
      </c>
      <c r="L247" s="233">
        <v>109.00277</v>
      </c>
      <c r="M247" s="233">
        <v>95.334389999999999</v>
      </c>
      <c r="N247" s="233">
        <v>100.97917</v>
      </c>
      <c r="O247" s="233">
        <v>102.78828</v>
      </c>
      <c r="P247" s="233">
        <v>103.52542</v>
      </c>
      <c r="Q247" s="233">
        <v>100.05342</v>
      </c>
      <c r="R247" s="233" t="s">
        <v>19</v>
      </c>
      <c r="S247" s="233">
        <v>107.28436000000001</v>
      </c>
      <c r="T247" s="233">
        <v>104.94211</v>
      </c>
      <c r="U247" s="233">
        <v>0.8</v>
      </c>
      <c r="V247" s="233">
        <v>1.6</v>
      </c>
      <c r="W247" s="233">
        <v>3.7</v>
      </c>
      <c r="X247" s="233">
        <v>5.6</v>
      </c>
      <c r="Y247" s="233" t="s">
        <v>19</v>
      </c>
      <c r="Z247" s="233">
        <v>4.5</v>
      </c>
      <c r="AA247" s="233" t="s">
        <v>19</v>
      </c>
      <c r="AB247" s="233">
        <v>5.8</v>
      </c>
      <c r="AC247" s="233">
        <v>-0.8</v>
      </c>
      <c r="AD247" s="233">
        <v>6.5</v>
      </c>
      <c r="AE247" s="234">
        <v>-7.8</v>
      </c>
      <c r="AF247" s="233">
        <v>-1.7</v>
      </c>
      <c r="AG247" s="233">
        <v>0.2</v>
      </c>
      <c r="AH247" s="233">
        <v>-1.6</v>
      </c>
      <c r="AI247" s="233">
        <v>0.2</v>
      </c>
      <c r="AJ247" s="233">
        <v>-5</v>
      </c>
      <c r="AK247" s="233" t="s">
        <v>19</v>
      </c>
      <c r="AL247" s="233">
        <v>-3.2</v>
      </c>
      <c r="AM247" s="233">
        <v>0.3</v>
      </c>
      <c r="AN247" s="144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4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3">
        <v>100.15482</v>
      </c>
      <c r="C248" s="233">
        <v>101.34488</v>
      </c>
      <c r="D248" s="233">
        <v>95.872579999999999</v>
      </c>
      <c r="E248" s="233">
        <v>103.93247</v>
      </c>
      <c r="F248" s="233" t="s">
        <v>19</v>
      </c>
      <c r="G248" s="233">
        <v>99.827799999999996</v>
      </c>
      <c r="H248" s="233" t="s">
        <v>19</v>
      </c>
      <c r="I248" s="233">
        <v>113.8888</v>
      </c>
      <c r="J248" s="233">
        <v>101.58217999999999</v>
      </c>
      <c r="K248" s="233">
        <v>99.925659999999993</v>
      </c>
      <c r="L248" s="233">
        <v>107.73923000000001</v>
      </c>
      <c r="M248" s="233">
        <v>98.18938</v>
      </c>
      <c r="N248" s="233">
        <v>99.870199999999997</v>
      </c>
      <c r="O248" s="233">
        <v>105.52732</v>
      </c>
      <c r="P248" s="233">
        <v>100.14209</v>
      </c>
      <c r="Q248" s="233">
        <v>101.12282999999999</v>
      </c>
      <c r="R248" s="233" t="s">
        <v>19</v>
      </c>
      <c r="S248" s="233">
        <v>98.592939999999999</v>
      </c>
      <c r="T248" s="233">
        <v>104.19421</v>
      </c>
      <c r="U248" s="233">
        <v>-0.7</v>
      </c>
      <c r="V248" s="233">
        <v>-3.5</v>
      </c>
      <c r="W248" s="233">
        <v>-0.3</v>
      </c>
      <c r="X248" s="233">
        <v>-4.8</v>
      </c>
      <c r="Y248" s="233" t="s">
        <v>19</v>
      </c>
      <c r="Z248" s="233">
        <v>-2.5</v>
      </c>
      <c r="AA248" s="233" t="s">
        <v>19</v>
      </c>
      <c r="AB248" s="233">
        <v>5.0999999999999996</v>
      </c>
      <c r="AC248" s="233">
        <v>-2.2000000000000002</v>
      </c>
      <c r="AD248" s="233">
        <v>0.9</v>
      </c>
      <c r="AE248" s="234">
        <v>-1.2</v>
      </c>
      <c r="AF248" s="233">
        <v>3</v>
      </c>
      <c r="AG248" s="233">
        <v>-1.1000000000000001</v>
      </c>
      <c r="AH248" s="233">
        <v>2.7</v>
      </c>
      <c r="AI248" s="233">
        <v>-3.3</v>
      </c>
      <c r="AJ248" s="233">
        <v>1.1000000000000001</v>
      </c>
      <c r="AK248" s="233" t="s">
        <v>19</v>
      </c>
      <c r="AL248" s="233">
        <v>-8.1</v>
      </c>
      <c r="AM248" s="233">
        <v>-0.7</v>
      </c>
      <c r="AN248" s="144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4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3">
        <v>100.78131999999999</v>
      </c>
      <c r="C249" s="233">
        <v>104.52997999999999</v>
      </c>
      <c r="D249" s="233">
        <v>98.494339999999994</v>
      </c>
      <c r="E249" s="233">
        <v>103.66589</v>
      </c>
      <c r="F249" s="233" t="s">
        <v>19</v>
      </c>
      <c r="G249" s="233">
        <v>103.46353000000001</v>
      </c>
      <c r="H249" s="233" t="s">
        <v>19</v>
      </c>
      <c r="I249" s="233">
        <v>110.85738000000001</v>
      </c>
      <c r="J249" s="233">
        <v>104.51904999999999</v>
      </c>
      <c r="K249" s="233">
        <v>101.40253</v>
      </c>
      <c r="L249" s="233">
        <v>106.82465000000001</v>
      </c>
      <c r="M249" s="233">
        <v>105.80318</v>
      </c>
      <c r="N249" s="233">
        <v>99.419169999999994</v>
      </c>
      <c r="O249" s="233">
        <v>102.28054</v>
      </c>
      <c r="P249" s="233">
        <v>101.32545</v>
      </c>
      <c r="Q249" s="233">
        <v>98.655919999999995</v>
      </c>
      <c r="R249" s="233" t="s">
        <v>19</v>
      </c>
      <c r="S249" s="233">
        <v>95.340260000000001</v>
      </c>
      <c r="T249" s="233">
        <v>101.00438</v>
      </c>
      <c r="U249" s="233">
        <v>0.6</v>
      </c>
      <c r="V249" s="233">
        <v>3.1</v>
      </c>
      <c r="W249" s="233">
        <v>2.7</v>
      </c>
      <c r="X249" s="233">
        <v>-0.3</v>
      </c>
      <c r="Y249" s="233" t="s">
        <v>19</v>
      </c>
      <c r="Z249" s="233">
        <v>3.6</v>
      </c>
      <c r="AA249" s="233" t="s">
        <v>19</v>
      </c>
      <c r="AB249" s="233">
        <v>-2.7</v>
      </c>
      <c r="AC249" s="233">
        <v>2.9</v>
      </c>
      <c r="AD249" s="233">
        <v>1.5</v>
      </c>
      <c r="AE249" s="234">
        <v>-0.8</v>
      </c>
      <c r="AF249" s="233">
        <v>7.8</v>
      </c>
      <c r="AG249" s="233">
        <v>-0.5</v>
      </c>
      <c r="AH249" s="233">
        <v>-3.1</v>
      </c>
      <c r="AI249" s="233">
        <v>1.2</v>
      </c>
      <c r="AJ249" s="233">
        <v>-2.4</v>
      </c>
      <c r="AK249" s="233" t="s">
        <v>19</v>
      </c>
      <c r="AL249" s="233">
        <v>-3.3</v>
      </c>
      <c r="AM249" s="233">
        <v>-3.1</v>
      </c>
      <c r="AN249" s="144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4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3">
        <v>100.24588</v>
      </c>
      <c r="C250" s="233">
        <v>104.66673</v>
      </c>
      <c r="D250" s="233">
        <v>103.93062999999999</v>
      </c>
      <c r="E250" s="233">
        <v>85.389020000000002</v>
      </c>
      <c r="F250" s="233" t="s">
        <v>19</v>
      </c>
      <c r="G250" s="233">
        <v>105.64464</v>
      </c>
      <c r="H250" s="233" t="s">
        <v>19</v>
      </c>
      <c r="I250" s="233">
        <v>103.57252</v>
      </c>
      <c r="J250" s="233">
        <v>105.14058</v>
      </c>
      <c r="K250" s="233">
        <v>100.80634999999999</v>
      </c>
      <c r="L250" s="233">
        <v>108.46941</v>
      </c>
      <c r="M250" s="233">
        <v>97.716499999999996</v>
      </c>
      <c r="N250" s="233">
        <v>99.217209999999994</v>
      </c>
      <c r="O250" s="233">
        <v>102.43474999999999</v>
      </c>
      <c r="P250" s="233">
        <v>102.47853000000001</v>
      </c>
      <c r="Q250" s="233">
        <v>98.754419999999996</v>
      </c>
      <c r="R250" s="233" t="s">
        <v>19</v>
      </c>
      <c r="S250" s="233">
        <v>99.230950000000007</v>
      </c>
      <c r="T250" s="233">
        <v>99.245630000000006</v>
      </c>
      <c r="U250" s="233">
        <v>-0.5</v>
      </c>
      <c r="V250" s="233">
        <v>0.1</v>
      </c>
      <c r="W250" s="233">
        <v>5.5</v>
      </c>
      <c r="X250" s="233">
        <v>-17.600000000000001</v>
      </c>
      <c r="Y250" s="233" t="s">
        <v>19</v>
      </c>
      <c r="Z250" s="233">
        <v>2.1</v>
      </c>
      <c r="AA250" s="233" t="s">
        <v>19</v>
      </c>
      <c r="AB250" s="233">
        <v>-6.6</v>
      </c>
      <c r="AC250" s="233">
        <v>0.6</v>
      </c>
      <c r="AD250" s="233">
        <v>-0.6</v>
      </c>
      <c r="AE250" s="234">
        <v>1.5</v>
      </c>
      <c r="AF250" s="233">
        <v>-7.6</v>
      </c>
      <c r="AG250" s="233">
        <v>-0.2</v>
      </c>
      <c r="AH250" s="233">
        <v>0.2</v>
      </c>
      <c r="AI250" s="233">
        <v>1.1000000000000001</v>
      </c>
      <c r="AJ250" s="233">
        <v>0.1</v>
      </c>
      <c r="AK250" s="233" t="s">
        <v>19</v>
      </c>
      <c r="AL250" s="233">
        <v>4.0999999999999996</v>
      </c>
      <c r="AM250" s="233">
        <v>-1.7</v>
      </c>
      <c r="AN250" s="144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4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3">
        <v>100.15557</v>
      </c>
      <c r="C251" s="233">
        <v>104.44056999999999</v>
      </c>
      <c r="D251" s="233">
        <v>96.855320000000006</v>
      </c>
      <c r="E251" s="233">
        <v>101.69455000000001</v>
      </c>
      <c r="F251" s="233" t="s">
        <v>19</v>
      </c>
      <c r="G251" s="233">
        <v>107.66965999999999</v>
      </c>
      <c r="H251" s="233" t="s">
        <v>19</v>
      </c>
      <c r="I251" s="233">
        <v>105.38294</v>
      </c>
      <c r="J251" s="233">
        <v>106.0879</v>
      </c>
      <c r="K251" s="233">
        <v>98.319710000000001</v>
      </c>
      <c r="L251" s="233">
        <v>103.31102</v>
      </c>
      <c r="M251" s="233">
        <v>93.231340000000003</v>
      </c>
      <c r="N251" s="233">
        <v>99.710239999999999</v>
      </c>
      <c r="O251" s="233">
        <v>102.24603999999999</v>
      </c>
      <c r="P251" s="233">
        <v>100.64457</v>
      </c>
      <c r="Q251" s="233">
        <v>100.79413</v>
      </c>
      <c r="R251" s="233" t="s">
        <v>19</v>
      </c>
      <c r="S251" s="233">
        <v>98.671319999999994</v>
      </c>
      <c r="T251" s="233">
        <v>96.213530000000006</v>
      </c>
      <c r="U251" s="233">
        <v>-0.1</v>
      </c>
      <c r="V251" s="233">
        <v>-0.2</v>
      </c>
      <c r="W251" s="233">
        <v>-6.8</v>
      </c>
      <c r="X251" s="233">
        <v>19.100000000000001</v>
      </c>
      <c r="Y251" s="233" t="s">
        <v>19</v>
      </c>
      <c r="Z251" s="233">
        <v>1.9</v>
      </c>
      <c r="AA251" s="233" t="s">
        <v>19</v>
      </c>
      <c r="AB251" s="233">
        <v>1.7</v>
      </c>
      <c r="AC251" s="233">
        <v>0.9</v>
      </c>
      <c r="AD251" s="233">
        <v>-2.5</v>
      </c>
      <c r="AE251" s="234">
        <v>-4.8</v>
      </c>
      <c r="AF251" s="233">
        <v>-4.5999999999999996</v>
      </c>
      <c r="AG251" s="233">
        <v>0.5</v>
      </c>
      <c r="AH251" s="233">
        <v>-0.2</v>
      </c>
      <c r="AI251" s="233">
        <v>-1.8</v>
      </c>
      <c r="AJ251" s="233">
        <v>2.1</v>
      </c>
      <c r="AK251" s="233" t="s">
        <v>19</v>
      </c>
      <c r="AL251" s="233">
        <v>-0.6</v>
      </c>
      <c r="AM251" s="233">
        <v>-3.1</v>
      </c>
      <c r="AN251" s="144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4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3">
        <v>101.11601</v>
      </c>
      <c r="C252" s="233">
        <v>99.502939999999995</v>
      </c>
      <c r="D252" s="233">
        <v>111.33351999999999</v>
      </c>
      <c r="E252" s="233">
        <v>106.17</v>
      </c>
      <c r="F252" s="233" t="s">
        <v>19</v>
      </c>
      <c r="G252" s="233">
        <v>99.267510000000001</v>
      </c>
      <c r="H252" s="233" t="s">
        <v>19</v>
      </c>
      <c r="I252" s="233">
        <v>100.06690999999999</v>
      </c>
      <c r="J252" s="233">
        <v>101.07874</v>
      </c>
      <c r="K252" s="233">
        <v>102.04859</v>
      </c>
      <c r="L252" s="233">
        <v>83.117080000000001</v>
      </c>
      <c r="M252" s="233">
        <v>100.03022</v>
      </c>
      <c r="N252" s="233">
        <v>102.08677</v>
      </c>
      <c r="O252" s="233">
        <v>102.27919</v>
      </c>
      <c r="P252" s="233">
        <v>102.70354</v>
      </c>
      <c r="Q252" s="233">
        <v>99.860479999999995</v>
      </c>
      <c r="R252" s="233" t="s">
        <v>19</v>
      </c>
      <c r="S252" s="233">
        <v>101.64036</v>
      </c>
      <c r="T252" s="233">
        <v>97.473290000000006</v>
      </c>
      <c r="U252" s="233">
        <v>1</v>
      </c>
      <c r="V252" s="233">
        <v>-4.7</v>
      </c>
      <c r="W252" s="233">
        <v>14.9</v>
      </c>
      <c r="X252" s="233">
        <v>4.4000000000000004</v>
      </c>
      <c r="Y252" s="233" t="s">
        <v>19</v>
      </c>
      <c r="Z252" s="233">
        <v>-7.8</v>
      </c>
      <c r="AA252" s="233" t="s">
        <v>19</v>
      </c>
      <c r="AB252" s="233">
        <v>-5</v>
      </c>
      <c r="AC252" s="233">
        <v>-4.7</v>
      </c>
      <c r="AD252" s="233">
        <v>3.8</v>
      </c>
      <c r="AE252" s="234">
        <v>-19.5</v>
      </c>
      <c r="AF252" s="233">
        <v>7.3</v>
      </c>
      <c r="AG252" s="233">
        <v>2.4</v>
      </c>
      <c r="AH252" s="233">
        <v>0</v>
      </c>
      <c r="AI252" s="233">
        <v>2</v>
      </c>
      <c r="AJ252" s="233">
        <v>-0.9</v>
      </c>
      <c r="AK252" s="233" t="s">
        <v>19</v>
      </c>
      <c r="AL252" s="233">
        <v>3</v>
      </c>
      <c r="AM252" s="233">
        <v>1.3</v>
      </c>
      <c r="AN252" s="144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4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3">
        <v>99.776690000000002</v>
      </c>
      <c r="C253" s="233">
        <v>99.533829999999995</v>
      </c>
      <c r="D253" s="233">
        <v>100.62896000000001</v>
      </c>
      <c r="E253" s="233">
        <v>101.39194000000001</v>
      </c>
      <c r="F253" s="233" t="s">
        <v>19</v>
      </c>
      <c r="G253" s="233">
        <v>100.27278</v>
      </c>
      <c r="H253" s="233" t="s">
        <v>19</v>
      </c>
      <c r="I253" s="233">
        <v>100.51899</v>
      </c>
      <c r="J253" s="233">
        <v>98.378699999999995</v>
      </c>
      <c r="K253" s="233">
        <v>99.236649999999997</v>
      </c>
      <c r="L253" s="233">
        <v>91.87</v>
      </c>
      <c r="M253" s="233">
        <v>100.17619999999999</v>
      </c>
      <c r="N253" s="233">
        <v>98.863839999999996</v>
      </c>
      <c r="O253" s="233">
        <v>102.14044</v>
      </c>
      <c r="P253" s="233">
        <v>100.54706</v>
      </c>
      <c r="Q253" s="233">
        <v>100.1516</v>
      </c>
      <c r="R253" s="233" t="s">
        <v>19</v>
      </c>
      <c r="S253" s="233">
        <v>100.35097</v>
      </c>
      <c r="T253" s="233">
        <v>98.195760000000007</v>
      </c>
      <c r="U253" s="233">
        <v>-1.3</v>
      </c>
      <c r="V253" s="233">
        <v>0</v>
      </c>
      <c r="W253" s="233">
        <v>-9.6</v>
      </c>
      <c r="X253" s="233">
        <v>-4.5</v>
      </c>
      <c r="Y253" s="233" t="s">
        <v>19</v>
      </c>
      <c r="Z253" s="233">
        <v>1</v>
      </c>
      <c r="AA253" s="233" t="s">
        <v>19</v>
      </c>
      <c r="AB253" s="233">
        <v>0.5</v>
      </c>
      <c r="AC253" s="233">
        <v>-2.7</v>
      </c>
      <c r="AD253" s="233">
        <v>-2.8</v>
      </c>
      <c r="AE253" s="234">
        <v>10.5</v>
      </c>
      <c r="AF253" s="233">
        <v>0.1</v>
      </c>
      <c r="AG253" s="233">
        <v>-3.2</v>
      </c>
      <c r="AH253" s="233">
        <v>-0.1</v>
      </c>
      <c r="AI253" s="233">
        <v>-2.1</v>
      </c>
      <c r="AJ253" s="233">
        <v>0.3</v>
      </c>
      <c r="AK253" s="233" t="s">
        <v>19</v>
      </c>
      <c r="AL253" s="233">
        <v>-1.3</v>
      </c>
      <c r="AM253" s="233">
        <v>0.7</v>
      </c>
      <c r="AN253" s="144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4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3">
        <v>98.167829999999995</v>
      </c>
      <c r="C254" s="233">
        <v>102.42023</v>
      </c>
      <c r="D254" s="233">
        <v>102.34068000000001</v>
      </c>
      <c r="E254" s="233">
        <v>95.412620000000004</v>
      </c>
      <c r="F254" s="233" t="s">
        <v>19</v>
      </c>
      <c r="G254" s="233">
        <v>104.92323</v>
      </c>
      <c r="H254" s="233" t="s">
        <v>19</v>
      </c>
      <c r="I254" s="233">
        <v>95.279150000000001</v>
      </c>
      <c r="J254" s="233">
        <v>99.449420000000003</v>
      </c>
      <c r="K254" s="233">
        <v>101.1217</v>
      </c>
      <c r="L254" s="233">
        <v>96.323939999999993</v>
      </c>
      <c r="M254" s="233">
        <v>99.93289</v>
      </c>
      <c r="N254" s="233">
        <v>95.778440000000003</v>
      </c>
      <c r="O254" s="233">
        <v>95.88597</v>
      </c>
      <c r="P254" s="233">
        <v>96.542159999999996</v>
      </c>
      <c r="Q254" s="233">
        <v>99.000320000000002</v>
      </c>
      <c r="R254" s="233" t="s">
        <v>19</v>
      </c>
      <c r="S254" s="233">
        <v>101.09874000000001</v>
      </c>
      <c r="T254" s="233">
        <v>99.089240000000004</v>
      </c>
      <c r="U254" s="233">
        <v>-1.6</v>
      </c>
      <c r="V254" s="233">
        <v>2.9</v>
      </c>
      <c r="W254" s="233">
        <v>1.7</v>
      </c>
      <c r="X254" s="233">
        <v>-5.9</v>
      </c>
      <c r="Y254" s="233" t="s">
        <v>19</v>
      </c>
      <c r="Z254" s="233">
        <v>4.5999999999999996</v>
      </c>
      <c r="AA254" s="233" t="s">
        <v>19</v>
      </c>
      <c r="AB254" s="233">
        <v>-5.2</v>
      </c>
      <c r="AC254" s="233">
        <v>1.1000000000000001</v>
      </c>
      <c r="AD254" s="233">
        <v>1.9</v>
      </c>
      <c r="AE254" s="234">
        <v>4.8</v>
      </c>
      <c r="AF254" s="233">
        <v>-0.2</v>
      </c>
      <c r="AG254" s="233">
        <v>-3.1</v>
      </c>
      <c r="AH254" s="233">
        <v>-6.1</v>
      </c>
      <c r="AI254" s="233">
        <v>-4</v>
      </c>
      <c r="AJ254" s="233">
        <v>-1.1000000000000001</v>
      </c>
      <c r="AK254" s="233" t="s">
        <v>19</v>
      </c>
      <c r="AL254" s="233">
        <v>0.7</v>
      </c>
      <c r="AM254" s="233">
        <v>0.9</v>
      </c>
      <c r="AN254" s="144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4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3">
        <v>99.761420000000001</v>
      </c>
      <c r="C255" s="233">
        <v>93.265730000000005</v>
      </c>
      <c r="D255" s="233">
        <v>105.87603</v>
      </c>
      <c r="E255" s="233">
        <v>100.83711</v>
      </c>
      <c r="F255" s="233" t="s">
        <v>19</v>
      </c>
      <c r="G255" s="233">
        <v>92.203519999999997</v>
      </c>
      <c r="H255" s="233" t="s">
        <v>19</v>
      </c>
      <c r="I255" s="233">
        <v>89.074879999999993</v>
      </c>
      <c r="J255" s="233">
        <v>90.912599999999998</v>
      </c>
      <c r="K255" s="233">
        <v>102.93186</v>
      </c>
      <c r="L255" s="233">
        <v>90.703239999999994</v>
      </c>
      <c r="M255" s="233">
        <v>109.49995</v>
      </c>
      <c r="N255" s="233">
        <v>99.705969999999994</v>
      </c>
      <c r="O255" s="233">
        <v>84.372979999999998</v>
      </c>
      <c r="P255" s="233">
        <v>95.561679999999996</v>
      </c>
      <c r="Q255" s="233">
        <v>97.939549999999997</v>
      </c>
      <c r="R255" s="233" t="s">
        <v>19</v>
      </c>
      <c r="S255" s="233">
        <v>90.162270000000007</v>
      </c>
      <c r="T255" s="233">
        <v>97.345780000000005</v>
      </c>
      <c r="U255" s="233">
        <v>1.6</v>
      </c>
      <c r="V255" s="233">
        <v>-8.9</v>
      </c>
      <c r="W255" s="233">
        <v>3.5</v>
      </c>
      <c r="X255" s="233">
        <v>5.7</v>
      </c>
      <c r="Y255" s="233" t="s">
        <v>19</v>
      </c>
      <c r="Z255" s="233">
        <v>-12.1</v>
      </c>
      <c r="AA255" s="233" t="s">
        <v>19</v>
      </c>
      <c r="AB255" s="233">
        <v>-6.5</v>
      </c>
      <c r="AC255" s="233">
        <v>-8.6</v>
      </c>
      <c r="AD255" s="233">
        <v>1.8</v>
      </c>
      <c r="AE255" s="234">
        <v>-5.8</v>
      </c>
      <c r="AF255" s="233">
        <v>9.6</v>
      </c>
      <c r="AG255" s="233">
        <v>4.0999999999999996</v>
      </c>
      <c r="AH255" s="233">
        <v>-12</v>
      </c>
      <c r="AI255" s="233">
        <v>-1</v>
      </c>
      <c r="AJ255" s="233">
        <v>-1.1000000000000001</v>
      </c>
      <c r="AK255" s="233" t="s">
        <v>19</v>
      </c>
      <c r="AL255" s="233">
        <v>-10.8</v>
      </c>
      <c r="AM255" s="233">
        <v>-1.8</v>
      </c>
      <c r="AN255" s="144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4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3">
        <v>99.727999999999994</v>
      </c>
      <c r="C256" s="233">
        <v>92.184920000000005</v>
      </c>
      <c r="D256" s="233">
        <v>99.70711</v>
      </c>
      <c r="E256" s="233">
        <v>94.451779999999999</v>
      </c>
      <c r="F256" s="233" t="s">
        <v>19</v>
      </c>
      <c r="G256" s="233">
        <v>93.984290000000001</v>
      </c>
      <c r="H256" s="233" t="s">
        <v>19</v>
      </c>
      <c r="I256" s="233">
        <v>90.768450000000001</v>
      </c>
      <c r="J256" s="233">
        <v>91.494810000000001</v>
      </c>
      <c r="K256" s="233">
        <v>104.90736</v>
      </c>
      <c r="L256" s="233">
        <v>97.752070000000003</v>
      </c>
      <c r="M256" s="233">
        <v>101.4496</v>
      </c>
      <c r="N256" s="233">
        <v>102.57012</v>
      </c>
      <c r="O256" s="233">
        <v>92.800669999999997</v>
      </c>
      <c r="P256" s="233">
        <v>96.133930000000007</v>
      </c>
      <c r="Q256" s="233">
        <v>99.029020000000003</v>
      </c>
      <c r="R256" s="233" t="s">
        <v>19</v>
      </c>
      <c r="S256" s="233">
        <v>95.13409</v>
      </c>
      <c r="T256" s="233">
        <v>98.421300000000002</v>
      </c>
      <c r="U256" s="233">
        <v>0</v>
      </c>
      <c r="V256" s="233">
        <v>-1.2</v>
      </c>
      <c r="W256" s="233">
        <v>-5.8</v>
      </c>
      <c r="X256" s="233">
        <v>-6.3</v>
      </c>
      <c r="Y256" s="233" t="s">
        <v>19</v>
      </c>
      <c r="Z256" s="233">
        <v>1.9</v>
      </c>
      <c r="AA256" s="233" t="s">
        <v>19</v>
      </c>
      <c r="AB256" s="233">
        <v>1.9</v>
      </c>
      <c r="AC256" s="233">
        <v>0.6</v>
      </c>
      <c r="AD256" s="233">
        <v>1.9</v>
      </c>
      <c r="AE256" s="234">
        <v>7.8</v>
      </c>
      <c r="AF256" s="233">
        <v>-7.4</v>
      </c>
      <c r="AG256" s="233">
        <v>2.9</v>
      </c>
      <c r="AH256" s="233">
        <v>10</v>
      </c>
      <c r="AI256" s="233">
        <v>0.6</v>
      </c>
      <c r="AJ256" s="233">
        <v>1.1000000000000001</v>
      </c>
      <c r="AK256" s="233" t="s">
        <v>19</v>
      </c>
      <c r="AL256" s="233">
        <v>5.5</v>
      </c>
      <c r="AM256" s="233">
        <v>1.1000000000000001</v>
      </c>
      <c r="AN256" s="144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4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3">
        <v>99.801850000000002</v>
      </c>
      <c r="C257" s="233">
        <v>91.924409999999995</v>
      </c>
      <c r="D257" s="233">
        <v>99.630650000000003</v>
      </c>
      <c r="E257" s="233">
        <v>96.031620000000004</v>
      </c>
      <c r="F257" s="233" t="s">
        <v>19</v>
      </c>
      <c r="G257" s="233">
        <v>95.369119999999995</v>
      </c>
      <c r="H257" s="233" t="s">
        <v>19</v>
      </c>
      <c r="I257" s="233">
        <v>85.279740000000004</v>
      </c>
      <c r="J257" s="233">
        <v>93.645579999999995</v>
      </c>
      <c r="K257" s="233">
        <v>98.029529999999994</v>
      </c>
      <c r="L257" s="233">
        <v>88.426659999999998</v>
      </c>
      <c r="M257" s="233">
        <v>102.13392</v>
      </c>
      <c r="N257" s="233">
        <v>101.07789</v>
      </c>
      <c r="O257" s="233">
        <v>103.22783</v>
      </c>
      <c r="P257" s="233">
        <v>99.009919999999994</v>
      </c>
      <c r="Q257" s="233">
        <v>101.09041000000001</v>
      </c>
      <c r="R257" s="233" t="s">
        <v>19</v>
      </c>
      <c r="S257" s="233">
        <v>100.71071000000001</v>
      </c>
      <c r="T257" s="233">
        <v>100.44835</v>
      </c>
      <c r="U257" s="233">
        <v>0.1</v>
      </c>
      <c r="V257" s="233">
        <v>-0.3</v>
      </c>
      <c r="W257" s="233">
        <v>-0.1</v>
      </c>
      <c r="X257" s="233">
        <v>1.7</v>
      </c>
      <c r="Y257" s="233" t="s">
        <v>19</v>
      </c>
      <c r="Z257" s="233">
        <v>1.5</v>
      </c>
      <c r="AA257" s="233" t="s">
        <v>19</v>
      </c>
      <c r="AB257" s="233">
        <v>-6</v>
      </c>
      <c r="AC257" s="233">
        <v>2.4</v>
      </c>
      <c r="AD257" s="233">
        <v>-6.6</v>
      </c>
      <c r="AE257" s="234">
        <v>-9.5</v>
      </c>
      <c r="AF257" s="233">
        <v>0.7</v>
      </c>
      <c r="AG257" s="233">
        <v>-1.5</v>
      </c>
      <c r="AH257" s="233">
        <v>11.2</v>
      </c>
      <c r="AI257" s="233">
        <v>3</v>
      </c>
      <c r="AJ257" s="233">
        <v>2.1</v>
      </c>
      <c r="AK257" s="233" t="s">
        <v>19</v>
      </c>
      <c r="AL257" s="233">
        <v>5.9</v>
      </c>
      <c r="AM257" s="233">
        <v>2.1</v>
      </c>
      <c r="AN257" s="144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4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3">
        <v>99.720730000000003</v>
      </c>
      <c r="C258" s="233">
        <v>97.378600000000006</v>
      </c>
      <c r="D258" s="233">
        <v>102.36143</v>
      </c>
      <c r="E258" s="233">
        <v>100.79532</v>
      </c>
      <c r="F258" s="233" t="s">
        <v>19</v>
      </c>
      <c r="G258" s="233">
        <v>98.022859999999994</v>
      </c>
      <c r="H258" s="233" t="s">
        <v>19</v>
      </c>
      <c r="I258" s="233">
        <v>99.424300000000002</v>
      </c>
      <c r="J258" s="233">
        <v>93.184790000000007</v>
      </c>
      <c r="K258" s="233">
        <v>101.92355000000001</v>
      </c>
      <c r="L258" s="233">
        <v>110.43509</v>
      </c>
      <c r="M258" s="233">
        <v>101.93857</v>
      </c>
      <c r="N258" s="233">
        <v>97.875010000000003</v>
      </c>
      <c r="O258" s="233">
        <v>104.02803</v>
      </c>
      <c r="P258" s="233">
        <v>97.251819999999995</v>
      </c>
      <c r="Q258" s="233">
        <v>96.607380000000006</v>
      </c>
      <c r="R258" s="233" t="s">
        <v>19</v>
      </c>
      <c r="S258" s="233">
        <v>100.74715999999999</v>
      </c>
      <c r="T258" s="233">
        <v>103.76003</v>
      </c>
      <c r="U258" s="233">
        <v>-0.1</v>
      </c>
      <c r="V258" s="233">
        <v>5.9</v>
      </c>
      <c r="W258" s="233">
        <v>2.7</v>
      </c>
      <c r="X258" s="233">
        <v>5</v>
      </c>
      <c r="Y258" s="233" t="s">
        <v>19</v>
      </c>
      <c r="Z258" s="233">
        <v>2.8</v>
      </c>
      <c r="AA258" s="233" t="s">
        <v>19</v>
      </c>
      <c r="AB258" s="233">
        <v>16.600000000000001</v>
      </c>
      <c r="AC258" s="233">
        <v>-0.5</v>
      </c>
      <c r="AD258" s="233">
        <v>4</v>
      </c>
      <c r="AE258" s="234">
        <v>24.9</v>
      </c>
      <c r="AF258" s="233">
        <v>-0.2</v>
      </c>
      <c r="AG258" s="233">
        <v>-3.2</v>
      </c>
      <c r="AH258" s="233">
        <v>0.8</v>
      </c>
      <c r="AI258" s="233">
        <v>-1.8</v>
      </c>
      <c r="AJ258" s="233">
        <v>-4.4000000000000004</v>
      </c>
      <c r="AK258" s="233" t="s">
        <v>19</v>
      </c>
      <c r="AL258" s="233">
        <v>0</v>
      </c>
      <c r="AM258" s="233">
        <v>3.3</v>
      </c>
      <c r="AN258" s="144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4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5" customFormat="1" x14ac:dyDescent="0.25">
      <c r="A259" s="1">
        <v>44958</v>
      </c>
      <c r="B259" s="233">
        <v>99.560429999999997</v>
      </c>
      <c r="C259" s="233">
        <v>98.662019999999998</v>
      </c>
      <c r="D259" s="233">
        <v>103.5866</v>
      </c>
      <c r="E259" s="233">
        <v>104.35988999999999</v>
      </c>
      <c r="F259" s="233" t="s">
        <v>19</v>
      </c>
      <c r="G259" s="233">
        <v>95.582369999999997</v>
      </c>
      <c r="H259" s="233" t="s">
        <v>19</v>
      </c>
      <c r="I259" s="233">
        <v>103.60763</v>
      </c>
      <c r="J259" s="233">
        <v>97.569299999999998</v>
      </c>
      <c r="K259" s="233">
        <v>104.94953</v>
      </c>
      <c r="L259" s="233">
        <v>106.24985</v>
      </c>
      <c r="M259" s="233">
        <v>102.55405</v>
      </c>
      <c r="N259" s="233">
        <v>97.766810000000007</v>
      </c>
      <c r="O259" s="233">
        <v>104.76036999999999</v>
      </c>
      <c r="P259" s="233">
        <v>99.445049999999995</v>
      </c>
      <c r="Q259" s="233">
        <v>87.9495</v>
      </c>
      <c r="R259" s="233" t="s">
        <v>19</v>
      </c>
      <c r="S259" s="233">
        <v>97.031400000000005</v>
      </c>
      <c r="T259" s="233">
        <v>100.90897</v>
      </c>
      <c r="U259" s="233">
        <v>-0.2</v>
      </c>
      <c r="V259" s="233">
        <v>1.3</v>
      </c>
      <c r="W259" s="233">
        <v>1.2</v>
      </c>
      <c r="X259" s="233">
        <v>3.5</v>
      </c>
      <c r="Y259" s="233" t="s">
        <v>19</v>
      </c>
      <c r="Z259" s="233">
        <v>-2.5</v>
      </c>
      <c r="AA259" s="233" t="s">
        <v>19</v>
      </c>
      <c r="AB259" s="233">
        <v>4.2</v>
      </c>
      <c r="AC259" s="233">
        <v>4.7</v>
      </c>
      <c r="AD259" s="233">
        <v>3</v>
      </c>
      <c r="AE259" s="234">
        <v>-3.8</v>
      </c>
      <c r="AF259" s="233">
        <v>0.6</v>
      </c>
      <c r="AG259" s="233">
        <v>-0.1</v>
      </c>
      <c r="AH259" s="233">
        <v>0.7</v>
      </c>
      <c r="AI259" s="233">
        <v>2.2999999999999998</v>
      </c>
      <c r="AJ259" s="233">
        <v>-9</v>
      </c>
      <c r="AK259" s="233" t="s">
        <v>19</v>
      </c>
      <c r="AL259" s="233">
        <v>-3.7</v>
      </c>
      <c r="AM259" s="233">
        <v>-2.7</v>
      </c>
      <c r="AN259" s="144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4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5" customFormat="1" x14ac:dyDescent="0.25">
      <c r="A260" s="1">
        <v>44986</v>
      </c>
      <c r="B260" s="233">
        <v>100.45217</v>
      </c>
      <c r="C260" s="233">
        <v>100.85398000000001</v>
      </c>
      <c r="D260" s="233">
        <v>116.95747</v>
      </c>
      <c r="E260" s="233">
        <v>106.74629</v>
      </c>
      <c r="F260" s="233" t="s">
        <v>19</v>
      </c>
      <c r="G260" s="233">
        <v>98.547430000000006</v>
      </c>
      <c r="H260" s="233" t="s">
        <v>19</v>
      </c>
      <c r="I260" s="233">
        <v>109.37112</v>
      </c>
      <c r="J260" s="233">
        <v>102.66262</v>
      </c>
      <c r="K260" s="233">
        <v>106.23642</v>
      </c>
      <c r="L260" s="233">
        <v>106.96395</v>
      </c>
      <c r="M260" s="233">
        <v>104.04803</v>
      </c>
      <c r="N260" s="233">
        <v>96.677499999999995</v>
      </c>
      <c r="O260" s="233">
        <v>102.89251</v>
      </c>
      <c r="P260" s="233">
        <v>97.661990000000003</v>
      </c>
      <c r="Q260" s="233">
        <v>93.594980000000007</v>
      </c>
      <c r="R260" s="233" t="s">
        <v>19</v>
      </c>
      <c r="S260" s="233">
        <v>104.04653999999999</v>
      </c>
      <c r="T260" s="233">
        <v>99.623559999999998</v>
      </c>
      <c r="U260" s="233">
        <v>0.9</v>
      </c>
      <c r="V260" s="233">
        <v>2.2000000000000002</v>
      </c>
      <c r="W260" s="233">
        <v>12.9</v>
      </c>
      <c r="X260" s="233">
        <v>2.2999999999999998</v>
      </c>
      <c r="Y260" s="233" t="s">
        <v>19</v>
      </c>
      <c r="Z260" s="233">
        <v>3.1</v>
      </c>
      <c r="AA260" s="233" t="s">
        <v>19</v>
      </c>
      <c r="AB260" s="233">
        <v>5.6</v>
      </c>
      <c r="AC260" s="233">
        <v>5.2</v>
      </c>
      <c r="AD260" s="233">
        <v>1.2</v>
      </c>
      <c r="AE260" s="234">
        <v>0.7</v>
      </c>
      <c r="AF260" s="233">
        <v>1.5</v>
      </c>
      <c r="AG260" s="233">
        <v>-1.1000000000000001</v>
      </c>
      <c r="AH260" s="233">
        <v>-1.8</v>
      </c>
      <c r="AI260" s="233">
        <v>-1.8</v>
      </c>
      <c r="AJ260" s="233">
        <v>6.4</v>
      </c>
      <c r="AK260" s="233" t="s">
        <v>19</v>
      </c>
      <c r="AL260" s="233">
        <v>7.2</v>
      </c>
      <c r="AM260" s="233">
        <v>-1.3</v>
      </c>
      <c r="AN260" s="144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4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5" customFormat="1" x14ac:dyDescent="0.25">
      <c r="A261" s="1">
        <v>45017</v>
      </c>
      <c r="B261" s="233">
        <v>100.07006</v>
      </c>
      <c r="C261" s="233">
        <v>100.43734000000001</v>
      </c>
      <c r="D261" s="233">
        <v>102.73826</v>
      </c>
      <c r="E261" s="233">
        <v>109.12609999999999</v>
      </c>
      <c r="F261" s="233" t="s">
        <v>19</v>
      </c>
      <c r="G261" s="233">
        <v>97.843869999999995</v>
      </c>
      <c r="H261" s="233" t="s">
        <v>19</v>
      </c>
      <c r="I261" s="233">
        <v>103.5761</v>
      </c>
      <c r="J261" s="233">
        <v>107.27007999999999</v>
      </c>
      <c r="K261" s="233">
        <v>104.22629000000001</v>
      </c>
      <c r="L261" s="233">
        <v>104.89082999999999</v>
      </c>
      <c r="M261" s="233">
        <v>104.07374</v>
      </c>
      <c r="N261" s="233">
        <v>97.546819999999997</v>
      </c>
      <c r="O261" s="233">
        <v>101.27889</v>
      </c>
      <c r="P261" s="233">
        <v>98.489379999999997</v>
      </c>
      <c r="Q261" s="233">
        <v>96.511880000000005</v>
      </c>
      <c r="R261" s="233" t="s">
        <v>19</v>
      </c>
      <c r="S261" s="233">
        <v>103.12244</v>
      </c>
      <c r="T261" s="233">
        <v>100.6339</v>
      </c>
      <c r="U261" s="233">
        <v>-0.4</v>
      </c>
      <c r="V261" s="233">
        <v>-0.4</v>
      </c>
      <c r="W261" s="233">
        <v>-12.2</v>
      </c>
      <c r="X261" s="233">
        <v>2.2000000000000002</v>
      </c>
      <c r="Y261" s="233" t="s">
        <v>19</v>
      </c>
      <c r="Z261" s="233">
        <v>-0.7</v>
      </c>
      <c r="AA261" s="233" t="s">
        <v>19</v>
      </c>
      <c r="AB261" s="233">
        <v>-5.3</v>
      </c>
      <c r="AC261" s="233">
        <v>4.5</v>
      </c>
      <c r="AD261" s="233">
        <v>-1.9</v>
      </c>
      <c r="AE261" s="234">
        <v>-1.9</v>
      </c>
      <c r="AF261" s="233">
        <v>0</v>
      </c>
      <c r="AG261" s="233">
        <v>0.9</v>
      </c>
      <c r="AH261" s="233">
        <v>-1.6</v>
      </c>
      <c r="AI261" s="233">
        <v>0.8</v>
      </c>
      <c r="AJ261" s="233">
        <v>3.1</v>
      </c>
      <c r="AK261" s="233" t="s">
        <v>19</v>
      </c>
      <c r="AL261" s="233">
        <v>-0.9</v>
      </c>
      <c r="AM261" s="233">
        <v>1</v>
      </c>
      <c r="AN261" s="144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4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5" customFormat="1" x14ac:dyDescent="0.25">
      <c r="A262" s="1">
        <v>45047</v>
      </c>
      <c r="B262" s="233">
        <v>100.58156</v>
      </c>
      <c r="C262" s="233">
        <v>99.373230000000007</v>
      </c>
      <c r="D262" s="233">
        <v>106.4516</v>
      </c>
      <c r="E262" s="233">
        <v>110.00935</v>
      </c>
      <c r="F262" s="233" t="s">
        <v>19</v>
      </c>
      <c r="G262" s="233">
        <v>95.881690000000006</v>
      </c>
      <c r="H262" s="233" t="s">
        <v>19</v>
      </c>
      <c r="I262" s="233">
        <v>107.21751</v>
      </c>
      <c r="J262" s="233">
        <v>99.8065</v>
      </c>
      <c r="K262" s="233">
        <v>104.47757</v>
      </c>
      <c r="L262" s="233">
        <v>110.08226999999999</v>
      </c>
      <c r="M262" s="233">
        <v>100.76885</v>
      </c>
      <c r="N262" s="233">
        <v>99.421520000000001</v>
      </c>
      <c r="O262" s="233">
        <v>103.52630000000001</v>
      </c>
      <c r="P262" s="233">
        <v>96.635429999999999</v>
      </c>
      <c r="Q262" s="233">
        <v>96.36421</v>
      </c>
      <c r="R262" s="233" t="s">
        <v>19</v>
      </c>
      <c r="S262" s="233">
        <v>108.34372999999999</v>
      </c>
      <c r="T262" s="233">
        <v>100.56959000000001</v>
      </c>
      <c r="U262" s="233">
        <v>0.5</v>
      </c>
      <c r="V262" s="233">
        <v>-1.1000000000000001</v>
      </c>
      <c r="W262" s="233">
        <v>3.6</v>
      </c>
      <c r="X262" s="233">
        <v>0.8</v>
      </c>
      <c r="Y262" s="233" t="s">
        <v>19</v>
      </c>
      <c r="Z262" s="233">
        <v>-2</v>
      </c>
      <c r="AA262" s="233" t="s">
        <v>19</v>
      </c>
      <c r="AB262" s="233">
        <v>3.5</v>
      </c>
      <c r="AC262" s="233">
        <v>-7</v>
      </c>
      <c r="AD262" s="233">
        <v>0.2</v>
      </c>
      <c r="AE262" s="234">
        <v>4.9000000000000004</v>
      </c>
      <c r="AF262" s="233">
        <v>-3.2</v>
      </c>
      <c r="AG262" s="233">
        <v>1.9</v>
      </c>
      <c r="AH262" s="233">
        <v>2.2000000000000002</v>
      </c>
      <c r="AI262" s="233">
        <v>-1.9</v>
      </c>
      <c r="AJ262" s="233">
        <v>-0.2</v>
      </c>
      <c r="AK262" s="233" t="s">
        <v>19</v>
      </c>
      <c r="AL262" s="233">
        <v>5.0999999999999996</v>
      </c>
      <c r="AM262" s="233">
        <v>-0.1</v>
      </c>
      <c r="AN262" s="144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4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5" customFormat="1" x14ac:dyDescent="0.25">
      <c r="A263" s="1">
        <v>45078</v>
      </c>
      <c r="B263" s="233">
        <v>100.023</v>
      </c>
      <c r="C263" s="233">
        <v>97.244659999999996</v>
      </c>
      <c r="D263" s="233">
        <v>103.68882000000001</v>
      </c>
      <c r="E263" s="233">
        <v>107.64868</v>
      </c>
      <c r="F263" s="233" t="s">
        <v>19</v>
      </c>
      <c r="G263" s="233">
        <v>91.772639999999996</v>
      </c>
      <c r="H263" s="233" t="s">
        <v>19</v>
      </c>
      <c r="I263" s="233">
        <v>108.02800000000001</v>
      </c>
      <c r="J263" s="233">
        <v>101.92707</v>
      </c>
      <c r="K263" s="233">
        <v>103.7902</v>
      </c>
      <c r="L263" s="233">
        <v>114.87071</v>
      </c>
      <c r="M263" s="233">
        <v>105.02719999999999</v>
      </c>
      <c r="N263" s="233">
        <v>95.910870000000003</v>
      </c>
      <c r="O263" s="233">
        <v>99.42022</v>
      </c>
      <c r="P263" s="233">
        <v>99.31371</v>
      </c>
      <c r="Q263" s="233">
        <v>95.086600000000004</v>
      </c>
      <c r="R263" s="233" t="s">
        <v>19</v>
      </c>
      <c r="S263" s="233">
        <v>112.9161</v>
      </c>
      <c r="T263" s="233">
        <v>105.03682000000001</v>
      </c>
      <c r="U263" s="233">
        <v>-0.6</v>
      </c>
      <c r="V263" s="233">
        <v>-2.1</v>
      </c>
      <c r="W263" s="233">
        <v>-2.6</v>
      </c>
      <c r="X263" s="233">
        <v>-2.1</v>
      </c>
      <c r="Y263" s="233" t="s">
        <v>19</v>
      </c>
      <c r="Z263" s="233">
        <v>-4.3</v>
      </c>
      <c r="AA263" s="233" t="s">
        <v>19</v>
      </c>
      <c r="AB263" s="233">
        <v>0.8</v>
      </c>
      <c r="AC263" s="233">
        <v>2.1</v>
      </c>
      <c r="AD263" s="233">
        <v>-0.7</v>
      </c>
      <c r="AE263" s="234">
        <v>4.3</v>
      </c>
      <c r="AF263" s="233">
        <v>4.2</v>
      </c>
      <c r="AG263" s="233">
        <v>-3.5</v>
      </c>
      <c r="AH263" s="233">
        <v>-4</v>
      </c>
      <c r="AI263" s="233">
        <v>2.8</v>
      </c>
      <c r="AJ263" s="233">
        <v>-1.3</v>
      </c>
      <c r="AK263" s="233" t="s">
        <v>19</v>
      </c>
      <c r="AL263" s="233">
        <v>4.2</v>
      </c>
      <c r="AM263" s="233">
        <v>4.4000000000000004</v>
      </c>
      <c r="AN263" s="144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4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5" customFormat="1" x14ac:dyDescent="0.25">
      <c r="A264" s="1">
        <v>45108</v>
      </c>
      <c r="B264" s="233">
        <v>99.438140000000004</v>
      </c>
      <c r="C264" s="233">
        <v>96.718450000000004</v>
      </c>
      <c r="D264" s="233">
        <v>98.555229999999995</v>
      </c>
      <c r="E264" s="233">
        <v>102.42739</v>
      </c>
      <c r="F264" s="233" t="s">
        <v>19</v>
      </c>
      <c r="G264" s="233">
        <v>94.464460000000003</v>
      </c>
      <c r="H264" s="233" t="s">
        <v>19</v>
      </c>
      <c r="I264" s="233">
        <v>107.49494</v>
      </c>
      <c r="J264" s="233">
        <v>97.847189999999998</v>
      </c>
      <c r="K264" s="233">
        <v>102.46966999999999</v>
      </c>
      <c r="L264" s="233">
        <v>110.98184999999999</v>
      </c>
      <c r="M264" s="233">
        <v>105.74688999999999</v>
      </c>
      <c r="N264" s="233">
        <v>96.970119999999994</v>
      </c>
      <c r="O264" s="233">
        <v>97.862740000000002</v>
      </c>
      <c r="P264" s="233">
        <v>98.034909999999996</v>
      </c>
      <c r="Q264" s="233">
        <v>94.72457</v>
      </c>
      <c r="R264" s="233" t="s">
        <v>19</v>
      </c>
      <c r="S264" s="233">
        <v>110.57724</v>
      </c>
      <c r="T264" s="233">
        <v>106.20211</v>
      </c>
      <c r="U264" s="233">
        <v>-0.6</v>
      </c>
      <c r="V264" s="233">
        <v>-0.5</v>
      </c>
      <c r="W264" s="233">
        <v>-5</v>
      </c>
      <c r="X264" s="233">
        <v>-4.9000000000000004</v>
      </c>
      <c r="Y264" s="233" t="s">
        <v>19</v>
      </c>
      <c r="Z264" s="233">
        <v>2.9</v>
      </c>
      <c r="AA264" s="233" t="s">
        <v>19</v>
      </c>
      <c r="AB264" s="233">
        <v>-0.5</v>
      </c>
      <c r="AC264" s="233">
        <v>-4</v>
      </c>
      <c r="AD264" s="233">
        <v>-1.3</v>
      </c>
      <c r="AE264" s="234">
        <v>-3.4</v>
      </c>
      <c r="AF264" s="233">
        <v>0.7</v>
      </c>
      <c r="AG264" s="233">
        <v>1.1000000000000001</v>
      </c>
      <c r="AH264" s="233">
        <v>-1.6</v>
      </c>
      <c r="AI264" s="233">
        <v>-1.3</v>
      </c>
      <c r="AJ264" s="233">
        <v>-0.4</v>
      </c>
      <c r="AK264" s="233" t="s">
        <v>19</v>
      </c>
      <c r="AL264" s="233">
        <v>-2.1</v>
      </c>
      <c r="AM264" s="233">
        <v>1.1000000000000001</v>
      </c>
      <c r="AN264" s="144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4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5" customFormat="1" x14ac:dyDescent="0.25">
      <c r="A265" s="1">
        <v>45139</v>
      </c>
      <c r="B265" s="233">
        <v>100.15673</v>
      </c>
      <c r="C265" s="233">
        <v>93.98612</v>
      </c>
      <c r="D265" s="233">
        <v>105.5239</v>
      </c>
      <c r="E265" s="233">
        <v>93.416529999999995</v>
      </c>
      <c r="F265" s="233" t="s">
        <v>19</v>
      </c>
      <c r="G265" s="233">
        <v>86.176940000000002</v>
      </c>
      <c r="H265" s="233" t="s">
        <v>19</v>
      </c>
      <c r="I265" s="233">
        <v>103.18671000000001</v>
      </c>
      <c r="J265" s="233">
        <v>92.880309999999994</v>
      </c>
      <c r="K265" s="233">
        <v>100.53995999999999</v>
      </c>
      <c r="L265" s="233">
        <v>117.53622</v>
      </c>
      <c r="M265" s="233">
        <v>106.93389000000001</v>
      </c>
      <c r="N265" s="233">
        <v>98.557429999999997</v>
      </c>
      <c r="O265" s="233">
        <v>102.20468</v>
      </c>
      <c r="P265" s="233">
        <v>100.53436000000001</v>
      </c>
      <c r="Q265" s="233">
        <v>101.22828</v>
      </c>
      <c r="R265" s="233" t="s">
        <v>19</v>
      </c>
      <c r="S265" s="233">
        <v>114.32083</v>
      </c>
      <c r="T265" s="233">
        <v>107.3651</v>
      </c>
      <c r="U265" s="233">
        <v>0.7</v>
      </c>
      <c r="V265" s="233">
        <v>-2.8</v>
      </c>
      <c r="W265" s="233">
        <v>7.1</v>
      </c>
      <c r="X265" s="233">
        <v>-8.8000000000000007</v>
      </c>
      <c r="Y265" s="233" t="s">
        <v>19</v>
      </c>
      <c r="Z265" s="233">
        <v>-8.8000000000000007</v>
      </c>
      <c r="AA265" s="233" t="s">
        <v>19</v>
      </c>
      <c r="AB265" s="233">
        <v>-4</v>
      </c>
      <c r="AC265" s="233">
        <v>-5.0999999999999996</v>
      </c>
      <c r="AD265" s="233">
        <v>-1.9</v>
      </c>
      <c r="AE265" s="234">
        <v>5.9</v>
      </c>
      <c r="AF265" s="233">
        <v>1.1000000000000001</v>
      </c>
      <c r="AG265" s="233">
        <v>1.6</v>
      </c>
      <c r="AH265" s="233">
        <v>4.4000000000000004</v>
      </c>
      <c r="AI265" s="233">
        <v>2.5</v>
      </c>
      <c r="AJ265" s="233">
        <v>6.9</v>
      </c>
      <c r="AK265" s="233" t="s">
        <v>19</v>
      </c>
      <c r="AL265" s="233">
        <v>3.4</v>
      </c>
      <c r="AM265" s="233">
        <v>1.1000000000000001</v>
      </c>
      <c r="AN265" s="144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4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5" customFormat="1" x14ac:dyDescent="0.25">
      <c r="A266" s="1">
        <v>45170</v>
      </c>
      <c r="B266" s="233">
        <v>99.638059999999996</v>
      </c>
      <c r="C266" s="233">
        <v>91.989090000000004</v>
      </c>
      <c r="D266" s="233">
        <v>100.68998000000001</v>
      </c>
      <c r="E266" s="233">
        <v>109.76268</v>
      </c>
      <c r="F266" s="233" t="s">
        <v>19</v>
      </c>
      <c r="G266" s="233">
        <v>93.188140000000004</v>
      </c>
      <c r="H266" s="233" t="s">
        <v>19</v>
      </c>
      <c r="I266" s="233">
        <v>92.45044</v>
      </c>
      <c r="J266" s="233">
        <v>88.873180000000005</v>
      </c>
      <c r="K266" s="233">
        <v>101.30473000000001</v>
      </c>
      <c r="L266" s="233">
        <v>110.89516</v>
      </c>
      <c r="M266" s="233">
        <v>110.30848</v>
      </c>
      <c r="N266" s="233">
        <v>97.572299999999998</v>
      </c>
      <c r="O266" s="233">
        <v>104.39236</v>
      </c>
      <c r="P266" s="233">
        <v>99.456810000000004</v>
      </c>
      <c r="Q266" s="233">
        <v>95.176270000000002</v>
      </c>
      <c r="R266" s="233" t="s">
        <v>19</v>
      </c>
      <c r="S266" s="233">
        <v>106.98536</v>
      </c>
      <c r="T266" s="233">
        <v>109.27454</v>
      </c>
      <c r="U266" s="233">
        <v>-0.5</v>
      </c>
      <c r="V266" s="233">
        <v>-2.1</v>
      </c>
      <c r="W266" s="233">
        <v>-4.5999999999999996</v>
      </c>
      <c r="X266" s="233">
        <v>17.5</v>
      </c>
      <c r="Y266" s="233" t="s">
        <v>19</v>
      </c>
      <c r="Z266" s="233">
        <v>8.1</v>
      </c>
      <c r="AA266" s="233" t="s">
        <v>19</v>
      </c>
      <c r="AB266" s="233">
        <v>-10.4</v>
      </c>
      <c r="AC266" s="233">
        <v>-4.3</v>
      </c>
      <c r="AD266" s="233">
        <v>0.8</v>
      </c>
      <c r="AE266" s="234">
        <v>-5.7</v>
      </c>
      <c r="AF266" s="233">
        <v>3.2</v>
      </c>
      <c r="AG266" s="233">
        <v>-1</v>
      </c>
      <c r="AH266" s="233">
        <v>2.1</v>
      </c>
      <c r="AI266" s="233">
        <v>-1.1000000000000001</v>
      </c>
      <c r="AJ266" s="233">
        <v>-6</v>
      </c>
      <c r="AK266" s="233" t="s">
        <v>19</v>
      </c>
      <c r="AL266" s="233">
        <v>-6.4</v>
      </c>
      <c r="AM266" s="233">
        <v>1.8</v>
      </c>
      <c r="AN266" s="144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4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33">
        <v>100.09343</v>
      </c>
      <c r="C267" s="233">
        <v>94.783460000000005</v>
      </c>
      <c r="D267" s="233">
        <v>97.553929999999994</v>
      </c>
      <c r="E267" s="233">
        <v>104.24497</v>
      </c>
      <c r="F267" s="233" t="s">
        <v>19</v>
      </c>
      <c r="G267" s="233">
        <v>94.395719999999997</v>
      </c>
      <c r="H267" s="233" t="s">
        <v>19</v>
      </c>
      <c r="I267" s="233">
        <v>102.36233</v>
      </c>
      <c r="J267" s="233">
        <v>97.820580000000007</v>
      </c>
      <c r="K267" s="233">
        <v>102.88602</v>
      </c>
      <c r="L267" s="233">
        <v>108.2717</v>
      </c>
      <c r="M267" s="233">
        <v>110.27639000000001</v>
      </c>
      <c r="N267" s="233">
        <v>98.504459999999995</v>
      </c>
      <c r="O267" s="233">
        <v>102.33955</v>
      </c>
      <c r="P267" s="233">
        <v>99.159019999999998</v>
      </c>
      <c r="Q267" s="233">
        <v>96.633160000000004</v>
      </c>
      <c r="R267" s="233" t="s">
        <v>19</v>
      </c>
      <c r="S267" s="233">
        <v>100.06964000000001</v>
      </c>
      <c r="T267" s="233">
        <v>110.66464999999999</v>
      </c>
      <c r="U267" s="233">
        <v>0.5</v>
      </c>
      <c r="V267" s="233">
        <v>3</v>
      </c>
      <c r="W267" s="233">
        <v>-3.1</v>
      </c>
      <c r="X267" s="233">
        <v>-5</v>
      </c>
      <c r="Y267" s="233" t="s">
        <v>19</v>
      </c>
      <c r="Z267" s="233">
        <v>1.3</v>
      </c>
      <c r="AA267" s="233" t="s">
        <v>19</v>
      </c>
      <c r="AB267" s="233">
        <v>10.7</v>
      </c>
      <c r="AC267" s="233">
        <v>10.1</v>
      </c>
      <c r="AD267" s="233">
        <v>1.6</v>
      </c>
      <c r="AE267" s="234">
        <v>-2.4</v>
      </c>
      <c r="AF267" s="233">
        <v>0</v>
      </c>
      <c r="AG267" s="233">
        <v>1</v>
      </c>
      <c r="AH267" s="233">
        <v>-2</v>
      </c>
      <c r="AI267" s="233">
        <v>-0.3</v>
      </c>
      <c r="AJ267" s="233">
        <v>1.5</v>
      </c>
      <c r="AK267" s="233" t="s">
        <v>19</v>
      </c>
      <c r="AL267" s="233">
        <v>-6.5</v>
      </c>
      <c r="AM267" s="233">
        <v>1.3</v>
      </c>
      <c r="AN267" s="144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4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33">
        <v>101.15478</v>
      </c>
      <c r="C268" s="233">
        <v>93.766580000000005</v>
      </c>
      <c r="D268" s="233">
        <v>92.723190000000002</v>
      </c>
      <c r="E268" s="233">
        <v>106.36230999999999</v>
      </c>
      <c r="F268" s="233" t="s">
        <v>19</v>
      </c>
      <c r="G268" s="233">
        <v>96.559309999999996</v>
      </c>
      <c r="H268" s="233" t="s">
        <v>19</v>
      </c>
      <c r="I268" s="233">
        <v>91.410989999999998</v>
      </c>
      <c r="J268" s="233">
        <v>100.75364999999999</v>
      </c>
      <c r="K268" s="233">
        <v>104.88063</v>
      </c>
      <c r="L268" s="233">
        <v>115.25713</v>
      </c>
      <c r="M268" s="233">
        <v>114.18398000000001</v>
      </c>
      <c r="N268" s="233">
        <v>101.21158</v>
      </c>
      <c r="O268" s="233">
        <v>104.57277999999999</v>
      </c>
      <c r="P268" s="233">
        <v>99.049689999999998</v>
      </c>
      <c r="Q268" s="233">
        <v>94.240449999999996</v>
      </c>
      <c r="R268" s="233" t="s">
        <v>19</v>
      </c>
      <c r="S268" s="233">
        <v>105.00445000000001</v>
      </c>
      <c r="T268" s="233">
        <v>112.02457</v>
      </c>
      <c r="U268" s="233">
        <v>1.1000000000000001</v>
      </c>
      <c r="V268" s="233">
        <v>-1.1000000000000001</v>
      </c>
      <c r="W268" s="233">
        <v>-5</v>
      </c>
      <c r="X268" s="233">
        <v>2</v>
      </c>
      <c r="Y268" s="233" t="s">
        <v>19</v>
      </c>
      <c r="Z268" s="233">
        <v>2.2999999999999998</v>
      </c>
      <c r="AA268" s="233" t="s">
        <v>19</v>
      </c>
      <c r="AB268" s="233">
        <v>-10.7</v>
      </c>
      <c r="AC268" s="233">
        <v>3</v>
      </c>
      <c r="AD268" s="233">
        <v>1.9</v>
      </c>
      <c r="AE268" s="234">
        <v>6.5</v>
      </c>
      <c r="AF268" s="233">
        <v>3.5</v>
      </c>
      <c r="AG268" s="233">
        <v>2.7</v>
      </c>
      <c r="AH268" s="233">
        <v>2.2000000000000002</v>
      </c>
      <c r="AI268" s="233">
        <v>-0.1</v>
      </c>
      <c r="AJ268" s="233">
        <v>-2.5</v>
      </c>
      <c r="AK268" s="233" t="s">
        <v>19</v>
      </c>
      <c r="AL268" s="233">
        <v>4.9000000000000004</v>
      </c>
      <c r="AM268" s="233">
        <v>1.2</v>
      </c>
      <c r="AN268" s="144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4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33">
        <v>102.79974</v>
      </c>
      <c r="C269" s="233">
        <v>95.720579999999998</v>
      </c>
      <c r="D269" s="233">
        <v>101.25736000000001</v>
      </c>
      <c r="E269" s="233">
        <v>110.39127999999999</v>
      </c>
      <c r="F269" s="233" t="s">
        <v>19</v>
      </c>
      <c r="G269" s="233">
        <v>102.07261</v>
      </c>
      <c r="H269" s="233" t="s">
        <v>19</v>
      </c>
      <c r="I269" s="233">
        <v>100.67310000000001</v>
      </c>
      <c r="J269" s="233">
        <v>98.756429999999995</v>
      </c>
      <c r="K269" s="233">
        <v>106.39878</v>
      </c>
      <c r="L269" s="233">
        <v>116.6071</v>
      </c>
      <c r="M269" s="233">
        <v>109.14294</v>
      </c>
      <c r="N269" s="233">
        <v>101.53276</v>
      </c>
      <c r="O269" s="233">
        <v>105.14663</v>
      </c>
      <c r="P269" s="233">
        <v>105.90805</v>
      </c>
      <c r="Q269" s="233">
        <v>96.409829999999999</v>
      </c>
      <c r="R269" s="233" t="s">
        <v>19</v>
      </c>
      <c r="S269" s="233">
        <v>104.4658</v>
      </c>
      <c r="T269" s="233">
        <v>115.45674</v>
      </c>
      <c r="U269" s="233">
        <v>1.6</v>
      </c>
      <c r="V269" s="233">
        <v>2.1</v>
      </c>
      <c r="W269" s="233">
        <v>9.1999999999999993</v>
      </c>
      <c r="X269" s="233">
        <v>3.8</v>
      </c>
      <c r="Y269" s="233" t="s">
        <v>19</v>
      </c>
      <c r="Z269" s="233">
        <v>5.7</v>
      </c>
      <c r="AA269" s="233" t="s">
        <v>19</v>
      </c>
      <c r="AB269" s="233">
        <v>10.1</v>
      </c>
      <c r="AC269" s="233">
        <v>-2</v>
      </c>
      <c r="AD269" s="233">
        <v>1.4</v>
      </c>
      <c r="AE269" s="234">
        <v>1.2</v>
      </c>
      <c r="AF269" s="233">
        <v>-4.4000000000000004</v>
      </c>
      <c r="AG269" s="233">
        <v>0.3</v>
      </c>
      <c r="AH269" s="233">
        <v>0.5</v>
      </c>
      <c r="AI269" s="233">
        <v>6.9</v>
      </c>
      <c r="AJ269" s="233">
        <v>2.2999999999999998</v>
      </c>
      <c r="AK269" s="233" t="s">
        <v>19</v>
      </c>
      <c r="AL269" s="233">
        <v>-0.5</v>
      </c>
      <c r="AM269" s="233">
        <v>3.1</v>
      </c>
      <c r="AN269" s="144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4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33">
        <v>101.44544999999999</v>
      </c>
      <c r="C270" s="233">
        <v>97.731710000000007</v>
      </c>
      <c r="D270" s="233">
        <v>107.84968000000001</v>
      </c>
      <c r="E270" s="233">
        <v>107.20386999999999</v>
      </c>
      <c r="F270" s="233" t="s">
        <v>19</v>
      </c>
      <c r="G270" s="233">
        <v>100.20255</v>
      </c>
      <c r="H270" s="233" t="s">
        <v>19</v>
      </c>
      <c r="I270" s="233">
        <v>100.45868</v>
      </c>
      <c r="J270" s="233">
        <v>98.30941</v>
      </c>
      <c r="K270" s="233">
        <v>106.10046</v>
      </c>
      <c r="L270" s="233">
        <v>113.06926</v>
      </c>
      <c r="M270" s="233">
        <v>107.49928</v>
      </c>
      <c r="N270" s="233">
        <v>99.761009999999999</v>
      </c>
      <c r="O270" s="233">
        <v>105.35691</v>
      </c>
      <c r="P270" s="233">
        <v>101.60115999999999</v>
      </c>
      <c r="Q270" s="233">
        <v>90.80068</v>
      </c>
      <c r="R270" s="233" t="s">
        <v>19</v>
      </c>
      <c r="S270" s="233">
        <v>108.38735</v>
      </c>
      <c r="T270" s="233">
        <v>111.62797</v>
      </c>
      <c r="U270" s="233">
        <v>-1.3</v>
      </c>
      <c r="V270" s="233">
        <v>2.1</v>
      </c>
      <c r="W270" s="233">
        <v>6.5</v>
      </c>
      <c r="X270" s="233">
        <v>-2.9</v>
      </c>
      <c r="Y270" s="233" t="s">
        <v>19</v>
      </c>
      <c r="Z270" s="233">
        <v>-1.8</v>
      </c>
      <c r="AA270" s="233" t="s">
        <v>19</v>
      </c>
      <c r="AB270" s="233">
        <v>-0.2</v>
      </c>
      <c r="AC270" s="233">
        <v>-0.5</v>
      </c>
      <c r="AD270" s="233">
        <v>-0.3</v>
      </c>
      <c r="AE270" s="234">
        <v>-3</v>
      </c>
      <c r="AF270" s="233">
        <v>-1.5</v>
      </c>
      <c r="AG270" s="233">
        <v>-1.7</v>
      </c>
      <c r="AH270" s="233">
        <v>0.2</v>
      </c>
      <c r="AI270" s="233">
        <v>-4.0999999999999996</v>
      </c>
      <c r="AJ270" s="233">
        <v>-5.8</v>
      </c>
      <c r="AK270" s="233" t="s">
        <v>19</v>
      </c>
      <c r="AL270" s="233">
        <v>3.8</v>
      </c>
      <c r="AM270" s="233">
        <v>-3.3</v>
      </c>
      <c r="AN270" s="144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4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s="240" customFormat="1" x14ac:dyDescent="0.25">
      <c r="A271" s="1">
        <v>45323</v>
      </c>
      <c r="B271" s="233">
        <v>101.67102</v>
      </c>
      <c r="C271" s="233">
        <v>97.959699999999998</v>
      </c>
      <c r="D271" s="233">
        <v>116.37126000000001</v>
      </c>
      <c r="E271" s="233">
        <v>104.76957</v>
      </c>
      <c r="F271" s="233" t="s">
        <v>19</v>
      </c>
      <c r="G271" s="233">
        <v>103.07044999999999</v>
      </c>
      <c r="H271" s="233" t="s">
        <v>19</v>
      </c>
      <c r="I271" s="233">
        <v>103.06443</v>
      </c>
      <c r="J271" s="233">
        <v>100.44188</v>
      </c>
      <c r="K271" s="233">
        <v>105.7599</v>
      </c>
      <c r="L271" s="233">
        <v>115.65</v>
      </c>
      <c r="M271" s="233">
        <v>109.30816</v>
      </c>
      <c r="N271" s="233">
        <v>99.616590000000002</v>
      </c>
      <c r="O271" s="233">
        <v>102.54276</v>
      </c>
      <c r="P271" s="233">
        <v>101.25337</v>
      </c>
      <c r="Q271" s="233">
        <v>98.334100000000007</v>
      </c>
      <c r="R271" s="233" t="s">
        <v>19</v>
      </c>
      <c r="S271" s="233">
        <v>107.09428</v>
      </c>
      <c r="T271" s="233">
        <v>109.17471</v>
      </c>
      <c r="U271" s="233">
        <v>0.2</v>
      </c>
      <c r="V271" s="233">
        <v>0.2</v>
      </c>
      <c r="W271" s="233">
        <v>7.9</v>
      </c>
      <c r="X271" s="233">
        <v>-2.2999999999999998</v>
      </c>
      <c r="Y271" s="233" t="s">
        <v>19</v>
      </c>
      <c r="Z271" s="233">
        <v>2.9</v>
      </c>
      <c r="AA271" s="233" t="s">
        <v>19</v>
      </c>
      <c r="AB271" s="233">
        <v>2.6</v>
      </c>
      <c r="AC271" s="233">
        <v>2.2000000000000002</v>
      </c>
      <c r="AD271" s="233">
        <v>-0.3</v>
      </c>
      <c r="AE271" s="234">
        <v>2.2999999999999998</v>
      </c>
      <c r="AF271" s="233">
        <v>1.7</v>
      </c>
      <c r="AG271" s="233">
        <v>-0.1</v>
      </c>
      <c r="AH271" s="233">
        <v>-2.7</v>
      </c>
      <c r="AI271" s="233">
        <v>-0.3</v>
      </c>
      <c r="AJ271" s="233">
        <v>8.3000000000000007</v>
      </c>
      <c r="AK271" s="233" t="s">
        <v>19</v>
      </c>
      <c r="AL271" s="233">
        <v>-1.2</v>
      </c>
      <c r="AM271" s="233">
        <v>-2.2000000000000002</v>
      </c>
      <c r="AN271" s="144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4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s="244" customFormat="1" x14ac:dyDescent="0.25">
      <c r="A272" s="1">
        <v>45352</v>
      </c>
      <c r="B272" s="233">
        <v>102.54259</v>
      </c>
      <c r="C272" s="233">
        <v>97.22963</v>
      </c>
      <c r="D272" s="233">
        <v>105.95291</v>
      </c>
      <c r="E272" s="233">
        <v>108.40996</v>
      </c>
      <c r="F272" s="233" t="s">
        <v>19</v>
      </c>
      <c r="G272" s="233">
        <v>103.26179</v>
      </c>
      <c r="H272" s="233" t="s">
        <v>19</v>
      </c>
      <c r="I272" s="233">
        <v>105.10062000000001</v>
      </c>
      <c r="J272" s="233">
        <v>102.98918999999999</v>
      </c>
      <c r="K272" s="233">
        <v>106.20245</v>
      </c>
      <c r="L272" s="233">
        <v>110.78471999999999</v>
      </c>
      <c r="M272" s="233">
        <v>108.21681</v>
      </c>
      <c r="N272" s="233">
        <v>101.6657</v>
      </c>
      <c r="O272" s="233">
        <v>96.077550000000002</v>
      </c>
      <c r="P272" s="233">
        <v>103.70474</v>
      </c>
      <c r="Q272" s="233">
        <v>98.637339999999995</v>
      </c>
      <c r="R272" s="233" t="s">
        <v>19</v>
      </c>
      <c r="S272" s="233">
        <v>106.31286</v>
      </c>
      <c r="T272" s="233">
        <v>109.10809</v>
      </c>
      <c r="U272" s="233">
        <v>0.9</v>
      </c>
      <c r="V272" s="233">
        <v>-0.7</v>
      </c>
      <c r="W272" s="233">
        <v>-9</v>
      </c>
      <c r="X272" s="233">
        <v>3.5</v>
      </c>
      <c r="Y272" s="233" t="s">
        <v>19</v>
      </c>
      <c r="Z272" s="233">
        <v>0.2</v>
      </c>
      <c r="AA272" s="233" t="s">
        <v>19</v>
      </c>
      <c r="AB272" s="233">
        <v>2</v>
      </c>
      <c r="AC272" s="233">
        <v>2.5</v>
      </c>
      <c r="AD272" s="233">
        <v>0.4</v>
      </c>
      <c r="AE272" s="234">
        <v>-4.2</v>
      </c>
      <c r="AF272" s="233">
        <v>-1</v>
      </c>
      <c r="AG272" s="233">
        <v>2.1</v>
      </c>
      <c r="AH272" s="233">
        <v>-6.3</v>
      </c>
      <c r="AI272" s="233">
        <v>2.4</v>
      </c>
      <c r="AJ272" s="233">
        <v>0.3</v>
      </c>
      <c r="AK272" s="233" t="s">
        <v>19</v>
      </c>
      <c r="AL272" s="233">
        <v>-0.7</v>
      </c>
      <c r="AM272" s="233">
        <v>-0.1</v>
      </c>
      <c r="AN272" s="144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4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3" spans="1:77" s="145" customFormat="1" x14ac:dyDescent="0.25">
      <c r="A273" s="1">
        <v>45383</v>
      </c>
      <c r="B273" s="233">
        <v>102.16708</v>
      </c>
      <c r="C273" s="233">
        <v>96.437349999999995</v>
      </c>
      <c r="D273" s="233">
        <v>106.23963999999999</v>
      </c>
      <c r="E273" s="233">
        <v>94.150049999999993</v>
      </c>
      <c r="F273" s="233" t="s">
        <v>19</v>
      </c>
      <c r="G273" s="233">
        <v>101.64604</v>
      </c>
      <c r="H273" s="233" t="s">
        <v>19</v>
      </c>
      <c r="I273" s="233">
        <v>109.90187</v>
      </c>
      <c r="J273" s="233">
        <v>98.611249999999998</v>
      </c>
      <c r="K273" s="233">
        <v>104.76658999999999</v>
      </c>
      <c r="L273" s="233">
        <v>113.49288</v>
      </c>
      <c r="M273" s="233">
        <v>107.25915000000001</v>
      </c>
      <c r="N273" s="233">
        <v>100.95807000000001</v>
      </c>
      <c r="O273" s="233">
        <v>104.97654</v>
      </c>
      <c r="P273" s="233">
        <v>105.00523</v>
      </c>
      <c r="Q273" s="233">
        <v>98.773539999999997</v>
      </c>
      <c r="R273" s="233" t="s">
        <v>19</v>
      </c>
      <c r="S273" s="233">
        <v>110.63064</v>
      </c>
      <c r="T273" s="233">
        <v>107.7427</v>
      </c>
      <c r="U273" s="233">
        <v>-0.4</v>
      </c>
      <c r="V273" s="233">
        <v>-0.8</v>
      </c>
      <c r="W273" s="233">
        <v>0.3</v>
      </c>
      <c r="X273" s="233">
        <v>-13.2</v>
      </c>
      <c r="Y273" s="233" t="s">
        <v>19</v>
      </c>
      <c r="Z273" s="233">
        <v>-1.6</v>
      </c>
      <c r="AA273" s="233" t="s">
        <v>19</v>
      </c>
      <c r="AB273" s="233">
        <v>4.5999999999999996</v>
      </c>
      <c r="AC273" s="233">
        <v>-4.3</v>
      </c>
      <c r="AD273" s="233">
        <v>-1.4</v>
      </c>
      <c r="AE273" s="234">
        <v>2.4</v>
      </c>
      <c r="AF273" s="233">
        <v>-0.9</v>
      </c>
      <c r="AG273" s="233">
        <v>-0.7</v>
      </c>
      <c r="AH273" s="233">
        <v>9.3000000000000007</v>
      </c>
      <c r="AI273" s="233">
        <v>1.3</v>
      </c>
      <c r="AJ273" s="233">
        <v>0.1</v>
      </c>
      <c r="AK273" s="233" t="s">
        <v>19</v>
      </c>
      <c r="AL273" s="233">
        <v>4.0999999999999996</v>
      </c>
      <c r="AM273" s="233">
        <v>-1.3</v>
      </c>
      <c r="AN273" s="144">
        <v>15.7041189557248</v>
      </c>
      <c r="AO273" s="2">
        <v>8.2685991008138497</v>
      </c>
      <c r="AP273" s="2">
        <v>-27.649743626603499</v>
      </c>
      <c r="AQ273" s="2">
        <v>-22.147910426471899</v>
      </c>
      <c r="AR273" s="2">
        <v>-26.205739328439002</v>
      </c>
      <c r="AS273" s="2">
        <v>-31.980623821788299</v>
      </c>
      <c r="AT273" s="2">
        <v>39.3200876899786</v>
      </c>
      <c r="AU273" s="2">
        <v>-4.6890088701888901</v>
      </c>
      <c r="AV273" s="144">
        <v>25.241791087887599</v>
      </c>
      <c r="AW273" s="2">
        <v>-16.136484443363099</v>
      </c>
      <c r="AX273" s="2">
        <v>17.444078709830698</v>
      </c>
      <c r="AY273" s="2">
        <v>42.807222723913497</v>
      </c>
      <c r="AZ273" s="2">
        <v>26.001535721030798</v>
      </c>
      <c r="BA273" s="2">
        <v>15.265025028015801</v>
      </c>
      <c r="BB273" s="2" t="s">
        <v>19</v>
      </c>
      <c r="BC273" s="2">
        <v>-20.8661783044336</v>
      </c>
      <c r="BD273" s="246"/>
      <c r="BE273" s="246"/>
      <c r="BF273" s="246"/>
    </row>
    <row r="274" spans="1:77" s="250" customFormat="1" x14ac:dyDescent="0.25">
      <c r="A274" s="1">
        <v>45413</v>
      </c>
      <c r="B274" s="233">
        <v>100.59885</v>
      </c>
      <c r="C274" s="233">
        <v>102.09778</v>
      </c>
      <c r="D274" s="233">
        <v>103.17664000000001</v>
      </c>
      <c r="E274" s="233">
        <v>108.34702</v>
      </c>
      <c r="F274" s="233" t="s">
        <v>19</v>
      </c>
      <c r="G274" s="233">
        <v>99.403689999999997</v>
      </c>
      <c r="H274" s="233" t="s">
        <v>19</v>
      </c>
      <c r="I274" s="233">
        <v>109.65033</v>
      </c>
      <c r="J274" s="233">
        <v>107.61836</v>
      </c>
      <c r="K274" s="233">
        <v>100.10715</v>
      </c>
      <c r="L274" s="233">
        <v>101.94517999999999</v>
      </c>
      <c r="M274" s="233">
        <v>106.75633999999999</v>
      </c>
      <c r="N274" s="233">
        <v>100.23651</v>
      </c>
      <c r="O274" s="233">
        <v>102.06028000000001</v>
      </c>
      <c r="P274" s="233">
        <v>104.80517999999999</v>
      </c>
      <c r="Q274" s="233">
        <v>72.707759999999993</v>
      </c>
      <c r="R274" s="233" t="s">
        <v>19</v>
      </c>
      <c r="S274" s="233">
        <v>111.94668</v>
      </c>
      <c r="T274" s="233">
        <v>108.97879</v>
      </c>
      <c r="U274" s="233">
        <v>-1.5</v>
      </c>
      <c r="V274" s="233">
        <v>5.9</v>
      </c>
      <c r="W274" s="233">
        <v>-2.9</v>
      </c>
      <c r="X274" s="233">
        <v>15.1</v>
      </c>
      <c r="Y274" s="233" t="s">
        <v>19</v>
      </c>
      <c r="Z274" s="233">
        <v>-2.2000000000000002</v>
      </c>
      <c r="AA274" s="233" t="s">
        <v>19</v>
      </c>
      <c r="AB274" s="233">
        <v>-0.2</v>
      </c>
      <c r="AC274" s="233">
        <v>9.1</v>
      </c>
      <c r="AD274" s="233">
        <v>-4.4000000000000004</v>
      </c>
      <c r="AE274" s="234">
        <v>-10.199999999999999</v>
      </c>
      <c r="AF274" s="233">
        <v>-0.5</v>
      </c>
      <c r="AG274" s="233">
        <v>-0.7</v>
      </c>
      <c r="AH274" s="233">
        <v>-2.8</v>
      </c>
      <c r="AI274" s="233">
        <v>-0.2</v>
      </c>
      <c r="AJ274" s="233">
        <v>-26.4</v>
      </c>
      <c r="AK274" s="233" t="s">
        <v>19</v>
      </c>
      <c r="AL274" s="233">
        <v>1.2</v>
      </c>
      <c r="AM274" s="233">
        <v>1.1000000000000001</v>
      </c>
      <c r="AN274" s="144">
        <v>16.0295811270827</v>
      </c>
      <c r="AO274" s="2">
        <v>8.3762918875588106</v>
      </c>
      <c r="AP274" s="2">
        <v>-28.500253706657102</v>
      </c>
      <c r="AQ274" s="2">
        <v>-22.651180378831</v>
      </c>
      <c r="AR274" s="2">
        <v>-26.986710671231901</v>
      </c>
      <c r="AS274" s="2">
        <v>-32.783574340879497</v>
      </c>
      <c r="AT274" s="2">
        <v>40.176478821556898</v>
      </c>
      <c r="AU274" s="2">
        <v>-4.8484971919164304</v>
      </c>
      <c r="AV274" s="144">
        <v>25.807015692093501</v>
      </c>
      <c r="AW274" s="2">
        <v>-16.510164858193601</v>
      </c>
      <c r="AX274" s="2">
        <v>17.769735714348201</v>
      </c>
      <c r="AY274" s="2">
        <v>43.711500606772098</v>
      </c>
      <c r="AZ274" s="2">
        <v>26.501743426564701</v>
      </c>
      <c r="BA274" s="2">
        <v>15.510253564907201</v>
      </c>
      <c r="BB274" s="2" t="s">
        <v>19</v>
      </c>
      <c r="BC274" s="2">
        <v>-21.343802496333399</v>
      </c>
    </row>
    <row r="275" spans="1:77" x14ac:dyDescent="0.25">
      <c r="A275" s="1">
        <v>45444</v>
      </c>
      <c r="B275" s="233">
        <v>104.93342</v>
      </c>
      <c r="C275" s="233">
        <v>97.952219999999997</v>
      </c>
      <c r="D275" s="233">
        <v>101.58824</v>
      </c>
      <c r="E275" s="233">
        <v>118.11028</v>
      </c>
      <c r="F275" s="233" t="s">
        <v>19</v>
      </c>
      <c r="G275" s="233">
        <v>103.11669000000001</v>
      </c>
      <c r="H275" s="233" t="s">
        <v>19</v>
      </c>
      <c r="I275" s="233">
        <v>106.23978</v>
      </c>
      <c r="J275" s="233">
        <v>102.35290999999999</v>
      </c>
      <c r="K275" s="233">
        <v>106.27969</v>
      </c>
      <c r="L275" s="233">
        <v>105.73701</v>
      </c>
      <c r="M275" s="233">
        <v>107.71178999999999</v>
      </c>
      <c r="N275" s="233">
        <v>106.18935</v>
      </c>
      <c r="O275" s="233">
        <v>109.2484</v>
      </c>
      <c r="P275" s="233">
        <v>105.877</v>
      </c>
      <c r="Q275" s="233">
        <v>98.670630000000003</v>
      </c>
      <c r="R275" s="233" t="s">
        <v>19</v>
      </c>
      <c r="S275" s="233">
        <v>108.37949</v>
      </c>
      <c r="T275" s="233">
        <v>106.36622</v>
      </c>
      <c r="U275" s="233">
        <v>4.3</v>
      </c>
      <c r="V275" s="233">
        <v>-4.0999999999999996</v>
      </c>
      <c r="W275" s="233">
        <v>-1.5</v>
      </c>
      <c r="X275" s="233">
        <v>9</v>
      </c>
      <c r="Y275" s="233" t="s">
        <v>19</v>
      </c>
      <c r="Z275" s="233">
        <v>3.7</v>
      </c>
      <c r="AA275" s="233" t="s">
        <v>19</v>
      </c>
      <c r="AB275" s="233">
        <v>-3.1</v>
      </c>
      <c r="AC275" s="233">
        <v>-4.9000000000000004</v>
      </c>
      <c r="AD275" s="233">
        <v>6.2</v>
      </c>
      <c r="AE275" s="234">
        <v>3.7</v>
      </c>
      <c r="AF275" s="233">
        <v>0.9</v>
      </c>
      <c r="AG275" s="233">
        <v>5.9</v>
      </c>
      <c r="AH275" s="233">
        <v>7</v>
      </c>
      <c r="AI275" s="233">
        <v>1</v>
      </c>
      <c r="AJ275" s="233">
        <v>35.700000000000003</v>
      </c>
      <c r="AK275" s="233" t="s">
        <v>19</v>
      </c>
      <c r="AL275" s="233">
        <v>-3.2</v>
      </c>
      <c r="AM275" s="233">
        <v>-2.4</v>
      </c>
      <c r="AN275" s="144">
        <v>15.868655014094999</v>
      </c>
      <c r="AO275" s="2">
        <v>9.39152719435865</v>
      </c>
      <c r="AP275" s="2">
        <v>-23.153589485795202</v>
      </c>
      <c r="AQ275" s="2">
        <v>-21.5540617400593</v>
      </c>
      <c r="AR275" s="2">
        <v>-22.360400401416399</v>
      </c>
      <c r="AS275" s="2">
        <v>-29.890961527142998</v>
      </c>
      <c r="AT275" s="2">
        <v>38.862356014251702</v>
      </c>
      <c r="AU275" s="2">
        <v>-3.4181749140556499</v>
      </c>
      <c r="AV275" s="144">
        <v>25.127012025084401</v>
      </c>
      <c r="AW275" s="2">
        <v>-15.659218276311799</v>
      </c>
      <c r="AX275" s="2">
        <v>18.194359923334201</v>
      </c>
      <c r="AY275" s="2">
        <v>42.726229259717996</v>
      </c>
      <c r="AZ275" s="2">
        <v>26.855843170279101</v>
      </c>
      <c r="BA275" s="2">
        <v>16.6186231512525</v>
      </c>
      <c r="BB275" s="2" t="s">
        <v>19</v>
      </c>
      <c r="BC275" s="2">
        <v>-20.167988442993</v>
      </c>
      <c r="BD275" s="252"/>
      <c r="BE275" s="252"/>
      <c r="BF275" s="252"/>
      <c r="BG275" s="252"/>
      <c r="BH275" s="252"/>
      <c r="BI275" s="252"/>
      <c r="BJ275" s="252"/>
      <c r="BK275" s="252"/>
      <c r="BL275" s="252"/>
      <c r="BM275" s="252"/>
      <c r="BN275" s="252"/>
      <c r="BO275" s="252"/>
      <c r="BP275" s="252"/>
      <c r="BQ275" s="252"/>
      <c r="BR275" s="252"/>
      <c r="BS275" s="252"/>
      <c r="BT275" s="252"/>
      <c r="BU275" s="252"/>
      <c r="BV275" s="252"/>
      <c r="BW275" s="252"/>
      <c r="BX275" s="252"/>
      <c r="BY275" s="252"/>
    </row>
    <row r="276" spans="1:77" x14ac:dyDescent="0.25">
      <c r="A276" s="1">
        <v>45474</v>
      </c>
      <c r="B276" s="2">
        <v>103.38854000000001</v>
      </c>
      <c r="C276" s="2">
        <v>98.436850000000007</v>
      </c>
      <c r="D276" s="2">
        <v>103.93698000000001</v>
      </c>
      <c r="E276" s="2">
        <v>113.84701</v>
      </c>
      <c r="F276" s="2" t="s">
        <v>19</v>
      </c>
      <c r="G276" s="2">
        <v>101.36973</v>
      </c>
      <c r="H276" s="2" t="s">
        <v>19</v>
      </c>
      <c r="I276" s="2">
        <v>108.34685</v>
      </c>
      <c r="J276" s="2">
        <v>97.230230000000006</v>
      </c>
      <c r="K276" s="2">
        <v>106.61283</v>
      </c>
      <c r="L276" s="2">
        <v>110.92588000000001</v>
      </c>
      <c r="M276" s="2">
        <v>104.30537</v>
      </c>
      <c r="N276" s="2">
        <v>100.96145</v>
      </c>
      <c r="O276" s="2">
        <v>109.94781</v>
      </c>
      <c r="P276" s="2">
        <v>107.78251</v>
      </c>
      <c r="Q276" s="2">
        <v>99.463539999999995</v>
      </c>
      <c r="R276" s="2" t="s">
        <v>19</v>
      </c>
      <c r="S276" s="2">
        <v>112.27374</v>
      </c>
      <c r="T276" s="2">
        <v>105.81375</v>
      </c>
      <c r="U276">
        <v>-1.5</v>
      </c>
      <c r="V276">
        <v>0.5</v>
      </c>
      <c r="W276">
        <v>2.2999999999999998</v>
      </c>
      <c r="X276">
        <v>-3.6</v>
      </c>
      <c r="Y276" t="s">
        <v>19</v>
      </c>
      <c r="Z276">
        <v>-1.7</v>
      </c>
      <c r="AA276" t="s">
        <v>19</v>
      </c>
      <c r="AB276">
        <v>2</v>
      </c>
      <c r="AC276">
        <v>-5</v>
      </c>
      <c r="AD276">
        <v>0.3</v>
      </c>
      <c r="AE276" s="234">
        <v>4.9000000000000004</v>
      </c>
      <c r="AF276">
        <v>-3.2</v>
      </c>
      <c r="AG276">
        <v>-4.9000000000000004</v>
      </c>
      <c r="AH276">
        <v>0.6</v>
      </c>
      <c r="AI276">
        <v>1.8</v>
      </c>
      <c r="AJ276">
        <v>0.8</v>
      </c>
      <c r="AK276" t="s">
        <v>19</v>
      </c>
      <c r="AL276">
        <v>3.6</v>
      </c>
      <c r="AM276">
        <v>-0.5</v>
      </c>
      <c r="AN276" s="144">
        <v>16.3553159704649</v>
      </c>
      <c r="AO276" s="2">
        <v>9.1968578102759597</v>
      </c>
      <c r="AP276" s="2">
        <v>-26.068695450419501</v>
      </c>
      <c r="AQ276" s="2">
        <v>-22.591281821220601</v>
      </c>
      <c r="AR276" s="2">
        <v>-24.9433595946022</v>
      </c>
      <c r="AS276" s="2">
        <v>-31.925307707750498</v>
      </c>
      <c r="AT276" s="2">
        <v>40.442211848290803</v>
      </c>
      <c r="AU276" s="2">
        <v>-4.1074961510949803</v>
      </c>
      <c r="AV276" s="144">
        <v>26.106818787442499</v>
      </c>
      <c r="AW276" s="2">
        <v>-16.441237319751799</v>
      </c>
      <c r="AX276" s="2">
        <v>18.486995702761501</v>
      </c>
      <c r="AY276" s="2">
        <v>44.2604423591835</v>
      </c>
      <c r="AZ276" s="2">
        <v>27.4046946686327</v>
      </c>
      <c r="BA276" s="2">
        <v>16.5762934763512</v>
      </c>
      <c r="BB276" s="2" t="s">
        <v>19</v>
      </c>
      <c r="BC276" s="2">
        <v>-21.196773540313</v>
      </c>
      <c r="BD276" s="261"/>
      <c r="BE276" s="261"/>
      <c r="BF276" s="261"/>
      <c r="BG276" s="261"/>
    </row>
    <row r="277" spans="1:77" x14ac:dyDescent="0.25">
      <c r="A277" s="1">
        <v>45505</v>
      </c>
      <c r="B277" s="2">
        <v>103.53849</v>
      </c>
      <c r="C277" s="2">
        <v>99.716440000000006</v>
      </c>
      <c r="D277" s="2">
        <v>104.97195000000001</v>
      </c>
      <c r="E277" s="2">
        <v>110.19559</v>
      </c>
      <c r="F277" s="2" t="s">
        <v>19</v>
      </c>
      <c r="G277" s="2">
        <v>104.64743</v>
      </c>
      <c r="H277" s="2" t="s">
        <v>19</v>
      </c>
      <c r="I277" s="2">
        <v>108.11396999999999</v>
      </c>
      <c r="J277" s="2">
        <v>99.522139999999993</v>
      </c>
      <c r="K277" s="2">
        <v>109.33811</v>
      </c>
      <c r="L277" s="2">
        <v>109.69096</v>
      </c>
      <c r="M277" s="2">
        <v>106.39758999999999</v>
      </c>
      <c r="N277" s="2">
        <v>100.67834999999999</v>
      </c>
      <c r="O277" s="2">
        <v>107.02381</v>
      </c>
      <c r="P277" s="2">
        <v>106.31178</v>
      </c>
      <c r="Q277" s="2">
        <v>96.87079</v>
      </c>
      <c r="R277" s="2" t="s">
        <v>19</v>
      </c>
      <c r="S277" s="2">
        <v>112.01652</v>
      </c>
      <c r="T277" s="2">
        <v>105.52772</v>
      </c>
      <c r="U277">
        <v>0.1</v>
      </c>
      <c r="V277">
        <v>1.3</v>
      </c>
      <c r="W277">
        <v>1</v>
      </c>
      <c r="X277">
        <v>-3.2</v>
      </c>
      <c r="Y277" t="s">
        <v>19</v>
      </c>
      <c r="Z277">
        <v>3.2</v>
      </c>
      <c r="AA277" t="s">
        <v>19</v>
      </c>
      <c r="AB277">
        <v>-0.2</v>
      </c>
      <c r="AC277">
        <v>2.4</v>
      </c>
      <c r="AD277">
        <v>2.6</v>
      </c>
      <c r="AE277" s="234">
        <v>-1.1000000000000001</v>
      </c>
      <c r="AF277">
        <v>2</v>
      </c>
      <c r="AG277">
        <v>-0.3</v>
      </c>
      <c r="AH277">
        <v>-2.7</v>
      </c>
      <c r="AI277">
        <v>-1.4</v>
      </c>
      <c r="AJ277">
        <v>-2.6</v>
      </c>
      <c r="AK277" t="s">
        <v>19</v>
      </c>
      <c r="AL277">
        <v>-0.2</v>
      </c>
      <c r="AM277">
        <v>-0.3</v>
      </c>
      <c r="AN277" s="144">
        <v>16.6106596480316</v>
      </c>
      <c r="AO277" s="2">
        <v>9.4343038925307994</v>
      </c>
      <c r="AP277" s="2">
        <v>-26.033123523084001</v>
      </c>
      <c r="AQ277" s="2">
        <v>-22.866256932266101</v>
      </c>
      <c r="AR277" s="2">
        <v>-24.951561008672801</v>
      </c>
      <c r="AS277" s="2">
        <v>-32.200007298781998</v>
      </c>
      <c r="AT277" s="2">
        <v>40.988502760985703</v>
      </c>
      <c r="AU277" s="2">
        <v>-4.0397974288987797</v>
      </c>
      <c r="AV277" s="144">
        <v>26.4938173662559</v>
      </c>
      <c r="AW277" s="2">
        <v>-16.640059102095201</v>
      </c>
      <c r="AX277" s="2">
        <v>18.8267694713198</v>
      </c>
      <c r="AY277" s="2">
        <v>44.894843300702902</v>
      </c>
      <c r="AZ277" s="2">
        <v>27.883990172444602</v>
      </c>
      <c r="BA277" s="2">
        <v>16.9449345113817</v>
      </c>
      <c r="BB277" s="2" t="s">
        <v>19</v>
      </c>
      <c r="BC277" s="2">
        <v>-21.438202361579499</v>
      </c>
      <c r="BD277" s="261"/>
      <c r="BE277" s="261"/>
      <c r="BF277" s="261"/>
      <c r="BG277" s="261"/>
    </row>
    <row r="278" spans="1:77" x14ac:dyDescent="0.25">
      <c r="A278" s="1">
        <v>45536</v>
      </c>
      <c r="B278" s="2">
        <v>104.42001999999999</v>
      </c>
      <c r="C278" s="2">
        <v>100.59629</v>
      </c>
      <c r="D278" s="2">
        <v>102.76685999999999</v>
      </c>
      <c r="E278" s="2">
        <v>108.48236</v>
      </c>
      <c r="F278" s="2" t="s">
        <v>19</v>
      </c>
      <c r="G278" s="2">
        <v>101.13818000000001</v>
      </c>
      <c r="H278" s="2" t="s">
        <v>19</v>
      </c>
      <c r="I278" s="2">
        <v>106.00556</v>
      </c>
      <c r="J278" s="2">
        <v>98.372010000000003</v>
      </c>
      <c r="K278" s="2">
        <v>108.16221</v>
      </c>
      <c r="L278" s="2">
        <v>112.12484000000001</v>
      </c>
      <c r="M278" s="2">
        <v>104.68702</v>
      </c>
      <c r="N278" s="2">
        <v>101.90064</v>
      </c>
      <c r="O278" s="2">
        <v>109.70952</v>
      </c>
      <c r="P278" s="2">
        <v>108.94049</v>
      </c>
      <c r="Q278" s="2">
        <v>98.825360000000003</v>
      </c>
      <c r="R278" s="2" t="s">
        <v>19</v>
      </c>
      <c r="S278" s="2">
        <v>112.31225000000001</v>
      </c>
      <c r="T278" s="2">
        <v>108.92581</v>
      </c>
      <c r="U278">
        <v>0.9</v>
      </c>
      <c r="V278">
        <v>0.9</v>
      </c>
      <c r="W278">
        <v>-2.1</v>
      </c>
      <c r="X278">
        <v>-1.6</v>
      </c>
      <c r="Y278" t="s">
        <v>19</v>
      </c>
      <c r="Z278">
        <v>-3.4</v>
      </c>
      <c r="AA278" t="s">
        <v>19</v>
      </c>
      <c r="AB278">
        <v>-2</v>
      </c>
      <c r="AC278">
        <v>-1.2</v>
      </c>
      <c r="AD278">
        <v>-1.1000000000000001</v>
      </c>
      <c r="AE278" s="145">
        <v>2.2000000000000002</v>
      </c>
      <c r="AF278">
        <v>-1.6</v>
      </c>
      <c r="AG278">
        <v>1.2</v>
      </c>
      <c r="AH278">
        <v>2.5</v>
      </c>
      <c r="AI278">
        <v>2.5</v>
      </c>
      <c r="AJ278">
        <v>2</v>
      </c>
      <c r="AK278" t="s">
        <v>19</v>
      </c>
      <c r="AL278">
        <v>0.3</v>
      </c>
      <c r="AM278">
        <v>3.2</v>
      </c>
      <c r="AN278" s="144">
        <v>16.825778465505199</v>
      </c>
      <c r="AO278" s="2">
        <v>9.7459241509588299</v>
      </c>
      <c r="AP278" s="2">
        <v>-25.4910192459797</v>
      </c>
      <c r="AQ278" s="2">
        <v>-23.010859689382301</v>
      </c>
      <c r="AR278" s="2">
        <v>-24.518097233276301</v>
      </c>
      <c r="AS278" s="2">
        <v>-32.1727689890661</v>
      </c>
      <c r="AT278" s="2">
        <v>41.3575890089392</v>
      </c>
      <c r="AU278" s="2">
        <v>-3.8422580631418701</v>
      </c>
      <c r="AV278" s="144">
        <v>26.7788914394614</v>
      </c>
      <c r="AW278" s="2">
        <v>-16.7389820653563</v>
      </c>
      <c r="AX278" s="2">
        <v>19.174607157974201</v>
      </c>
      <c r="AY278" s="2">
        <v>45.375045284316201</v>
      </c>
      <c r="AZ278" s="2">
        <v>28.351328418316701</v>
      </c>
      <c r="BA278" s="2">
        <v>17.384126510865801</v>
      </c>
      <c r="BB278" s="2" t="s">
        <v>19</v>
      </c>
      <c r="BC278" s="2">
        <v>-21.544664837118699</v>
      </c>
    </row>
    <row r="279" spans="1:77" s="145" customFormat="1" x14ac:dyDescent="0.25">
      <c r="A279" s="1">
        <v>45566</v>
      </c>
      <c r="B279" s="2">
        <v>104.25991</v>
      </c>
      <c r="C279" s="2">
        <v>98.042280000000005</v>
      </c>
      <c r="D279" s="2">
        <v>98.973209999999995</v>
      </c>
      <c r="E279" s="2">
        <v>116.87879</v>
      </c>
      <c r="F279" s="2" t="s">
        <v>19</v>
      </c>
      <c r="G279" s="2">
        <v>102.71293</v>
      </c>
      <c r="H279" s="2" t="s">
        <v>19</v>
      </c>
      <c r="I279" s="2">
        <v>102.54877</v>
      </c>
      <c r="J279" s="2">
        <v>98.827740000000006</v>
      </c>
      <c r="K279" s="2">
        <v>107.07362999999999</v>
      </c>
      <c r="L279" s="2">
        <v>110.34044</v>
      </c>
      <c r="M279" s="2">
        <v>102.6474</v>
      </c>
      <c r="N279" s="2">
        <v>102.43882000000001</v>
      </c>
      <c r="O279" s="2">
        <v>111.03274999999999</v>
      </c>
      <c r="P279" s="2">
        <v>109.72284000000001</v>
      </c>
      <c r="Q279" s="2">
        <v>97.740579999999994</v>
      </c>
      <c r="R279" s="2" t="s">
        <v>19</v>
      </c>
      <c r="S279" s="2">
        <v>114.92469</v>
      </c>
      <c r="T279" s="2">
        <v>109.74712</v>
      </c>
      <c r="U279" s="233">
        <v>-0.2</v>
      </c>
      <c r="V279" s="233">
        <v>-2.5</v>
      </c>
      <c r="W279" s="233">
        <v>-3.7</v>
      </c>
      <c r="X279" s="233">
        <v>7.7</v>
      </c>
      <c r="Y279" s="233" t="s">
        <v>19</v>
      </c>
      <c r="Z279" s="233">
        <v>1.6</v>
      </c>
      <c r="AA279" s="233" t="s">
        <v>19</v>
      </c>
      <c r="AB279" s="233">
        <v>-3.3</v>
      </c>
      <c r="AC279" s="233">
        <v>0.5</v>
      </c>
      <c r="AD279" s="233">
        <v>-1</v>
      </c>
      <c r="AE279" s="234">
        <v>-1.6</v>
      </c>
      <c r="AF279" s="233">
        <v>-1.9</v>
      </c>
      <c r="AG279" s="233">
        <v>0.5</v>
      </c>
      <c r="AH279" s="233">
        <v>1.2</v>
      </c>
      <c r="AI279" s="233">
        <v>0.7</v>
      </c>
      <c r="AJ279" s="233">
        <v>-1.1000000000000001</v>
      </c>
      <c r="AK279" s="233" t="s">
        <v>19</v>
      </c>
      <c r="AL279" s="233">
        <v>2.2999999999999998</v>
      </c>
      <c r="AM279" s="233">
        <v>0.8</v>
      </c>
      <c r="AN279" s="144">
        <v>17.220533505738601</v>
      </c>
      <c r="AO279" s="2">
        <v>9.7166736919948296</v>
      </c>
      <c r="AP279" s="2">
        <v>-27.276388893101899</v>
      </c>
      <c r="AQ279" s="2">
        <v>-23.759354172883299</v>
      </c>
      <c r="AR279" s="2">
        <v>-26.1174175723717</v>
      </c>
      <c r="AS279" s="2">
        <v>-33.534275007615697</v>
      </c>
      <c r="AT279" s="2">
        <v>42.543192314747898</v>
      </c>
      <c r="AU279" s="2">
        <v>-4.2424792915621499</v>
      </c>
      <c r="AV279" s="144">
        <v>27.5307108518004</v>
      </c>
      <c r="AW279" s="2">
        <v>-17.299116366670699</v>
      </c>
      <c r="AX279" s="2">
        <v>19.485118137890801</v>
      </c>
      <c r="AY279" s="2">
        <v>46.566504770584103</v>
      </c>
      <c r="AZ279" s="2">
        <v>28.873450097855301</v>
      </c>
      <c r="BA279" s="2">
        <v>17.499161408965499</v>
      </c>
      <c r="BB279" s="2" t="s">
        <v>19</v>
      </c>
      <c r="BC279" s="2">
        <v>-22.273274506100801</v>
      </c>
      <c r="BD279" s="265"/>
      <c r="BE279" s="265"/>
      <c r="BF279" s="265"/>
    </row>
    <row r="280" spans="1:77" x14ac:dyDescent="0.25">
      <c r="A280" s="1">
        <v>45597</v>
      </c>
      <c r="B280">
        <v>103.48716</v>
      </c>
      <c r="C280">
        <v>99.050039999999996</v>
      </c>
      <c r="D280">
        <v>104.91628</v>
      </c>
      <c r="E280">
        <v>125.00452</v>
      </c>
      <c r="F280" t="s">
        <v>19</v>
      </c>
      <c r="G280">
        <v>102.24043</v>
      </c>
      <c r="H280" t="s">
        <v>19</v>
      </c>
      <c r="I280">
        <v>107.19023</v>
      </c>
      <c r="J280">
        <v>98.857740000000007</v>
      </c>
      <c r="K280">
        <v>105.57613000000001</v>
      </c>
      <c r="L280">
        <v>102.22617</v>
      </c>
      <c r="M280">
        <v>104.47938000000001</v>
      </c>
      <c r="N280">
        <v>99.535979999999995</v>
      </c>
      <c r="O280">
        <v>112.14812000000001</v>
      </c>
      <c r="P280">
        <v>108.71856</v>
      </c>
      <c r="Q280">
        <v>97.162890000000004</v>
      </c>
      <c r="R280" t="s">
        <v>19</v>
      </c>
      <c r="S280">
        <v>119.52632</v>
      </c>
      <c r="T280">
        <v>110.18201000000001</v>
      </c>
      <c r="U280">
        <v>-0.7</v>
      </c>
      <c r="V280">
        <v>1</v>
      </c>
      <c r="W280">
        <v>6</v>
      </c>
      <c r="X280">
        <v>7</v>
      </c>
      <c r="Y280" t="s">
        <v>19</v>
      </c>
      <c r="Z280">
        <v>-0.5</v>
      </c>
      <c r="AA280" t="s">
        <v>19</v>
      </c>
      <c r="AB280">
        <v>4.5</v>
      </c>
      <c r="AC280">
        <v>0</v>
      </c>
      <c r="AD280">
        <v>-1.4</v>
      </c>
      <c r="AE280" s="145">
        <v>-7.4</v>
      </c>
      <c r="AF280">
        <v>1.8</v>
      </c>
      <c r="AG280">
        <v>-2.8</v>
      </c>
      <c r="AH280">
        <v>1</v>
      </c>
      <c r="AI280">
        <v>-0.9</v>
      </c>
      <c r="AJ280">
        <v>-0.6</v>
      </c>
      <c r="AK280" t="s">
        <v>19</v>
      </c>
      <c r="AL280">
        <v>4</v>
      </c>
      <c r="AM280">
        <v>0.4</v>
      </c>
      <c r="AN280" s="144">
        <v>17.5222770388052</v>
      </c>
      <c r="AO280" s="2">
        <v>9.8629164037030499</v>
      </c>
      <c r="AP280" s="2">
        <v>-27.863480249353501</v>
      </c>
      <c r="AQ280" s="2">
        <v>-24.197436388095898</v>
      </c>
      <c r="AR280" s="2">
        <v>-26.6705205384031</v>
      </c>
      <c r="AS280" s="2">
        <v>-34.180942056162301</v>
      </c>
      <c r="AT280" s="2">
        <v>43.308659543143001</v>
      </c>
      <c r="AU280" s="2">
        <v>-4.3350671196436297</v>
      </c>
      <c r="AV280" s="144">
        <v>28.042075550649901</v>
      </c>
      <c r="AW280" s="2">
        <v>-17.622023139034098</v>
      </c>
      <c r="AX280" s="2">
        <v>19.814822444234</v>
      </c>
      <c r="AY280" s="2">
        <v>47.3920648936719</v>
      </c>
      <c r="AZ280" s="2">
        <v>29.367355094808101</v>
      </c>
      <c r="BA280" s="2">
        <v>17.7810906154698</v>
      </c>
      <c r="BB280" s="2" t="s">
        <v>19</v>
      </c>
      <c r="BC280" s="2">
        <v>-22.681783531876601</v>
      </c>
    </row>
    <row r="281" spans="1:77" x14ac:dyDescent="0.25">
      <c r="A281" s="1">
        <v>45627</v>
      </c>
      <c r="B281">
        <v>103.1352</v>
      </c>
      <c r="C281">
        <v>99.518469999999994</v>
      </c>
      <c r="D281">
        <v>108.42236</v>
      </c>
      <c r="E281">
        <v>113.37054999999999</v>
      </c>
      <c r="F281" t="s">
        <v>19</v>
      </c>
      <c r="G281">
        <v>92.821240000000003</v>
      </c>
      <c r="H281" t="s">
        <v>19</v>
      </c>
      <c r="I281">
        <v>109.9487</v>
      </c>
      <c r="J281">
        <v>102.35711000000001</v>
      </c>
      <c r="K281">
        <v>104.88379</v>
      </c>
      <c r="L281">
        <v>105.84509</v>
      </c>
      <c r="M281">
        <v>103.41851</v>
      </c>
      <c r="N281">
        <v>98.403549999999996</v>
      </c>
      <c r="O281">
        <v>106.84743</v>
      </c>
      <c r="P281">
        <v>109.56388</v>
      </c>
      <c r="Q281">
        <v>97.845119999999994</v>
      </c>
      <c r="R281" t="s">
        <v>19</v>
      </c>
      <c r="S281">
        <v>112.65512</v>
      </c>
      <c r="T281">
        <v>110.68362999999999</v>
      </c>
      <c r="U281">
        <v>-0.3</v>
      </c>
      <c r="V281">
        <v>0.5</v>
      </c>
      <c r="W281">
        <v>3.3</v>
      </c>
      <c r="X281">
        <v>-9.3000000000000007</v>
      </c>
      <c r="Y281" t="s">
        <v>19</v>
      </c>
      <c r="Z281">
        <v>-9.1999999999999993</v>
      </c>
      <c r="AA281" t="s">
        <v>19</v>
      </c>
      <c r="AB281">
        <v>2.6</v>
      </c>
      <c r="AC281">
        <v>3.5</v>
      </c>
      <c r="AD281">
        <v>-0.7</v>
      </c>
      <c r="AE281" s="145">
        <v>3.5</v>
      </c>
      <c r="AF281">
        <v>-1</v>
      </c>
      <c r="AG281">
        <v>-1.1000000000000001</v>
      </c>
      <c r="AH281">
        <v>-4.7</v>
      </c>
      <c r="AI281">
        <v>0.8</v>
      </c>
      <c r="AJ281">
        <v>0.7</v>
      </c>
      <c r="AK281" t="s">
        <v>19</v>
      </c>
      <c r="AL281">
        <v>-5.7</v>
      </c>
      <c r="AM281">
        <v>0.5</v>
      </c>
      <c r="AN281" s="144">
        <v>17.807450637373002</v>
      </c>
      <c r="AO281" s="2">
        <v>10.042547877252099</v>
      </c>
      <c r="AP281" s="2">
        <v>-28.222633707042</v>
      </c>
      <c r="AQ281" s="2">
        <v>-24.575420810287799</v>
      </c>
      <c r="AR281" s="2">
        <v>-27.023881960107001</v>
      </c>
      <c r="AS281" s="2">
        <v>-34.691331977067101</v>
      </c>
      <c r="AT281" s="2">
        <v>43.993706829166797</v>
      </c>
      <c r="AU281" s="2">
        <v>-4.3688862291592203</v>
      </c>
      <c r="AV281" s="144">
        <v>28.5080380090203</v>
      </c>
      <c r="AW281" s="2">
        <v>-17.899330945293698</v>
      </c>
      <c r="AX281" s="2">
        <v>20.148233042280999</v>
      </c>
      <c r="AY281" s="2">
        <v>48.147425687253303</v>
      </c>
      <c r="AZ281" s="2">
        <v>29.855922826492701</v>
      </c>
      <c r="BA281" s="2">
        <v>18.094759436343601</v>
      </c>
      <c r="BB281" s="2" t="s">
        <v>19</v>
      </c>
      <c r="BC281" s="2">
        <v>-23.028968651536701</v>
      </c>
    </row>
    <row r="282" spans="1:77" x14ac:dyDescent="0.25">
      <c r="A282" s="1">
        <v>45658</v>
      </c>
      <c r="B282">
        <v>103.12951</v>
      </c>
      <c r="C282">
        <v>95.702330000000003</v>
      </c>
      <c r="D282">
        <v>107.58374000000001</v>
      </c>
      <c r="E282">
        <v>108.95733</v>
      </c>
      <c r="F282" t="s">
        <v>19</v>
      </c>
      <c r="G282">
        <v>100.73233999999999</v>
      </c>
      <c r="H282" t="s">
        <v>19</v>
      </c>
      <c r="I282">
        <v>82.341269999999994</v>
      </c>
      <c r="J282">
        <v>103.97038999999999</v>
      </c>
      <c r="K282">
        <v>105.94356000000001</v>
      </c>
      <c r="L282">
        <v>103.08383000000001</v>
      </c>
      <c r="M282">
        <v>105.87486</v>
      </c>
      <c r="N282">
        <v>100.21516</v>
      </c>
      <c r="O282">
        <v>106.31255</v>
      </c>
      <c r="P282">
        <v>110.78552999999999</v>
      </c>
      <c r="Q282">
        <v>97.852860000000007</v>
      </c>
      <c r="R282" t="s">
        <v>19</v>
      </c>
      <c r="S282">
        <v>110.11574</v>
      </c>
      <c r="T282">
        <v>110.25445000000001</v>
      </c>
      <c r="U282">
        <v>0</v>
      </c>
      <c r="V282">
        <v>-3.8</v>
      </c>
      <c r="W282">
        <v>-0.8</v>
      </c>
      <c r="X282">
        <v>-3.9</v>
      </c>
      <c r="Y282" t="s">
        <v>19</v>
      </c>
      <c r="Z282">
        <v>8.5</v>
      </c>
      <c r="AA282" t="s">
        <v>19</v>
      </c>
      <c r="AB282">
        <v>-25.1</v>
      </c>
      <c r="AC282">
        <v>1.6</v>
      </c>
      <c r="AD282">
        <v>1</v>
      </c>
      <c r="AE282" s="145">
        <v>-2.6</v>
      </c>
      <c r="AF282">
        <v>2.4</v>
      </c>
      <c r="AG282">
        <v>1.8</v>
      </c>
      <c r="AH282">
        <v>-0.5</v>
      </c>
      <c r="AI282">
        <v>1.1000000000000001</v>
      </c>
      <c r="AJ282">
        <v>0</v>
      </c>
      <c r="AK282" t="s">
        <v>19</v>
      </c>
      <c r="AL282">
        <v>-2.2999999999999998</v>
      </c>
      <c r="AM282">
        <v>-0.4</v>
      </c>
      <c r="AN282" s="144">
        <v>18.096030599029199</v>
      </c>
      <c r="AO282" s="2">
        <v>10.2150410453959</v>
      </c>
      <c r="AP282" s="2">
        <v>-28.6305032890678</v>
      </c>
      <c r="AQ282" s="2">
        <v>-24.966374415322001</v>
      </c>
      <c r="AR282" s="2">
        <v>-27.420020726819899</v>
      </c>
      <c r="AS282" s="2">
        <v>-35.230882003134603</v>
      </c>
      <c r="AT282" s="2">
        <v>44.695998573211597</v>
      </c>
      <c r="AU282" s="2">
        <v>-4.4152954496810404</v>
      </c>
      <c r="AV282" s="144">
        <v>28.983661008112701</v>
      </c>
      <c r="AW282" s="2">
        <v>-18.186440943684399</v>
      </c>
      <c r="AX282" s="2">
        <v>20.480843319035898</v>
      </c>
      <c r="AY282" s="2">
        <v>48.917858473171002</v>
      </c>
      <c r="AZ282" s="2">
        <v>30.345625936684598</v>
      </c>
      <c r="BA282" s="2">
        <v>18.401644294262201</v>
      </c>
      <c r="BB282" s="2" t="s">
        <v>19</v>
      </c>
      <c r="BC282" s="2">
        <v>-23.389310778353401</v>
      </c>
    </row>
    <row r="283" spans="1:77" x14ac:dyDescent="0.25">
      <c r="A283" s="1">
        <v>45689</v>
      </c>
      <c r="B283">
        <v>103.03984</v>
      </c>
      <c r="C283">
        <v>96.226640000000003</v>
      </c>
      <c r="D283">
        <v>108.51836</v>
      </c>
      <c r="E283">
        <v>110.73371</v>
      </c>
      <c r="F283" t="s">
        <v>19</v>
      </c>
      <c r="G283">
        <v>99.773309999999995</v>
      </c>
      <c r="H283" t="s">
        <v>19</v>
      </c>
      <c r="I283">
        <v>87.677250000000001</v>
      </c>
      <c r="J283">
        <v>101.29080999999999</v>
      </c>
      <c r="K283">
        <v>105.71446</v>
      </c>
      <c r="L283">
        <v>104.16853</v>
      </c>
      <c r="M283">
        <v>105.50706</v>
      </c>
      <c r="N283">
        <v>99.445400000000006</v>
      </c>
      <c r="O283">
        <v>108.48974</v>
      </c>
      <c r="P283">
        <v>110.08065999999999</v>
      </c>
      <c r="Q283">
        <v>98.351749999999996</v>
      </c>
      <c r="R283" t="s">
        <v>19</v>
      </c>
      <c r="S283">
        <v>109.50823</v>
      </c>
      <c r="T283">
        <v>110.49308000000001</v>
      </c>
      <c r="U283">
        <v>-0.1</v>
      </c>
      <c r="V283">
        <v>0.5</v>
      </c>
      <c r="W283">
        <v>0.9</v>
      </c>
      <c r="X283">
        <v>1.6</v>
      </c>
      <c r="Y283" t="s">
        <v>19</v>
      </c>
      <c r="Z283">
        <v>-1</v>
      </c>
      <c r="AA283" t="s">
        <v>19</v>
      </c>
      <c r="AB283">
        <v>6.5</v>
      </c>
      <c r="AC283">
        <v>-2.6</v>
      </c>
      <c r="AD283">
        <v>-0.2</v>
      </c>
      <c r="AE283" s="145">
        <v>1.1000000000000001</v>
      </c>
      <c r="AF283">
        <v>-0.3</v>
      </c>
      <c r="AG283">
        <v>-0.8</v>
      </c>
      <c r="AH283">
        <v>2</v>
      </c>
      <c r="AI283">
        <v>-0.6</v>
      </c>
      <c r="AJ283">
        <v>0.5</v>
      </c>
      <c r="AK283" t="s">
        <v>19</v>
      </c>
      <c r="AL283">
        <v>-0.6</v>
      </c>
      <c r="AM283">
        <v>0.2</v>
      </c>
      <c r="AN283" s="144">
        <v>18.3928957575176</v>
      </c>
      <c r="AO283" s="2">
        <v>10.371756399951201</v>
      </c>
      <c r="AP283" s="2">
        <v>-29.146107035040401</v>
      </c>
      <c r="AQ283" s="2">
        <v>-25.385309495217001</v>
      </c>
      <c r="AR283" s="2">
        <v>-27.910272462700199</v>
      </c>
      <c r="AS283" s="2">
        <v>-35.834722907056701</v>
      </c>
      <c r="AT283" s="2">
        <v>45.436099960544801</v>
      </c>
      <c r="AU283" s="2">
        <v>-4.4893806122803603</v>
      </c>
      <c r="AV283" s="144">
        <v>29.480880724495901</v>
      </c>
      <c r="AW283" s="2">
        <v>-18.494912216251201</v>
      </c>
      <c r="AX283" s="2">
        <v>20.811724936071801</v>
      </c>
      <c r="AY283" s="2">
        <v>49.721231070471703</v>
      </c>
      <c r="AZ283" s="2">
        <v>30.837864714854</v>
      </c>
      <c r="BA283" s="2">
        <v>18.693525237414399</v>
      </c>
      <c r="BB283" s="2" t="s">
        <v>19</v>
      </c>
      <c r="BC283" s="2">
        <v>-23.778463027953201</v>
      </c>
    </row>
    <row r="285" spans="1:77" x14ac:dyDescent="0.25">
      <c r="AE285" s="145" t="s">
        <v>255</v>
      </c>
    </row>
    <row r="288" spans="1:77" x14ac:dyDescent="0.25">
      <c r="AO288" s="145" t="s">
        <v>222</v>
      </c>
      <c r="AP288" s="145"/>
      <c r="AQ288" s="145"/>
    </row>
    <row r="289" spans="41:43" x14ac:dyDescent="0.25">
      <c r="AO289" s="145" t="s">
        <v>223</v>
      </c>
      <c r="AP289" s="145"/>
      <c r="AQ289" s="145"/>
    </row>
    <row r="290" spans="41:43" x14ac:dyDescent="0.25">
      <c r="AO290" s="145" t="s">
        <v>266</v>
      </c>
      <c r="AP290" s="145"/>
      <c r="AQ290" s="145"/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A202"/>
  <sheetViews>
    <sheetView workbookViewId="0">
      <selection activeCell="C3" sqref="C3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45689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84" t="s">
        <v>36</v>
      </c>
      <c r="D5" s="284"/>
      <c r="E5" s="285"/>
      <c r="F5" s="8"/>
    </row>
    <row r="6" spans="1:6" x14ac:dyDescent="0.25">
      <c r="A6" s="8"/>
      <c r="B6" s="10" t="s">
        <v>37</v>
      </c>
      <c r="C6" s="291" t="s">
        <v>38</v>
      </c>
      <c r="D6" s="291"/>
      <c r="E6" s="292"/>
      <c r="F6" s="8"/>
    </row>
    <row r="7" spans="1:6" x14ac:dyDescent="0.25">
      <c r="A7" s="8"/>
      <c r="B7" s="10" t="s">
        <v>39</v>
      </c>
      <c r="C7" s="279" t="s">
        <v>40</v>
      </c>
      <c r="D7" s="279"/>
      <c r="E7" s="280"/>
      <c r="F7" s="8"/>
    </row>
    <row r="8" spans="1:6" x14ac:dyDescent="0.25">
      <c r="A8" s="8"/>
      <c r="B8" s="10" t="s">
        <v>158</v>
      </c>
      <c r="C8" s="279" t="s">
        <v>41</v>
      </c>
      <c r="D8" s="279"/>
      <c r="E8" s="280"/>
      <c r="F8" s="8"/>
    </row>
    <row r="9" spans="1:6" x14ac:dyDescent="0.25">
      <c r="A9" s="8"/>
      <c r="B9" s="10" t="s">
        <v>159</v>
      </c>
      <c r="C9" s="279" t="s">
        <v>150</v>
      </c>
      <c r="D9" s="279"/>
      <c r="E9" s="280"/>
      <c r="F9" s="8"/>
    </row>
    <row r="10" spans="1:6" x14ac:dyDescent="0.25">
      <c r="A10" s="8"/>
      <c r="B10" s="10" t="s">
        <v>160</v>
      </c>
      <c r="C10" s="279" t="s">
        <v>149</v>
      </c>
      <c r="D10" s="279"/>
      <c r="E10" s="280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87" t="s">
        <v>148</v>
      </c>
      <c r="D12" s="287"/>
      <c r="E12" s="288"/>
      <c r="F12" s="8"/>
    </row>
    <row r="13" spans="1:6" x14ac:dyDescent="0.25">
      <c r="A13" s="8"/>
      <c r="B13" s="10" t="s">
        <v>44</v>
      </c>
      <c r="C13" s="289" t="s">
        <v>147</v>
      </c>
      <c r="D13" s="289"/>
      <c r="E13" s="290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84" t="s">
        <v>36</v>
      </c>
      <c r="D15" s="284"/>
      <c r="E15" s="285"/>
      <c r="F15" s="8"/>
    </row>
    <row r="16" spans="1:6" x14ac:dyDescent="0.25">
      <c r="A16" s="8"/>
      <c r="B16" s="10" t="s">
        <v>46</v>
      </c>
      <c r="C16" s="279" t="s">
        <v>43</v>
      </c>
      <c r="D16" s="279"/>
      <c r="E16" s="280"/>
      <c r="F16" s="8"/>
    </row>
    <row r="17" spans="1:6" x14ac:dyDescent="0.25">
      <c r="A17" s="8"/>
      <c r="B17" s="10" t="s">
        <v>47</v>
      </c>
      <c r="C17" s="279" t="s">
        <v>45</v>
      </c>
      <c r="D17" s="279"/>
      <c r="E17" s="280"/>
      <c r="F17" s="8"/>
    </row>
    <row r="18" spans="1:6" x14ac:dyDescent="0.25">
      <c r="A18" s="8"/>
      <c r="B18" s="10" t="s">
        <v>48</v>
      </c>
      <c r="C18" s="286" t="s">
        <v>146</v>
      </c>
      <c r="D18" s="286"/>
      <c r="E18" s="280"/>
      <c r="F18" s="8"/>
    </row>
    <row r="19" spans="1:6" x14ac:dyDescent="0.25">
      <c r="A19" s="8"/>
      <c r="B19" s="10" t="s">
        <v>49</v>
      </c>
      <c r="C19" s="279" t="s">
        <v>145</v>
      </c>
      <c r="D19" s="279"/>
      <c r="E19" s="280"/>
      <c r="F19" s="8"/>
    </row>
    <row r="20" spans="1:6" x14ac:dyDescent="0.25">
      <c r="A20" s="8"/>
      <c r="B20" s="10" t="s">
        <v>128</v>
      </c>
      <c r="C20" s="279" t="s">
        <v>144</v>
      </c>
      <c r="D20" s="279"/>
      <c r="E20" s="280"/>
      <c r="F20" s="8"/>
    </row>
    <row r="21" spans="1:6" x14ac:dyDescent="0.25">
      <c r="A21" s="8"/>
      <c r="B21" s="10" t="s">
        <v>204</v>
      </c>
      <c r="C21" s="279" t="s">
        <v>50</v>
      </c>
      <c r="D21" s="279"/>
      <c r="E21" s="280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81" t="s">
        <v>51</v>
      </c>
      <c r="C25" s="282"/>
      <c r="D25" s="282"/>
      <c r="E25" s="283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5:E5"/>
    <mergeCell ref="C6:E6"/>
    <mergeCell ref="C7:E7"/>
    <mergeCell ref="C8:E8"/>
    <mergeCell ref="C19:E19"/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</mergeCells>
  <dataValidations count="1">
    <dataValidation type="list" showInputMessage="1" showErrorMessage="1" promptTitle="Mês de Referência" prompt="Escolha o mês de referência para atualização das tabelas e gráficos automaticamente!" sqref="C3">
      <formula1>Lista</formula1>
    </dataValidation>
  </dataValidations>
  <hyperlinks>
    <hyperlink ref="C21:E21" location="'1.13'!A1" display="Produção Industrial – Brasil e Espírito Santo - Índice em média móvel 3 meses com ajuste sazonal (jan2007 = 100) "/>
    <hyperlink ref="C20:E20" location="'1.12'!A1" display="Produção Industrial por Atividades - Espírito Santo - Variação (%)"/>
    <hyperlink ref="C19:E19" location="'1.11'!A1" display="Produção Industrial – Brasil e Unidades da Federação - Variação (%) acumulada em 12 meses"/>
    <hyperlink ref="C18:E18" location="'1.10'!A1" display="Produção Industrial - Brasil e Unidades da Federação - Variação (%) acumulada no ano"/>
    <hyperlink ref="C17:E17" location="'1.9'!A1" display="Produção Industrial – Brasil e Unidades da Federação - Sem ajuste sazonal"/>
    <hyperlink ref="C16:E16" location="'1.8'!A1" display="Produção Industrial – Brasil e Unidades da Federação - Com ajuste sazonal"/>
    <hyperlink ref="C10:E10" location="'1.5'!A1" display="Produção Industrial - Brasil e Espírito Santo - Variação (%)"/>
    <hyperlink ref="C6:E6" location="'1.1'!A1" display="Produção física industrial - Brasil e Unidades da Federação - Número Índice"/>
    <hyperlink ref="C7:E7" location="'1.2'!A1" display="Produção física industrial - Setores ES - Número Índice"/>
    <hyperlink ref="C8:E8" location="'1.3'!A1" display="Produção física industrial - Brasil e Unidades da Federação - Número Índice (Série com ajuste sazonal)"/>
    <hyperlink ref="C9:E9" location="'1.4'!A1" display="Indicadores Regionais da Indústria - Brasil e Unidades da Federação - Variação (%) "/>
    <hyperlink ref="C12:E12" location="'1.6'!A1" display="Produção Industrial Trimestral por atividades (Brasil e Espírito Santo) - Variação (%)"/>
    <hyperlink ref="C13:E13" location="'1.7'!A1" display="Indicadores Regionais da Indústria (Brasil e Unidades da Federação) - Variação (%) Acumulado em 12 meses"/>
    <hyperlink ref="C11" location="'1.6'!A1" display="Composição da Taxa de Crescimento da Industria Geral (p. p.) -  Espírito Santo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85"/>
  <sheetViews>
    <sheetView zoomScale="90" zoomScaleNormal="90" workbookViewId="0">
      <pane xSplit="1" ySplit="7" topLeftCell="B280" activePane="bottomRight" state="frozen"/>
      <selection activeCell="A271" sqref="A271:XFD285"/>
      <selection pane="topRight" activeCell="A271" sqref="A271:XFD285"/>
      <selection pane="bottomLeft" activeCell="A271" sqref="A271:XFD285"/>
      <selection pane="bottomRight" activeCell="A271" sqref="A271:XFD285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93" t="s">
        <v>130</v>
      </c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</row>
    <row r="3" spans="1:20" x14ac:dyDescent="0.25">
      <c r="B3" s="293" t="s">
        <v>131</v>
      </c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</row>
    <row r="4" spans="1:20" x14ac:dyDescent="0.25">
      <c r="A4" s="36"/>
      <c r="B4" s="293" t="s">
        <v>132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</row>
    <row r="5" spans="1:20" x14ac:dyDescent="0.25">
      <c r="A5" s="36"/>
      <c r="B5" s="293" t="s">
        <v>133</v>
      </c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</row>
    <row r="6" spans="1:20" ht="15" customHeight="1" x14ac:dyDescent="0.25">
      <c r="A6" s="294" t="s">
        <v>1</v>
      </c>
      <c r="B6" s="295" t="s">
        <v>165</v>
      </c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</row>
    <row r="7" spans="1:20" x14ac:dyDescent="0.25">
      <c r="A7" s="294"/>
      <c r="B7" s="219" t="s">
        <v>3</v>
      </c>
      <c r="C7" s="219" t="s">
        <v>4</v>
      </c>
      <c r="D7" s="220" t="s">
        <v>5</v>
      </c>
      <c r="E7" s="220" t="s">
        <v>6</v>
      </c>
      <c r="F7" s="220" t="s">
        <v>244</v>
      </c>
      <c r="G7" s="220" t="s">
        <v>7</v>
      </c>
      <c r="H7" s="220" t="s">
        <v>245</v>
      </c>
      <c r="I7" s="220" t="s">
        <v>8</v>
      </c>
      <c r="J7" s="220" t="s">
        <v>9</v>
      </c>
      <c r="K7" s="220" t="s">
        <v>10</v>
      </c>
      <c r="L7" s="220" t="s">
        <v>11</v>
      </c>
      <c r="M7" s="220" t="s">
        <v>12</v>
      </c>
      <c r="N7" s="220" t="s">
        <v>13</v>
      </c>
      <c r="O7" s="220" t="s">
        <v>14</v>
      </c>
      <c r="P7" s="219" t="s">
        <v>15</v>
      </c>
      <c r="Q7" s="220" t="s">
        <v>16</v>
      </c>
      <c r="R7" s="220" t="s">
        <v>246</v>
      </c>
      <c r="S7" s="220" t="s">
        <v>17</v>
      </c>
      <c r="T7" s="220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1">
        <f>Tabela_1!B258</f>
        <v>90.395700000000005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87.426689999999994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99.385149999999996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92.036529999999999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104.73802000000001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ht="16.5" customHeight="1" x14ac:dyDescent="0.25">
      <c r="A265" s="37">
        <v>45078</v>
      </c>
      <c r="B265" s="38">
        <f>Tabela_1!B263</f>
        <v>101.88764999999999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ht="16.5" customHeight="1" x14ac:dyDescent="0.25">
      <c r="A266" s="37">
        <v>45108</v>
      </c>
      <c r="B266" s="38">
        <f>Tabela_1!B264</f>
        <v>105.5124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ht="16.5" customHeight="1" x14ac:dyDescent="0.25">
      <c r="A267" s="37">
        <v>45139</v>
      </c>
      <c r="B267" s="38">
        <f>Tabela_1!B265</f>
        <v>111.26734999999999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ht="16.5" customHeight="1" x14ac:dyDescent="0.25">
      <c r="A268" s="37">
        <v>45170</v>
      </c>
      <c r="B268" s="38">
        <f>Tabela_1!B266</f>
        <v>106.2818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ht="16.5" customHeight="1" x14ac:dyDescent="0.25">
      <c r="A269" s="37">
        <v>45200</v>
      </c>
      <c r="B269" s="38">
        <f>Tabela_1!B267</f>
        <v>107.01406</v>
      </c>
      <c r="C269" s="38">
        <f>Tabela_1!C267</f>
        <v>103.98048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117.3439</v>
      </c>
      <c r="J269" s="38">
        <f>Tabela_1!J267</f>
        <v>105.38273</v>
      </c>
      <c r="K269" s="38">
        <f>Tabela_1!K267</f>
        <v>108.15815000000001</v>
      </c>
      <c r="L269" s="38">
        <f>Tabela_1!L267</f>
        <v>108.80936</v>
      </c>
      <c r="M269" s="38">
        <f>Tabela_1!M267</f>
        <v>115.65985999999999</v>
      </c>
      <c r="N269" s="38">
        <f>Tabela_1!N267</f>
        <v>106.74227</v>
      </c>
      <c r="O269" s="38">
        <f>Tabela_1!O267</f>
        <v>107.28203999999999</v>
      </c>
      <c r="P269" s="38">
        <f>Tabela_1!P267</f>
        <v>105.80383999999999</v>
      </c>
      <c r="Q269" s="38">
        <f>Tabela_1!Q267</f>
        <v>102.4032</v>
      </c>
      <c r="R269" s="38">
        <f>Tabela_1!R267</f>
        <v>107.27982</v>
      </c>
      <c r="S269" s="38">
        <f>Tabela_1!S267</f>
        <v>108.96451999999999</v>
      </c>
      <c r="T269" s="38">
        <f>Tabela_1!T267</f>
        <v>118.49218</v>
      </c>
    </row>
    <row r="270" spans="1:20" ht="16.5" customHeight="1" x14ac:dyDescent="0.25">
      <c r="A270" s="37">
        <v>45231</v>
      </c>
      <c r="B270" s="38">
        <f>Tabela_1!B268</f>
        <v>102.82135</v>
      </c>
      <c r="C270" s="38">
        <f>Tabela_1!C268</f>
        <v>98.168639999999996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100.54942</v>
      </c>
      <c r="K270" s="38">
        <f>Tabela_1!K268</f>
        <v>103.16562</v>
      </c>
      <c r="L270" s="38">
        <f>Tabela_1!L268</f>
        <v>110.24111000000001</v>
      </c>
      <c r="M270" s="38">
        <f>Tabela_1!M268</f>
        <v>115.31064000000001</v>
      </c>
      <c r="N270" s="38">
        <f>Tabela_1!N268</f>
        <v>101.96365</v>
      </c>
      <c r="O270" s="38">
        <f>Tabela_1!O268</f>
        <v>107.64933000000001</v>
      </c>
      <c r="P270" s="38">
        <f>Tabela_1!P268</f>
        <v>103.28325</v>
      </c>
      <c r="Q270" s="38">
        <f>Tabela_1!Q268</f>
        <v>95.429329999999993</v>
      </c>
      <c r="R270" s="38">
        <f>Tabela_1!R268</f>
        <v>102.73379</v>
      </c>
      <c r="S270" s="38">
        <f>Tabela_1!S268</f>
        <v>98.354650000000007</v>
      </c>
      <c r="T270" s="38">
        <f>Tabela_1!T268</f>
        <v>106.22496</v>
      </c>
    </row>
    <row r="271" spans="1:20" ht="16.5" customHeight="1" x14ac:dyDescent="0.25">
      <c r="A271" s="37">
        <v>45261</v>
      </c>
      <c r="B271" s="38">
        <f>Tabela_1!B269</f>
        <v>92.733260000000001</v>
      </c>
      <c r="C271" s="38">
        <f>Tabela_1!C269</f>
        <v>94.816839999999999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100.86036</v>
      </c>
      <c r="J271" s="38">
        <f>Tabela_1!J269</f>
        <v>95.385040000000004</v>
      </c>
      <c r="K271" s="38">
        <f>Tabela_1!K269</f>
        <v>97.706680000000006</v>
      </c>
      <c r="L271" s="38">
        <f>Tabela_1!L269</f>
        <v>118.75664999999999</v>
      </c>
      <c r="M271" s="38">
        <f>Tabela_1!M269</f>
        <v>107.60691</v>
      </c>
      <c r="N271" s="38">
        <f>Tabela_1!N269</f>
        <v>85.253960000000006</v>
      </c>
      <c r="O271" s="38">
        <f>Tabela_1!O269</f>
        <v>96.666809999999998</v>
      </c>
      <c r="P271" s="38">
        <f>Tabela_1!P269</f>
        <v>88.193110000000004</v>
      </c>
      <c r="Q271" s="38">
        <f>Tabela_1!Q269</f>
        <v>81.221620000000001</v>
      </c>
      <c r="R271" s="38">
        <f>Tabela_1!R269</f>
        <v>89.828850000000003</v>
      </c>
      <c r="S271" s="38">
        <f>Tabela_1!S269</f>
        <v>95.363550000000004</v>
      </c>
      <c r="T271" s="38">
        <f>Tabela_1!T269</f>
        <v>95.300039999999996</v>
      </c>
    </row>
    <row r="272" spans="1:20" ht="16.5" customHeight="1" x14ac:dyDescent="0.25">
      <c r="A272" s="37">
        <v>45292</v>
      </c>
      <c r="B272" s="38">
        <f>Tabela_1!B270</f>
        <v>93.751900000000006</v>
      </c>
      <c r="C272" s="38">
        <f>Tabela_1!C270</f>
        <v>97.247389999999996</v>
      </c>
      <c r="D272" s="38">
        <f>Tabela_1!D270</f>
        <v>108.48008</v>
      </c>
      <c r="E272" s="38">
        <f>Tabela_1!E270</f>
        <v>94.495419999999996</v>
      </c>
      <c r="F272" s="38">
        <f>Tabela_1!F270</f>
        <v>104.05595</v>
      </c>
      <c r="G272" s="38">
        <f>Tabela_1!G270</f>
        <v>97.062780000000004</v>
      </c>
      <c r="H272" s="38">
        <f>Tabela_1!H270</f>
        <v>139.15334999999999</v>
      </c>
      <c r="I272" s="38">
        <f>Tabela_1!I270</f>
        <v>102.0658</v>
      </c>
      <c r="J272" s="38">
        <f>Tabela_1!J270</f>
        <v>98.004189999999994</v>
      </c>
      <c r="K272" s="38">
        <f>Tabela_1!K270</f>
        <v>95.205219999999997</v>
      </c>
      <c r="L272" s="38">
        <f>Tabela_1!L270</f>
        <v>112.65433</v>
      </c>
      <c r="M272" s="38">
        <f>Tabela_1!M270</f>
        <v>108.86751</v>
      </c>
      <c r="N272" s="38">
        <f>Tabela_1!N270</f>
        <v>87.013289999999998</v>
      </c>
      <c r="O272" s="38">
        <f>Tabela_1!O270</f>
        <v>99.036969999999997</v>
      </c>
      <c r="P272" s="38">
        <f>Tabela_1!P270</f>
        <v>95.584879999999998</v>
      </c>
      <c r="Q272" s="38">
        <f>Tabela_1!Q270</f>
        <v>81.937629999999999</v>
      </c>
      <c r="R272" s="38">
        <f>Tabela_1!R270</f>
        <v>79.708920000000006</v>
      </c>
      <c r="S272" s="38">
        <f>Tabela_1!S270</f>
        <v>97.180210000000002</v>
      </c>
      <c r="T272" s="38">
        <f>Tabela_1!T270</f>
        <v>88.182599999999994</v>
      </c>
    </row>
    <row r="273" spans="1:20" ht="16.5" customHeight="1" x14ac:dyDescent="0.25">
      <c r="A273" s="37">
        <v>45323</v>
      </c>
      <c r="B273" s="38">
        <f>Tabela_1!B271</f>
        <v>92.360979999999998</v>
      </c>
      <c r="C273" s="38">
        <f>Tabela_1!C271</f>
        <v>92.082459999999998</v>
      </c>
      <c r="D273" s="38">
        <f>Tabela_1!D271</f>
        <v>116.42179</v>
      </c>
      <c r="E273" s="38">
        <f>Tabela_1!E271</f>
        <v>84.330359999999999</v>
      </c>
      <c r="F273" s="38">
        <f>Tabela_1!F271</f>
        <v>92.160030000000006</v>
      </c>
      <c r="G273" s="38">
        <f>Tabela_1!G271</f>
        <v>95.192359999999994</v>
      </c>
      <c r="H273" s="38">
        <f>Tabela_1!H271</f>
        <v>138.86843999999999</v>
      </c>
      <c r="I273" s="38">
        <f>Tabela_1!I271</f>
        <v>100.07210000000001</v>
      </c>
      <c r="J273" s="38">
        <f>Tabela_1!J271</f>
        <v>93.474220000000003</v>
      </c>
      <c r="K273" s="38">
        <f>Tabela_1!K271</f>
        <v>93.967619999999997</v>
      </c>
      <c r="L273" s="38">
        <f>Tabela_1!L271</f>
        <v>110.02221</v>
      </c>
      <c r="M273" s="38">
        <f>Tabela_1!M271</f>
        <v>103.09656</v>
      </c>
      <c r="N273" s="38">
        <f>Tabela_1!N271</f>
        <v>87.289879999999997</v>
      </c>
      <c r="O273" s="38">
        <f>Tabela_1!O271</f>
        <v>97.671130000000005</v>
      </c>
      <c r="P273" s="38">
        <f>Tabela_1!P271</f>
        <v>99.046239999999997</v>
      </c>
      <c r="Q273" s="38">
        <f>Tabela_1!Q271</f>
        <v>91.654489999999996</v>
      </c>
      <c r="R273" s="38">
        <f>Tabela_1!R271</f>
        <v>74.32105</v>
      </c>
      <c r="S273" s="38">
        <f>Tabela_1!S271</f>
        <v>89.311440000000005</v>
      </c>
      <c r="T273" s="38">
        <f>Tabela_1!T271</f>
        <v>86.058549999999997</v>
      </c>
    </row>
    <row r="274" spans="1:20" ht="16.5" customHeight="1" x14ac:dyDescent="0.25">
      <c r="A274" s="37">
        <v>45352</v>
      </c>
      <c r="B274" s="38">
        <f>Tabela_1!B272</f>
        <v>96.500209999999996</v>
      </c>
      <c r="C274" s="38">
        <f>Tabela_1!C272</f>
        <v>95.34948</v>
      </c>
      <c r="D274" s="38">
        <f>Tabela_1!D272</f>
        <v>110.44288</v>
      </c>
      <c r="E274" s="38">
        <f>Tabela_1!E272</f>
        <v>93.346620000000001</v>
      </c>
      <c r="F274" s="38">
        <f>Tabela_1!F272</f>
        <v>95.118309999999994</v>
      </c>
      <c r="G274" s="38">
        <f>Tabela_1!G272</f>
        <v>97.511499999999998</v>
      </c>
      <c r="H274" s="38">
        <f>Tabela_1!H272</f>
        <v>127.38473</v>
      </c>
      <c r="I274" s="38">
        <f>Tabela_1!I272</f>
        <v>98.371949999999998</v>
      </c>
      <c r="J274" s="38">
        <f>Tabela_1!J272</f>
        <v>100.68107999999999</v>
      </c>
      <c r="K274" s="38">
        <f>Tabela_1!K272</f>
        <v>100.09878</v>
      </c>
      <c r="L274" s="38">
        <f>Tabela_1!L272</f>
        <v>109.8322</v>
      </c>
      <c r="M274" s="38">
        <f>Tabela_1!M272</f>
        <v>107.08881</v>
      </c>
      <c r="N274" s="38">
        <f>Tabela_1!N272</f>
        <v>91.652730000000005</v>
      </c>
      <c r="O274" s="38">
        <f>Tabela_1!O272</f>
        <v>92.070070000000001</v>
      </c>
      <c r="P274" s="38">
        <f>Tabela_1!P272</f>
        <v>101.18537999999999</v>
      </c>
      <c r="Q274" s="38">
        <f>Tabela_1!Q272</f>
        <v>97.464820000000003</v>
      </c>
      <c r="R274" s="38">
        <f>Tabela_1!R272</f>
        <v>78.71942</v>
      </c>
      <c r="S274" s="38">
        <f>Tabela_1!S272</f>
        <v>90.400289999999998</v>
      </c>
      <c r="T274" s="38">
        <f>Tabela_1!T272</f>
        <v>88.846540000000005</v>
      </c>
    </row>
    <row r="275" spans="1:20" s="247" customFormat="1" ht="16.5" customHeight="1" x14ac:dyDescent="0.25">
      <c r="A275" s="37">
        <v>45383</v>
      </c>
      <c r="B275" s="38">
        <f>Tabela_1!B273</f>
        <v>99.72287</v>
      </c>
      <c r="C275" s="38">
        <f>Tabela_1!C273</f>
        <v>92.838949999999997</v>
      </c>
      <c r="D275" s="38">
        <f>Tabela_1!D273</f>
        <v>105.65336000000001</v>
      </c>
      <c r="E275" s="38">
        <f>Tabela_1!E273</f>
        <v>76.951629999999994</v>
      </c>
      <c r="F275" s="38">
        <f>Tabela_1!F273</f>
        <v>89.601240000000004</v>
      </c>
      <c r="G275" s="38">
        <f>Tabela_1!G273</f>
        <v>95.345780000000005</v>
      </c>
      <c r="H275" s="38">
        <f>Tabela_1!H273</f>
        <v>116.0086</v>
      </c>
      <c r="I275" s="38">
        <f>Tabela_1!I273</f>
        <v>105.21619</v>
      </c>
      <c r="J275" s="38">
        <f>Tabela_1!J273</f>
        <v>93.621420000000001</v>
      </c>
      <c r="K275" s="38">
        <f>Tabela_1!K273</f>
        <v>102.19022</v>
      </c>
      <c r="L275" s="38">
        <f>Tabela_1!L273</f>
        <v>113.81634</v>
      </c>
      <c r="M275" s="38">
        <f>Tabela_1!M273</f>
        <v>103.31014</v>
      </c>
      <c r="N275" s="38">
        <f>Tabela_1!N273</f>
        <v>99.154920000000004</v>
      </c>
      <c r="O275" s="38">
        <f>Tabela_1!O273</f>
        <v>103.94723</v>
      </c>
      <c r="P275" s="38">
        <f>Tabela_1!P273</f>
        <v>106.69906</v>
      </c>
      <c r="Q275" s="38">
        <f>Tabela_1!Q273</f>
        <v>103.70707</v>
      </c>
      <c r="R275" s="38">
        <f>Tabela_1!R273</f>
        <v>94.688400000000001</v>
      </c>
      <c r="S275" s="38">
        <f>Tabela_1!S273</f>
        <v>96.530010000000004</v>
      </c>
      <c r="T275" s="38">
        <f>Tabela_1!T273</f>
        <v>94.008260000000007</v>
      </c>
    </row>
    <row r="276" spans="1:20" s="251" customFormat="1" ht="16.5" customHeight="1" x14ac:dyDescent="0.25">
      <c r="A276" s="37">
        <v>45413</v>
      </c>
      <c r="B276" s="38">
        <f>Tabela_1!B274</f>
        <v>103.50713</v>
      </c>
      <c r="C276" s="38">
        <f>Tabela_1!C274</f>
        <v>100.51793000000001</v>
      </c>
      <c r="D276" s="38">
        <f>Tabela_1!D274</f>
        <v>108.5616</v>
      </c>
      <c r="E276" s="38">
        <f>Tabela_1!E274</f>
        <v>106.21857</v>
      </c>
      <c r="F276" s="38">
        <f>Tabela_1!F274</f>
        <v>97.366810000000001</v>
      </c>
      <c r="G276" s="38">
        <f>Tabela_1!G274</f>
        <v>96.768180000000001</v>
      </c>
      <c r="H276" s="38">
        <f>Tabela_1!H274</f>
        <v>118.51924</v>
      </c>
      <c r="I276" s="38">
        <f>Tabela_1!I274</f>
        <v>107.70206</v>
      </c>
      <c r="J276" s="38">
        <f>Tabela_1!J274</f>
        <v>107.67233</v>
      </c>
      <c r="K276" s="38">
        <f>Tabela_1!K274</f>
        <v>106.70274999999999</v>
      </c>
      <c r="L276" s="38">
        <f>Tabela_1!L274</f>
        <v>103.83468000000001</v>
      </c>
      <c r="M276" s="38">
        <f>Tabela_1!M274</f>
        <v>104.67022</v>
      </c>
      <c r="N276" s="38">
        <f>Tabela_1!N274</f>
        <v>105.79403000000001</v>
      </c>
      <c r="O276" s="38">
        <f>Tabela_1!O274</f>
        <v>105.03588000000001</v>
      </c>
      <c r="P276" s="38">
        <f>Tabela_1!P274</f>
        <v>107.27699</v>
      </c>
      <c r="Q276" s="38">
        <f>Tabela_1!Q274</f>
        <v>79.576300000000003</v>
      </c>
      <c r="R276" s="38">
        <f>Tabela_1!R274</f>
        <v>115.7693</v>
      </c>
      <c r="S276" s="38">
        <f>Tabela_1!S274</f>
        <v>119.57297</v>
      </c>
      <c r="T276" s="38">
        <f>Tabela_1!T274</f>
        <v>120.00371</v>
      </c>
    </row>
    <row r="277" spans="1:20" s="253" customFormat="1" ht="16.5" customHeight="1" x14ac:dyDescent="0.25">
      <c r="A277" s="37">
        <v>45444</v>
      </c>
      <c r="B277" s="38">
        <f>Tabela_1!B275</f>
        <v>105.19257</v>
      </c>
      <c r="C277" s="38">
        <f>Tabela_1!C275</f>
        <v>92.862979999999993</v>
      </c>
      <c r="D277" s="38">
        <f>Tabela_1!D275</f>
        <v>95.420730000000006</v>
      </c>
      <c r="E277" s="38">
        <f>Tabela_1!E275</f>
        <v>122.79877</v>
      </c>
      <c r="F277" s="38">
        <f>Tabela_1!F275</f>
        <v>97.768820000000005</v>
      </c>
      <c r="G277" s="38">
        <f>Tabela_1!G275</f>
        <v>99.482810000000001</v>
      </c>
      <c r="H277" s="38">
        <f>Tabela_1!H275</f>
        <v>135.15075999999999</v>
      </c>
      <c r="I277" s="38">
        <f>Tabela_1!I275</f>
        <v>97.414569999999998</v>
      </c>
      <c r="J277" s="38">
        <f>Tabela_1!J275</f>
        <v>99.041370000000001</v>
      </c>
      <c r="K277" s="38">
        <f>Tabela_1!K275</f>
        <v>109.07454</v>
      </c>
      <c r="L277" s="38">
        <f>Tabela_1!L275</f>
        <v>100.56681</v>
      </c>
      <c r="M277" s="38">
        <f>Tabela_1!M275</f>
        <v>105.20968000000001</v>
      </c>
      <c r="N277" s="38">
        <f>Tabela_1!N275</f>
        <v>109.24702000000001</v>
      </c>
      <c r="O277" s="38">
        <f>Tabela_1!O275</f>
        <v>107.09721</v>
      </c>
      <c r="P277" s="38">
        <f>Tabela_1!P275</f>
        <v>103.30313</v>
      </c>
      <c r="Q277" s="38">
        <f>Tabela_1!Q275</f>
        <v>98.143709999999999</v>
      </c>
      <c r="R277" s="38">
        <f>Tabela_1!R275</f>
        <v>127.22138</v>
      </c>
      <c r="S277" s="38">
        <f>Tabela_1!S275</f>
        <v>121.11671</v>
      </c>
      <c r="T277" s="38">
        <f>Tabela_1!T275</f>
        <v>118.76778</v>
      </c>
    </row>
    <row r="278" spans="1:20" s="255" customFormat="1" ht="16.5" customHeight="1" x14ac:dyDescent="0.25">
      <c r="A278" s="37">
        <v>45474</v>
      </c>
      <c r="B278" s="38">
        <f>Tabela_1!B276</f>
        <v>111.97463999999999</v>
      </c>
      <c r="C278" s="38">
        <f>Tabela_1!C276</f>
        <v>101.66199</v>
      </c>
      <c r="D278" s="38">
        <f>Tabela_1!D276</f>
        <v>106.84573</v>
      </c>
      <c r="E278" s="38">
        <f>Tabela_1!E276</f>
        <v>126.89663</v>
      </c>
      <c r="F278" s="38">
        <f>Tabela_1!F276</f>
        <v>98.640429999999995</v>
      </c>
      <c r="G278" s="38">
        <f>Tabela_1!G276</f>
        <v>104.70522</v>
      </c>
      <c r="H278" s="38">
        <f>Tabela_1!H276</f>
        <v>140.90944999999999</v>
      </c>
      <c r="I278" s="38">
        <f>Tabela_1!I276</f>
        <v>110.23256000000001</v>
      </c>
      <c r="J278" s="38">
        <f>Tabela_1!J276</f>
        <v>104.21491</v>
      </c>
      <c r="K278" s="38">
        <f>Tabela_1!K276</f>
        <v>117.64344</v>
      </c>
      <c r="L278" s="38">
        <f>Tabela_1!L276</f>
        <v>113.83359</v>
      </c>
      <c r="M278" s="38">
        <f>Tabela_1!M276</f>
        <v>107.44972</v>
      </c>
      <c r="N278" s="38">
        <f>Tabela_1!N276</f>
        <v>112.12170999999999</v>
      </c>
      <c r="O278" s="38">
        <f>Tabela_1!O276</f>
        <v>116.42272</v>
      </c>
      <c r="P278" s="38">
        <f>Tabela_1!P276</f>
        <v>114.93116999999999</v>
      </c>
      <c r="Q278" s="38">
        <f>Tabela_1!Q276</f>
        <v>107.17592999999999</v>
      </c>
      <c r="R278" s="38">
        <f>Tabela_1!R276</f>
        <v>116.70249</v>
      </c>
      <c r="S278" s="38">
        <f>Tabela_1!S276</f>
        <v>133.58461</v>
      </c>
      <c r="T278" s="38">
        <f>Tabela_1!T276</f>
        <v>128.33887999999999</v>
      </c>
    </row>
    <row r="279" spans="1:20" s="262" customFormat="1" ht="16.5" customHeight="1" x14ac:dyDescent="0.25">
      <c r="A279" s="37">
        <v>45505</v>
      </c>
      <c r="B279" s="38">
        <f>Tabela_1!B277</f>
        <v>113.82277000000001</v>
      </c>
      <c r="C279" s="38">
        <f>Tabela_1!C277</f>
        <v>103.40994999999999</v>
      </c>
      <c r="D279" s="38">
        <f>Tabela_1!D277</f>
        <v>115.65354000000001</v>
      </c>
      <c r="E279" s="38">
        <f>Tabela_1!E277</f>
        <v>126.11542</v>
      </c>
      <c r="F279" s="38">
        <f>Tabela_1!F277</f>
        <v>109.72545</v>
      </c>
      <c r="G279" s="38">
        <f>Tabela_1!G277</f>
        <v>115.41603000000001</v>
      </c>
      <c r="H279" s="38">
        <f>Tabela_1!H277</f>
        <v>103.27831</v>
      </c>
      <c r="I279" s="38">
        <f>Tabela_1!I277</f>
        <v>111.26598</v>
      </c>
      <c r="J279" s="38">
        <f>Tabela_1!J277</f>
        <v>104.12508</v>
      </c>
      <c r="K279" s="38">
        <f>Tabela_1!K277</f>
        <v>120.70140000000001</v>
      </c>
      <c r="L279" s="38">
        <f>Tabela_1!L277</f>
        <v>115.79258</v>
      </c>
      <c r="M279" s="38">
        <f>Tabela_1!M277</f>
        <v>110.91633</v>
      </c>
      <c r="N279" s="38">
        <f>Tabela_1!N277</f>
        <v>114.90176</v>
      </c>
      <c r="O279" s="38">
        <f>Tabela_1!O277</f>
        <v>115.97092000000001</v>
      </c>
      <c r="P279" s="38">
        <f>Tabela_1!P277</f>
        <v>114.75568</v>
      </c>
      <c r="Q279" s="38">
        <f>Tabela_1!Q277</f>
        <v>104.83799999999999</v>
      </c>
      <c r="R279" s="38">
        <f>Tabela_1!R277</f>
        <v>129.85516000000001</v>
      </c>
      <c r="S279" s="38">
        <f>Tabela_1!S277</f>
        <v>130.49306000000001</v>
      </c>
      <c r="T279" s="38">
        <f>Tabela_1!T277</f>
        <v>132.44449</v>
      </c>
    </row>
    <row r="280" spans="1:20" s="263" customFormat="1" ht="16.5" customHeight="1" x14ac:dyDescent="0.25">
      <c r="A280" s="37">
        <v>45536</v>
      </c>
      <c r="B280" s="38">
        <f>Tabela_1!B278</f>
        <v>109.84273</v>
      </c>
      <c r="C280" s="38">
        <f>Tabela_1!C278</f>
        <v>101.02394</v>
      </c>
      <c r="D280" s="38">
        <f>Tabela_1!D278</f>
        <v>103.7077</v>
      </c>
      <c r="E280" s="38">
        <f>Tabela_1!E278</f>
        <v>119.27537</v>
      </c>
      <c r="F280" s="38">
        <f>Tabela_1!F278</f>
        <v>104.26616</v>
      </c>
      <c r="G280" s="38">
        <f>Tabela_1!G278</f>
        <v>105.76473</v>
      </c>
      <c r="H280" s="38">
        <f>Tabela_1!H278</f>
        <v>104.14998</v>
      </c>
      <c r="I280" s="38">
        <f>Tabela_1!I278</f>
        <v>108.17686</v>
      </c>
      <c r="J280" s="38">
        <f>Tabela_1!J278</f>
        <v>101.5685</v>
      </c>
      <c r="K280" s="38">
        <f>Tabela_1!K278</f>
        <v>113.91811</v>
      </c>
      <c r="L280" s="38">
        <f>Tabela_1!L278</f>
        <v>115.55459</v>
      </c>
      <c r="M280" s="38">
        <f>Tabela_1!M278</f>
        <v>107.66915</v>
      </c>
      <c r="N280" s="38">
        <f>Tabela_1!N278</f>
        <v>111.42368</v>
      </c>
      <c r="O280" s="38">
        <f>Tabela_1!O278</f>
        <v>111.41959</v>
      </c>
      <c r="P280" s="38">
        <f>Tabela_1!P278</f>
        <v>110.42756</v>
      </c>
      <c r="Q280" s="38">
        <f>Tabela_1!Q278</f>
        <v>97.725250000000003</v>
      </c>
      <c r="R280" s="38">
        <f>Tabela_1!R278</f>
        <v>121.01568</v>
      </c>
      <c r="S280" s="38">
        <f>Tabela_1!S278</f>
        <v>119.37717000000001</v>
      </c>
      <c r="T280" s="38">
        <f>Tabela_1!T278</f>
        <v>132.16079999999999</v>
      </c>
    </row>
    <row r="281" spans="1:20" s="264" customFormat="1" ht="16.5" customHeight="1" x14ac:dyDescent="0.25">
      <c r="A281" s="37">
        <v>45566</v>
      </c>
      <c r="B281" s="38">
        <f>Tabela_1!B279</f>
        <v>113.42148</v>
      </c>
      <c r="C281" s="38">
        <f>Tabela_1!C279</f>
        <v>108.0817</v>
      </c>
      <c r="D281" s="38">
        <f>Tabela_1!D279</f>
        <v>104.24402000000001</v>
      </c>
      <c r="E281" s="38">
        <f>Tabela_1!E279</f>
        <v>131.47583</v>
      </c>
      <c r="F281" s="38">
        <f>Tabela_1!F279</f>
        <v>99.265270000000001</v>
      </c>
      <c r="G281" s="38">
        <f>Tabela_1!G279</f>
        <v>114.84141</v>
      </c>
      <c r="H281" s="38">
        <f>Tabela_1!H279</f>
        <v>114.58257999999999</v>
      </c>
      <c r="I281" s="38">
        <f>Tabela_1!I279</f>
        <v>116.90331999999999</v>
      </c>
      <c r="J281" s="38">
        <f>Tabela_1!J279</f>
        <v>107.03059</v>
      </c>
      <c r="K281" s="38">
        <f>Tabela_1!K279</f>
        <v>114.31518</v>
      </c>
      <c r="L281" s="38">
        <f>Tabela_1!L279</f>
        <v>110.66893</v>
      </c>
      <c r="M281" s="38">
        <f>Tabela_1!M279</f>
        <v>108.62042</v>
      </c>
      <c r="N281" s="38">
        <f>Tabela_1!N279</f>
        <v>113.19794</v>
      </c>
      <c r="O281" s="38">
        <f>Tabela_1!O279</f>
        <v>119.17598</v>
      </c>
      <c r="P281" s="38">
        <f>Tabela_1!P279</f>
        <v>119.00245</v>
      </c>
      <c r="Q281" s="38">
        <f>Tabela_1!Q279</f>
        <v>105.60356</v>
      </c>
      <c r="R281" s="38">
        <f>Tabela_1!R279</f>
        <v>114.99684999999999</v>
      </c>
      <c r="S281" s="38">
        <f>Tabela_1!S279</f>
        <v>123.49845999999999</v>
      </c>
      <c r="T281" s="38">
        <f>Tabela_1!T279</f>
        <v>119.75145999999999</v>
      </c>
    </row>
    <row r="282" spans="1:20" s="266" customFormat="1" ht="16.5" customHeight="1" x14ac:dyDescent="0.25">
      <c r="A282" s="37">
        <v>45597</v>
      </c>
      <c r="B282" s="38">
        <f>Tabela_1!B280</f>
        <v>104.49482</v>
      </c>
      <c r="C282" s="38">
        <f>Tabela_1!C280</f>
        <v>102.50629000000001</v>
      </c>
      <c r="D282" s="38">
        <f>Tabela_1!D280</f>
        <v>103.11951999999999</v>
      </c>
      <c r="E282" s="38">
        <f>Tabela_1!E280</f>
        <v>129.46700000000001</v>
      </c>
      <c r="F282" s="38">
        <f>Tabela_1!F280</f>
        <v>99.662509999999997</v>
      </c>
      <c r="G282" s="38">
        <f>Tabela_1!G280</f>
        <v>110.17322</v>
      </c>
      <c r="H282" s="38">
        <f>Tabela_1!H280</f>
        <v>112.66475</v>
      </c>
      <c r="I282" s="38">
        <f>Tabela_1!I280</f>
        <v>111.69976</v>
      </c>
      <c r="J282" s="38">
        <f>Tabela_1!J280</f>
        <v>99.117199999999997</v>
      </c>
      <c r="K282" s="38">
        <f>Tabela_1!K280</f>
        <v>103.18642</v>
      </c>
      <c r="L282" s="38">
        <f>Tabela_1!L280</f>
        <v>97.109849999999994</v>
      </c>
      <c r="M282" s="38">
        <f>Tabela_1!M280</f>
        <v>105.81706</v>
      </c>
      <c r="N282" s="38">
        <f>Tabela_1!N280</f>
        <v>99.409369999999996</v>
      </c>
      <c r="O282" s="38">
        <f>Tabela_1!O280</f>
        <v>113.85884</v>
      </c>
      <c r="P282" s="38">
        <f>Tabela_1!P280</f>
        <v>111.28522</v>
      </c>
      <c r="Q282" s="38">
        <f>Tabela_1!Q280</f>
        <v>96.796080000000003</v>
      </c>
      <c r="R282" s="38">
        <f>Tabela_1!R280</f>
        <v>99.487049999999996</v>
      </c>
      <c r="S282" s="38">
        <f>Tabela_1!S280</f>
        <v>113.26237999999999</v>
      </c>
      <c r="T282" s="38">
        <f>Tabela_1!T280</f>
        <v>103.54564999999999</v>
      </c>
    </row>
    <row r="283" spans="1:20" s="267" customFormat="1" ht="16.5" customHeight="1" x14ac:dyDescent="0.25">
      <c r="A283" s="37">
        <v>45627</v>
      </c>
      <c r="B283" s="38">
        <f>Tabela_1!B281</f>
        <v>93.990039999999993</v>
      </c>
      <c r="C283" s="38">
        <f>Tabela_1!C281</f>
        <v>99.436250000000001</v>
      </c>
      <c r="D283" s="38">
        <f>Tabela_1!D281</f>
        <v>90.37182</v>
      </c>
      <c r="E283" s="38">
        <f>Tabela_1!E281</f>
        <v>124.76946</v>
      </c>
      <c r="F283" s="38">
        <f>Tabela_1!F281</f>
        <v>105.12378</v>
      </c>
      <c r="G283" s="38">
        <f>Tabela_1!G281</f>
        <v>87.124200000000002</v>
      </c>
      <c r="H283" s="38">
        <f>Tabela_1!H281</f>
        <v>108.32120999999999</v>
      </c>
      <c r="I283" s="38">
        <f>Tabela_1!I281</f>
        <v>110.95437</v>
      </c>
      <c r="J283" s="38">
        <f>Tabela_1!J281</f>
        <v>99.487309999999994</v>
      </c>
      <c r="K283" s="38">
        <f>Tabela_1!K281</f>
        <v>96.213470000000001</v>
      </c>
      <c r="L283" s="38">
        <f>Tabela_1!L281</f>
        <v>107.81717</v>
      </c>
      <c r="M283" s="38">
        <f>Tabela_1!M281</f>
        <v>102.12905000000001</v>
      </c>
      <c r="N283" s="38">
        <f>Tabela_1!N281</f>
        <v>83.229650000000007</v>
      </c>
      <c r="O283" s="38">
        <f>Tabela_1!O281</f>
        <v>99.186409999999995</v>
      </c>
      <c r="P283" s="38">
        <f>Tabela_1!P281</f>
        <v>93.778049999999993</v>
      </c>
      <c r="Q283" s="38">
        <f>Tabela_1!Q281</f>
        <v>84.341269999999994</v>
      </c>
      <c r="R283" s="38">
        <f>Tabela_1!R281</f>
        <v>80.01943</v>
      </c>
      <c r="S283" s="38">
        <f>Tabela_1!S281</f>
        <v>102.96268000000001</v>
      </c>
      <c r="T283" s="38">
        <f>Tabela_1!T281</f>
        <v>92.742530000000002</v>
      </c>
    </row>
    <row r="284" spans="1:20" s="270" customFormat="1" ht="16.5" customHeight="1" x14ac:dyDescent="0.25">
      <c r="A284" s="37">
        <v>45658</v>
      </c>
      <c r="B284" s="38">
        <f>Tabela_1!B282</f>
        <v>94.996290000000002</v>
      </c>
      <c r="C284" s="38">
        <f>Tabela_1!C282</f>
        <v>94.426490000000001</v>
      </c>
      <c r="D284" s="38">
        <f>Tabela_1!D282</f>
        <v>106.90604</v>
      </c>
      <c r="E284" s="38">
        <f>Tabela_1!E282</f>
        <v>95.47739</v>
      </c>
      <c r="F284" s="38">
        <f>Tabela_1!F282</f>
        <v>92.273669999999996</v>
      </c>
      <c r="G284" s="38">
        <f>Tabela_1!G282</f>
        <v>97.150189999999995</v>
      </c>
      <c r="H284" s="38">
        <f>Tabela_1!H282</f>
        <v>118.13937</v>
      </c>
      <c r="I284" s="38">
        <f>Tabela_1!I282</f>
        <v>83.536720000000003</v>
      </c>
      <c r="J284" s="38">
        <f>Tabela_1!J282</f>
        <v>102.38695</v>
      </c>
      <c r="K284" s="38">
        <f>Tabela_1!K282</f>
        <v>94.858699999999999</v>
      </c>
      <c r="L284" s="38">
        <f>Tabela_1!L282</f>
        <v>102.60088</v>
      </c>
      <c r="M284" s="38">
        <f>Tabela_1!M282</f>
        <v>106.60468</v>
      </c>
      <c r="N284" s="38">
        <f>Tabela_1!N282</f>
        <v>87.55977</v>
      </c>
      <c r="O284" s="38">
        <f>Tabela_1!O282</f>
        <v>100.18521</v>
      </c>
      <c r="P284" s="38">
        <f>Tabela_1!P282</f>
        <v>104.49937</v>
      </c>
      <c r="Q284" s="38">
        <f>Tabela_1!Q282</f>
        <v>89.221090000000004</v>
      </c>
      <c r="R284" s="38">
        <f>Tabela_1!R282</f>
        <v>72.087469999999996</v>
      </c>
      <c r="S284" s="38">
        <f>Tabela_1!S282</f>
        <v>98.436139999999995</v>
      </c>
      <c r="T284" s="38">
        <f>Tabela_1!T282</f>
        <v>88.458479999999994</v>
      </c>
    </row>
    <row r="285" spans="1:20" s="271" customFormat="1" ht="16.5" customHeight="1" x14ac:dyDescent="0.25">
      <c r="A285" s="37">
        <v>45689</v>
      </c>
      <c r="B285" s="38">
        <f>Tabela_1!B283</f>
        <v>93.702160000000006</v>
      </c>
      <c r="C285" s="38">
        <f>Tabela_1!C283</f>
        <v>87.776290000000003</v>
      </c>
      <c r="D285" s="38">
        <f>Tabela_1!D283</f>
        <v>112.99500999999999</v>
      </c>
      <c r="E285" s="38">
        <f>Tabela_1!E283</f>
        <v>88.668790000000001</v>
      </c>
      <c r="F285" s="38">
        <f>Tabela_1!F283</f>
        <v>88.494100000000003</v>
      </c>
      <c r="G285" s="38">
        <f>Tabela_1!G283</f>
        <v>94.969809999999995</v>
      </c>
      <c r="H285" s="38">
        <f>Tabela_1!H283</f>
        <v>104.88404</v>
      </c>
      <c r="I285" s="38">
        <f>Tabela_1!I283</f>
        <v>78.768249999999995</v>
      </c>
      <c r="J285" s="38">
        <f>Tabela_1!J283</f>
        <v>92.117900000000006</v>
      </c>
      <c r="K285" s="38">
        <f>Tabela_1!K283</f>
        <v>93.339979999999997</v>
      </c>
      <c r="L285" s="38">
        <f>Tabela_1!L283</f>
        <v>97.235560000000007</v>
      </c>
      <c r="M285" s="38">
        <f>Tabela_1!M283</f>
        <v>99.689729999999997</v>
      </c>
      <c r="N285" s="38">
        <f>Tabela_1!N283</f>
        <v>88.297809999999998</v>
      </c>
      <c r="O285" s="38">
        <f>Tabela_1!O283</f>
        <v>103.02146</v>
      </c>
      <c r="P285" s="38">
        <f>Tabela_1!P283</f>
        <v>104.96013000000001</v>
      </c>
      <c r="Q285" s="38">
        <f>Tabela_1!Q283</f>
        <v>90.518370000000004</v>
      </c>
      <c r="R285" s="38">
        <f>Tabela_1!R283</f>
        <v>72.145870000000002</v>
      </c>
      <c r="S285" s="38">
        <f>Tabela_1!S283</f>
        <v>90.393069999999994</v>
      </c>
      <c r="T285" s="38">
        <f>Tabela_1!T283</f>
        <v>85.950659999999999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T285"/>
  <sheetViews>
    <sheetView zoomScale="90" zoomScaleNormal="90" workbookViewId="0">
      <pane xSplit="1" ySplit="7" topLeftCell="B268" activePane="bottomRight" state="frozen"/>
      <selection activeCell="A271" sqref="A271:XFD285"/>
      <selection pane="topRight" activeCell="A271" sqref="A271:XFD285"/>
      <selection pane="bottomLeft" activeCell="A271" sqref="A271:XFD285"/>
      <selection pane="bottomRight" activeCell="A271" sqref="A271:XFD285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93" t="s">
        <v>134</v>
      </c>
      <c r="C2" s="293"/>
      <c r="D2" s="293"/>
      <c r="E2" s="293"/>
      <c r="F2" s="293"/>
      <c r="G2" s="293"/>
      <c r="H2" s="293"/>
    </row>
    <row r="3" spans="1:8" x14ac:dyDescent="0.25">
      <c r="B3" s="293" t="s">
        <v>135</v>
      </c>
      <c r="C3" s="293"/>
      <c r="D3" s="293"/>
      <c r="E3" s="293"/>
      <c r="F3" s="293"/>
      <c r="G3" s="293"/>
      <c r="H3" s="293"/>
    </row>
    <row r="4" spans="1:8" x14ac:dyDescent="0.25">
      <c r="A4" s="36"/>
      <c r="B4" s="293" t="s">
        <v>131</v>
      </c>
      <c r="C4" s="293"/>
      <c r="D4" s="293"/>
      <c r="E4" s="293"/>
      <c r="F4" s="293"/>
      <c r="G4" s="293"/>
      <c r="H4" s="293"/>
    </row>
    <row r="5" spans="1:8" x14ac:dyDescent="0.25">
      <c r="A5" s="36"/>
      <c r="B5" s="293" t="s">
        <v>136</v>
      </c>
      <c r="C5" s="293"/>
      <c r="D5" s="293"/>
      <c r="E5" s="293"/>
      <c r="F5" s="293"/>
      <c r="G5" s="293"/>
      <c r="H5" s="293"/>
    </row>
    <row r="6" spans="1:8" x14ac:dyDescent="0.25">
      <c r="A6" s="296" t="s">
        <v>1</v>
      </c>
      <c r="B6" s="295" t="s">
        <v>166</v>
      </c>
      <c r="C6" s="295"/>
      <c r="D6" s="295"/>
      <c r="E6" s="295"/>
      <c r="F6" s="295"/>
      <c r="G6" s="295"/>
      <c r="H6" s="295"/>
    </row>
    <row r="7" spans="1:8" ht="21" customHeight="1" x14ac:dyDescent="0.25">
      <c r="A7" s="296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20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20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20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20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20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20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20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20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20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20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20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20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20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20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</row>
    <row r="271" spans="1:20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</row>
    <row r="272" spans="1:20" x14ac:dyDescent="0.25">
      <c r="A272" s="37">
        <v>45292</v>
      </c>
      <c r="B272" s="39">
        <f>Tabela_2!AL270</f>
        <v>112.65433</v>
      </c>
      <c r="C272" s="39">
        <f>Tabela_2!AM270</f>
        <v>124.80509000000001</v>
      </c>
      <c r="D272" s="39">
        <f>Tabela_2!AN270</f>
        <v>93.89528</v>
      </c>
      <c r="E272" s="39">
        <f>Tabela_2!AO270</f>
        <v>99.863720000000001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</row>
    <row r="273" spans="1:20" x14ac:dyDescent="0.25">
      <c r="A273" s="37">
        <v>45323</v>
      </c>
      <c r="B273" s="39">
        <f>Tabela_2!AL271</f>
        <v>110.02221</v>
      </c>
      <c r="C273" s="39">
        <f>Tabela_2!AM271</f>
        <v>121.14573</v>
      </c>
      <c r="D273" s="39">
        <f>Tabela_2!AN271</f>
        <v>92.849059999999994</v>
      </c>
      <c r="E273" s="39">
        <f>Tabela_2!AO271</f>
        <v>90.234129999999993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</row>
    <row r="274" spans="1:20" x14ac:dyDescent="0.25">
      <c r="A274" s="37">
        <v>45352</v>
      </c>
      <c r="B274" s="39">
        <f>Tabela_2!AL272</f>
        <v>109.8322</v>
      </c>
      <c r="C274" s="39">
        <f>Tabela_2!AM272</f>
        <v>118.50978000000001</v>
      </c>
      <c r="D274" s="39">
        <f>Tabela_2!AN272</f>
        <v>96.435249999999996</v>
      </c>
      <c r="E274" s="39">
        <f>Tabela_2!AO272</f>
        <v>92.065190000000001</v>
      </c>
      <c r="F274" s="39">
        <f>Tabela_2!AP272</f>
        <v>99.811639999999997</v>
      </c>
      <c r="G274" s="39">
        <f>Tabela_2!AQ272</f>
        <v>92.268720000000002</v>
      </c>
      <c r="H274" s="39">
        <f>Tabela_2!AR272</f>
        <v>100.02621000000001</v>
      </c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</row>
    <row r="275" spans="1:20" x14ac:dyDescent="0.25">
      <c r="A275" s="37">
        <v>45383</v>
      </c>
      <c r="B275" s="39">
        <f>Tabela_2!AL273</f>
        <v>113.81634</v>
      </c>
      <c r="C275" s="39">
        <f>Tabela_2!AM273</f>
        <v>125.37275</v>
      </c>
      <c r="D275" s="39">
        <f>Tabela_2!AN273</f>
        <v>95.974890000000002</v>
      </c>
      <c r="E275" s="39">
        <f>Tabela_2!AO273</f>
        <v>95.070070000000001</v>
      </c>
      <c r="F275" s="39">
        <f>Tabela_2!AP273</f>
        <v>91.956519999999998</v>
      </c>
      <c r="G275" s="39">
        <f>Tabela_2!AQ273</f>
        <v>93.315929999999994</v>
      </c>
      <c r="H275" s="39">
        <f>Tabela_2!AR273</f>
        <v>99.724050000000005</v>
      </c>
      <c r="I275" s="247"/>
    </row>
    <row r="276" spans="1:20" s="251" customFormat="1" x14ac:dyDescent="0.25">
      <c r="A276" s="37">
        <v>45413</v>
      </c>
      <c r="B276" s="39">
        <f>Tabela_2!AL274</f>
        <v>103.83468000000001</v>
      </c>
      <c r="C276" s="39">
        <f>Tabela_2!AM274</f>
        <v>106.69884999999999</v>
      </c>
      <c r="D276" s="39">
        <f>Tabela_2!AN274</f>
        <v>99.412809999999993</v>
      </c>
      <c r="E276" s="39">
        <f>Tabela_2!AO274</f>
        <v>105.7893</v>
      </c>
      <c r="F276" s="39">
        <f>Tabela_2!AP274</f>
        <v>112.30542</v>
      </c>
      <c r="G276" s="39">
        <f>Tabela_2!AQ274</f>
        <v>93.451239999999999</v>
      </c>
      <c r="H276" s="39">
        <f>Tabela_2!AR274</f>
        <v>95.634469999999993</v>
      </c>
    </row>
    <row r="277" spans="1:20" s="253" customFormat="1" x14ac:dyDescent="0.25">
      <c r="A277" s="37">
        <v>45444</v>
      </c>
      <c r="B277" s="39">
        <f>Tabela_2!AL275</f>
        <v>100.56681</v>
      </c>
      <c r="C277" s="39">
        <f>Tabela_2!AM275</f>
        <v>102.29195</v>
      </c>
      <c r="D277" s="39">
        <f>Tabela_2!AN275</f>
        <v>97.903440000000003</v>
      </c>
      <c r="E277" s="39">
        <f>Tabela_2!AO275</f>
        <v>103.68716999999999</v>
      </c>
      <c r="F277" s="39">
        <f>Tabela_2!AP275</f>
        <v>106.76148000000001</v>
      </c>
      <c r="G277" s="39">
        <f>Tabela_2!AQ275</f>
        <v>91.386470000000003</v>
      </c>
      <c r="H277" s="39">
        <f>Tabela_2!AR275</f>
        <v>96.3035</v>
      </c>
    </row>
    <row r="278" spans="1:20" s="255" customFormat="1" x14ac:dyDescent="0.25">
      <c r="A278" s="37">
        <v>45474</v>
      </c>
      <c r="B278" s="39">
        <f>Tabela_2!AL276</f>
        <v>113.83359</v>
      </c>
      <c r="C278" s="39">
        <f>Tabela_2!AM276</f>
        <v>119.83582</v>
      </c>
      <c r="D278" s="39">
        <f>Tabela_2!AN276</f>
        <v>104.56699</v>
      </c>
      <c r="E278" s="39">
        <f>Tabela_2!AO276</f>
        <v>111.04646</v>
      </c>
      <c r="F278" s="39">
        <f>Tabela_2!AP276</f>
        <v>96.918899999999994</v>
      </c>
      <c r="G278" s="39">
        <f>Tabela_2!AQ276</f>
        <v>95.340720000000005</v>
      </c>
      <c r="H278" s="39">
        <f>Tabela_2!AR276</f>
        <v>110.72637</v>
      </c>
    </row>
    <row r="279" spans="1:20" s="262" customFormat="1" x14ac:dyDescent="0.25">
      <c r="A279" s="37">
        <v>45505</v>
      </c>
      <c r="B279" s="39">
        <f>Tabela_2!AL277</f>
        <v>115.79258</v>
      </c>
      <c r="C279" s="39">
        <f>Tabela_2!AM277</f>
        <v>123.97471</v>
      </c>
      <c r="D279" s="39">
        <f>Tabela_2!AN277</f>
        <v>103.16054</v>
      </c>
      <c r="E279" s="39">
        <f>Tabela_2!AO277</f>
        <v>105.37676</v>
      </c>
      <c r="F279" s="39">
        <f>Tabela_2!AP277</f>
        <v>102.35368</v>
      </c>
      <c r="G279" s="39">
        <f>Tabela_2!AQ277</f>
        <v>94.176860000000005</v>
      </c>
      <c r="H279" s="39">
        <f>Tabela_2!AR277</f>
        <v>108.55052000000001</v>
      </c>
    </row>
    <row r="280" spans="1:20" s="263" customFormat="1" x14ac:dyDescent="0.25">
      <c r="A280" s="37">
        <v>45536</v>
      </c>
      <c r="B280" s="39">
        <f>Tabela_2!AL278</f>
        <v>115.55459</v>
      </c>
      <c r="C280" s="39">
        <f>Tabela_2!AM278</f>
        <v>126.18013999999999</v>
      </c>
      <c r="D280" s="39">
        <f>Tabela_2!AN278</f>
        <v>99.150239999999997</v>
      </c>
      <c r="E280" s="39">
        <f>Tabela_2!AO278</f>
        <v>105.53809</v>
      </c>
      <c r="F280" s="39">
        <f>Tabela_2!AP278</f>
        <v>89.307820000000007</v>
      </c>
      <c r="G280" s="39">
        <f>Tabela_2!AQ278</f>
        <v>90.585179999999994</v>
      </c>
      <c r="H280" s="39">
        <f>Tabela_2!AR278</f>
        <v>105.73148999999999</v>
      </c>
    </row>
    <row r="281" spans="1:20" s="264" customFormat="1" x14ac:dyDescent="0.25">
      <c r="A281" s="37">
        <v>45566</v>
      </c>
      <c r="B281" s="39">
        <f>Tabela_2!AL279</f>
        <v>110.66893</v>
      </c>
      <c r="C281" s="39">
        <f>Tabela_2!AM279</f>
        <v>114.85393000000001</v>
      </c>
      <c r="D281" s="39">
        <f>Tabela_2!AN279</f>
        <v>104.20788</v>
      </c>
      <c r="E281" s="39">
        <f>Tabela_2!AO279</f>
        <v>102.46514000000001</v>
      </c>
      <c r="F281" s="39">
        <f>Tabela_2!AP279</f>
        <v>116.28348</v>
      </c>
      <c r="G281" s="39">
        <f>Tabela_2!AQ279</f>
        <v>94.019880000000001</v>
      </c>
      <c r="H281" s="39">
        <f>Tabela_2!AR279</f>
        <v>107.38861</v>
      </c>
    </row>
    <row r="282" spans="1:20" s="266" customFormat="1" x14ac:dyDescent="0.25">
      <c r="A282" s="37">
        <v>45597</v>
      </c>
      <c r="B282" s="39">
        <f>Tabela_2!AL280</f>
        <v>97.109849999999994</v>
      </c>
      <c r="C282" s="39">
        <f>Tabela_2!AM280</f>
        <v>97.009810000000002</v>
      </c>
      <c r="D282" s="39">
        <f>Tabela_2!AN280</f>
        <v>97.264290000000003</v>
      </c>
      <c r="E282" s="39">
        <f>Tabela_2!AO280</f>
        <v>93.799869999999999</v>
      </c>
      <c r="F282" s="39">
        <f>Tabela_2!AP280</f>
        <v>110.52499</v>
      </c>
      <c r="G282" s="39">
        <f>Tabela_2!AQ280</f>
        <v>87.33135</v>
      </c>
      <c r="H282" s="39">
        <f>Tabela_2!AR280</f>
        <v>100.62366</v>
      </c>
    </row>
    <row r="283" spans="1:20" s="267" customFormat="1" x14ac:dyDescent="0.25">
      <c r="A283" s="37">
        <v>45627</v>
      </c>
      <c r="B283" s="39">
        <f>Tabela_2!AL281</f>
        <v>107.81717</v>
      </c>
      <c r="C283" s="39">
        <f>Tabela_2!AM281</f>
        <v>121.07912</v>
      </c>
      <c r="D283" s="39">
        <f>Tabela_2!AN281</f>
        <v>87.342590000000001</v>
      </c>
      <c r="E283" s="39">
        <f>Tabela_2!AO281</f>
        <v>96.474770000000007</v>
      </c>
      <c r="F283" s="39">
        <f>Tabela_2!AP281</f>
        <v>113.98862</v>
      </c>
      <c r="G283" s="39">
        <f>Tabela_2!AQ281</f>
        <v>55.216760000000001</v>
      </c>
      <c r="H283" s="39">
        <f>Tabela_2!AR281</f>
        <v>94.894930000000002</v>
      </c>
    </row>
    <row r="284" spans="1:20" s="270" customFormat="1" x14ac:dyDescent="0.25">
      <c r="A284" s="37">
        <v>45658</v>
      </c>
      <c r="B284" s="39">
        <f>Tabela_2!AL282</f>
        <v>102.60088</v>
      </c>
      <c r="C284" s="39">
        <f>Tabela_2!AM282</f>
        <v>108.88737</v>
      </c>
      <c r="D284" s="39">
        <f>Tabela_2!AN282</f>
        <v>92.895430000000005</v>
      </c>
      <c r="E284" s="39">
        <f>Tabela_2!AO282</f>
        <v>97.2042</v>
      </c>
      <c r="F284" s="39">
        <f>Tabela_2!AP282</f>
        <v>110.73578000000001</v>
      </c>
      <c r="G284" s="39">
        <f>Tabela_2!AQ282</f>
        <v>68.817819999999998</v>
      </c>
      <c r="H284" s="39">
        <f>Tabela_2!AR282</f>
        <v>100.5393</v>
      </c>
    </row>
    <row r="285" spans="1:20" s="271" customFormat="1" x14ac:dyDescent="0.25">
      <c r="A285" s="37">
        <v>45689</v>
      </c>
      <c r="B285" s="39">
        <f>Tabela_2!AL283</f>
        <v>97.235560000000007</v>
      </c>
      <c r="C285" s="39">
        <f>Tabela_2!AM283</f>
        <v>100.44704</v>
      </c>
      <c r="D285" s="39">
        <f>Tabela_2!AN283</f>
        <v>92.277479999999997</v>
      </c>
      <c r="E285" s="39">
        <f>Tabela_2!AO283</f>
        <v>92.549059999999997</v>
      </c>
      <c r="F285" s="39">
        <f>Tabela_2!AP283</f>
        <v>101.89507999999999</v>
      </c>
      <c r="G285" s="39">
        <f>Tabela_2!AQ283</f>
        <v>81.697029999999998</v>
      </c>
      <c r="H285" s="39">
        <f>Tabela_2!AR283</f>
        <v>95.718199999999996</v>
      </c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285"/>
  <sheetViews>
    <sheetView zoomScale="90" zoomScaleNormal="90" workbookViewId="0">
      <pane xSplit="1" ySplit="6" topLeftCell="B268" activePane="bottomRight" state="frozen"/>
      <selection activeCell="A271" sqref="A271:XFD285"/>
      <selection pane="topRight" activeCell="A271" sqref="A271:XFD285"/>
      <selection pane="bottomLeft" activeCell="A271" sqref="A271:XFD285"/>
      <selection pane="bottomRight" activeCell="A271" sqref="A271:XFD285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93" t="s">
        <v>130</v>
      </c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</row>
    <row r="3" spans="1:17" x14ac:dyDescent="0.25">
      <c r="B3" s="293" t="s">
        <v>131</v>
      </c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</row>
    <row r="4" spans="1:17" x14ac:dyDescent="0.25">
      <c r="A4" s="36"/>
      <c r="B4" s="293" t="s">
        <v>132</v>
      </c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</row>
    <row r="5" spans="1:17" x14ac:dyDescent="0.25">
      <c r="A5" s="36"/>
      <c r="B5" s="293" t="s">
        <v>133</v>
      </c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</row>
    <row r="6" spans="1:17" x14ac:dyDescent="0.25">
      <c r="A6" s="297" t="s">
        <v>1</v>
      </c>
      <c r="B6" s="295" t="s">
        <v>164</v>
      </c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</row>
    <row r="7" spans="1:17" x14ac:dyDescent="0.25">
      <c r="A7" s="298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90.766249999999999</v>
      </c>
      <c r="C8" s="40">
        <f>Tabela_3!C6</f>
        <v>97.247720000000001</v>
      </c>
      <c r="D8" s="40">
        <f>Tabela_3!D6</f>
        <v>79.355950000000007</v>
      </c>
      <c r="E8" s="40">
        <f>Tabela_3!E6</f>
        <v>43.736190000000001</v>
      </c>
      <c r="F8" s="40" t="str">
        <f>Tabela_3!F6</f>
        <v>...</v>
      </c>
      <c r="G8" s="40">
        <f>Tabela_3!G6</f>
        <v>103.74464999999999</v>
      </c>
      <c r="H8" s="40" t="str">
        <f>Tabela_3!H6</f>
        <v>...</v>
      </c>
      <c r="I8" s="40">
        <f>Tabela_3!I6</f>
        <v>77.189890000000005</v>
      </c>
      <c r="J8" s="40">
        <f>Tabela_3!J6</f>
        <v>108.22417</v>
      </c>
      <c r="K8" s="40">
        <f>Tabela_3!K6</f>
        <v>91.278360000000006</v>
      </c>
      <c r="L8" s="40">
        <f>Tabela_3!L6</f>
        <v>111.86712</v>
      </c>
      <c r="M8" s="40">
        <f>Tabela_3!M6</f>
        <v>83.856070000000003</v>
      </c>
      <c r="N8" s="40">
        <f>Tabela_3!N6</f>
        <v>90.695620000000005</v>
      </c>
      <c r="O8" s="40">
        <f>Tabela_3!O6</f>
        <v>63.84375</v>
      </c>
      <c r="P8" s="40">
        <f>Tabela_3!P6</f>
        <v>98.591669999999993</v>
      </c>
      <c r="Q8" s="40">
        <f>Tabela_3!Q6</f>
        <v>95.785659999999993</v>
      </c>
    </row>
    <row r="9" spans="1:17" x14ac:dyDescent="0.25">
      <c r="A9" s="37">
        <v>37288</v>
      </c>
      <c r="B9" s="40">
        <f>Tabela_3!B7</f>
        <v>92.987949999999998</v>
      </c>
      <c r="C9" s="40">
        <f>Tabela_3!C7</f>
        <v>100.97517999999999</v>
      </c>
      <c r="D9" s="40">
        <f>Tabela_3!D7</f>
        <v>79.995320000000007</v>
      </c>
      <c r="E9" s="40">
        <f>Tabela_3!E7</f>
        <v>49.617469999999997</v>
      </c>
      <c r="F9" s="40" t="str">
        <f>Tabela_3!F7</f>
        <v>...</v>
      </c>
      <c r="G9" s="40">
        <f>Tabela_3!G7</f>
        <v>103.1353</v>
      </c>
      <c r="H9" s="40" t="str">
        <f>Tabela_3!H7</f>
        <v>...</v>
      </c>
      <c r="I9" s="40">
        <f>Tabela_3!I7</f>
        <v>81.064430000000002</v>
      </c>
      <c r="J9" s="40">
        <f>Tabela_3!J7</f>
        <v>107.4402</v>
      </c>
      <c r="K9" s="40">
        <f>Tabela_3!K7</f>
        <v>89.414590000000004</v>
      </c>
      <c r="L9" s="40">
        <f>Tabela_3!L7</f>
        <v>112.05776</v>
      </c>
      <c r="M9" s="40">
        <f>Tabela_3!M7</f>
        <v>82.843729999999994</v>
      </c>
      <c r="N9" s="40">
        <f>Tabela_3!N7</f>
        <v>92.936819999999997</v>
      </c>
      <c r="O9" s="40">
        <f>Tabela_3!O7</f>
        <v>65.643360000000001</v>
      </c>
      <c r="P9" s="40">
        <f>Tabela_3!P7</f>
        <v>98.931160000000006</v>
      </c>
      <c r="Q9" s="40">
        <f>Tabela_3!Q7</f>
        <v>96.786630000000002</v>
      </c>
    </row>
    <row r="10" spans="1:17" x14ac:dyDescent="0.25">
      <c r="A10" s="37">
        <v>37316</v>
      </c>
      <c r="B10" s="40">
        <f>Tabela_3!B8</f>
        <v>92.343980000000002</v>
      </c>
      <c r="C10" s="40">
        <f>Tabela_3!C8</f>
        <v>100.63312000000001</v>
      </c>
      <c r="D10" s="40">
        <f>Tabela_3!D8</f>
        <v>70.822609999999997</v>
      </c>
      <c r="E10" s="40">
        <f>Tabela_3!E8</f>
        <v>47.920560000000002</v>
      </c>
      <c r="F10" s="40" t="str">
        <f>Tabela_3!F8</f>
        <v>...</v>
      </c>
      <c r="G10" s="40">
        <f>Tabela_3!G8</f>
        <v>102.55389</v>
      </c>
      <c r="H10" s="40" t="str">
        <f>Tabela_3!H8</f>
        <v>...</v>
      </c>
      <c r="I10" s="40">
        <f>Tabela_3!I8</f>
        <v>80.417680000000004</v>
      </c>
      <c r="J10" s="40">
        <f>Tabela_3!J8</f>
        <v>106.13205000000001</v>
      </c>
      <c r="K10" s="40">
        <f>Tabela_3!K8</f>
        <v>91.679130000000001</v>
      </c>
      <c r="L10" s="40">
        <f>Tabela_3!L8</f>
        <v>107.51</v>
      </c>
      <c r="M10" s="40">
        <f>Tabela_3!M8</f>
        <v>82.029669999999996</v>
      </c>
      <c r="N10" s="40">
        <f>Tabela_3!N8</f>
        <v>91.73836</v>
      </c>
      <c r="O10" s="40">
        <f>Tabela_3!O8</f>
        <v>65.489549999999994</v>
      </c>
      <c r="P10" s="40">
        <f>Tabela_3!P8</f>
        <v>99.908990000000003</v>
      </c>
      <c r="Q10" s="40">
        <f>Tabela_3!Q8</f>
        <v>95.016909999999996</v>
      </c>
    </row>
    <row r="11" spans="1:17" x14ac:dyDescent="0.25">
      <c r="A11" s="37">
        <v>37347</v>
      </c>
      <c r="B11" s="40">
        <f>Tabela_3!B9</f>
        <v>92.591610000000003</v>
      </c>
      <c r="C11" s="40">
        <f>Tabela_3!C9</f>
        <v>98.826899999999995</v>
      </c>
      <c r="D11" s="40">
        <f>Tabela_3!D9</f>
        <v>79.373639999999995</v>
      </c>
      <c r="E11" s="40">
        <f>Tabela_3!E9</f>
        <v>48.16395</v>
      </c>
      <c r="F11" s="40" t="str">
        <f>Tabela_3!F9</f>
        <v>...</v>
      </c>
      <c r="G11" s="40">
        <f>Tabela_3!G9</f>
        <v>108.21319</v>
      </c>
      <c r="H11" s="40" t="str">
        <f>Tabela_3!H9</f>
        <v>...</v>
      </c>
      <c r="I11" s="40">
        <f>Tabela_3!I9</f>
        <v>86.462900000000005</v>
      </c>
      <c r="J11" s="40">
        <f>Tabela_3!J9</f>
        <v>100.80145</v>
      </c>
      <c r="K11" s="40">
        <f>Tabela_3!K9</f>
        <v>89.466759999999994</v>
      </c>
      <c r="L11" s="40">
        <f>Tabela_3!L9</f>
        <v>116.35019</v>
      </c>
      <c r="M11" s="40">
        <f>Tabela_3!M9</f>
        <v>84.9679</v>
      </c>
      <c r="N11" s="40">
        <f>Tabela_3!N9</f>
        <v>92.581149999999994</v>
      </c>
      <c r="O11" s="40">
        <f>Tabela_3!O9</f>
        <v>64.574160000000006</v>
      </c>
      <c r="P11" s="40">
        <f>Tabela_3!P9</f>
        <v>99.716719999999995</v>
      </c>
      <c r="Q11" s="40">
        <f>Tabela_3!Q9</f>
        <v>97.055009999999996</v>
      </c>
    </row>
    <row r="12" spans="1:17" x14ac:dyDescent="0.25">
      <c r="A12" s="37">
        <v>37377</v>
      </c>
      <c r="B12" s="40">
        <f>Tabela_3!B10</f>
        <v>92.556510000000003</v>
      </c>
      <c r="C12" s="40">
        <f>Tabela_3!C10</f>
        <v>98.025779999999997</v>
      </c>
      <c r="D12" s="40">
        <f>Tabela_3!D10</f>
        <v>76.633830000000003</v>
      </c>
      <c r="E12" s="40">
        <f>Tabela_3!E10</f>
        <v>46.61551</v>
      </c>
      <c r="F12" s="40" t="str">
        <f>Tabela_3!F10</f>
        <v>...</v>
      </c>
      <c r="G12" s="40">
        <f>Tabela_3!G10</f>
        <v>107.8475</v>
      </c>
      <c r="H12" s="40" t="str">
        <f>Tabela_3!H10</f>
        <v>...</v>
      </c>
      <c r="I12" s="40">
        <f>Tabela_3!I10</f>
        <v>87.476820000000004</v>
      </c>
      <c r="J12" s="40">
        <f>Tabela_3!J10</f>
        <v>96.216419999999999</v>
      </c>
      <c r="K12" s="40">
        <f>Tabela_3!K10</f>
        <v>89.863110000000006</v>
      </c>
      <c r="L12" s="40">
        <f>Tabela_3!L10</f>
        <v>109.89572</v>
      </c>
      <c r="M12" s="40">
        <f>Tabela_3!M10</f>
        <v>84.376040000000003</v>
      </c>
      <c r="N12" s="40">
        <f>Tabela_3!N10</f>
        <v>92.320740000000001</v>
      </c>
      <c r="O12" s="40">
        <f>Tabela_3!O10</f>
        <v>63.915840000000003</v>
      </c>
      <c r="P12" s="40">
        <f>Tabela_3!P10</f>
        <v>97.536510000000007</v>
      </c>
      <c r="Q12" s="40">
        <f>Tabela_3!Q10</f>
        <v>97.44623</v>
      </c>
    </row>
    <row r="13" spans="1:17" x14ac:dyDescent="0.25">
      <c r="A13" s="37">
        <v>37408</v>
      </c>
      <c r="B13" s="40">
        <f>Tabela_3!B11</f>
        <v>92.836190000000002</v>
      </c>
      <c r="C13" s="40">
        <f>Tabela_3!C11</f>
        <v>98.512320000000003</v>
      </c>
      <c r="D13" s="40">
        <f>Tabela_3!D11</f>
        <v>77.866919999999993</v>
      </c>
      <c r="E13" s="40">
        <f>Tabela_3!E11</f>
        <v>48.242190000000001</v>
      </c>
      <c r="F13" s="40" t="str">
        <f>Tabela_3!F11</f>
        <v>...</v>
      </c>
      <c r="G13" s="40">
        <f>Tabela_3!G11</f>
        <v>105.86256</v>
      </c>
      <c r="H13" s="40" t="str">
        <f>Tabela_3!H11</f>
        <v>...</v>
      </c>
      <c r="I13" s="40">
        <f>Tabela_3!I11</f>
        <v>84.908810000000003</v>
      </c>
      <c r="J13" s="40">
        <f>Tabela_3!J11</f>
        <v>104.09493000000001</v>
      </c>
      <c r="K13" s="40">
        <f>Tabela_3!K11</f>
        <v>89.569909999999993</v>
      </c>
      <c r="L13" s="40">
        <f>Tabela_3!L11</f>
        <v>122.41708</v>
      </c>
      <c r="M13" s="40">
        <f>Tabela_3!M11</f>
        <v>84.285650000000004</v>
      </c>
      <c r="N13" s="40">
        <f>Tabela_3!N11</f>
        <v>90.765410000000003</v>
      </c>
      <c r="O13" s="40">
        <f>Tabela_3!O11</f>
        <v>65.949910000000003</v>
      </c>
      <c r="P13" s="40">
        <f>Tabela_3!P11</f>
        <v>96.598479999999995</v>
      </c>
      <c r="Q13" s="40">
        <f>Tabela_3!Q11</f>
        <v>97.925380000000004</v>
      </c>
    </row>
    <row r="14" spans="1:17" x14ac:dyDescent="0.25">
      <c r="A14" s="37">
        <v>37438</v>
      </c>
      <c r="B14" s="40">
        <f>Tabela_3!B12</f>
        <v>93.185119999999998</v>
      </c>
      <c r="C14" s="40">
        <f>Tabela_3!C12</f>
        <v>104.97817999999999</v>
      </c>
      <c r="D14" s="40">
        <f>Tabela_3!D12</f>
        <v>78.607470000000006</v>
      </c>
      <c r="E14" s="40">
        <f>Tabela_3!E12</f>
        <v>48.850549999999998</v>
      </c>
      <c r="F14" s="40" t="str">
        <f>Tabela_3!F12</f>
        <v>...</v>
      </c>
      <c r="G14" s="40">
        <f>Tabela_3!G12</f>
        <v>108.87434</v>
      </c>
      <c r="H14" s="40" t="str">
        <f>Tabela_3!H12</f>
        <v>...</v>
      </c>
      <c r="I14" s="40">
        <f>Tabela_3!I12</f>
        <v>85.078249999999997</v>
      </c>
      <c r="J14" s="40">
        <f>Tabela_3!J12</f>
        <v>114.38381</v>
      </c>
      <c r="K14" s="40">
        <f>Tabela_3!K12</f>
        <v>89.83717</v>
      </c>
      <c r="L14" s="40">
        <f>Tabela_3!L12</f>
        <v>119.77798</v>
      </c>
      <c r="M14" s="40">
        <f>Tabela_3!M12</f>
        <v>86.725750000000005</v>
      </c>
      <c r="N14" s="40">
        <f>Tabela_3!N12</f>
        <v>93.112979999999993</v>
      </c>
      <c r="O14" s="40">
        <f>Tabela_3!O12</f>
        <v>64.638620000000003</v>
      </c>
      <c r="P14" s="40">
        <f>Tabela_3!P12</f>
        <v>97.459890000000001</v>
      </c>
      <c r="Q14" s="40">
        <f>Tabela_3!Q12</f>
        <v>94.769689999999997</v>
      </c>
    </row>
    <row r="15" spans="1:17" x14ac:dyDescent="0.25">
      <c r="A15" s="37">
        <v>37469</v>
      </c>
      <c r="B15" s="40">
        <f>Tabela_3!B13</f>
        <v>92.376130000000003</v>
      </c>
      <c r="C15" s="40">
        <f>Tabela_3!C13</f>
        <v>103.32304000000001</v>
      </c>
      <c r="D15" s="40">
        <f>Tabela_3!D13</f>
        <v>75.230270000000004</v>
      </c>
      <c r="E15" s="40">
        <f>Tabela_3!E13</f>
        <v>47.645809999999997</v>
      </c>
      <c r="F15" s="40" t="str">
        <f>Tabela_3!F13</f>
        <v>...</v>
      </c>
      <c r="G15" s="40">
        <f>Tabela_3!G13</f>
        <v>100.74576999999999</v>
      </c>
      <c r="H15" s="40" t="str">
        <f>Tabela_3!H13</f>
        <v>...</v>
      </c>
      <c r="I15" s="40">
        <f>Tabela_3!I13</f>
        <v>84.389650000000003</v>
      </c>
      <c r="J15" s="40">
        <f>Tabela_3!J13</f>
        <v>114.99249</v>
      </c>
      <c r="K15" s="40">
        <f>Tabela_3!K13</f>
        <v>87.769620000000003</v>
      </c>
      <c r="L15" s="40">
        <f>Tabela_3!L13</f>
        <v>120.95963</v>
      </c>
      <c r="M15" s="40">
        <f>Tabela_3!M13</f>
        <v>88.763509999999997</v>
      </c>
      <c r="N15" s="40">
        <f>Tabela_3!N13</f>
        <v>90.126009999999994</v>
      </c>
      <c r="O15" s="40">
        <f>Tabela_3!O13</f>
        <v>63.542850000000001</v>
      </c>
      <c r="P15" s="40">
        <f>Tabela_3!P13</f>
        <v>98.351039999999998</v>
      </c>
      <c r="Q15" s="40">
        <f>Tabela_3!Q13</f>
        <v>96.501810000000006</v>
      </c>
    </row>
    <row r="16" spans="1:17" x14ac:dyDescent="0.25">
      <c r="A16" s="37">
        <v>37500</v>
      </c>
      <c r="B16" s="40">
        <f>Tabela_3!B14</f>
        <v>92.722040000000007</v>
      </c>
      <c r="C16" s="40">
        <f>Tabela_3!C14</f>
        <v>97.348209999999995</v>
      </c>
      <c r="D16" s="40">
        <f>Tabela_3!D14</f>
        <v>75.667100000000005</v>
      </c>
      <c r="E16" s="40">
        <f>Tabela_3!E14</f>
        <v>44.77505</v>
      </c>
      <c r="F16" s="40" t="str">
        <f>Tabela_3!F14</f>
        <v>...</v>
      </c>
      <c r="G16" s="40">
        <f>Tabela_3!G14</f>
        <v>104.72309</v>
      </c>
      <c r="H16" s="40" t="str">
        <f>Tabela_3!H14</f>
        <v>...</v>
      </c>
      <c r="I16" s="40">
        <f>Tabela_3!I14</f>
        <v>79.864800000000002</v>
      </c>
      <c r="J16" s="40">
        <f>Tabela_3!J14</f>
        <v>102.54585</v>
      </c>
      <c r="K16" s="40">
        <f>Tabela_3!K14</f>
        <v>90.874799999999993</v>
      </c>
      <c r="L16" s="40">
        <f>Tabela_3!L14</f>
        <v>121.03283</v>
      </c>
      <c r="M16" s="40">
        <f>Tabela_3!M14</f>
        <v>84.070030000000003</v>
      </c>
      <c r="N16" s="40">
        <f>Tabela_3!N14</f>
        <v>89.625820000000004</v>
      </c>
      <c r="O16" s="40">
        <f>Tabela_3!O14</f>
        <v>65.772670000000005</v>
      </c>
      <c r="P16" s="40">
        <f>Tabela_3!P14</f>
        <v>98.738150000000005</v>
      </c>
      <c r="Q16" s="40">
        <f>Tabela_3!Q14</f>
        <v>98.755960000000002</v>
      </c>
    </row>
    <row r="17" spans="1:17" x14ac:dyDescent="0.25">
      <c r="A17" s="37">
        <v>37530</v>
      </c>
      <c r="B17" s="40">
        <f>Tabela_3!B15</f>
        <v>93.129440000000002</v>
      </c>
      <c r="C17" s="40">
        <f>Tabela_3!C15</f>
        <v>101.14936</v>
      </c>
      <c r="D17" s="40">
        <f>Tabela_3!D15</f>
        <v>78.725120000000004</v>
      </c>
      <c r="E17" s="40">
        <f>Tabela_3!E15</f>
        <v>47.853900000000003</v>
      </c>
      <c r="F17" s="40" t="str">
        <f>Tabela_3!F15</f>
        <v>...</v>
      </c>
      <c r="G17" s="40">
        <f>Tabela_3!G15</f>
        <v>105.4593</v>
      </c>
      <c r="H17" s="40" t="str">
        <f>Tabela_3!H15</f>
        <v>...</v>
      </c>
      <c r="I17" s="40">
        <f>Tabela_3!I15</f>
        <v>82.735519999999994</v>
      </c>
      <c r="J17" s="40">
        <f>Tabela_3!J15</f>
        <v>108.94553999999999</v>
      </c>
      <c r="K17" s="40">
        <f>Tabela_3!K15</f>
        <v>91.633020000000002</v>
      </c>
      <c r="L17" s="40">
        <f>Tabela_3!L15</f>
        <v>127.28285</v>
      </c>
      <c r="M17" s="40">
        <f>Tabela_3!M15</f>
        <v>85.820580000000007</v>
      </c>
      <c r="N17" s="40">
        <f>Tabela_3!N15</f>
        <v>94.137600000000006</v>
      </c>
      <c r="O17" s="40">
        <f>Tabela_3!O15</f>
        <v>65.50882</v>
      </c>
      <c r="P17" s="40">
        <f>Tabela_3!P15</f>
        <v>100.70836</v>
      </c>
      <c r="Q17" s="40">
        <f>Tabela_3!Q15</f>
        <v>96.87406</v>
      </c>
    </row>
    <row r="18" spans="1:17" x14ac:dyDescent="0.25">
      <c r="A18" s="37">
        <v>37561</v>
      </c>
      <c r="B18" s="40">
        <f>Tabela_3!B16</f>
        <v>93.013450000000006</v>
      </c>
      <c r="C18" s="40">
        <f>Tabela_3!C16</f>
        <v>103.10074</v>
      </c>
      <c r="D18" s="40">
        <f>Tabela_3!D16</f>
        <v>78.007760000000005</v>
      </c>
      <c r="E18" s="40">
        <f>Tabela_3!E16</f>
        <v>49.130180000000003</v>
      </c>
      <c r="F18" s="40" t="str">
        <f>Tabela_3!F16</f>
        <v>...</v>
      </c>
      <c r="G18" s="40">
        <f>Tabela_3!G16</f>
        <v>107.77329</v>
      </c>
      <c r="H18" s="40" t="str">
        <f>Tabela_3!H16</f>
        <v>...</v>
      </c>
      <c r="I18" s="40">
        <f>Tabela_3!I16</f>
        <v>84.285330000000002</v>
      </c>
      <c r="J18" s="40">
        <f>Tabela_3!J16</f>
        <v>111.78086999999999</v>
      </c>
      <c r="K18" s="40">
        <f>Tabela_3!K16</f>
        <v>91.197360000000003</v>
      </c>
      <c r="L18" s="40">
        <f>Tabela_3!L16</f>
        <v>135.22954999999999</v>
      </c>
      <c r="M18" s="40">
        <f>Tabela_3!M16</f>
        <v>84.821449999999999</v>
      </c>
      <c r="N18" s="40">
        <f>Tabela_3!N16</f>
        <v>91.458060000000003</v>
      </c>
      <c r="O18" s="40">
        <f>Tabela_3!O16</f>
        <v>65.990560000000002</v>
      </c>
      <c r="P18" s="40">
        <f>Tabela_3!P16</f>
        <v>100.47966</v>
      </c>
      <c r="Q18" s="40">
        <f>Tabela_3!Q16</f>
        <v>99.287859999999995</v>
      </c>
    </row>
    <row r="19" spans="1:17" x14ac:dyDescent="0.25">
      <c r="A19" s="37">
        <v>37591</v>
      </c>
      <c r="B19" s="40">
        <f>Tabela_3!B17</f>
        <v>92.694760000000002</v>
      </c>
      <c r="C19" s="40">
        <f>Tabela_3!C17</f>
        <v>103.52927</v>
      </c>
      <c r="D19" s="40">
        <f>Tabela_3!D17</f>
        <v>81.990480000000005</v>
      </c>
      <c r="E19" s="40">
        <f>Tabela_3!E17</f>
        <v>48.687989999999999</v>
      </c>
      <c r="F19" s="40" t="str">
        <f>Tabela_3!F17</f>
        <v>...</v>
      </c>
      <c r="G19" s="40">
        <f>Tabela_3!G17</f>
        <v>110.12943</v>
      </c>
      <c r="H19" s="40" t="str">
        <f>Tabela_3!H17</f>
        <v>...</v>
      </c>
      <c r="I19" s="40">
        <f>Tabela_3!I17</f>
        <v>84.330920000000006</v>
      </c>
      <c r="J19" s="40">
        <f>Tabela_3!J17</f>
        <v>114.75876</v>
      </c>
      <c r="K19" s="40">
        <f>Tabela_3!K17</f>
        <v>90.503910000000005</v>
      </c>
      <c r="L19" s="40">
        <f>Tabela_3!L17</f>
        <v>127.61059</v>
      </c>
      <c r="M19" s="40">
        <f>Tabela_3!M17</f>
        <v>86.453180000000003</v>
      </c>
      <c r="N19" s="40">
        <f>Tabela_3!N17</f>
        <v>89.9131</v>
      </c>
      <c r="O19" s="40">
        <f>Tabela_3!O17</f>
        <v>66.87191</v>
      </c>
      <c r="P19" s="40">
        <f>Tabela_3!P17</f>
        <v>100.19607999999999</v>
      </c>
      <c r="Q19" s="40">
        <f>Tabela_3!Q17</f>
        <v>96.508510000000001</v>
      </c>
    </row>
    <row r="20" spans="1:17" x14ac:dyDescent="0.25">
      <c r="A20" s="37">
        <v>37622</v>
      </c>
      <c r="B20" s="40">
        <f>Tabela_3!B18</f>
        <v>93.038719999999998</v>
      </c>
      <c r="C20" s="40">
        <f>Tabela_3!C18</f>
        <v>103.80756</v>
      </c>
      <c r="D20" s="40">
        <f>Tabela_3!D18</f>
        <v>76.307019999999994</v>
      </c>
      <c r="E20" s="40">
        <f>Tabela_3!E18</f>
        <v>50.878059999999998</v>
      </c>
      <c r="F20" s="40" t="str">
        <f>Tabela_3!F18</f>
        <v>...</v>
      </c>
      <c r="G20" s="40">
        <f>Tabela_3!G18</f>
        <v>110.12643</v>
      </c>
      <c r="H20" s="40" t="str">
        <f>Tabela_3!H18</f>
        <v>...</v>
      </c>
      <c r="I20" s="40">
        <f>Tabela_3!I18</f>
        <v>92.96378</v>
      </c>
      <c r="J20" s="40">
        <f>Tabela_3!J18</f>
        <v>110.372</v>
      </c>
      <c r="K20" s="40">
        <f>Tabela_3!K18</f>
        <v>91.103520000000003</v>
      </c>
      <c r="L20" s="40">
        <f>Tabela_3!L18</f>
        <v>127.1048</v>
      </c>
      <c r="M20" s="40">
        <f>Tabela_3!M18</f>
        <v>84.953639999999993</v>
      </c>
      <c r="N20" s="40">
        <f>Tabela_3!N18</f>
        <v>91.642290000000003</v>
      </c>
      <c r="O20" s="40">
        <f>Tabela_3!O18</f>
        <v>68.601560000000006</v>
      </c>
      <c r="P20" s="40">
        <f>Tabela_3!P18</f>
        <v>97.911569999999998</v>
      </c>
      <c r="Q20" s="40">
        <f>Tabela_3!Q18</f>
        <v>98.230879999999999</v>
      </c>
    </row>
    <row r="21" spans="1:17" x14ac:dyDescent="0.25">
      <c r="A21" s="37">
        <v>37653</v>
      </c>
      <c r="B21" s="40">
        <f>Tabela_3!B19</f>
        <v>92.598410000000001</v>
      </c>
      <c r="C21" s="40">
        <f>Tabela_3!C19</f>
        <v>99.105220000000003</v>
      </c>
      <c r="D21" s="40">
        <f>Tabela_3!D19</f>
        <v>77.827460000000002</v>
      </c>
      <c r="E21" s="40">
        <f>Tabela_3!E19</f>
        <v>48.561750000000004</v>
      </c>
      <c r="F21" s="40" t="str">
        <f>Tabela_3!F19</f>
        <v>...</v>
      </c>
      <c r="G21" s="40">
        <f>Tabela_3!G19</f>
        <v>106.47716</v>
      </c>
      <c r="H21" s="40" t="str">
        <f>Tabela_3!H19</f>
        <v>...</v>
      </c>
      <c r="I21" s="40">
        <f>Tabela_3!I19</f>
        <v>82.561329999999998</v>
      </c>
      <c r="J21" s="40">
        <f>Tabela_3!J19</f>
        <v>103.23353</v>
      </c>
      <c r="K21" s="40">
        <f>Tabela_3!K19</f>
        <v>92.021559999999994</v>
      </c>
      <c r="L21" s="40">
        <f>Tabela_3!L19</f>
        <v>136.46472</v>
      </c>
      <c r="M21" s="40">
        <f>Tabela_3!M19</f>
        <v>86.194879999999998</v>
      </c>
      <c r="N21" s="40">
        <f>Tabela_3!N19</f>
        <v>90.585400000000007</v>
      </c>
      <c r="O21" s="40">
        <f>Tabela_3!O19</f>
        <v>66.778509999999997</v>
      </c>
      <c r="P21" s="40">
        <f>Tabela_3!P19</f>
        <v>96.977469999999997</v>
      </c>
      <c r="Q21" s="40">
        <f>Tabela_3!Q19</f>
        <v>97.749520000000004</v>
      </c>
    </row>
    <row r="22" spans="1:17" x14ac:dyDescent="0.25">
      <c r="A22" s="37">
        <v>37681</v>
      </c>
      <c r="B22" s="40">
        <f>Tabela_3!B20</f>
        <v>92.602930000000001</v>
      </c>
      <c r="C22" s="40">
        <f>Tabela_3!C20</f>
        <v>94.223339999999993</v>
      </c>
      <c r="D22" s="40">
        <f>Tabela_3!D20</f>
        <v>73.437250000000006</v>
      </c>
      <c r="E22" s="40">
        <f>Tabela_3!E20</f>
        <v>51.496780000000001</v>
      </c>
      <c r="F22" s="40" t="str">
        <f>Tabela_3!F20</f>
        <v>...</v>
      </c>
      <c r="G22" s="40">
        <f>Tabela_3!G20</f>
        <v>105.44687</v>
      </c>
      <c r="H22" s="40" t="str">
        <f>Tabela_3!H20</f>
        <v>...</v>
      </c>
      <c r="I22" s="40">
        <f>Tabela_3!I20</f>
        <v>77.629670000000004</v>
      </c>
      <c r="J22" s="40">
        <f>Tabela_3!J20</f>
        <v>106.04179000000001</v>
      </c>
      <c r="K22" s="40">
        <f>Tabela_3!K20</f>
        <v>91.226569999999995</v>
      </c>
      <c r="L22" s="40">
        <f>Tabela_3!L20</f>
        <v>127.10369</v>
      </c>
      <c r="M22" s="40">
        <f>Tabela_3!M20</f>
        <v>85.058170000000004</v>
      </c>
      <c r="N22" s="40">
        <f>Tabela_3!N20</f>
        <v>89.979280000000003</v>
      </c>
      <c r="O22" s="40">
        <f>Tabela_3!O20</f>
        <v>67.030829999999995</v>
      </c>
      <c r="P22" s="40">
        <f>Tabela_3!P20</f>
        <v>93.832099999999997</v>
      </c>
      <c r="Q22" s="40">
        <f>Tabela_3!Q20</f>
        <v>99.010350000000003</v>
      </c>
    </row>
    <row r="23" spans="1:17" x14ac:dyDescent="0.25">
      <c r="A23" s="37">
        <v>37712</v>
      </c>
      <c r="B23" s="40">
        <f>Tabela_3!B21</f>
        <v>92.283500000000004</v>
      </c>
      <c r="C23" s="40">
        <f>Tabela_3!C21</f>
        <v>101.43482</v>
      </c>
      <c r="D23" s="40">
        <f>Tabela_3!D21</f>
        <v>75.922269999999997</v>
      </c>
      <c r="E23" s="40">
        <f>Tabela_3!E21</f>
        <v>51.322189999999999</v>
      </c>
      <c r="F23" s="40" t="str">
        <f>Tabela_3!F21</f>
        <v>...</v>
      </c>
      <c r="G23" s="40">
        <f>Tabela_3!G21</f>
        <v>109.84352</v>
      </c>
      <c r="H23" s="40" t="str">
        <f>Tabela_3!H21</f>
        <v>...</v>
      </c>
      <c r="I23" s="40">
        <f>Tabela_3!I21</f>
        <v>82.933409999999995</v>
      </c>
      <c r="J23" s="40">
        <f>Tabela_3!J21</f>
        <v>112.41992999999999</v>
      </c>
      <c r="K23" s="40">
        <f>Tabela_3!K21</f>
        <v>91.464860000000002</v>
      </c>
      <c r="L23" s="40">
        <f>Tabela_3!L21</f>
        <v>126.17155</v>
      </c>
      <c r="M23" s="40">
        <f>Tabela_3!M21</f>
        <v>86.413790000000006</v>
      </c>
      <c r="N23" s="40">
        <f>Tabela_3!N21</f>
        <v>90.793440000000004</v>
      </c>
      <c r="O23" s="40">
        <f>Tabela_3!O21</f>
        <v>69.838579999999993</v>
      </c>
      <c r="P23" s="40">
        <f>Tabela_3!P21</f>
        <v>93.177940000000007</v>
      </c>
      <c r="Q23" s="40">
        <f>Tabela_3!Q21</f>
        <v>101.03482</v>
      </c>
    </row>
    <row r="24" spans="1:17" x14ac:dyDescent="0.25">
      <c r="A24" s="37">
        <v>37742</v>
      </c>
      <c r="B24" s="40">
        <f>Tabela_3!B22</f>
        <v>90.945260000000005</v>
      </c>
      <c r="C24" s="40">
        <f>Tabela_3!C22</f>
        <v>98.751499999999993</v>
      </c>
      <c r="D24" s="40">
        <f>Tabela_3!D22</f>
        <v>73.404809999999998</v>
      </c>
      <c r="E24" s="40">
        <f>Tabela_3!E22</f>
        <v>53.442970000000003</v>
      </c>
      <c r="F24" s="40" t="str">
        <f>Tabela_3!F22</f>
        <v>...</v>
      </c>
      <c r="G24" s="40">
        <f>Tabela_3!G22</f>
        <v>100.89167</v>
      </c>
      <c r="H24" s="40" t="str">
        <f>Tabela_3!H22</f>
        <v>...</v>
      </c>
      <c r="I24" s="40">
        <f>Tabela_3!I22</f>
        <v>80.187569999999994</v>
      </c>
      <c r="J24" s="40">
        <f>Tabela_3!J22</f>
        <v>108.09866</v>
      </c>
      <c r="K24" s="40">
        <f>Tabela_3!K22</f>
        <v>90.655360000000002</v>
      </c>
      <c r="L24" s="40">
        <f>Tabela_3!L22</f>
        <v>133.16477</v>
      </c>
      <c r="M24" s="40">
        <f>Tabela_3!M22</f>
        <v>84.431399999999996</v>
      </c>
      <c r="N24" s="40">
        <f>Tabela_3!N22</f>
        <v>87.7898</v>
      </c>
      <c r="O24" s="40">
        <f>Tabela_3!O22</f>
        <v>66.408839999999998</v>
      </c>
      <c r="P24" s="40">
        <f>Tabela_3!P22</f>
        <v>91.754440000000002</v>
      </c>
      <c r="Q24" s="40">
        <f>Tabela_3!Q22</f>
        <v>95.0852</v>
      </c>
    </row>
    <row r="25" spans="1:17" x14ac:dyDescent="0.25">
      <c r="A25" s="37">
        <v>37773</v>
      </c>
      <c r="B25" s="40">
        <f>Tabela_3!B23</f>
        <v>91.425359999999998</v>
      </c>
      <c r="C25" s="40">
        <f>Tabela_3!C23</f>
        <v>98.808000000000007</v>
      </c>
      <c r="D25" s="40">
        <f>Tabela_3!D23</f>
        <v>75.449780000000004</v>
      </c>
      <c r="E25" s="40">
        <f>Tabela_3!E23</f>
        <v>51.13514</v>
      </c>
      <c r="F25" s="40" t="str">
        <f>Tabela_3!F23</f>
        <v>...</v>
      </c>
      <c r="G25" s="40">
        <f>Tabela_3!G23</f>
        <v>102.31734</v>
      </c>
      <c r="H25" s="40" t="str">
        <f>Tabela_3!H23</f>
        <v>...</v>
      </c>
      <c r="I25" s="40">
        <f>Tabela_3!I23</f>
        <v>80.688100000000006</v>
      </c>
      <c r="J25" s="40">
        <f>Tabela_3!J23</f>
        <v>106.46263</v>
      </c>
      <c r="K25" s="40">
        <f>Tabela_3!K23</f>
        <v>89.993769999999998</v>
      </c>
      <c r="L25" s="40">
        <f>Tabela_3!L23</f>
        <v>124.10435</v>
      </c>
      <c r="M25" s="40">
        <f>Tabela_3!M23</f>
        <v>86.041849999999997</v>
      </c>
      <c r="N25" s="40">
        <f>Tabela_3!N23</f>
        <v>88.485680000000002</v>
      </c>
      <c r="O25" s="40">
        <f>Tabela_3!O23</f>
        <v>66.426839999999999</v>
      </c>
      <c r="P25" s="40">
        <f>Tabela_3!P23</f>
        <v>93.500500000000002</v>
      </c>
      <c r="Q25" s="40">
        <f>Tabela_3!Q23</f>
        <v>91.243740000000003</v>
      </c>
    </row>
    <row r="26" spans="1:17" x14ac:dyDescent="0.25">
      <c r="A26" s="37">
        <v>37803</v>
      </c>
      <c r="B26" s="40">
        <f>Tabela_3!B24</f>
        <v>90.607889999999998</v>
      </c>
      <c r="C26" s="40">
        <f>Tabela_3!C24</f>
        <v>99.819699999999997</v>
      </c>
      <c r="D26" s="40">
        <f>Tabela_3!D24</f>
        <v>91.547280000000001</v>
      </c>
      <c r="E26" s="40">
        <f>Tabela_3!E24</f>
        <v>51.796019999999999</v>
      </c>
      <c r="F26" s="40" t="str">
        <f>Tabela_3!F24</f>
        <v>...</v>
      </c>
      <c r="G26" s="40">
        <f>Tabela_3!G24</f>
        <v>99.253290000000007</v>
      </c>
      <c r="H26" s="40" t="str">
        <f>Tabela_3!H24</f>
        <v>...</v>
      </c>
      <c r="I26" s="40">
        <f>Tabela_3!I24</f>
        <v>86.176370000000006</v>
      </c>
      <c r="J26" s="40">
        <f>Tabela_3!J24</f>
        <v>107.88227000000001</v>
      </c>
      <c r="K26" s="40">
        <f>Tabela_3!K24</f>
        <v>89.619789999999995</v>
      </c>
      <c r="L26" s="40">
        <f>Tabela_3!L24</f>
        <v>131.19479999999999</v>
      </c>
      <c r="M26" s="40">
        <f>Tabela_3!M24</f>
        <v>84.686040000000006</v>
      </c>
      <c r="N26" s="40">
        <f>Tabela_3!N24</f>
        <v>88.420190000000005</v>
      </c>
      <c r="O26" s="40">
        <f>Tabela_3!O24</f>
        <v>71.717669999999998</v>
      </c>
      <c r="P26" s="40">
        <f>Tabela_3!P24</f>
        <v>90.236099999999993</v>
      </c>
      <c r="Q26" s="40">
        <f>Tabela_3!Q24</f>
        <v>87.310820000000007</v>
      </c>
    </row>
    <row r="27" spans="1:17" x14ac:dyDescent="0.25">
      <c r="A27" s="37">
        <v>37834</v>
      </c>
      <c r="B27" s="40">
        <f>Tabela_3!B25</f>
        <v>91.909559999999999</v>
      </c>
      <c r="C27" s="40">
        <f>Tabela_3!C25</f>
        <v>97.281329999999997</v>
      </c>
      <c r="D27" s="40">
        <f>Tabela_3!D25</f>
        <v>81.515550000000005</v>
      </c>
      <c r="E27" s="40">
        <f>Tabela_3!E25</f>
        <v>52.912660000000002</v>
      </c>
      <c r="F27" s="40" t="str">
        <f>Tabela_3!F25</f>
        <v>...</v>
      </c>
      <c r="G27" s="40">
        <f>Tabela_3!G25</f>
        <v>100.91033</v>
      </c>
      <c r="H27" s="40" t="str">
        <f>Tabela_3!H25</f>
        <v>...</v>
      </c>
      <c r="I27" s="40">
        <f>Tabela_3!I25</f>
        <v>83.929509999999993</v>
      </c>
      <c r="J27" s="40">
        <f>Tabela_3!J25</f>
        <v>104.34111</v>
      </c>
      <c r="K27" s="40">
        <f>Tabela_3!K25</f>
        <v>88.175309999999996</v>
      </c>
      <c r="L27" s="40">
        <f>Tabela_3!L25</f>
        <v>127.96465000000001</v>
      </c>
      <c r="M27" s="40">
        <f>Tabela_3!M25</f>
        <v>81.60915</v>
      </c>
      <c r="N27" s="40">
        <f>Tabela_3!N25</f>
        <v>88.358279999999993</v>
      </c>
      <c r="O27" s="40">
        <f>Tabela_3!O25</f>
        <v>67.160989999999998</v>
      </c>
      <c r="P27" s="40">
        <f>Tabela_3!P25</f>
        <v>92.665570000000002</v>
      </c>
      <c r="Q27" s="40">
        <f>Tabela_3!Q25</f>
        <v>92.183880000000002</v>
      </c>
    </row>
    <row r="28" spans="1:17" x14ac:dyDescent="0.25">
      <c r="A28" s="37">
        <v>37865</v>
      </c>
      <c r="B28" s="40">
        <f>Tabela_3!B26</f>
        <v>94.543409999999994</v>
      </c>
      <c r="C28" s="40">
        <f>Tabela_3!C26</f>
        <v>103.38078</v>
      </c>
      <c r="D28" s="40">
        <f>Tabela_3!D26</f>
        <v>86.746409999999997</v>
      </c>
      <c r="E28" s="40">
        <f>Tabela_3!E26</f>
        <v>52.852370000000001</v>
      </c>
      <c r="F28" s="40" t="str">
        <f>Tabela_3!F26</f>
        <v>...</v>
      </c>
      <c r="G28" s="40">
        <f>Tabela_3!G26</f>
        <v>102.63517</v>
      </c>
      <c r="H28" s="40" t="str">
        <f>Tabela_3!H26</f>
        <v>...</v>
      </c>
      <c r="I28" s="40">
        <f>Tabela_3!I26</f>
        <v>88.341639999999998</v>
      </c>
      <c r="J28" s="40">
        <f>Tabela_3!J26</f>
        <v>113.97699</v>
      </c>
      <c r="K28" s="40">
        <f>Tabela_3!K26</f>
        <v>92.350279999999998</v>
      </c>
      <c r="L28" s="40">
        <f>Tabela_3!L26</f>
        <v>132.41959</v>
      </c>
      <c r="M28" s="40">
        <f>Tabela_3!M26</f>
        <v>85.307069999999996</v>
      </c>
      <c r="N28" s="40">
        <f>Tabela_3!N26</f>
        <v>93.87997</v>
      </c>
      <c r="O28" s="40">
        <f>Tabela_3!O26</f>
        <v>70.509379999999993</v>
      </c>
      <c r="P28" s="40">
        <f>Tabela_3!P26</f>
        <v>97.645229999999998</v>
      </c>
      <c r="Q28" s="40">
        <f>Tabela_3!Q26</f>
        <v>97.088009999999997</v>
      </c>
    </row>
    <row r="29" spans="1:17" x14ac:dyDescent="0.25">
      <c r="A29" s="37">
        <v>37895</v>
      </c>
      <c r="B29" s="40">
        <f>Tabela_3!B27</f>
        <v>94.963639999999998</v>
      </c>
      <c r="C29" s="40">
        <f>Tabela_3!C27</f>
        <v>100.23856000000001</v>
      </c>
      <c r="D29" s="40">
        <f>Tabela_3!D27</f>
        <v>84.784360000000007</v>
      </c>
      <c r="E29" s="40">
        <f>Tabela_3!E27</f>
        <v>53.010680000000001</v>
      </c>
      <c r="F29" s="40" t="str">
        <f>Tabela_3!F27</f>
        <v>...</v>
      </c>
      <c r="G29" s="40">
        <f>Tabela_3!G27</f>
        <v>106.38328</v>
      </c>
      <c r="H29" s="40" t="str">
        <f>Tabela_3!H27</f>
        <v>...</v>
      </c>
      <c r="I29" s="40">
        <f>Tabela_3!I27</f>
        <v>85.716809999999995</v>
      </c>
      <c r="J29" s="40">
        <f>Tabela_3!J27</f>
        <v>108.98715</v>
      </c>
      <c r="K29" s="40">
        <f>Tabela_3!K27</f>
        <v>92.196610000000007</v>
      </c>
      <c r="L29" s="40">
        <f>Tabela_3!L27</f>
        <v>122.5783</v>
      </c>
      <c r="M29" s="40">
        <f>Tabela_3!M27</f>
        <v>88.080659999999995</v>
      </c>
      <c r="N29" s="40">
        <f>Tabela_3!N27</f>
        <v>93.774119999999996</v>
      </c>
      <c r="O29" s="40">
        <f>Tabela_3!O27</f>
        <v>71.798119999999997</v>
      </c>
      <c r="P29" s="40">
        <f>Tabela_3!P27</f>
        <v>97.03501</v>
      </c>
      <c r="Q29" s="40">
        <f>Tabela_3!Q27</f>
        <v>97.670820000000006</v>
      </c>
    </row>
    <row r="30" spans="1:17" x14ac:dyDescent="0.25">
      <c r="A30" s="37">
        <v>37926</v>
      </c>
      <c r="B30" s="40">
        <f>Tabela_3!B28</f>
        <v>95.970730000000003</v>
      </c>
      <c r="C30" s="40">
        <f>Tabela_3!C28</f>
        <v>90.355310000000003</v>
      </c>
      <c r="D30" s="40">
        <f>Tabela_3!D28</f>
        <v>84.543499999999995</v>
      </c>
      <c r="E30" s="40">
        <f>Tabela_3!E28</f>
        <v>51.800490000000003</v>
      </c>
      <c r="F30" s="40" t="str">
        <f>Tabela_3!F28</f>
        <v>...</v>
      </c>
      <c r="G30" s="40">
        <f>Tabela_3!G28</f>
        <v>99.822199999999995</v>
      </c>
      <c r="H30" s="40" t="str">
        <f>Tabela_3!H28</f>
        <v>...</v>
      </c>
      <c r="I30" s="40">
        <f>Tabela_3!I28</f>
        <v>84.497730000000004</v>
      </c>
      <c r="J30" s="40">
        <f>Tabela_3!J28</f>
        <v>89.528390000000002</v>
      </c>
      <c r="K30" s="40">
        <f>Tabela_3!K28</f>
        <v>92.674130000000005</v>
      </c>
      <c r="L30" s="40">
        <f>Tabela_3!L28</f>
        <v>122.67899</v>
      </c>
      <c r="M30" s="40">
        <f>Tabela_3!M28</f>
        <v>84.128789999999995</v>
      </c>
      <c r="N30" s="40">
        <f>Tabela_3!N28</f>
        <v>94.678659999999994</v>
      </c>
      <c r="O30" s="40">
        <f>Tabela_3!O28</f>
        <v>70.166409999999999</v>
      </c>
      <c r="P30" s="40">
        <f>Tabela_3!P28</f>
        <v>97.261870000000002</v>
      </c>
      <c r="Q30" s="40">
        <f>Tabela_3!Q28</f>
        <v>100.21646</v>
      </c>
    </row>
    <row r="31" spans="1:17" x14ac:dyDescent="0.25">
      <c r="A31" s="37">
        <v>37956</v>
      </c>
      <c r="B31" s="40">
        <f>Tabela_3!B29</f>
        <v>94.515140000000002</v>
      </c>
      <c r="C31" s="40">
        <f>Tabela_3!C29</f>
        <v>98.678970000000007</v>
      </c>
      <c r="D31" s="40">
        <f>Tabela_3!D29</f>
        <v>86.558179999999993</v>
      </c>
      <c r="E31" s="40">
        <f>Tabela_3!E29</f>
        <v>54.564880000000002</v>
      </c>
      <c r="F31" s="40" t="str">
        <f>Tabela_3!F29</f>
        <v>...</v>
      </c>
      <c r="G31" s="40">
        <f>Tabela_3!G29</f>
        <v>103.32984</v>
      </c>
      <c r="H31" s="40" t="str">
        <f>Tabela_3!H29</f>
        <v>...</v>
      </c>
      <c r="I31" s="40">
        <f>Tabela_3!I29</f>
        <v>87.532089999999997</v>
      </c>
      <c r="J31" s="40">
        <f>Tabela_3!J29</f>
        <v>105.83678</v>
      </c>
      <c r="K31" s="40">
        <f>Tabela_3!K29</f>
        <v>98.338409999999996</v>
      </c>
      <c r="L31" s="40">
        <f>Tabela_3!L29</f>
        <v>127.91761</v>
      </c>
      <c r="M31" s="40">
        <f>Tabela_3!M29</f>
        <v>83.126170000000002</v>
      </c>
      <c r="N31" s="40">
        <f>Tabela_3!N29</f>
        <v>96.161670000000001</v>
      </c>
      <c r="O31" s="40">
        <f>Tabela_3!O29</f>
        <v>68.556089999999998</v>
      </c>
      <c r="P31" s="40">
        <f>Tabela_3!P29</f>
        <v>96.084000000000003</v>
      </c>
      <c r="Q31" s="40">
        <f>Tabela_3!Q29</f>
        <v>98.532759999999996</v>
      </c>
    </row>
    <row r="32" spans="1:17" x14ac:dyDescent="0.25">
      <c r="A32" s="37">
        <v>37987</v>
      </c>
      <c r="B32" s="40">
        <f>Tabela_3!B30</f>
        <v>96.391279999999995</v>
      </c>
      <c r="C32" s="40">
        <f>Tabela_3!C30</f>
        <v>98.271199999999993</v>
      </c>
      <c r="D32" s="40">
        <f>Tabela_3!D30</f>
        <v>88.20693</v>
      </c>
      <c r="E32" s="40">
        <f>Tabela_3!E30</f>
        <v>52.667050000000003</v>
      </c>
      <c r="F32" s="40" t="str">
        <f>Tabela_3!F30</f>
        <v>...</v>
      </c>
      <c r="G32" s="40">
        <f>Tabela_3!G30</f>
        <v>105.5455</v>
      </c>
      <c r="H32" s="40" t="str">
        <f>Tabela_3!H30</f>
        <v>...</v>
      </c>
      <c r="I32" s="40">
        <f>Tabela_3!I30</f>
        <v>84.68544</v>
      </c>
      <c r="J32" s="40">
        <f>Tabela_3!J30</f>
        <v>111.09435000000001</v>
      </c>
      <c r="K32" s="40">
        <f>Tabela_3!K30</f>
        <v>93.016220000000004</v>
      </c>
      <c r="L32" s="40">
        <f>Tabela_3!L30</f>
        <v>130.22641999999999</v>
      </c>
      <c r="M32" s="40">
        <f>Tabela_3!M30</f>
        <v>84.542929999999998</v>
      </c>
      <c r="N32" s="40">
        <f>Tabela_3!N30</f>
        <v>97.724509999999995</v>
      </c>
      <c r="O32" s="40">
        <f>Tabela_3!O30</f>
        <v>73.179540000000003</v>
      </c>
      <c r="P32" s="40">
        <f>Tabela_3!P30</f>
        <v>96.216229999999996</v>
      </c>
      <c r="Q32" s="40">
        <f>Tabela_3!Q30</f>
        <v>98.954080000000005</v>
      </c>
    </row>
    <row r="33" spans="1:17" x14ac:dyDescent="0.25">
      <c r="A33" s="37">
        <v>38018</v>
      </c>
      <c r="B33" s="40">
        <f>Tabela_3!B31</f>
        <v>97.998580000000004</v>
      </c>
      <c r="C33" s="40">
        <f>Tabela_3!C31</f>
        <v>101.58422</v>
      </c>
      <c r="D33" s="40">
        <f>Tabela_3!D31</f>
        <v>83.013750000000002</v>
      </c>
      <c r="E33" s="40">
        <f>Tabela_3!E31</f>
        <v>58.921199999999999</v>
      </c>
      <c r="F33" s="40" t="str">
        <f>Tabela_3!F31</f>
        <v>...</v>
      </c>
      <c r="G33" s="40">
        <f>Tabela_3!G31</f>
        <v>109.49590000000001</v>
      </c>
      <c r="H33" s="40" t="str">
        <f>Tabela_3!H31</f>
        <v>...</v>
      </c>
      <c r="I33" s="40">
        <f>Tabela_3!I31</f>
        <v>87.185370000000006</v>
      </c>
      <c r="J33" s="40">
        <f>Tabela_3!J31</f>
        <v>115.53625</v>
      </c>
      <c r="K33" s="40">
        <f>Tabela_3!K31</f>
        <v>95.584360000000004</v>
      </c>
      <c r="L33" s="40">
        <f>Tabela_3!L31</f>
        <v>136.26084</v>
      </c>
      <c r="M33" s="40">
        <f>Tabela_3!M31</f>
        <v>87.92662</v>
      </c>
      <c r="N33" s="40">
        <f>Tabela_3!N31</f>
        <v>98.353930000000005</v>
      </c>
      <c r="O33" s="40">
        <f>Tabela_3!O31</f>
        <v>76.122230000000002</v>
      </c>
      <c r="P33" s="40">
        <f>Tabela_3!P31</f>
        <v>98.483329999999995</v>
      </c>
      <c r="Q33" s="40">
        <f>Tabela_3!Q31</f>
        <v>99.952489999999997</v>
      </c>
    </row>
    <row r="34" spans="1:17" x14ac:dyDescent="0.25">
      <c r="A34" s="37">
        <v>38047</v>
      </c>
      <c r="B34" s="40">
        <f>Tabela_3!B32</f>
        <v>98.424750000000003</v>
      </c>
      <c r="C34" s="40">
        <f>Tabela_3!C32</f>
        <v>104.24827999999999</v>
      </c>
      <c r="D34" s="40">
        <f>Tabela_3!D32</f>
        <v>88.298789999999997</v>
      </c>
      <c r="E34" s="40">
        <f>Tabela_3!E32</f>
        <v>54.275820000000003</v>
      </c>
      <c r="F34" s="40" t="str">
        <f>Tabela_3!F32</f>
        <v>...</v>
      </c>
      <c r="G34" s="40">
        <f>Tabela_3!G32</f>
        <v>114.35502</v>
      </c>
      <c r="H34" s="40" t="str">
        <f>Tabela_3!H32</f>
        <v>...</v>
      </c>
      <c r="I34" s="40">
        <f>Tabela_3!I32</f>
        <v>91.467179999999999</v>
      </c>
      <c r="J34" s="40">
        <f>Tabela_3!J32</f>
        <v>118.24655</v>
      </c>
      <c r="K34" s="40">
        <f>Tabela_3!K32</f>
        <v>93.990939999999995</v>
      </c>
      <c r="L34" s="40">
        <f>Tabela_3!L32</f>
        <v>132.69579999999999</v>
      </c>
      <c r="M34" s="40">
        <f>Tabela_3!M32</f>
        <v>87.985309999999998</v>
      </c>
      <c r="N34" s="40">
        <f>Tabela_3!N32</f>
        <v>99.509289999999993</v>
      </c>
      <c r="O34" s="40">
        <f>Tabela_3!O32</f>
        <v>72.439520000000002</v>
      </c>
      <c r="P34" s="40">
        <f>Tabela_3!P32</f>
        <v>99.675039999999996</v>
      </c>
      <c r="Q34" s="40">
        <f>Tabela_3!Q32</f>
        <v>103.33204000000001</v>
      </c>
    </row>
    <row r="35" spans="1:17" x14ac:dyDescent="0.25">
      <c r="A35" s="37">
        <v>38078</v>
      </c>
      <c r="B35" s="40">
        <f>Tabela_3!B33</f>
        <v>99.242400000000004</v>
      </c>
      <c r="C35" s="40">
        <f>Tabela_3!C33</f>
        <v>104.88051</v>
      </c>
      <c r="D35" s="40">
        <f>Tabela_3!D33</f>
        <v>87.141810000000007</v>
      </c>
      <c r="E35" s="40">
        <f>Tabela_3!E33</f>
        <v>55.223970000000001</v>
      </c>
      <c r="F35" s="40" t="str">
        <f>Tabela_3!F33</f>
        <v>...</v>
      </c>
      <c r="G35" s="40">
        <f>Tabela_3!G33</f>
        <v>107.37013</v>
      </c>
      <c r="H35" s="40" t="str">
        <f>Tabela_3!H33</f>
        <v>...</v>
      </c>
      <c r="I35" s="40">
        <f>Tabela_3!I33</f>
        <v>87.9345</v>
      </c>
      <c r="J35" s="40">
        <f>Tabela_3!J33</f>
        <v>119.18311</v>
      </c>
      <c r="K35" s="40">
        <f>Tabela_3!K33</f>
        <v>96.215130000000002</v>
      </c>
      <c r="L35" s="40">
        <f>Tabela_3!L33</f>
        <v>134.6112</v>
      </c>
      <c r="M35" s="40">
        <f>Tabela_3!M33</f>
        <v>86.176640000000006</v>
      </c>
      <c r="N35" s="40">
        <f>Tabela_3!N33</f>
        <v>101.07875</v>
      </c>
      <c r="O35" s="40">
        <f>Tabela_3!O33</f>
        <v>75.295770000000005</v>
      </c>
      <c r="P35" s="40">
        <f>Tabela_3!P33</f>
        <v>102.53615000000001</v>
      </c>
      <c r="Q35" s="40">
        <f>Tabela_3!Q33</f>
        <v>103.72948</v>
      </c>
    </row>
    <row r="36" spans="1:17" x14ac:dyDescent="0.25">
      <c r="A36" s="37">
        <v>38108</v>
      </c>
      <c r="B36" s="40">
        <f>Tabela_3!B34</f>
        <v>100.13330000000001</v>
      </c>
      <c r="C36" s="40">
        <f>Tabela_3!C34</f>
        <v>107.07941</v>
      </c>
      <c r="D36" s="40">
        <f>Tabela_3!D34</f>
        <v>88.635159999999999</v>
      </c>
      <c r="E36" s="40">
        <f>Tabela_3!E34</f>
        <v>55.66968</v>
      </c>
      <c r="F36" s="40" t="str">
        <f>Tabela_3!F34</f>
        <v>...</v>
      </c>
      <c r="G36" s="40">
        <f>Tabela_3!G34</f>
        <v>111.52436</v>
      </c>
      <c r="H36" s="40" t="str">
        <f>Tabela_3!H34</f>
        <v>...</v>
      </c>
      <c r="I36" s="40">
        <f>Tabela_3!I34</f>
        <v>89.509500000000003</v>
      </c>
      <c r="J36" s="40">
        <f>Tabela_3!J34</f>
        <v>120.16727</v>
      </c>
      <c r="K36" s="40">
        <f>Tabela_3!K34</f>
        <v>95.736320000000006</v>
      </c>
      <c r="L36" s="40">
        <f>Tabela_3!L34</f>
        <v>134.79356000000001</v>
      </c>
      <c r="M36" s="40">
        <f>Tabela_3!M34</f>
        <v>86.538179999999997</v>
      </c>
      <c r="N36" s="40">
        <f>Tabela_3!N34</f>
        <v>97.278639999999996</v>
      </c>
      <c r="O36" s="40">
        <f>Tabela_3!O34</f>
        <v>65.932770000000005</v>
      </c>
      <c r="P36" s="40">
        <f>Tabela_3!P34</f>
        <v>104.74019</v>
      </c>
      <c r="Q36" s="40">
        <f>Tabela_3!Q34</f>
        <v>102.03711</v>
      </c>
    </row>
    <row r="37" spans="1:17" x14ac:dyDescent="0.25">
      <c r="A37" s="37">
        <v>38139</v>
      </c>
      <c r="B37" s="40">
        <f>Tabela_3!B35</f>
        <v>100.49041</v>
      </c>
      <c r="C37" s="40">
        <f>Tabela_3!C35</f>
        <v>111.97812999999999</v>
      </c>
      <c r="D37" s="40">
        <f>Tabela_3!D35</f>
        <v>92.191820000000007</v>
      </c>
      <c r="E37" s="40">
        <f>Tabela_3!E35</f>
        <v>56.243119999999998</v>
      </c>
      <c r="F37" s="40" t="str">
        <f>Tabela_3!F35</f>
        <v>...</v>
      </c>
      <c r="G37" s="40">
        <f>Tabela_3!G35</f>
        <v>113.92698</v>
      </c>
      <c r="H37" s="40" t="str">
        <f>Tabela_3!H35</f>
        <v>...</v>
      </c>
      <c r="I37" s="40">
        <f>Tabela_3!I35</f>
        <v>90.465400000000002</v>
      </c>
      <c r="J37" s="40">
        <f>Tabela_3!J35</f>
        <v>128.69217</v>
      </c>
      <c r="K37" s="40">
        <f>Tabela_3!K35</f>
        <v>97.682079999999999</v>
      </c>
      <c r="L37" s="40">
        <f>Tabela_3!L35</f>
        <v>134.91102000000001</v>
      </c>
      <c r="M37" s="40">
        <f>Tabela_3!M35</f>
        <v>91.507329999999996</v>
      </c>
      <c r="N37" s="40">
        <f>Tabela_3!N35</f>
        <v>101.48436</v>
      </c>
      <c r="O37" s="40">
        <f>Tabela_3!O35</f>
        <v>66.477729999999994</v>
      </c>
      <c r="P37" s="40">
        <f>Tabela_3!P35</f>
        <v>105.92882</v>
      </c>
      <c r="Q37" s="40">
        <f>Tabela_3!Q35</f>
        <v>106.68568</v>
      </c>
    </row>
    <row r="38" spans="1:17" x14ac:dyDescent="0.25">
      <c r="A38" s="37">
        <v>38169</v>
      </c>
      <c r="B38" s="40">
        <f>Tabela_3!B36</f>
        <v>101.20889</v>
      </c>
      <c r="C38" s="40">
        <f>Tabela_3!C36</f>
        <v>106.53888000000001</v>
      </c>
      <c r="D38" s="40">
        <f>Tabela_3!D36</f>
        <v>90.521270000000001</v>
      </c>
      <c r="E38" s="40">
        <f>Tabela_3!E36</f>
        <v>57.015740000000001</v>
      </c>
      <c r="F38" s="40" t="str">
        <f>Tabela_3!F36</f>
        <v>...</v>
      </c>
      <c r="G38" s="40">
        <f>Tabela_3!G36</f>
        <v>118.43464</v>
      </c>
      <c r="H38" s="40" t="str">
        <f>Tabela_3!H36</f>
        <v>...</v>
      </c>
      <c r="I38" s="40">
        <f>Tabela_3!I36</f>
        <v>88.612170000000006</v>
      </c>
      <c r="J38" s="40">
        <f>Tabela_3!J36</f>
        <v>114.42986000000001</v>
      </c>
      <c r="K38" s="40">
        <f>Tabela_3!K36</f>
        <v>98.221609999999998</v>
      </c>
      <c r="L38" s="40">
        <f>Tabela_3!L36</f>
        <v>133.23788999999999</v>
      </c>
      <c r="M38" s="40">
        <f>Tabela_3!M36</f>
        <v>88.410150000000002</v>
      </c>
      <c r="N38" s="40">
        <f>Tabela_3!N36</f>
        <v>102.66244</v>
      </c>
      <c r="O38" s="40">
        <f>Tabela_3!O36</f>
        <v>75.889570000000006</v>
      </c>
      <c r="P38" s="40">
        <f>Tabela_3!P36</f>
        <v>108.09134</v>
      </c>
      <c r="Q38" s="40">
        <f>Tabela_3!Q36</f>
        <v>108.66179</v>
      </c>
    </row>
    <row r="39" spans="1:17" x14ac:dyDescent="0.25">
      <c r="A39" s="37">
        <v>38200</v>
      </c>
      <c r="B39" s="40">
        <f>Tabela_3!B37</f>
        <v>102.30341</v>
      </c>
      <c r="C39" s="40">
        <f>Tabela_3!C37</f>
        <v>105.98151</v>
      </c>
      <c r="D39" s="40">
        <f>Tabela_3!D37</f>
        <v>91.632760000000005</v>
      </c>
      <c r="E39" s="40">
        <f>Tabela_3!E37</f>
        <v>58.719839999999998</v>
      </c>
      <c r="F39" s="40" t="str">
        <f>Tabela_3!F37</f>
        <v>...</v>
      </c>
      <c r="G39" s="40">
        <f>Tabela_3!G37</f>
        <v>118.97754</v>
      </c>
      <c r="H39" s="40" t="str">
        <f>Tabela_3!H37</f>
        <v>...</v>
      </c>
      <c r="I39" s="40">
        <f>Tabela_3!I37</f>
        <v>90.162989999999994</v>
      </c>
      <c r="J39" s="40">
        <f>Tabela_3!J37</f>
        <v>112.22701000000001</v>
      </c>
      <c r="K39" s="40">
        <f>Tabela_3!K37</f>
        <v>98.550510000000003</v>
      </c>
      <c r="L39" s="40">
        <f>Tabela_3!L37</f>
        <v>133.12826000000001</v>
      </c>
      <c r="M39" s="40">
        <f>Tabela_3!M37</f>
        <v>88.379350000000002</v>
      </c>
      <c r="N39" s="40">
        <f>Tabela_3!N37</f>
        <v>102.43437</v>
      </c>
      <c r="O39" s="40">
        <f>Tabela_3!O37</f>
        <v>81.435569999999998</v>
      </c>
      <c r="P39" s="40">
        <f>Tabela_3!P37</f>
        <v>109.45128</v>
      </c>
      <c r="Q39" s="40">
        <f>Tabela_3!Q37</f>
        <v>102.02209999999999</v>
      </c>
    </row>
    <row r="40" spans="1:17" x14ac:dyDescent="0.25">
      <c r="A40" s="37">
        <v>38231</v>
      </c>
      <c r="B40" s="40">
        <f>Tabela_3!B38</f>
        <v>102.68403000000001</v>
      </c>
      <c r="C40" s="40">
        <f>Tabela_3!C38</f>
        <v>109.92818</v>
      </c>
      <c r="D40" s="40">
        <f>Tabela_3!D38</f>
        <v>93.123159999999999</v>
      </c>
      <c r="E40" s="40">
        <f>Tabela_3!E38</f>
        <v>58.926389999999998</v>
      </c>
      <c r="F40" s="40" t="str">
        <f>Tabela_3!F38</f>
        <v>...</v>
      </c>
      <c r="G40" s="40">
        <f>Tabela_3!G38</f>
        <v>125.6382</v>
      </c>
      <c r="H40" s="40" t="str">
        <f>Tabela_3!H38</f>
        <v>...</v>
      </c>
      <c r="I40" s="40">
        <f>Tabela_3!I38</f>
        <v>92.240620000000007</v>
      </c>
      <c r="J40" s="40">
        <f>Tabela_3!J38</f>
        <v>118.30283</v>
      </c>
      <c r="K40" s="40">
        <f>Tabela_3!K38</f>
        <v>97.800420000000003</v>
      </c>
      <c r="L40" s="40">
        <f>Tabela_3!L38</f>
        <v>131.95403999999999</v>
      </c>
      <c r="M40" s="40">
        <f>Tabela_3!M38</f>
        <v>89.282749999999993</v>
      </c>
      <c r="N40" s="40">
        <f>Tabela_3!N38</f>
        <v>107.43622000000001</v>
      </c>
      <c r="O40" s="40">
        <f>Tabela_3!O38</f>
        <v>85.950590000000005</v>
      </c>
      <c r="P40" s="40">
        <f>Tabela_3!P38</f>
        <v>109.91857</v>
      </c>
      <c r="Q40" s="40">
        <f>Tabela_3!Q38</f>
        <v>96.071399999999997</v>
      </c>
    </row>
    <row r="41" spans="1:17" x14ac:dyDescent="0.25">
      <c r="A41" s="37">
        <v>38261</v>
      </c>
      <c r="B41" s="40">
        <f>Tabela_3!B39</f>
        <v>102.10056</v>
      </c>
      <c r="C41" s="40">
        <f>Tabela_3!C39</f>
        <v>108.12597</v>
      </c>
      <c r="D41" s="40">
        <f>Tabela_3!D39</f>
        <v>90.196129999999997</v>
      </c>
      <c r="E41" s="40">
        <f>Tabela_3!E39</f>
        <v>58.505609999999997</v>
      </c>
      <c r="F41" s="40" t="str">
        <f>Tabela_3!F39</f>
        <v>...</v>
      </c>
      <c r="G41" s="40">
        <f>Tabela_3!G39</f>
        <v>122.67904</v>
      </c>
      <c r="H41" s="40" t="str">
        <f>Tabela_3!H39</f>
        <v>...</v>
      </c>
      <c r="I41" s="40">
        <f>Tabela_3!I39</f>
        <v>89.878399999999999</v>
      </c>
      <c r="J41" s="40">
        <f>Tabela_3!J39</f>
        <v>119.10715</v>
      </c>
      <c r="K41" s="40">
        <f>Tabela_3!K39</f>
        <v>98.241990000000001</v>
      </c>
      <c r="L41" s="40">
        <f>Tabela_3!L39</f>
        <v>134.30591000000001</v>
      </c>
      <c r="M41" s="40">
        <f>Tabela_3!M39</f>
        <v>89.458510000000004</v>
      </c>
      <c r="N41" s="40">
        <f>Tabela_3!N39</f>
        <v>99.180729999999997</v>
      </c>
      <c r="O41" s="40">
        <f>Tabela_3!O39</f>
        <v>77.653660000000002</v>
      </c>
      <c r="P41" s="40">
        <f>Tabela_3!P39</f>
        <v>107.31048</v>
      </c>
      <c r="Q41" s="40">
        <f>Tabela_3!Q39</f>
        <v>103.2268</v>
      </c>
    </row>
    <row r="42" spans="1:17" x14ac:dyDescent="0.25">
      <c r="A42" s="37">
        <v>38292</v>
      </c>
      <c r="B42" s="40">
        <f>Tabela_3!B40</f>
        <v>102.05595</v>
      </c>
      <c r="C42" s="40">
        <f>Tabela_3!C40</f>
        <v>109.39287</v>
      </c>
      <c r="D42" s="40">
        <f>Tabela_3!D40</f>
        <v>99.492729999999995</v>
      </c>
      <c r="E42" s="40">
        <f>Tabela_3!E40</f>
        <v>60.681550000000001</v>
      </c>
      <c r="F42" s="40" t="str">
        <f>Tabela_3!F40</f>
        <v>...</v>
      </c>
      <c r="G42" s="40">
        <f>Tabela_3!G40</f>
        <v>124.44490999999999</v>
      </c>
      <c r="H42" s="40" t="str">
        <f>Tabela_3!H40</f>
        <v>...</v>
      </c>
      <c r="I42" s="40">
        <f>Tabela_3!I40</f>
        <v>86.644959999999998</v>
      </c>
      <c r="J42" s="40">
        <f>Tabela_3!J40</f>
        <v>122.0515</v>
      </c>
      <c r="K42" s="40">
        <f>Tabela_3!K40</f>
        <v>99.277609999999996</v>
      </c>
      <c r="L42" s="40">
        <f>Tabela_3!L40</f>
        <v>135.91299000000001</v>
      </c>
      <c r="M42" s="40">
        <f>Tabela_3!M40</f>
        <v>90.06532</v>
      </c>
      <c r="N42" s="40">
        <f>Tabela_3!N40</f>
        <v>104.33345</v>
      </c>
      <c r="O42" s="40">
        <f>Tabela_3!O40</f>
        <v>81.762690000000006</v>
      </c>
      <c r="P42" s="40">
        <f>Tabela_3!P40</f>
        <v>103.81726999999999</v>
      </c>
      <c r="Q42" s="40">
        <f>Tabela_3!Q40</f>
        <v>98.0428</v>
      </c>
    </row>
    <row r="43" spans="1:17" x14ac:dyDescent="0.25">
      <c r="A43" s="37">
        <v>38322</v>
      </c>
      <c r="B43" s="40">
        <f>Tabela_3!B41</f>
        <v>102.67618</v>
      </c>
      <c r="C43" s="40">
        <f>Tabela_3!C41</f>
        <v>109.29806000000001</v>
      </c>
      <c r="D43" s="40">
        <f>Tabela_3!D41</f>
        <v>99.105410000000006</v>
      </c>
      <c r="E43" s="40">
        <f>Tabela_3!E41</f>
        <v>59.761130000000001</v>
      </c>
      <c r="F43" s="40" t="str">
        <f>Tabela_3!F41</f>
        <v>...</v>
      </c>
      <c r="G43" s="40">
        <f>Tabela_3!G41</f>
        <v>122.87248</v>
      </c>
      <c r="H43" s="40" t="str">
        <f>Tabela_3!H41</f>
        <v>...</v>
      </c>
      <c r="I43" s="40">
        <f>Tabela_3!I41</f>
        <v>86.845849999999999</v>
      </c>
      <c r="J43" s="40">
        <f>Tabela_3!J41</f>
        <v>122.49675000000001</v>
      </c>
      <c r="K43" s="40">
        <f>Tabela_3!K41</f>
        <v>99.290289999999999</v>
      </c>
      <c r="L43" s="40">
        <f>Tabela_3!L41</f>
        <v>140.46569</v>
      </c>
      <c r="M43" s="40">
        <f>Tabela_3!M41</f>
        <v>91.260729999999995</v>
      </c>
      <c r="N43" s="40">
        <f>Tabela_3!N41</f>
        <v>106.00988</v>
      </c>
      <c r="O43" s="40">
        <f>Tabela_3!O41</f>
        <v>80.438820000000007</v>
      </c>
      <c r="P43" s="40">
        <f>Tabela_3!P41</f>
        <v>107.83278</v>
      </c>
      <c r="Q43" s="40">
        <f>Tabela_3!Q41</f>
        <v>98.279300000000006</v>
      </c>
    </row>
    <row r="44" spans="1:17" x14ac:dyDescent="0.25">
      <c r="A44" s="37">
        <v>38353</v>
      </c>
      <c r="B44" s="40">
        <f>Tabela_3!B42</f>
        <v>103.25727999999999</v>
      </c>
      <c r="C44" s="40">
        <f>Tabela_3!C42</f>
        <v>109.63636</v>
      </c>
      <c r="D44" s="40">
        <f>Tabela_3!D42</f>
        <v>93.508219999999994</v>
      </c>
      <c r="E44" s="40">
        <f>Tabela_3!E42</f>
        <v>58.348709999999997</v>
      </c>
      <c r="F44" s="40" t="str">
        <f>Tabela_3!F42</f>
        <v>...</v>
      </c>
      <c r="G44" s="40">
        <f>Tabela_3!G42</f>
        <v>116.24496000000001</v>
      </c>
      <c r="H44" s="40" t="str">
        <f>Tabela_3!H42</f>
        <v>...</v>
      </c>
      <c r="I44" s="40">
        <f>Tabela_3!I42</f>
        <v>90.949100000000001</v>
      </c>
      <c r="J44" s="40">
        <f>Tabela_3!J42</f>
        <v>118.35455</v>
      </c>
      <c r="K44" s="40">
        <f>Tabela_3!K42</f>
        <v>100.52585000000001</v>
      </c>
      <c r="L44" s="40">
        <f>Tabela_3!L42</f>
        <v>138.92402999999999</v>
      </c>
      <c r="M44" s="40">
        <f>Tabela_3!M42</f>
        <v>88.781499999999994</v>
      </c>
      <c r="N44" s="40">
        <f>Tabela_3!N42</f>
        <v>104.02683</v>
      </c>
      <c r="O44" s="40">
        <f>Tabela_3!O42</f>
        <v>79.523809999999997</v>
      </c>
      <c r="P44" s="40">
        <f>Tabela_3!P42</f>
        <v>107.19513999999999</v>
      </c>
      <c r="Q44" s="40">
        <f>Tabela_3!Q42</f>
        <v>101.10033</v>
      </c>
    </row>
    <row r="45" spans="1:17" x14ac:dyDescent="0.25">
      <c r="A45" s="37">
        <v>38384</v>
      </c>
      <c r="B45" s="40">
        <f>Tabela_3!B43</f>
        <v>101.90591999999999</v>
      </c>
      <c r="C45" s="40">
        <f>Tabela_3!C43</f>
        <v>108.17545</v>
      </c>
      <c r="D45" s="40">
        <f>Tabela_3!D43</f>
        <v>98.697630000000004</v>
      </c>
      <c r="E45" s="40">
        <f>Tabela_3!E43</f>
        <v>58.352539999999998</v>
      </c>
      <c r="F45" s="40" t="str">
        <f>Tabela_3!F43</f>
        <v>...</v>
      </c>
      <c r="G45" s="40">
        <f>Tabela_3!G43</f>
        <v>112.7238</v>
      </c>
      <c r="H45" s="40" t="str">
        <f>Tabela_3!H43</f>
        <v>...</v>
      </c>
      <c r="I45" s="40">
        <f>Tabela_3!I43</f>
        <v>90.85924</v>
      </c>
      <c r="J45" s="40">
        <f>Tabela_3!J43</f>
        <v>119.175</v>
      </c>
      <c r="K45" s="40">
        <f>Tabela_3!K43</f>
        <v>99.732489999999999</v>
      </c>
      <c r="L45" s="40">
        <f>Tabela_3!L43</f>
        <v>136.17746</v>
      </c>
      <c r="M45" s="40">
        <f>Tabela_3!M43</f>
        <v>87.909459999999996</v>
      </c>
      <c r="N45" s="40">
        <f>Tabela_3!N43</f>
        <v>102.69282</v>
      </c>
      <c r="O45" s="40">
        <f>Tabela_3!O43</f>
        <v>78.732439999999997</v>
      </c>
      <c r="P45" s="40">
        <f>Tabela_3!P43</f>
        <v>106.12287999999999</v>
      </c>
      <c r="Q45" s="40">
        <f>Tabela_3!Q43</f>
        <v>98.355940000000004</v>
      </c>
    </row>
    <row r="46" spans="1:17" x14ac:dyDescent="0.25">
      <c r="A46" s="37">
        <v>38412</v>
      </c>
      <c r="B46" s="40">
        <f>Tabela_3!B44</f>
        <v>102.8038</v>
      </c>
      <c r="C46" s="40">
        <f>Tabela_3!C44</f>
        <v>108.62027</v>
      </c>
      <c r="D46" s="40">
        <f>Tabela_3!D44</f>
        <v>100.14588000000001</v>
      </c>
      <c r="E46" s="40">
        <f>Tabela_3!E44</f>
        <v>57.067659999999997</v>
      </c>
      <c r="F46" s="40" t="str">
        <f>Tabela_3!F44</f>
        <v>...</v>
      </c>
      <c r="G46" s="40">
        <f>Tabela_3!G44</f>
        <v>110.8073</v>
      </c>
      <c r="H46" s="40" t="str">
        <f>Tabela_3!H44</f>
        <v>...</v>
      </c>
      <c r="I46" s="40">
        <f>Tabela_3!I44</f>
        <v>90.370999999999995</v>
      </c>
      <c r="J46" s="40">
        <f>Tabela_3!J44</f>
        <v>123.42188</v>
      </c>
      <c r="K46" s="40">
        <f>Tabela_3!K44</f>
        <v>101.95789000000001</v>
      </c>
      <c r="L46" s="40">
        <f>Tabela_3!L44</f>
        <v>141.30898999999999</v>
      </c>
      <c r="M46" s="40">
        <f>Tabela_3!M44</f>
        <v>90.52861</v>
      </c>
      <c r="N46" s="40">
        <f>Tabela_3!N44</f>
        <v>105.14624000000001</v>
      </c>
      <c r="O46" s="40">
        <f>Tabela_3!O44</f>
        <v>81.583590000000001</v>
      </c>
      <c r="P46" s="40">
        <f>Tabela_3!P44</f>
        <v>107.42626</v>
      </c>
      <c r="Q46" s="40">
        <f>Tabela_3!Q44</f>
        <v>98.913219999999995</v>
      </c>
    </row>
    <row r="47" spans="1:17" x14ac:dyDescent="0.25">
      <c r="A47" s="37">
        <v>38443</v>
      </c>
      <c r="B47" s="40">
        <f>Tabela_3!B45</f>
        <v>102.88482</v>
      </c>
      <c r="C47" s="40">
        <f>Tabela_3!C45</f>
        <v>108.52821</v>
      </c>
      <c r="D47" s="40">
        <f>Tabela_3!D45</f>
        <v>107.95884</v>
      </c>
      <c r="E47" s="40">
        <f>Tabela_3!E45</f>
        <v>59.818869999999997</v>
      </c>
      <c r="F47" s="40" t="str">
        <f>Tabela_3!F45</f>
        <v>...</v>
      </c>
      <c r="G47" s="40">
        <f>Tabela_3!G45</f>
        <v>119.48078</v>
      </c>
      <c r="H47" s="40" t="str">
        <f>Tabela_3!H45</f>
        <v>...</v>
      </c>
      <c r="I47" s="40">
        <f>Tabela_3!I45</f>
        <v>87.358580000000003</v>
      </c>
      <c r="J47" s="40">
        <f>Tabela_3!J45</f>
        <v>122.26942</v>
      </c>
      <c r="K47" s="40">
        <f>Tabela_3!K45</f>
        <v>101.88392</v>
      </c>
      <c r="L47" s="40">
        <f>Tabela_3!L45</f>
        <v>142.42570000000001</v>
      </c>
      <c r="M47" s="40">
        <f>Tabela_3!M45</f>
        <v>91.071830000000006</v>
      </c>
      <c r="N47" s="40">
        <f>Tabela_3!N45</f>
        <v>102.77158</v>
      </c>
      <c r="O47" s="40">
        <f>Tabela_3!O45</f>
        <v>77.42877</v>
      </c>
      <c r="P47" s="40">
        <f>Tabela_3!P45</f>
        <v>106.49553</v>
      </c>
      <c r="Q47" s="40">
        <f>Tabela_3!Q45</f>
        <v>98.990930000000006</v>
      </c>
    </row>
    <row r="48" spans="1:17" x14ac:dyDescent="0.25">
      <c r="A48" s="37">
        <v>38473</v>
      </c>
      <c r="B48" s="40">
        <f>Tabela_3!B46</f>
        <v>106.41161</v>
      </c>
      <c r="C48" s="40">
        <f>Tabela_3!C46</f>
        <v>107.61078999999999</v>
      </c>
      <c r="D48" s="40">
        <f>Tabela_3!D46</f>
        <v>111.99587</v>
      </c>
      <c r="E48" s="40">
        <f>Tabela_3!E46</f>
        <v>58.6736</v>
      </c>
      <c r="F48" s="40" t="str">
        <f>Tabela_3!F46</f>
        <v>...</v>
      </c>
      <c r="G48" s="40">
        <f>Tabela_3!G46</f>
        <v>118.17555</v>
      </c>
      <c r="H48" s="40" t="str">
        <f>Tabela_3!H46</f>
        <v>...</v>
      </c>
      <c r="I48" s="40">
        <f>Tabela_3!I46</f>
        <v>90.35033</v>
      </c>
      <c r="J48" s="40">
        <f>Tabela_3!J46</f>
        <v>119.60651</v>
      </c>
      <c r="K48" s="40">
        <f>Tabela_3!K46</f>
        <v>100.99652</v>
      </c>
      <c r="L48" s="40">
        <f>Tabela_3!L46</f>
        <v>136.02468999999999</v>
      </c>
      <c r="M48" s="40">
        <f>Tabela_3!M46</f>
        <v>91.639060000000001</v>
      </c>
      <c r="N48" s="40">
        <f>Tabela_3!N46</f>
        <v>105.11962</v>
      </c>
      <c r="O48" s="40">
        <f>Tabela_3!O46</f>
        <v>81.345550000000003</v>
      </c>
      <c r="P48" s="40">
        <f>Tabela_3!P46</f>
        <v>108.66125</v>
      </c>
      <c r="Q48" s="40">
        <f>Tabela_3!Q46</f>
        <v>102.86078000000001</v>
      </c>
    </row>
    <row r="49" spans="1:17" x14ac:dyDescent="0.25">
      <c r="A49" s="37">
        <v>38504</v>
      </c>
      <c r="B49" s="40">
        <f>Tabela_3!B47</f>
        <v>104.19416</v>
      </c>
      <c r="C49" s="40">
        <f>Tabela_3!C47</f>
        <v>109.94486000000001</v>
      </c>
      <c r="D49" s="40">
        <f>Tabela_3!D47</f>
        <v>119.11584999999999</v>
      </c>
      <c r="E49" s="40">
        <f>Tabela_3!E47</f>
        <v>60.382179999999998</v>
      </c>
      <c r="F49" s="40" t="str">
        <f>Tabela_3!F47</f>
        <v>...</v>
      </c>
      <c r="G49" s="40">
        <f>Tabela_3!G47</f>
        <v>113.79828000000001</v>
      </c>
      <c r="H49" s="40" t="str">
        <f>Tabela_3!H47</f>
        <v>...</v>
      </c>
      <c r="I49" s="40">
        <f>Tabela_3!I47</f>
        <v>90.557140000000004</v>
      </c>
      <c r="J49" s="40">
        <f>Tabela_3!J47</f>
        <v>126.00118000000001</v>
      </c>
      <c r="K49" s="40">
        <f>Tabela_3!K47</f>
        <v>104.61839999999999</v>
      </c>
      <c r="L49" s="40">
        <f>Tabela_3!L47</f>
        <v>134.51705999999999</v>
      </c>
      <c r="M49" s="40">
        <f>Tabela_3!M47</f>
        <v>88.751019999999997</v>
      </c>
      <c r="N49" s="40">
        <f>Tabela_3!N47</f>
        <v>106.02973</v>
      </c>
      <c r="O49" s="40">
        <f>Tabela_3!O47</f>
        <v>79.811850000000007</v>
      </c>
      <c r="P49" s="40">
        <f>Tabela_3!P47</f>
        <v>103.86575000000001</v>
      </c>
      <c r="Q49" s="40">
        <f>Tabela_3!Q47</f>
        <v>101.09379</v>
      </c>
    </row>
    <row r="50" spans="1:17" x14ac:dyDescent="0.25">
      <c r="A50" s="37">
        <v>38534</v>
      </c>
      <c r="B50" s="40">
        <f>Tabela_3!B48</f>
        <v>103.58607000000001</v>
      </c>
      <c r="C50" s="40">
        <f>Tabela_3!C48</f>
        <v>109.0157</v>
      </c>
      <c r="D50" s="40">
        <f>Tabela_3!D48</f>
        <v>101.0866</v>
      </c>
      <c r="E50" s="40">
        <f>Tabela_3!E48</f>
        <v>56.719230000000003</v>
      </c>
      <c r="F50" s="40" t="str">
        <f>Tabela_3!F48</f>
        <v>...</v>
      </c>
      <c r="G50" s="40">
        <f>Tabela_3!G48</f>
        <v>111.06223</v>
      </c>
      <c r="H50" s="40" t="str">
        <f>Tabela_3!H48</f>
        <v>...</v>
      </c>
      <c r="I50" s="40">
        <f>Tabela_3!I48</f>
        <v>91.206360000000004</v>
      </c>
      <c r="J50" s="40">
        <f>Tabela_3!J48</f>
        <v>125.98047</v>
      </c>
      <c r="K50" s="40">
        <f>Tabela_3!K48</f>
        <v>102.72917</v>
      </c>
      <c r="L50" s="40">
        <f>Tabela_3!L48</f>
        <v>122.06927</v>
      </c>
      <c r="M50" s="40">
        <f>Tabela_3!M48</f>
        <v>86.337350000000001</v>
      </c>
      <c r="N50" s="40">
        <f>Tabela_3!N48</f>
        <v>103.31035</v>
      </c>
      <c r="O50" s="40">
        <f>Tabela_3!O48</f>
        <v>77.141170000000002</v>
      </c>
      <c r="P50" s="40">
        <f>Tabela_3!P48</f>
        <v>102.03819</v>
      </c>
      <c r="Q50" s="40">
        <f>Tabela_3!Q48</f>
        <v>101.07661</v>
      </c>
    </row>
    <row r="51" spans="1:17" x14ac:dyDescent="0.25">
      <c r="A51" s="37">
        <v>38565</v>
      </c>
      <c r="B51" s="40">
        <f>Tabela_3!B49</f>
        <v>103.68719</v>
      </c>
      <c r="C51" s="40">
        <f>Tabela_3!C49</f>
        <v>109.96601</v>
      </c>
      <c r="D51" s="40">
        <f>Tabela_3!D49</f>
        <v>100.8776</v>
      </c>
      <c r="E51" s="40">
        <f>Tabela_3!E49</f>
        <v>58.815579999999997</v>
      </c>
      <c r="F51" s="40" t="str">
        <f>Tabela_3!F49</f>
        <v>...</v>
      </c>
      <c r="G51" s="40">
        <f>Tabela_3!G49</f>
        <v>114.38494</v>
      </c>
      <c r="H51" s="40" t="str">
        <f>Tabela_3!H49</f>
        <v>...</v>
      </c>
      <c r="I51" s="40">
        <f>Tabela_3!I49</f>
        <v>93.878299999999996</v>
      </c>
      <c r="J51" s="40">
        <f>Tabela_3!J49</f>
        <v>126.33009</v>
      </c>
      <c r="K51" s="40">
        <f>Tabela_3!K49</f>
        <v>102.00169</v>
      </c>
      <c r="L51" s="40">
        <f>Tabela_3!L49</f>
        <v>132.43666999999999</v>
      </c>
      <c r="M51" s="40">
        <f>Tabela_3!M49</f>
        <v>92.057010000000005</v>
      </c>
      <c r="N51" s="40">
        <f>Tabela_3!N49</f>
        <v>106.05737000000001</v>
      </c>
      <c r="O51" s="40">
        <f>Tabela_3!O49</f>
        <v>78.911060000000006</v>
      </c>
      <c r="P51" s="40">
        <f>Tabela_3!P49</f>
        <v>100.66146000000001</v>
      </c>
      <c r="Q51" s="40">
        <f>Tabela_3!Q49</f>
        <v>102.99525</v>
      </c>
    </row>
    <row r="52" spans="1:17" x14ac:dyDescent="0.25">
      <c r="A52" s="37">
        <v>38596</v>
      </c>
      <c r="B52" s="40">
        <f>Tabela_3!B50</f>
        <v>102.96328</v>
      </c>
      <c r="C52" s="40">
        <f>Tabela_3!C50</f>
        <v>108.01164</v>
      </c>
      <c r="D52" s="40">
        <f>Tabela_3!D50</f>
        <v>97.05883</v>
      </c>
      <c r="E52" s="40">
        <f>Tabela_3!E50</f>
        <v>60.86074</v>
      </c>
      <c r="F52" s="40" t="str">
        <f>Tabela_3!F50</f>
        <v>...</v>
      </c>
      <c r="G52" s="40">
        <f>Tabela_3!G50</f>
        <v>109.30797</v>
      </c>
      <c r="H52" s="40" t="str">
        <f>Tabela_3!H50</f>
        <v>...</v>
      </c>
      <c r="I52" s="40">
        <f>Tabela_3!I50</f>
        <v>89.868639999999999</v>
      </c>
      <c r="J52" s="40">
        <f>Tabela_3!J50</f>
        <v>124.14124</v>
      </c>
      <c r="K52" s="40">
        <f>Tabela_3!K50</f>
        <v>102.36542</v>
      </c>
      <c r="L52" s="40">
        <f>Tabela_3!L50</f>
        <v>135.21956</v>
      </c>
      <c r="M52" s="40">
        <f>Tabela_3!M50</f>
        <v>94.706370000000007</v>
      </c>
      <c r="N52" s="40">
        <f>Tabela_3!N50</f>
        <v>105.05337</v>
      </c>
      <c r="O52" s="40">
        <f>Tabela_3!O50</f>
        <v>85.980900000000005</v>
      </c>
      <c r="P52" s="40">
        <f>Tabela_3!P50</f>
        <v>96.880880000000005</v>
      </c>
      <c r="Q52" s="40">
        <f>Tabela_3!Q50</f>
        <v>93.676760000000002</v>
      </c>
    </row>
    <row r="53" spans="1:17" x14ac:dyDescent="0.25">
      <c r="A53" s="37">
        <v>38626</v>
      </c>
      <c r="B53" s="40">
        <f>Tabela_3!B51</f>
        <v>102.48604</v>
      </c>
      <c r="C53" s="40">
        <f>Tabela_3!C51</f>
        <v>105.51805</v>
      </c>
      <c r="D53" s="40">
        <f>Tabela_3!D51</f>
        <v>101.70356</v>
      </c>
      <c r="E53" s="40">
        <f>Tabela_3!E51</f>
        <v>62.287889999999997</v>
      </c>
      <c r="F53" s="40" t="str">
        <f>Tabela_3!F51</f>
        <v>...</v>
      </c>
      <c r="G53" s="40">
        <f>Tabela_3!G51</f>
        <v>105.4691</v>
      </c>
      <c r="H53" s="40" t="str">
        <f>Tabela_3!H51</f>
        <v>...</v>
      </c>
      <c r="I53" s="40">
        <f>Tabela_3!I51</f>
        <v>87.097740000000002</v>
      </c>
      <c r="J53" s="40">
        <f>Tabela_3!J51</f>
        <v>120.91007</v>
      </c>
      <c r="K53" s="40">
        <f>Tabela_3!K51</f>
        <v>104.02261</v>
      </c>
      <c r="L53" s="40">
        <f>Tabela_3!L51</f>
        <v>139.5463</v>
      </c>
      <c r="M53" s="40">
        <f>Tabela_3!M51</f>
        <v>92.760750000000002</v>
      </c>
      <c r="N53" s="40">
        <f>Tabela_3!N51</f>
        <v>99.716920000000002</v>
      </c>
      <c r="O53" s="40">
        <f>Tabela_3!O51</f>
        <v>76.420190000000005</v>
      </c>
      <c r="P53" s="40">
        <f>Tabela_3!P51</f>
        <v>100.65770999999999</v>
      </c>
      <c r="Q53" s="40">
        <f>Tabela_3!Q51</f>
        <v>97.064689999999999</v>
      </c>
    </row>
    <row r="54" spans="1:17" x14ac:dyDescent="0.25">
      <c r="A54" s="37">
        <v>38657</v>
      </c>
      <c r="B54" s="40">
        <f>Tabela_3!B52</f>
        <v>103.44235</v>
      </c>
      <c r="C54" s="40">
        <f>Tabela_3!C52</f>
        <v>109.20977999999999</v>
      </c>
      <c r="D54" s="40">
        <f>Tabela_3!D52</f>
        <v>97.183490000000006</v>
      </c>
      <c r="E54" s="40">
        <f>Tabela_3!E52</f>
        <v>60.912260000000003</v>
      </c>
      <c r="F54" s="40" t="str">
        <f>Tabela_3!F52</f>
        <v>...</v>
      </c>
      <c r="G54" s="40">
        <f>Tabela_3!G52</f>
        <v>114.50706</v>
      </c>
      <c r="H54" s="40" t="str">
        <f>Tabela_3!H52</f>
        <v>...</v>
      </c>
      <c r="I54" s="40">
        <f>Tabela_3!I52</f>
        <v>98.84845</v>
      </c>
      <c r="J54" s="40">
        <f>Tabela_3!J52</f>
        <v>122.19441999999999</v>
      </c>
      <c r="K54" s="40">
        <f>Tabela_3!K52</f>
        <v>103.00937999999999</v>
      </c>
      <c r="L54" s="40">
        <f>Tabela_3!L52</f>
        <v>137.17229</v>
      </c>
      <c r="M54" s="40">
        <f>Tabela_3!M52</f>
        <v>94.570580000000007</v>
      </c>
      <c r="N54" s="40">
        <f>Tabela_3!N52</f>
        <v>105.34837</v>
      </c>
      <c r="O54" s="40">
        <f>Tabela_3!O52</f>
        <v>75.194230000000005</v>
      </c>
      <c r="P54" s="40">
        <f>Tabela_3!P52</f>
        <v>102.71592</v>
      </c>
      <c r="Q54" s="40">
        <f>Tabela_3!Q52</f>
        <v>97.713489999999993</v>
      </c>
    </row>
    <row r="55" spans="1:17" x14ac:dyDescent="0.25">
      <c r="A55" s="37">
        <v>38687</v>
      </c>
      <c r="B55" s="40">
        <f>Tabela_3!B53</f>
        <v>105.18057</v>
      </c>
      <c r="C55" s="40">
        <f>Tabela_3!C53</f>
        <v>113.79051</v>
      </c>
      <c r="D55" s="40">
        <f>Tabela_3!D53</f>
        <v>96.052120000000002</v>
      </c>
      <c r="E55" s="40">
        <f>Tabela_3!E53</f>
        <v>62.315510000000003</v>
      </c>
      <c r="F55" s="40" t="str">
        <f>Tabela_3!F53</f>
        <v>...</v>
      </c>
      <c r="G55" s="40">
        <f>Tabela_3!G53</f>
        <v>113.80898999999999</v>
      </c>
      <c r="H55" s="40" t="str">
        <f>Tabela_3!H53</f>
        <v>...</v>
      </c>
      <c r="I55" s="40">
        <f>Tabela_3!I53</f>
        <v>95.780820000000006</v>
      </c>
      <c r="J55" s="40">
        <f>Tabela_3!J53</f>
        <v>134.36798999999999</v>
      </c>
      <c r="K55" s="40">
        <f>Tabela_3!K53</f>
        <v>104.22806</v>
      </c>
      <c r="L55" s="40">
        <f>Tabela_3!L53</f>
        <v>135.51838000000001</v>
      </c>
      <c r="M55" s="40">
        <f>Tabela_3!M53</f>
        <v>94.231390000000005</v>
      </c>
      <c r="N55" s="40">
        <f>Tabela_3!N53</f>
        <v>108.73859</v>
      </c>
      <c r="O55" s="40">
        <f>Tabela_3!O53</f>
        <v>78.931190000000001</v>
      </c>
      <c r="P55" s="40">
        <f>Tabela_3!P53</f>
        <v>104.12202000000001</v>
      </c>
      <c r="Q55" s="40">
        <f>Tabela_3!Q53</f>
        <v>100.03221000000001</v>
      </c>
    </row>
    <row r="56" spans="1:17" x14ac:dyDescent="0.25">
      <c r="A56" s="37">
        <v>38718</v>
      </c>
      <c r="B56" s="40">
        <f>Tabela_3!B54</f>
        <v>105.62721000000001</v>
      </c>
      <c r="C56" s="40">
        <f>Tabela_3!C54</f>
        <v>112.23103999999999</v>
      </c>
      <c r="D56" s="40">
        <f>Tabela_3!D54</f>
        <v>95.527339999999995</v>
      </c>
      <c r="E56" s="40">
        <f>Tabela_3!E54</f>
        <v>64.106560000000002</v>
      </c>
      <c r="F56" s="40" t="str">
        <f>Tabela_3!F54</f>
        <v>...</v>
      </c>
      <c r="G56" s="40">
        <f>Tabela_3!G54</f>
        <v>127.26309999999999</v>
      </c>
      <c r="H56" s="40" t="str">
        <f>Tabela_3!H54</f>
        <v>...</v>
      </c>
      <c r="I56" s="40">
        <f>Tabela_3!I54</f>
        <v>93.680670000000006</v>
      </c>
      <c r="J56" s="40">
        <f>Tabela_3!J54</f>
        <v>127.95663999999999</v>
      </c>
      <c r="K56" s="40">
        <f>Tabela_3!K54</f>
        <v>105.95350000000001</v>
      </c>
      <c r="L56" s="40">
        <f>Tabela_3!L54</f>
        <v>143.88999000000001</v>
      </c>
      <c r="M56" s="40">
        <f>Tabela_3!M54</f>
        <v>94.594399999999993</v>
      </c>
      <c r="N56" s="40">
        <f>Tabela_3!N54</f>
        <v>106.25203999999999</v>
      </c>
      <c r="O56" s="40">
        <f>Tabela_3!O54</f>
        <v>74.421989999999994</v>
      </c>
      <c r="P56" s="40">
        <f>Tabela_3!P54</f>
        <v>107.38508</v>
      </c>
      <c r="Q56" s="40">
        <f>Tabela_3!Q54</f>
        <v>97.406809999999993</v>
      </c>
    </row>
    <row r="57" spans="1:17" x14ac:dyDescent="0.25">
      <c r="A57" s="37">
        <v>38749</v>
      </c>
      <c r="B57" s="40">
        <f>Tabela_3!B55</f>
        <v>106.47583</v>
      </c>
      <c r="C57" s="40">
        <f>Tabela_3!C55</f>
        <v>111.44101000000001</v>
      </c>
      <c r="D57" s="40">
        <f>Tabela_3!D55</f>
        <v>111.97698</v>
      </c>
      <c r="E57" s="40">
        <f>Tabela_3!E55</f>
        <v>64.896609999999995</v>
      </c>
      <c r="F57" s="40" t="str">
        <f>Tabela_3!F55</f>
        <v>...</v>
      </c>
      <c r="G57" s="40">
        <f>Tabela_3!G55</f>
        <v>120.71387</v>
      </c>
      <c r="H57" s="40" t="str">
        <f>Tabela_3!H55</f>
        <v>...</v>
      </c>
      <c r="I57" s="40">
        <f>Tabela_3!I55</f>
        <v>91.264080000000007</v>
      </c>
      <c r="J57" s="40">
        <f>Tabela_3!J55</f>
        <v>127.61556</v>
      </c>
      <c r="K57" s="40">
        <f>Tabela_3!K55</f>
        <v>106.85764</v>
      </c>
      <c r="L57" s="40">
        <f>Tabela_3!L55</f>
        <v>138.75532000000001</v>
      </c>
      <c r="M57" s="40">
        <f>Tabela_3!M55</f>
        <v>93.954549999999998</v>
      </c>
      <c r="N57" s="40">
        <f>Tabela_3!N55</f>
        <v>107.48728</v>
      </c>
      <c r="O57" s="40">
        <f>Tabela_3!O55</f>
        <v>75.258989999999997</v>
      </c>
      <c r="P57" s="40">
        <f>Tabela_3!P55</f>
        <v>105.31100000000001</v>
      </c>
      <c r="Q57" s="40">
        <f>Tabela_3!Q55</f>
        <v>97.826999999999998</v>
      </c>
    </row>
    <row r="58" spans="1:17" x14ac:dyDescent="0.25">
      <c r="A58" s="37">
        <v>38777</v>
      </c>
      <c r="B58" s="40">
        <f>Tabela_3!B56</f>
        <v>105.8523</v>
      </c>
      <c r="C58" s="40">
        <f>Tabela_3!C56</f>
        <v>112.07726</v>
      </c>
      <c r="D58" s="40">
        <f>Tabela_3!D56</f>
        <v>107.98205</v>
      </c>
      <c r="E58" s="40">
        <f>Tabela_3!E56</f>
        <v>67.637900000000002</v>
      </c>
      <c r="F58" s="40" t="str">
        <f>Tabela_3!F56</f>
        <v>...</v>
      </c>
      <c r="G58" s="40">
        <f>Tabela_3!G56</f>
        <v>123.75909</v>
      </c>
      <c r="H58" s="40" t="str">
        <f>Tabela_3!H56</f>
        <v>...</v>
      </c>
      <c r="I58" s="40">
        <f>Tabela_3!I56</f>
        <v>92.126180000000005</v>
      </c>
      <c r="J58" s="40">
        <f>Tabela_3!J56</f>
        <v>127.5689</v>
      </c>
      <c r="K58" s="40">
        <f>Tabela_3!K56</f>
        <v>105.73164</v>
      </c>
      <c r="L58" s="40">
        <f>Tabela_3!L56</f>
        <v>144.03603000000001</v>
      </c>
      <c r="M58" s="40">
        <f>Tabela_3!M56</f>
        <v>91.471320000000006</v>
      </c>
      <c r="N58" s="40">
        <f>Tabela_3!N56</f>
        <v>108.28188</v>
      </c>
      <c r="O58" s="40">
        <f>Tabela_3!O56</f>
        <v>73.991950000000003</v>
      </c>
      <c r="P58" s="40">
        <f>Tabela_3!P56</f>
        <v>104.70998</v>
      </c>
      <c r="Q58" s="40">
        <f>Tabela_3!Q56</f>
        <v>94.857330000000005</v>
      </c>
    </row>
    <row r="59" spans="1:17" x14ac:dyDescent="0.25">
      <c r="A59" s="37">
        <v>38808</v>
      </c>
      <c r="B59" s="40">
        <f>Tabela_3!B57</f>
        <v>106.35477</v>
      </c>
      <c r="C59" s="40">
        <f>Tabela_3!C57</f>
        <v>114.58738</v>
      </c>
      <c r="D59" s="40">
        <f>Tabela_3!D57</f>
        <v>99.40361</v>
      </c>
      <c r="E59" s="40">
        <f>Tabela_3!E57</f>
        <v>67.930009999999996</v>
      </c>
      <c r="F59" s="40" t="str">
        <f>Tabela_3!F57</f>
        <v>...</v>
      </c>
      <c r="G59" s="40">
        <f>Tabela_3!G57</f>
        <v>119.82097</v>
      </c>
      <c r="H59" s="40" t="str">
        <f>Tabela_3!H57</f>
        <v>...</v>
      </c>
      <c r="I59" s="40">
        <f>Tabela_3!I57</f>
        <v>94.224789999999999</v>
      </c>
      <c r="J59" s="40">
        <f>Tabela_3!J57</f>
        <v>132.98186999999999</v>
      </c>
      <c r="K59" s="40">
        <f>Tabela_3!K57</f>
        <v>106.11851</v>
      </c>
      <c r="L59" s="40">
        <f>Tabela_3!L57</f>
        <v>145.22927999999999</v>
      </c>
      <c r="M59" s="40">
        <f>Tabela_3!M57</f>
        <v>91.500420000000005</v>
      </c>
      <c r="N59" s="40">
        <f>Tabela_3!N57</f>
        <v>107.56189000000001</v>
      </c>
      <c r="O59" s="40">
        <f>Tabela_3!O57</f>
        <v>75.668639999999996</v>
      </c>
      <c r="P59" s="40">
        <f>Tabela_3!P57</f>
        <v>102.5241</v>
      </c>
      <c r="Q59" s="40">
        <f>Tabela_3!Q57</f>
        <v>94.246520000000004</v>
      </c>
    </row>
    <row r="60" spans="1:17" x14ac:dyDescent="0.25">
      <c r="A60" s="37">
        <v>38838</v>
      </c>
      <c r="B60" s="40">
        <f>Tabela_3!B58</f>
        <v>107.08457</v>
      </c>
      <c r="C60" s="40">
        <f>Tabela_3!C58</f>
        <v>113.93089000000001</v>
      </c>
      <c r="D60" s="40">
        <f>Tabela_3!D58</f>
        <v>102.90817</v>
      </c>
      <c r="E60" s="40">
        <f>Tabela_3!E58</f>
        <v>70.291700000000006</v>
      </c>
      <c r="F60" s="40" t="str">
        <f>Tabela_3!F58</f>
        <v>...</v>
      </c>
      <c r="G60" s="40">
        <f>Tabela_3!G58</f>
        <v>123.04756999999999</v>
      </c>
      <c r="H60" s="40" t="str">
        <f>Tabela_3!H58</f>
        <v>...</v>
      </c>
      <c r="I60" s="40">
        <f>Tabela_3!I58</f>
        <v>93.116759999999999</v>
      </c>
      <c r="J60" s="40">
        <f>Tabela_3!J58</f>
        <v>129.38202000000001</v>
      </c>
      <c r="K60" s="40">
        <f>Tabela_3!K58</f>
        <v>108.03449000000001</v>
      </c>
      <c r="L60" s="40">
        <f>Tabela_3!L58</f>
        <v>147.71835999999999</v>
      </c>
      <c r="M60" s="40">
        <f>Tabela_3!M58</f>
        <v>93.24588</v>
      </c>
      <c r="N60" s="40">
        <f>Tabela_3!N58</f>
        <v>109.90358000000001</v>
      </c>
      <c r="O60" s="40">
        <f>Tabela_3!O58</f>
        <v>78.301029999999997</v>
      </c>
      <c r="P60" s="40">
        <f>Tabela_3!P58</f>
        <v>104.31855</v>
      </c>
      <c r="Q60" s="40">
        <f>Tabela_3!Q58</f>
        <v>95.629620000000003</v>
      </c>
    </row>
    <row r="61" spans="1:17" x14ac:dyDescent="0.25">
      <c r="A61" s="37">
        <v>38869</v>
      </c>
      <c r="B61" s="40">
        <f>Tabela_3!B59</f>
        <v>105.73702</v>
      </c>
      <c r="C61" s="40">
        <f>Tabela_3!C59</f>
        <v>112.30628</v>
      </c>
      <c r="D61" s="40">
        <f>Tabela_3!D59</f>
        <v>97.855590000000007</v>
      </c>
      <c r="E61" s="40">
        <f>Tabela_3!E59</f>
        <v>69.923869999999994</v>
      </c>
      <c r="F61" s="40" t="str">
        <f>Tabela_3!F59</f>
        <v>...</v>
      </c>
      <c r="G61" s="40">
        <f>Tabela_3!G59</f>
        <v>122.00309</v>
      </c>
      <c r="H61" s="40" t="str">
        <f>Tabela_3!H59</f>
        <v>...</v>
      </c>
      <c r="I61" s="40">
        <f>Tabela_3!I59</f>
        <v>96.004170000000002</v>
      </c>
      <c r="J61" s="40">
        <f>Tabela_3!J59</f>
        <v>126.99405</v>
      </c>
      <c r="K61" s="40">
        <f>Tabela_3!K59</f>
        <v>105.54510000000001</v>
      </c>
      <c r="L61" s="40">
        <f>Tabela_3!L59</f>
        <v>151.6832</v>
      </c>
      <c r="M61" s="40">
        <f>Tabela_3!M59</f>
        <v>92.494489999999999</v>
      </c>
      <c r="N61" s="40">
        <f>Tabela_3!N59</f>
        <v>108.17371</v>
      </c>
      <c r="O61" s="40">
        <f>Tabela_3!O59</f>
        <v>79.222009999999997</v>
      </c>
      <c r="P61" s="40">
        <f>Tabela_3!P59</f>
        <v>103.42935</v>
      </c>
      <c r="Q61" s="40">
        <f>Tabela_3!Q59</f>
        <v>95.266310000000004</v>
      </c>
    </row>
    <row r="62" spans="1:17" x14ac:dyDescent="0.25">
      <c r="A62" s="37">
        <v>38899</v>
      </c>
      <c r="B62" s="40">
        <f>Tabela_3!B60</f>
        <v>106.58293</v>
      </c>
      <c r="C62" s="40">
        <f>Tabela_3!C60</f>
        <v>112.6687</v>
      </c>
      <c r="D62" s="40">
        <f>Tabela_3!D60</f>
        <v>100.99621</v>
      </c>
      <c r="E62" s="40">
        <f>Tabela_3!E60</f>
        <v>69.572230000000005</v>
      </c>
      <c r="F62" s="40" t="str">
        <f>Tabela_3!F60</f>
        <v>...</v>
      </c>
      <c r="G62" s="40">
        <f>Tabela_3!G60</f>
        <v>125.87794</v>
      </c>
      <c r="H62" s="40" t="str">
        <f>Tabela_3!H60</f>
        <v>...</v>
      </c>
      <c r="I62" s="40">
        <f>Tabela_3!I60</f>
        <v>96.33766</v>
      </c>
      <c r="J62" s="40">
        <f>Tabela_3!J60</f>
        <v>124.00751</v>
      </c>
      <c r="K62" s="40">
        <f>Tabela_3!K60</f>
        <v>105.82222</v>
      </c>
      <c r="L62" s="40">
        <f>Tabela_3!L60</f>
        <v>146.95067</v>
      </c>
      <c r="M62" s="40">
        <f>Tabela_3!M60</f>
        <v>92.629450000000006</v>
      </c>
      <c r="N62" s="40">
        <f>Tabela_3!N60</f>
        <v>107.97408</v>
      </c>
      <c r="O62" s="40">
        <f>Tabela_3!O60</f>
        <v>73.964340000000007</v>
      </c>
      <c r="P62" s="40">
        <f>Tabela_3!P60</f>
        <v>104.18747</v>
      </c>
      <c r="Q62" s="40">
        <f>Tabela_3!Q60</f>
        <v>97.39076</v>
      </c>
    </row>
    <row r="63" spans="1:17" x14ac:dyDescent="0.25">
      <c r="A63" s="37">
        <v>38930</v>
      </c>
      <c r="B63" s="40">
        <f>Tabela_3!B61</f>
        <v>106.41538</v>
      </c>
      <c r="C63" s="40">
        <f>Tabela_3!C61</f>
        <v>113.88566</v>
      </c>
      <c r="D63" s="40">
        <f>Tabela_3!D61</f>
        <v>100.28793</v>
      </c>
      <c r="E63" s="40">
        <f>Tabela_3!E61</f>
        <v>69.536590000000004</v>
      </c>
      <c r="F63" s="40" t="str">
        <f>Tabela_3!F61</f>
        <v>...</v>
      </c>
      <c r="G63" s="40">
        <f>Tabela_3!G61</f>
        <v>122.39699</v>
      </c>
      <c r="H63" s="40" t="str">
        <f>Tabela_3!H61</f>
        <v>...</v>
      </c>
      <c r="I63" s="40">
        <f>Tabela_3!I61</f>
        <v>95.63158</v>
      </c>
      <c r="J63" s="40">
        <f>Tabela_3!J61</f>
        <v>126.96805999999999</v>
      </c>
      <c r="K63" s="40">
        <f>Tabela_3!K61</f>
        <v>107.22799000000001</v>
      </c>
      <c r="L63" s="40">
        <f>Tabela_3!L61</f>
        <v>131.53659999999999</v>
      </c>
      <c r="M63" s="40">
        <f>Tabela_3!M61</f>
        <v>93.463250000000002</v>
      </c>
      <c r="N63" s="40">
        <f>Tabela_3!N61</f>
        <v>109.42734</v>
      </c>
      <c r="O63" s="40">
        <f>Tabela_3!O61</f>
        <v>76.756010000000003</v>
      </c>
      <c r="P63" s="40">
        <f>Tabela_3!P61</f>
        <v>102.4768</v>
      </c>
      <c r="Q63" s="40">
        <f>Tabela_3!Q61</f>
        <v>97.612350000000006</v>
      </c>
    </row>
    <row r="64" spans="1:17" x14ac:dyDescent="0.25">
      <c r="A64" s="37">
        <v>38961</v>
      </c>
      <c r="B64" s="40">
        <f>Tabela_3!B62</f>
        <v>105.20149000000001</v>
      </c>
      <c r="C64" s="40">
        <f>Tabela_3!C62</f>
        <v>113.02809000000001</v>
      </c>
      <c r="D64" s="40">
        <f>Tabela_3!D62</f>
        <v>100.68939</v>
      </c>
      <c r="E64" s="40">
        <f>Tabela_3!E62</f>
        <v>70.617130000000003</v>
      </c>
      <c r="F64" s="40" t="str">
        <f>Tabela_3!F62</f>
        <v>...</v>
      </c>
      <c r="G64" s="40">
        <f>Tabela_3!G62</f>
        <v>120.54642</v>
      </c>
      <c r="H64" s="40" t="str">
        <f>Tabela_3!H62</f>
        <v>...</v>
      </c>
      <c r="I64" s="40">
        <f>Tabela_3!I62</f>
        <v>95.191509999999994</v>
      </c>
      <c r="J64" s="40">
        <f>Tabela_3!J62</f>
        <v>128.11005</v>
      </c>
      <c r="K64" s="40">
        <f>Tabela_3!K62</f>
        <v>107.19866</v>
      </c>
      <c r="L64" s="40">
        <f>Tabela_3!L62</f>
        <v>150.72237999999999</v>
      </c>
      <c r="M64" s="40">
        <f>Tabela_3!M62</f>
        <v>90.905900000000003</v>
      </c>
      <c r="N64" s="40">
        <f>Tabela_3!N62</f>
        <v>105.97533</v>
      </c>
      <c r="O64" s="40">
        <f>Tabela_3!O62</f>
        <v>74.091980000000007</v>
      </c>
      <c r="P64" s="40">
        <f>Tabela_3!P62</f>
        <v>101.88643</v>
      </c>
      <c r="Q64" s="40">
        <f>Tabela_3!Q62</f>
        <v>98.902569999999997</v>
      </c>
    </row>
    <row r="65" spans="1:17" x14ac:dyDescent="0.25">
      <c r="A65" s="37">
        <v>38991</v>
      </c>
      <c r="B65" s="40">
        <f>Tabela_3!B63</f>
        <v>106.11971</v>
      </c>
      <c r="C65" s="40">
        <f>Tabela_3!C63</f>
        <v>113.72924999999999</v>
      </c>
      <c r="D65" s="40">
        <f>Tabela_3!D63</f>
        <v>91.569569999999999</v>
      </c>
      <c r="E65" s="40">
        <f>Tabela_3!E63</f>
        <v>69.611949999999993</v>
      </c>
      <c r="F65" s="40" t="str">
        <f>Tabela_3!F63</f>
        <v>...</v>
      </c>
      <c r="G65" s="40">
        <f>Tabela_3!G63</f>
        <v>117.93722</v>
      </c>
      <c r="H65" s="40" t="str">
        <f>Tabela_3!H63</f>
        <v>...</v>
      </c>
      <c r="I65" s="40">
        <f>Tabela_3!I63</f>
        <v>98.548439999999999</v>
      </c>
      <c r="J65" s="40">
        <f>Tabela_3!J63</f>
        <v>126.36176</v>
      </c>
      <c r="K65" s="40">
        <f>Tabela_3!K63</f>
        <v>107.59837</v>
      </c>
      <c r="L65" s="40">
        <f>Tabela_3!L63</f>
        <v>150.28130999999999</v>
      </c>
      <c r="M65" s="40">
        <f>Tabela_3!M63</f>
        <v>90.092119999999994</v>
      </c>
      <c r="N65" s="40">
        <f>Tabela_3!N63</f>
        <v>105.10957999999999</v>
      </c>
      <c r="O65" s="40">
        <f>Tabela_3!O63</f>
        <v>73.778670000000005</v>
      </c>
      <c r="P65" s="40">
        <f>Tabela_3!P63</f>
        <v>101.36346</v>
      </c>
      <c r="Q65" s="40">
        <f>Tabela_3!Q63</f>
        <v>97.953670000000002</v>
      </c>
    </row>
    <row r="66" spans="1:17" x14ac:dyDescent="0.25">
      <c r="A66" s="37">
        <v>39022</v>
      </c>
      <c r="B66" s="40">
        <f>Tabela_3!B64</f>
        <v>107.55419000000001</v>
      </c>
      <c r="C66" s="40">
        <f>Tabela_3!C64</f>
        <v>114.1661</v>
      </c>
      <c r="D66" s="40">
        <f>Tabela_3!D64</f>
        <v>100.84518</v>
      </c>
      <c r="E66" s="40">
        <f>Tabela_3!E64</f>
        <v>73.510289999999998</v>
      </c>
      <c r="F66" s="40" t="str">
        <f>Tabela_3!F64</f>
        <v>...</v>
      </c>
      <c r="G66" s="40">
        <f>Tabela_3!G64</f>
        <v>121.23072000000001</v>
      </c>
      <c r="H66" s="40" t="str">
        <f>Tabela_3!H64</f>
        <v>...</v>
      </c>
      <c r="I66" s="40">
        <f>Tabela_3!I64</f>
        <v>100.4918</v>
      </c>
      <c r="J66" s="40">
        <f>Tabela_3!J64</f>
        <v>128.77849000000001</v>
      </c>
      <c r="K66" s="40">
        <f>Tabela_3!K64</f>
        <v>110.24759</v>
      </c>
      <c r="L66" s="40">
        <f>Tabela_3!L64</f>
        <v>150.68546000000001</v>
      </c>
      <c r="M66" s="40">
        <f>Tabela_3!M64</f>
        <v>92.095770000000002</v>
      </c>
      <c r="N66" s="40">
        <f>Tabela_3!N64</f>
        <v>108.41155999999999</v>
      </c>
      <c r="O66" s="40">
        <f>Tabela_3!O64</f>
        <v>78.602680000000007</v>
      </c>
      <c r="P66" s="40">
        <f>Tabela_3!P64</f>
        <v>103.04313</v>
      </c>
      <c r="Q66" s="40">
        <f>Tabela_3!Q64</f>
        <v>100.33555</v>
      </c>
    </row>
    <row r="67" spans="1:17" x14ac:dyDescent="0.25">
      <c r="A67" s="37">
        <v>39052</v>
      </c>
      <c r="B67" s="40">
        <f>Tabela_3!B65</f>
        <v>108.25205</v>
      </c>
      <c r="C67" s="40">
        <f>Tabela_3!C65</f>
        <v>109.78398</v>
      </c>
      <c r="D67" s="40">
        <f>Tabela_3!D65</f>
        <v>97.367739999999998</v>
      </c>
      <c r="E67" s="40">
        <f>Tabela_3!E65</f>
        <v>69.203760000000003</v>
      </c>
      <c r="F67" s="40" t="str">
        <f>Tabela_3!F65</f>
        <v>...</v>
      </c>
      <c r="G67" s="40">
        <f>Tabela_3!G65</f>
        <v>120.89816999999999</v>
      </c>
      <c r="H67" s="40" t="str">
        <f>Tabela_3!H65</f>
        <v>...</v>
      </c>
      <c r="I67" s="40">
        <f>Tabela_3!I65</f>
        <v>97.337630000000004</v>
      </c>
      <c r="J67" s="40">
        <f>Tabela_3!J65</f>
        <v>124.49391</v>
      </c>
      <c r="K67" s="40">
        <f>Tabela_3!K65</f>
        <v>111.91067</v>
      </c>
      <c r="L67" s="40">
        <f>Tabela_3!L65</f>
        <v>149.56287</v>
      </c>
      <c r="M67" s="40">
        <f>Tabela_3!M65</f>
        <v>90.670450000000002</v>
      </c>
      <c r="N67" s="40">
        <f>Tabela_3!N65</f>
        <v>108.46661</v>
      </c>
      <c r="O67" s="40">
        <f>Tabela_3!O65</f>
        <v>78.805000000000007</v>
      </c>
      <c r="P67" s="40">
        <f>Tabela_3!P65</f>
        <v>107.08593999999999</v>
      </c>
      <c r="Q67" s="40">
        <f>Tabela_3!Q65</f>
        <v>101.74937</v>
      </c>
    </row>
    <row r="68" spans="1:17" x14ac:dyDescent="0.25">
      <c r="A68" s="37">
        <v>39083</v>
      </c>
      <c r="B68" s="40">
        <f>Tabela_3!B66</f>
        <v>108.02118</v>
      </c>
      <c r="C68" s="40">
        <f>Tabela_3!C66</f>
        <v>117.42193</v>
      </c>
      <c r="D68" s="40">
        <f>Tabela_3!D66</f>
        <v>102.28493</v>
      </c>
      <c r="E68" s="40">
        <f>Tabela_3!E66</f>
        <v>71.875780000000006</v>
      </c>
      <c r="F68" s="40" t="str">
        <f>Tabela_3!F66</f>
        <v>...</v>
      </c>
      <c r="G68" s="40">
        <f>Tabela_3!G66</f>
        <v>122.35429000000001</v>
      </c>
      <c r="H68" s="40" t="str">
        <f>Tabela_3!H66</f>
        <v>...</v>
      </c>
      <c r="I68" s="40">
        <f>Tabela_3!I66</f>
        <v>96.286749999999998</v>
      </c>
      <c r="J68" s="40">
        <f>Tabela_3!J66</f>
        <v>135.11283</v>
      </c>
      <c r="K68" s="40">
        <f>Tabela_3!K66</f>
        <v>112.50288999999999</v>
      </c>
      <c r="L68" s="40">
        <f>Tabela_3!L66</f>
        <v>150.50906000000001</v>
      </c>
      <c r="M68" s="40">
        <f>Tabela_3!M66</f>
        <v>92.946680000000001</v>
      </c>
      <c r="N68" s="40">
        <f>Tabela_3!N66</f>
        <v>109.32453</v>
      </c>
      <c r="O68" s="40">
        <f>Tabela_3!O66</f>
        <v>78.477159999999998</v>
      </c>
      <c r="P68" s="40">
        <f>Tabela_3!P66</f>
        <v>106.80731</v>
      </c>
      <c r="Q68" s="40">
        <f>Tabela_3!Q66</f>
        <v>101.38686</v>
      </c>
    </row>
    <row r="69" spans="1:17" x14ac:dyDescent="0.25">
      <c r="A69" s="37">
        <v>39114</v>
      </c>
      <c r="B69" s="40">
        <f>Tabela_3!B67</f>
        <v>109.38567</v>
      </c>
      <c r="C69" s="40">
        <f>Tabela_3!C67</f>
        <v>113.41485</v>
      </c>
      <c r="D69" s="40">
        <f>Tabela_3!D67</f>
        <v>100.65646</v>
      </c>
      <c r="E69" s="40">
        <f>Tabela_3!E67</f>
        <v>69.912700000000001</v>
      </c>
      <c r="F69" s="40" t="str">
        <f>Tabela_3!F67</f>
        <v>...</v>
      </c>
      <c r="G69" s="40">
        <f>Tabela_3!G67</f>
        <v>121.87927999999999</v>
      </c>
      <c r="H69" s="40" t="str">
        <f>Tabela_3!H67</f>
        <v>...</v>
      </c>
      <c r="I69" s="40">
        <f>Tabela_3!I67</f>
        <v>95.91704</v>
      </c>
      <c r="J69" s="40">
        <f>Tabela_3!J67</f>
        <v>126.83243</v>
      </c>
      <c r="K69" s="40">
        <f>Tabela_3!K67</f>
        <v>110.7641</v>
      </c>
      <c r="L69" s="40">
        <f>Tabela_3!L67</f>
        <v>149.68281999999999</v>
      </c>
      <c r="M69" s="40">
        <f>Tabela_3!M67</f>
        <v>91.605670000000003</v>
      </c>
      <c r="N69" s="40">
        <f>Tabela_3!N67</f>
        <v>111.11060999999999</v>
      </c>
      <c r="O69" s="40">
        <f>Tabela_3!O67</f>
        <v>78.45044</v>
      </c>
      <c r="P69" s="40">
        <f>Tabela_3!P67</f>
        <v>108.43841999999999</v>
      </c>
      <c r="Q69" s="40">
        <f>Tabela_3!Q67</f>
        <v>102.66451000000001</v>
      </c>
    </row>
    <row r="70" spans="1:17" x14ac:dyDescent="0.25">
      <c r="A70" s="37">
        <v>39142</v>
      </c>
      <c r="B70" s="40">
        <f>Tabela_3!B68</f>
        <v>110.82763</v>
      </c>
      <c r="C70" s="40">
        <f>Tabela_3!C68</f>
        <v>112.59344</v>
      </c>
      <c r="D70" s="40">
        <f>Tabela_3!D68</f>
        <v>105.47394</v>
      </c>
      <c r="E70" s="40">
        <f>Tabela_3!E68</f>
        <v>71.351200000000006</v>
      </c>
      <c r="F70" s="40" t="str">
        <f>Tabela_3!F68</f>
        <v>...</v>
      </c>
      <c r="G70" s="40">
        <f>Tabela_3!G68</f>
        <v>120.03364999999999</v>
      </c>
      <c r="H70" s="40" t="str">
        <f>Tabela_3!H68</f>
        <v>...</v>
      </c>
      <c r="I70" s="40">
        <f>Tabela_3!I68</f>
        <v>95.83305</v>
      </c>
      <c r="J70" s="40">
        <f>Tabela_3!J68</f>
        <v>126.9863</v>
      </c>
      <c r="K70" s="40">
        <f>Tabela_3!K68</f>
        <v>114.59752</v>
      </c>
      <c r="L70" s="40">
        <f>Tabela_3!L68</f>
        <v>150.74905999999999</v>
      </c>
      <c r="M70" s="40">
        <f>Tabela_3!M68</f>
        <v>96.651859999999999</v>
      </c>
      <c r="N70" s="40">
        <f>Tabela_3!N68</f>
        <v>111.42953</v>
      </c>
      <c r="O70" s="40">
        <f>Tabela_3!O68</f>
        <v>80.763630000000006</v>
      </c>
      <c r="P70" s="40">
        <f>Tabela_3!P68</f>
        <v>107.35115</v>
      </c>
      <c r="Q70" s="40">
        <f>Tabela_3!Q68</f>
        <v>104.59308</v>
      </c>
    </row>
    <row r="71" spans="1:17" x14ac:dyDescent="0.25">
      <c r="A71" s="37">
        <v>39173</v>
      </c>
      <c r="B71" s="40">
        <f>Tabela_3!B69</f>
        <v>111.935</v>
      </c>
      <c r="C71" s="40">
        <f>Tabela_3!C69</f>
        <v>112.34462000000001</v>
      </c>
      <c r="D71" s="40">
        <f>Tabela_3!D69</f>
        <v>105.986</v>
      </c>
      <c r="E71" s="40">
        <f>Tabela_3!E69</f>
        <v>70.879850000000005</v>
      </c>
      <c r="F71" s="40" t="str">
        <f>Tabela_3!F69</f>
        <v>...</v>
      </c>
      <c r="G71" s="40">
        <f>Tabela_3!G69</f>
        <v>120.31916</v>
      </c>
      <c r="H71" s="40" t="str">
        <f>Tabela_3!H69</f>
        <v>...</v>
      </c>
      <c r="I71" s="40">
        <f>Tabela_3!I69</f>
        <v>98.77328</v>
      </c>
      <c r="J71" s="40">
        <f>Tabela_3!J69</f>
        <v>122.73318999999999</v>
      </c>
      <c r="K71" s="40">
        <f>Tabela_3!K69</f>
        <v>115.29008</v>
      </c>
      <c r="L71" s="40">
        <f>Tabela_3!L69</f>
        <v>147.51442</v>
      </c>
      <c r="M71" s="40">
        <f>Tabela_3!M69</f>
        <v>96.026309999999995</v>
      </c>
      <c r="N71" s="40">
        <f>Tabela_3!N69</f>
        <v>111.72501</v>
      </c>
      <c r="O71" s="40">
        <f>Tabela_3!O69</f>
        <v>82.789019999999994</v>
      </c>
      <c r="P71" s="40">
        <f>Tabela_3!P69</f>
        <v>108.94143</v>
      </c>
      <c r="Q71" s="40">
        <f>Tabela_3!Q69</f>
        <v>109.3064</v>
      </c>
    </row>
    <row r="72" spans="1:17" x14ac:dyDescent="0.25">
      <c r="A72" s="37">
        <v>39203</v>
      </c>
      <c r="B72" s="40">
        <f>Tabela_3!B70</f>
        <v>112.19538</v>
      </c>
      <c r="C72" s="40">
        <f>Tabela_3!C70</f>
        <v>116.63585999999999</v>
      </c>
      <c r="D72" s="40">
        <f>Tabela_3!D70</f>
        <v>101.36707</v>
      </c>
      <c r="E72" s="40">
        <f>Tabela_3!E70</f>
        <v>71.892020000000002</v>
      </c>
      <c r="F72" s="40" t="str">
        <f>Tabela_3!F70</f>
        <v>...</v>
      </c>
      <c r="G72" s="40">
        <f>Tabela_3!G70</f>
        <v>130.64255</v>
      </c>
      <c r="H72" s="40" t="str">
        <f>Tabela_3!H70</f>
        <v>...</v>
      </c>
      <c r="I72" s="40">
        <f>Tabela_3!I70</f>
        <v>101.35305</v>
      </c>
      <c r="J72" s="40">
        <f>Tabela_3!J70</f>
        <v>128.93257</v>
      </c>
      <c r="K72" s="40">
        <f>Tabela_3!K70</f>
        <v>116.88327</v>
      </c>
      <c r="L72" s="40">
        <f>Tabela_3!L70</f>
        <v>151.34649999999999</v>
      </c>
      <c r="M72" s="40">
        <f>Tabela_3!M70</f>
        <v>95.992990000000006</v>
      </c>
      <c r="N72" s="40">
        <f>Tabela_3!N70</f>
        <v>113.17064999999999</v>
      </c>
      <c r="O72" s="40">
        <f>Tabela_3!O70</f>
        <v>81.032970000000006</v>
      </c>
      <c r="P72" s="40">
        <f>Tabela_3!P70</f>
        <v>111.21588</v>
      </c>
      <c r="Q72" s="40">
        <f>Tabela_3!Q70</f>
        <v>106.66555</v>
      </c>
    </row>
    <row r="73" spans="1:17" x14ac:dyDescent="0.25">
      <c r="A73" s="37">
        <v>39234</v>
      </c>
      <c r="B73" s="40">
        <f>Tabela_3!B71</f>
        <v>112.92041999999999</v>
      </c>
      <c r="C73" s="40">
        <f>Tabela_3!C71</f>
        <v>116.60371000000001</v>
      </c>
      <c r="D73" s="40">
        <f>Tabela_3!D71</f>
        <v>105.34247000000001</v>
      </c>
      <c r="E73" s="40">
        <f>Tabela_3!E71</f>
        <v>70.441059999999993</v>
      </c>
      <c r="F73" s="40" t="str">
        <f>Tabela_3!F71</f>
        <v>...</v>
      </c>
      <c r="G73" s="40">
        <f>Tabela_3!G71</f>
        <v>123.95456</v>
      </c>
      <c r="H73" s="40" t="str">
        <f>Tabela_3!H71</f>
        <v>...</v>
      </c>
      <c r="I73" s="40">
        <f>Tabela_3!I71</f>
        <v>100.17388</v>
      </c>
      <c r="J73" s="40">
        <f>Tabela_3!J71</f>
        <v>130.01096999999999</v>
      </c>
      <c r="K73" s="40">
        <f>Tabela_3!K71</f>
        <v>117.0012</v>
      </c>
      <c r="L73" s="40">
        <f>Tabela_3!L71</f>
        <v>154.77502999999999</v>
      </c>
      <c r="M73" s="40">
        <f>Tabela_3!M71</f>
        <v>95.177070000000001</v>
      </c>
      <c r="N73" s="40">
        <f>Tabela_3!N71</f>
        <v>114.49726</v>
      </c>
      <c r="O73" s="40">
        <f>Tabela_3!O71</f>
        <v>83.444329999999994</v>
      </c>
      <c r="P73" s="40">
        <f>Tabela_3!P71</f>
        <v>110.80573</v>
      </c>
      <c r="Q73" s="40">
        <f>Tabela_3!Q71</f>
        <v>103.70169</v>
      </c>
    </row>
    <row r="74" spans="1:17" x14ac:dyDescent="0.25">
      <c r="A74" s="37">
        <v>39264</v>
      </c>
      <c r="B74" s="40">
        <f>Tabela_3!B72</f>
        <v>112.53671</v>
      </c>
      <c r="C74" s="40">
        <f>Tabela_3!C72</f>
        <v>117.54483999999999</v>
      </c>
      <c r="D74" s="40">
        <f>Tabela_3!D72</f>
        <v>101.37488</v>
      </c>
      <c r="E74" s="40">
        <f>Tabela_3!E72</f>
        <v>71.385189999999994</v>
      </c>
      <c r="F74" s="40" t="str">
        <f>Tabela_3!F72</f>
        <v>...</v>
      </c>
      <c r="G74" s="40">
        <f>Tabela_3!G72</f>
        <v>119.708</v>
      </c>
      <c r="H74" s="40" t="str">
        <f>Tabela_3!H72</f>
        <v>...</v>
      </c>
      <c r="I74" s="40">
        <f>Tabela_3!I72</f>
        <v>99.243620000000007</v>
      </c>
      <c r="J74" s="40">
        <f>Tabela_3!J72</f>
        <v>134.00988000000001</v>
      </c>
      <c r="K74" s="40">
        <f>Tabela_3!K72</f>
        <v>117.70893</v>
      </c>
      <c r="L74" s="40">
        <f>Tabela_3!L72</f>
        <v>155.04727</v>
      </c>
      <c r="M74" s="40">
        <f>Tabela_3!M72</f>
        <v>91.526650000000004</v>
      </c>
      <c r="N74" s="40">
        <f>Tabela_3!N72</f>
        <v>114.38254999999999</v>
      </c>
      <c r="O74" s="40">
        <f>Tabela_3!O72</f>
        <v>81.940640000000002</v>
      </c>
      <c r="P74" s="40">
        <f>Tabela_3!P72</f>
        <v>108.83381</v>
      </c>
      <c r="Q74" s="40">
        <f>Tabela_3!Q72</f>
        <v>104.35584</v>
      </c>
    </row>
    <row r="75" spans="1:17" x14ac:dyDescent="0.25">
      <c r="A75" s="37">
        <v>39295</v>
      </c>
      <c r="B75" s="40">
        <f>Tabela_3!B73</f>
        <v>114.15263</v>
      </c>
      <c r="C75" s="40">
        <f>Tabela_3!C73</f>
        <v>115.68055</v>
      </c>
      <c r="D75" s="40">
        <f>Tabela_3!D73</f>
        <v>112.79468</v>
      </c>
      <c r="E75" s="40">
        <f>Tabela_3!E73</f>
        <v>71.452340000000007</v>
      </c>
      <c r="F75" s="40" t="str">
        <f>Tabela_3!F73</f>
        <v>...</v>
      </c>
      <c r="G75" s="40">
        <f>Tabela_3!G73</f>
        <v>121.23943</v>
      </c>
      <c r="H75" s="40" t="str">
        <f>Tabela_3!H73</f>
        <v>...</v>
      </c>
      <c r="I75" s="40">
        <f>Tabela_3!I73</f>
        <v>98.591319999999996</v>
      </c>
      <c r="J75" s="40">
        <f>Tabela_3!J73</f>
        <v>127.91145</v>
      </c>
      <c r="K75" s="40">
        <f>Tabela_3!K73</f>
        <v>118.85039999999999</v>
      </c>
      <c r="L75" s="40">
        <f>Tabela_3!L73</f>
        <v>162.88804999999999</v>
      </c>
      <c r="M75" s="40">
        <f>Tabela_3!M73</f>
        <v>96.112020000000001</v>
      </c>
      <c r="N75" s="40">
        <f>Tabela_3!N73</f>
        <v>115.66123</v>
      </c>
      <c r="O75" s="40">
        <f>Tabela_3!O73</f>
        <v>83.932109999999994</v>
      </c>
      <c r="P75" s="40">
        <f>Tabela_3!P73</f>
        <v>110.33192</v>
      </c>
      <c r="Q75" s="40">
        <f>Tabela_3!Q73</f>
        <v>103.11287</v>
      </c>
    </row>
    <row r="76" spans="1:17" x14ac:dyDescent="0.25">
      <c r="A76" s="37">
        <v>39326</v>
      </c>
      <c r="B76" s="40">
        <f>Tabela_3!B74</f>
        <v>112.86196</v>
      </c>
      <c r="C76" s="40">
        <f>Tabela_3!C74</f>
        <v>113.04515000000001</v>
      </c>
      <c r="D76" s="40">
        <f>Tabela_3!D74</f>
        <v>101.49101</v>
      </c>
      <c r="E76" s="40">
        <f>Tabela_3!E74</f>
        <v>71.868189999999998</v>
      </c>
      <c r="F76" s="40" t="str">
        <f>Tabela_3!F74</f>
        <v>...</v>
      </c>
      <c r="G76" s="40">
        <f>Tabela_3!G74</f>
        <v>122.16236000000001</v>
      </c>
      <c r="H76" s="40" t="str">
        <f>Tabela_3!H74</f>
        <v>...</v>
      </c>
      <c r="I76" s="40">
        <f>Tabela_3!I74</f>
        <v>93.915099999999995</v>
      </c>
      <c r="J76" s="40">
        <f>Tabela_3!J74</f>
        <v>125.48587999999999</v>
      </c>
      <c r="K76" s="40">
        <f>Tabela_3!K74</f>
        <v>114.38245999999999</v>
      </c>
      <c r="L76" s="40">
        <f>Tabela_3!L74</f>
        <v>147.40514999999999</v>
      </c>
      <c r="M76" s="40">
        <f>Tabela_3!M74</f>
        <v>91.682190000000006</v>
      </c>
      <c r="N76" s="40">
        <f>Tabela_3!N74</f>
        <v>115.23851999999999</v>
      </c>
      <c r="O76" s="40">
        <f>Tabela_3!O74</f>
        <v>81.238780000000006</v>
      </c>
      <c r="P76" s="40">
        <f>Tabela_3!P74</f>
        <v>109.5145</v>
      </c>
      <c r="Q76" s="40">
        <f>Tabela_3!Q74</f>
        <v>102.91228</v>
      </c>
    </row>
    <row r="77" spans="1:17" x14ac:dyDescent="0.25">
      <c r="A77" s="37">
        <v>39356</v>
      </c>
      <c r="B77" s="40">
        <f>Tabela_3!B75</f>
        <v>115.98336999999999</v>
      </c>
      <c r="C77" s="40">
        <f>Tabela_3!C75</f>
        <v>118.13124999999999</v>
      </c>
      <c r="D77" s="40">
        <f>Tabela_3!D75</f>
        <v>107.27258</v>
      </c>
      <c r="E77" s="40">
        <f>Tabela_3!E75</f>
        <v>71.406989999999993</v>
      </c>
      <c r="F77" s="40" t="str">
        <f>Tabela_3!F75</f>
        <v>...</v>
      </c>
      <c r="G77" s="40">
        <f>Tabela_3!G75</f>
        <v>126.08192</v>
      </c>
      <c r="H77" s="40" t="str">
        <f>Tabela_3!H75</f>
        <v>...</v>
      </c>
      <c r="I77" s="40">
        <f>Tabela_3!I75</f>
        <v>99.938109999999995</v>
      </c>
      <c r="J77" s="40">
        <f>Tabela_3!J75</f>
        <v>130.66397000000001</v>
      </c>
      <c r="K77" s="40">
        <f>Tabela_3!K75</f>
        <v>119.24316</v>
      </c>
      <c r="L77" s="40">
        <f>Tabela_3!L75</f>
        <v>165.17205000000001</v>
      </c>
      <c r="M77" s="40">
        <f>Tabela_3!M75</f>
        <v>97.735370000000003</v>
      </c>
      <c r="N77" s="40">
        <f>Tabela_3!N75</f>
        <v>119.25714000000001</v>
      </c>
      <c r="O77" s="40">
        <f>Tabela_3!O75</f>
        <v>88.382750000000001</v>
      </c>
      <c r="P77" s="40">
        <f>Tabela_3!P75</f>
        <v>110.14433</v>
      </c>
      <c r="Q77" s="40">
        <f>Tabela_3!Q75</f>
        <v>105.33941</v>
      </c>
    </row>
    <row r="78" spans="1:17" x14ac:dyDescent="0.25">
      <c r="A78" s="37">
        <v>39387</v>
      </c>
      <c r="B78" s="40">
        <f>Tabela_3!B76</f>
        <v>114.95273</v>
      </c>
      <c r="C78" s="40">
        <f>Tabela_3!C76</f>
        <v>118.19844999999999</v>
      </c>
      <c r="D78" s="40">
        <f>Tabela_3!D76</f>
        <v>107.78673999999999</v>
      </c>
      <c r="E78" s="40">
        <f>Tabela_3!E76</f>
        <v>72.877859999999998</v>
      </c>
      <c r="F78" s="40" t="str">
        <f>Tabela_3!F76</f>
        <v>...</v>
      </c>
      <c r="G78" s="40">
        <f>Tabela_3!G76</f>
        <v>124.51804</v>
      </c>
      <c r="H78" s="40" t="str">
        <f>Tabela_3!H76</f>
        <v>...</v>
      </c>
      <c r="I78" s="40">
        <f>Tabela_3!I76</f>
        <v>102.98921</v>
      </c>
      <c r="J78" s="40">
        <f>Tabela_3!J76</f>
        <v>132.07465999999999</v>
      </c>
      <c r="K78" s="40">
        <f>Tabela_3!K76</f>
        <v>121.21767</v>
      </c>
      <c r="L78" s="40">
        <f>Tabela_3!L76</f>
        <v>170.86240000000001</v>
      </c>
      <c r="M78" s="40">
        <f>Tabela_3!M76</f>
        <v>96.843609999999998</v>
      </c>
      <c r="N78" s="40">
        <f>Tabela_3!N76</f>
        <v>117.69184</v>
      </c>
      <c r="O78" s="40">
        <f>Tabela_3!O76</f>
        <v>84.902069999999995</v>
      </c>
      <c r="P78" s="40">
        <f>Tabela_3!P76</f>
        <v>109.84717000000001</v>
      </c>
      <c r="Q78" s="40">
        <f>Tabela_3!Q76</f>
        <v>105.9541</v>
      </c>
    </row>
    <row r="79" spans="1:17" x14ac:dyDescent="0.25">
      <c r="A79" s="37">
        <v>39417</v>
      </c>
      <c r="B79" s="40">
        <f>Tabela_3!B77</f>
        <v>115.28895</v>
      </c>
      <c r="C79" s="40">
        <f>Tabela_3!C77</f>
        <v>121.28288999999999</v>
      </c>
      <c r="D79" s="40">
        <f>Tabela_3!D77</f>
        <v>109.47731</v>
      </c>
      <c r="E79" s="40">
        <f>Tabela_3!E77</f>
        <v>74.040300000000002</v>
      </c>
      <c r="F79" s="40" t="str">
        <f>Tabela_3!F77</f>
        <v>...</v>
      </c>
      <c r="G79" s="40">
        <f>Tabela_3!G77</f>
        <v>125.19267000000001</v>
      </c>
      <c r="H79" s="40" t="str">
        <f>Tabela_3!H77</f>
        <v>...</v>
      </c>
      <c r="I79" s="40">
        <f>Tabela_3!I77</f>
        <v>105.66637</v>
      </c>
      <c r="J79" s="40">
        <f>Tabela_3!J77</f>
        <v>135.42106999999999</v>
      </c>
      <c r="K79" s="40">
        <f>Tabela_3!K77</f>
        <v>120.10642</v>
      </c>
      <c r="L79" s="40">
        <f>Tabela_3!L77</f>
        <v>175.79514</v>
      </c>
      <c r="M79" s="40">
        <f>Tabela_3!M77</f>
        <v>95.561639999999997</v>
      </c>
      <c r="N79" s="40">
        <f>Tabela_3!N77</f>
        <v>115.85695</v>
      </c>
      <c r="O79" s="40">
        <f>Tabela_3!O77</f>
        <v>86.010239999999996</v>
      </c>
      <c r="P79" s="40">
        <f>Tabela_3!P77</f>
        <v>108.16686</v>
      </c>
      <c r="Q79" s="40">
        <f>Tabela_3!Q77</f>
        <v>106.83566999999999</v>
      </c>
    </row>
    <row r="80" spans="1:17" x14ac:dyDescent="0.25">
      <c r="A80" s="37">
        <v>39448</v>
      </c>
      <c r="B80" s="40">
        <f>Tabela_3!B78</f>
        <v>117.18651</v>
      </c>
      <c r="C80" s="40">
        <f>Tabela_3!C78</f>
        <v>122.24648000000001</v>
      </c>
      <c r="D80" s="40">
        <f>Tabela_3!D78</f>
        <v>116.7358</v>
      </c>
      <c r="E80" s="40">
        <f>Tabela_3!E78</f>
        <v>75.883679999999998</v>
      </c>
      <c r="F80" s="40" t="str">
        <f>Tabela_3!F78</f>
        <v>...</v>
      </c>
      <c r="G80" s="40">
        <f>Tabela_3!G78</f>
        <v>118.03498999999999</v>
      </c>
      <c r="H80" s="40" t="str">
        <f>Tabela_3!H78</f>
        <v>...</v>
      </c>
      <c r="I80" s="40">
        <f>Tabela_3!I78</f>
        <v>110.50953</v>
      </c>
      <c r="J80" s="40">
        <f>Tabela_3!J78</f>
        <v>135.56389999999999</v>
      </c>
      <c r="K80" s="40">
        <f>Tabela_3!K78</f>
        <v>124.75217000000001</v>
      </c>
      <c r="L80" s="40">
        <f>Tabela_3!L78</f>
        <v>170.71446</v>
      </c>
      <c r="M80" s="40">
        <f>Tabela_3!M78</f>
        <v>100.20759</v>
      </c>
      <c r="N80" s="40">
        <f>Tabela_3!N78</f>
        <v>122.08512</v>
      </c>
      <c r="O80" s="40">
        <f>Tabela_3!O78</f>
        <v>93.09563</v>
      </c>
      <c r="P80" s="40">
        <f>Tabela_3!P78</f>
        <v>108.77067</v>
      </c>
      <c r="Q80" s="40">
        <f>Tabela_3!Q78</f>
        <v>109.22271000000001</v>
      </c>
    </row>
    <row r="81" spans="1:17" x14ac:dyDescent="0.25">
      <c r="A81" s="37">
        <v>39479</v>
      </c>
      <c r="B81" s="40">
        <f>Tabela_3!B79</f>
        <v>116.90224000000001</v>
      </c>
      <c r="C81" s="40">
        <f>Tabela_3!C79</f>
        <v>125.95558</v>
      </c>
      <c r="D81" s="40">
        <f>Tabela_3!D79</f>
        <v>115.82308</v>
      </c>
      <c r="E81" s="40">
        <f>Tabela_3!E79</f>
        <v>80.323400000000007</v>
      </c>
      <c r="F81" s="40" t="str">
        <f>Tabela_3!F79</f>
        <v>...</v>
      </c>
      <c r="G81" s="40">
        <f>Tabela_3!G79</f>
        <v>128.31833</v>
      </c>
      <c r="H81" s="40" t="str">
        <f>Tabela_3!H79</f>
        <v>...</v>
      </c>
      <c r="I81" s="40">
        <f>Tabela_3!I79</f>
        <v>114.95273</v>
      </c>
      <c r="J81" s="40">
        <f>Tabela_3!J79</f>
        <v>140.64993000000001</v>
      </c>
      <c r="K81" s="40">
        <f>Tabela_3!K79</f>
        <v>122.32944000000001</v>
      </c>
      <c r="L81" s="40">
        <f>Tabela_3!L79</f>
        <v>173.31800000000001</v>
      </c>
      <c r="M81" s="40">
        <f>Tabela_3!M79</f>
        <v>98.700839999999999</v>
      </c>
      <c r="N81" s="40">
        <f>Tabela_3!N79</f>
        <v>121.01824999999999</v>
      </c>
      <c r="O81" s="40">
        <f>Tabela_3!O79</f>
        <v>90.836519999999993</v>
      </c>
      <c r="P81" s="40">
        <f>Tabela_3!P79</f>
        <v>110.73148999999999</v>
      </c>
      <c r="Q81" s="40">
        <f>Tabela_3!Q79</f>
        <v>110.76734999999999</v>
      </c>
    </row>
    <row r="82" spans="1:17" x14ac:dyDescent="0.25">
      <c r="A82" s="37">
        <v>39508</v>
      </c>
      <c r="B82" s="40">
        <f>Tabela_3!B80</f>
        <v>117.15770999999999</v>
      </c>
      <c r="C82" s="40">
        <f>Tabela_3!C80</f>
        <v>117.70851999999999</v>
      </c>
      <c r="D82" s="40">
        <f>Tabela_3!D80</f>
        <v>108.02766</v>
      </c>
      <c r="E82" s="40">
        <f>Tabela_3!E80</f>
        <v>75.181209999999993</v>
      </c>
      <c r="F82" s="40" t="str">
        <f>Tabela_3!F80</f>
        <v>...</v>
      </c>
      <c r="G82" s="40">
        <f>Tabela_3!G80</f>
        <v>127.13531</v>
      </c>
      <c r="H82" s="40" t="str">
        <f>Tabela_3!H80</f>
        <v>...</v>
      </c>
      <c r="I82" s="40">
        <f>Tabela_3!I80</f>
        <v>105.32334</v>
      </c>
      <c r="J82" s="40">
        <f>Tabela_3!J80</f>
        <v>130.48502999999999</v>
      </c>
      <c r="K82" s="40">
        <f>Tabela_3!K80</f>
        <v>120.06462000000001</v>
      </c>
      <c r="L82" s="40">
        <f>Tabela_3!L80</f>
        <v>176.11026000000001</v>
      </c>
      <c r="M82" s="40">
        <f>Tabela_3!M80</f>
        <v>96.885090000000005</v>
      </c>
      <c r="N82" s="40">
        <f>Tabela_3!N80</f>
        <v>119.91330000000001</v>
      </c>
      <c r="O82" s="40">
        <f>Tabela_3!O80</f>
        <v>90.080719999999999</v>
      </c>
      <c r="P82" s="40">
        <f>Tabela_3!P80</f>
        <v>111.16070000000001</v>
      </c>
      <c r="Q82" s="40">
        <f>Tabela_3!Q80</f>
        <v>109.29795</v>
      </c>
    </row>
    <row r="83" spans="1:17" x14ac:dyDescent="0.25">
      <c r="A83" s="37">
        <v>39539</v>
      </c>
      <c r="B83" s="40">
        <f>Tabela_3!B81</f>
        <v>117.24795</v>
      </c>
      <c r="C83" s="40">
        <f>Tabela_3!C81</f>
        <v>120.19559</v>
      </c>
      <c r="D83" s="40">
        <f>Tabela_3!D81</f>
        <v>109.89846</v>
      </c>
      <c r="E83" s="40">
        <f>Tabela_3!E81</f>
        <v>73.498130000000003</v>
      </c>
      <c r="F83" s="40" t="str">
        <f>Tabela_3!F81</f>
        <v>...</v>
      </c>
      <c r="G83" s="40">
        <f>Tabela_3!G81</f>
        <v>127.02745</v>
      </c>
      <c r="H83" s="40" t="str">
        <f>Tabela_3!H81</f>
        <v>...</v>
      </c>
      <c r="I83" s="40">
        <f>Tabela_3!I81</f>
        <v>103.64973000000001</v>
      </c>
      <c r="J83" s="40">
        <f>Tabela_3!J81</f>
        <v>134.18540999999999</v>
      </c>
      <c r="K83" s="40">
        <f>Tabela_3!K81</f>
        <v>121.23593</v>
      </c>
      <c r="L83" s="40">
        <f>Tabela_3!L81</f>
        <v>177.95795000000001</v>
      </c>
      <c r="M83" s="40">
        <f>Tabela_3!M81</f>
        <v>94.166309999999996</v>
      </c>
      <c r="N83" s="40">
        <f>Tabela_3!N81</f>
        <v>121.48402</v>
      </c>
      <c r="O83" s="40">
        <f>Tabela_3!O81</f>
        <v>90.431479999999993</v>
      </c>
      <c r="P83" s="40">
        <f>Tabela_3!P81</f>
        <v>111.47838</v>
      </c>
      <c r="Q83" s="40">
        <f>Tabela_3!Q81</f>
        <v>108.45954999999999</v>
      </c>
    </row>
    <row r="84" spans="1:17" x14ac:dyDescent="0.25">
      <c r="A84" s="37">
        <v>39569</v>
      </c>
      <c r="B84" s="40">
        <f>Tabela_3!B82</f>
        <v>118.13209000000001</v>
      </c>
      <c r="C84" s="40">
        <f>Tabela_3!C82</f>
        <v>117.6863</v>
      </c>
      <c r="D84" s="40">
        <f>Tabela_3!D82</f>
        <v>108.45535</v>
      </c>
      <c r="E84" s="40">
        <f>Tabela_3!E82</f>
        <v>74.628299999999996</v>
      </c>
      <c r="F84" s="40" t="str">
        <f>Tabela_3!F82</f>
        <v>...</v>
      </c>
      <c r="G84" s="40">
        <f>Tabela_3!G82</f>
        <v>123.06126</v>
      </c>
      <c r="H84" s="40" t="str">
        <f>Tabela_3!H82</f>
        <v>...</v>
      </c>
      <c r="I84" s="40">
        <f>Tabela_3!I82</f>
        <v>100.37264</v>
      </c>
      <c r="J84" s="40">
        <f>Tabela_3!J82</f>
        <v>134.66212999999999</v>
      </c>
      <c r="K84" s="40">
        <f>Tabela_3!K82</f>
        <v>123.54759</v>
      </c>
      <c r="L84" s="40">
        <f>Tabela_3!L82</f>
        <v>180.40082000000001</v>
      </c>
      <c r="M84" s="40">
        <f>Tabela_3!M82</f>
        <v>96.712339999999998</v>
      </c>
      <c r="N84" s="40">
        <f>Tabela_3!N82</f>
        <v>122.53327</v>
      </c>
      <c r="O84" s="40">
        <f>Tabela_3!O82</f>
        <v>93.010580000000004</v>
      </c>
      <c r="P84" s="40">
        <f>Tabela_3!P82</f>
        <v>108.27311</v>
      </c>
      <c r="Q84" s="40">
        <f>Tabela_3!Q82</f>
        <v>104.35172</v>
      </c>
    </row>
    <row r="85" spans="1:17" x14ac:dyDescent="0.25">
      <c r="A85" s="37">
        <v>39600</v>
      </c>
      <c r="B85" s="40">
        <f>Tabela_3!B83</f>
        <v>119.62402</v>
      </c>
      <c r="C85" s="40">
        <f>Tabela_3!C83</f>
        <v>115.66970999999999</v>
      </c>
      <c r="D85" s="40">
        <f>Tabela_3!D83</f>
        <v>107.47828</v>
      </c>
      <c r="E85" s="40">
        <f>Tabela_3!E83</f>
        <v>76.296430000000001</v>
      </c>
      <c r="F85" s="40" t="str">
        <f>Tabela_3!F83</f>
        <v>...</v>
      </c>
      <c r="G85" s="40">
        <f>Tabela_3!G83</f>
        <v>125.67375</v>
      </c>
      <c r="H85" s="40" t="str">
        <f>Tabela_3!H83</f>
        <v>...</v>
      </c>
      <c r="I85" s="40">
        <f>Tabela_3!I83</f>
        <v>102.52703</v>
      </c>
      <c r="J85" s="40">
        <f>Tabela_3!J83</f>
        <v>127.80117</v>
      </c>
      <c r="K85" s="40">
        <f>Tabela_3!K83</f>
        <v>122.89277</v>
      </c>
      <c r="L85" s="40">
        <f>Tabela_3!L83</f>
        <v>177.98668000000001</v>
      </c>
      <c r="M85" s="40">
        <f>Tabela_3!M83</f>
        <v>99.181489999999997</v>
      </c>
      <c r="N85" s="40">
        <f>Tabela_3!N83</f>
        <v>123.72564</v>
      </c>
      <c r="O85" s="40">
        <f>Tabela_3!O83</f>
        <v>90.568780000000004</v>
      </c>
      <c r="P85" s="40">
        <f>Tabela_3!P83</f>
        <v>106.33074999999999</v>
      </c>
      <c r="Q85" s="40">
        <f>Tabela_3!Q83</f>
        <v>107.09801</v>
      </c>
    </row>
    <row r="86" spans="1:17" x14ac:dyDescent="0.25">
      <c r="A86" s="37">
        <v>39630</v>
      </c>
      <c r="B86" s="40">
        <f>Tabela_3!B84</f>
        <v>120.20363</v>
      </c>
      <c r="C86" s="40">
        <f>Tabela_3!C84</f>
        <v>117.40321</v>
      </c>
      <c r="D86" s="40">
        <f>Tabela_3!D84</f>
        <v>109.59766999999999</v>
      </c>
      <c r="E86" s="40">
        <f>Tabela_3!E84</f>
        <v>77.429680000000005</v>
      </c>
      <c r="F86" s="40" t="str">
        <f>Tabela_3!F84</f>
        <v>...</v>
      </c>
      <c r="G86" s="40">
        <f>Tabela_3!G84</f>
        <v>126.05571</v>
      </c>
      <c r="H86" s="40" t="str">
        <f>Tabela_3!H84</f>
        <v>...</v>
      </c>
      <c r="I86" s="40">
        <f>Tabela_3!I84</f>
        <v>101.92959999999999</v>
      </c>
      <c r="J86" s="40">
        <f>Tabela_3!J84</f>
        <v>133.20088999999999</v>
      </c>
      <c r="K86" s="40">
        <f>Tabela_3!K84</f>
        <v>127.80598000000001</v>
      </c>
      <c r="L86" s="40">
        <f>Tabela_3!L84</f>
        <v>180.21767</v>
      </c>
      <c r="M86" s="40">
        <f>Tabela_3!M84</f>
        <v>99.212010000000006</v>
      </c>
      <c r="N86" s="40">
        <f>Tabela_3!N84</f>
        <v>126.05535</v>
      </c>
      <c r="O86" s="40">
        <f>Tabela_3!O84</f>
        <v>96.238579999999999</v>
      </c>
      <c r="P86" s="40">
        <f>Tabela_3!P84</f>
        <v>109.4361</v>
      </c>
      <c r="Q86" s="40">
        <f>Tabela_3!Q84</f>
        <v>106.55325000000001</v>
      </c>
    </row>
    <row r="87" spans="1:17" x14ac:dyDescent="0.25">
      <c r="A87" s="37">
        <v>39661</v>
      </c>
      <c r="B87" s="40">
        <f>Tabela_3!B85</f>
        <v>118.83529</v>
      </c>
      <c r="C87" s="40">
        <f>Tabela_3!C85</f>
        <v>117.24851</v>
      </c>
      <c r="D87" s="40">
        <f>Tabela_3!D85</f>
        <v>108.36072</v>
      </c>
      <c r="E87" s="40">
        <f>Tabela_3!E85</f>
        <v>79.979969999999994</v>
      </c>
      <c r="F87" s="40" t="str">
        <f>Tabela_3!F85</f>
        <v>...</v>
      </c>
      <c r="G87" s="40">
        <f>Tabela_3!G85</f>
        <v>128.89501999999999</v>
      </c>
      <c r="H87" s="40" t="str">
        <f>Tabela_3!H85</f>
        <v>...</v>
      </c>
      <c r="I87" s="40">
        <f>Tabela_3!I85</f>
        <v>102.47602000000001</v>
      </c>
      <c r="J87" s="40">
        <f>Tabela_3!J85</f>
        <v>136.06916000000001</v>
      </c>
      <c r="K87" s="40">
        <f>Tabela_3!K85</f>
        <v>124.01631</v>
      </c>
      <c r="L87" s="40">
        <f>Tabela_3!L85</f>
        <v>175.02722</v>
      </c>
      <c r="M87" s="40">
        <f>Tabela_3!M85</f>
        <v>96.734800000000007</v>
      </c>
      <c r="N87" s="40">
        <f>Tabela_3!N85</f>
        <v>118.34115</v>
      </c>
      <c r="O87" s="40">
        <f>Tabela_3!O85</f>
        <v>86.465599999999995</v>
      </c>
      <c r="P87" s="40">
        <f>Tabela_3!P85</f>
        <v>112.11718999999999</v>
      </c>
      <c r="Q87" s="40">
        <f>Tabela_3!Q85</f>
        <v>106.7304</v>
      </c>
    </row>
    <row r="88" spans="1:17" x14ac:dyDescent="0.25">
      <c r="A88" s="37">
        <v>39692</v>
      </c>
      <c r="B88" s="40">
        <f>Tabela_3!B86</f>
        <v>120.18019</v>
      </c>
      <c r="C88" s="40">
        <f>Tabela_3!C86</f>
        <v>119.70753000000001</v>
      </c>
      <c r="D88" s="40">
        <f>Tabela_3!D86</f>
        <v>115.83965000000001</v>
      </c>
      <c r="E88" s="40">
        <f>Tabela_3!E86</f>
        <v>78.764589999999998</v>
      </c>
      <c r="F88" s="40" t="str">
        <f>Tabela_3!F86</f>
        <v>...</v>
      </c>
      <c r="G88" s="40">
        <f>Tabela_3!G86</f>
        <v>125.87845</v>
      </c>
      <c r="H88" s="40" t="str">
        <f>Tabela_3!H86</f>
        <v>...</v>
      </c>
      <c r="I88" s="40">
        <f>Tabela_3!I86</f>
        <v>104.44783</v>
      </c>
      <c r="J88" s="40">
        <f>Tabela_3!J86</f>
        <v>138.57936000000001</v>
      </c>
      <c r="K88" s="40">
        <f>Tabela_3!K86</f>
        <v>123.09826</v>
      </c>
      <c r="L88" s="40">
        <f>Tabela_3!L86</f>
        <v>172.29199</v>
      </c>
      <c r="M88" s="40">
        <f>Tabela_3!M86</f>
        <v>98.827020000000005</v>
      </c>
      <c r="N88" s="40">
        <f>Tabela_3!N86</f>
        <v>124.05574</v>
      </c>
      <c r="O88" s="40">
        <f>Tabela_3!O86</f>
        <v>96.813339999999997</v>
      </c>
      <c r="P88" s="40">
        <f>Tabela_3!P86</f>
        <v>111.65222</v>
      </c>
      <c r="Q88" s="40">
        <f>Tabela_3!Q86</f>
        <v>111.97572</v>
      </c>
    </row>
    <row r="89" spans="1:17" x14ac:dyDescent="0.25">
      <c r="A89" s="37">
        <v>39722</v>
      </c>
      <c r="B89" s="40">
        <f>Tabela_3!B87</f>
        <v>116.80064</v>
      </c>
      <c r="C89" s="40">
        <f>Tabela_3!C87</f>
        <v>115.21405</v>
      </c>
      <c r="D89" s="40">
        <f>Tabela_3!D87</f>
        <v>109.23174</v>
      </c>
      <c r="E89" s="40">
        <f>Tabela_3!E87</f>
        <v>80.986320000000006</v>
      </c>
      <c r="F89" s="40" t="str">
        <f>Tabela_3!F87</f>
        <v>...</v>
      </c>
      <c r="G89" s="40">
        <f>Tabela_3!G87</f>
        <v>128.66589999999999</v>
      </c>
      <c r="H89" s="40" t="str">
        <f>Tabela_3!H87</f>
        <v>...</v>
      </c>
      <c r="I89" s="40">
        <f>Tabela_3!I87</f>
        <v>103.93447</v>
      </c>
      <c r="J89" s="40">
        <f>Tabela_3!J87</f>
        <v>130.11760000000001</v>
      </c>
      <c r="K89" s="40">
        <f>Tabela_3!K87</f>
        <v>119.57053000000001</v>
      </c>
      <c r="L89" s="40">
        <f>Tabela_3!L87</f>
        <v>158.53559999999999</v>
      </c>
      <c r="M89" s="40">
        <f>Tabela_3!M87</f>
        <v>97.969359999999995</v>
      </c>
      <c r="N89" s="40">
        <f>Tabela_3!N87</f>
        <v>121.54174999999999</v>
      </c>
      <c r="O89" s="40">
        <f>Tabela_3!O87</f>
        <v>94.394900000000007</v>
      </c>
      <c r="P89" s="40">
        <f>Tabela_3!P87</f>
        <v>106.81856000000001</v>
      </c>
      <c r="Q89" s="40">
        <f>Tabela_3!Q87</f>
        <v>104.86816</v>
      </c>
    </row>
    <row r="90" spans="1:17" x14ac:dyDescent="0.25">
      <c r="A90" s="37">
        <v>39753</v>
      </c>
      <c r="B90" s="40">
        <f>Tabela_3!B88</f>
        <v>109.81995000000001</v>
      </c>
      <c r="C90" s="40">
        <f>Tabela_3!C88</f>
        <v>113.62997</v>
      </c>
      <c r="D90" s="40">
        <f>Tabela_3!D88</f>
        <v>99.144210000000001</v>
      </c>
      <c r="E90" s="40">
        <f>Tabela_3!E88</f>
        <v>77.070849999999993</v>
      </c>
      <c r="F90" s="40" t="str">
        <f>Tabela_3!F88</f>
        <v>...</v>
      </c>
      <c r="G90" s="40">
        <f>Tabela_3!G88</f>
        <v>119.38554000000001</v>
      </c>
      <c r="H90" s="40" t="str">
        <f>Tabela_3!H88</f>
        <v>...</v>
      </c>
      <c r="I90" s="40">
        <f>Tabela_3!I88</f>
        <v>100.50906000000001</v>
      </c>
      <c r="J90" s="40">
        <f>Tabela_3!J88</f>
        <v>128.89046999999999</v>
      </c>
      <c r="K90" s="40">
        <f>Tabela_3!K88</f>
        <v>103.04264999999999</v>
      </c>
      <c r="L90" s="40">
        <f>Tabela_3!L88</f>
        <v>129.45454000000001</v>
      </c>
      <c r="M90" s="40">
        <f>Tabela_3!M88</f>
        <v>95.543769999999995</v>
      </c>
      <c r="N90" s="40">
        <f>Tabela_3!N88</f>
        <v>114.70283000000001</v>
      </c>
      <c r="O90" s="40">
        <f>Tabela_3!O88</f>
        <v>91.040700000000001</v>
      </c>
      <c r="P90" s="40">
        <f>Tabela_3!P88</f>
        <v>102.73260000000001</v>
      </c>
      <c r="Q90" s="40">
        <f>Tabela_3!Q88</f>
        <v>97.647279999999995</v>
      </c>
    </row>
    <row r="91" spans="1:17" x14ac:dyDescent="0.25">
      <c r="A91" s="37">
        <v>39783</v>
      </c>
      <c r="B91" s="40">
        <f>Tabela_3!B89</f>
        <v>97.663899999999998</v>
      </c>
      <c r="C91" s="40">
        <f>Tabela_3!C89</f>
        <v>109.21774000000001</v>
      </c>
      <c r="D91" s="40">
        <f>Tabela_3!D89</f>
        <v>102.10794</v>
      </c>
      <c r="E91" s="40">
        <f>Tabela_3!E89</f>
        <v>70.956209999999999</v>
      </c>
      <c r="F91" s="40" t="str">
        <f>Tabela_3!F89</f>
        <v>...</v>
      </c>
      <c r="G91" s="40">
        <f>Tabela_3!G89</f>
        <v>117.29868999999999</v>
      </c>
      <c r="H91" s="40" t="str">
        <f>Tabela_3!H89</f>
        <v>...</v>
      </c>
      <c r="I91" s="40">
        <f>Tabela_3!I89</f>
        <v>99.220230000000001</v>
      </c>
      <c r="J91" s="40">
        <f>Tabela_3!J89</f>
        <v>117.40485</v>
      </c>
      <c r="K91" s="40">
        <f>Tabela_3!K89</f>
        <v>87.381240000000005</v>
      </c>
      <c r="L91" s="40">
        <f>Tabela_3!L89</f>
        <v>119.69825</v>
      </c>
      <c r="M91" s="40">
        <f>Tabela_3!M89</f>
        <v>87.227010000000007</v>
      </c>
      <c r="N91" s="40">
        <f>Tabela_3!N89</f>
        <v>102.45338</v>
      </c>
      <c r="O91" s="40">
        <f>Tabela_3!O89</f>
        <v>76.901600000000002</v>
      </c>
      <c r="P91" s="40">
        <f>Tabela_3!P89</f>
        <v>95.227519999999998</v>
      </c>
      <c r="Q91" s="40">
        <f>Tabela_3!Q89</f>
        <v>86.860460000000003</v>
      </c>
    </row>
    <row r="92" spans="1:17" x14ac:dyDescent="0.25">
      <c r="A92" s="37">
        <v>39814</v>
      </c>
      <c r="B92" s="40">
        <f>Tabela_3!B90</f>
        <v>99.752250000000004</v>
      </c>
      <c r="C92" s="40">
        <f>Tabela_3!C90</f>
        <v>108.70254</v>
      </c>
      <c r="D92" s="40">
        <f>Tabela_3!D90</f>
        <v>89.986729999999994</v>
      </c>
      <c r="E92" s="40">
        <f>Tabela_3!E90</f>
        <v>74.138829999999999</v>
      </c>
      <c r="F92" s="40" t="str">
        <f>Tabela_3!F90</f>
        <v>...</v>
      </c>
      <c r="G92" s="40">
        <f>Tabela_3!G90</f>
        <v>115.19983999999999</v>
      </c>
      <c r="H92" s="40" t="str">
        <f>Tabela_3!H90</f>
        <v>...</v>
      </c>
      <c r="I92" s="40">
        <f>Tabela_3!I90</f>
        <v>103.23148999999999</v>
      </c>
      <c r="J92" s="40">
        <f>Tabela_3!J90</f>
        <v>111.74381</v>
      </c>
      <c r="K92" s="40">
        <f>Tabela_3!K90</f>
        <v>91.121200000000002</v>
      </c>
      <c r="L92" s="40">
        <f>Tabela_3!L90</f>
        <v>113.9331</v>
      </c>
      <c r="M92" s="40">
        <f>Tabela_3!M90</f>
        <v>87.199879999999993</v>
      </c>
      <c r="N92" s="40">
        <f>Tabela_3!N90</f>
        <v>105.70309</v>
      </c>
      <c r="O92" s="40">
        <f>Tabela_3!O90</f>
        <v>78.062039999999996</v>
      </c>
      <c r="P92" s="40">
        <f>Tabela_3!P90</f>
        <v>97.979479999999995</v>
      </c>
      <c r="Q92" s="40">
        <f>Tabela_3!Q90</f>
        <v>91.151390000000006</v>
      </c>
    </row>
    <row r="93" spans="1:17" x14ac:dyDescent="0.25">
      <c r="A93" s="37">
        <v>39845</v>
      </c>
      <c r="B93" s="40">
        <f>Tabela_3!B91</f>
        <v>102.10653000000001</v>
      </c>
      <c r="C93" s="40">
        <f>Tabela_3!C91</f>
        <v>111.44853999999999</v>
      </c>
      <c r="D93" s="40">
        <f>Tabela_3!D91</f>
        <v>93.735770000000002</v>
      </c>
      <c r="E93" s="40">
        <f>Tabela_3!E91</f>
        <v>74.850129999999993</v>
      </c>
      <c r="F93" s="40" t="str">
        <f>Tabela_3!F91</f>
        <v>...</v>
      </c>
      <c r="G93" s="40">
        <f>Tabela_3!G91</f>
        <v>116.304</v>
      </c>
      <c r="H93" s="40" t="str">
        <f>Tabela_3!H91</f>
        <v>...</v>
      </c>
      <c r="I93" s="40">
        <f>Tabela_3!I91</f>
        <v>94.534450000000007</v>
      </c>
      <c r="J93" s="40">
        <f>Tabela_3!J91</f>
        <v>127.88963</v>
      </c>
      <c r="K93" s="40">
        <f>Tabela_3!K91</f>
        <v>94.109489999999994</v>
      </c>
      <c r="L93" s="40">
        <f>Tabela_3!L91</f>
        <v>125.39442</v>
      </c>
      <c r="M93" s="40">
        <f>Tabela_3!M91</f>
        <v>84.578460000000007</v>
      </c>
      <c r="N93" s="40">
        <f>Tabela_3!N91</f>
        <v>104.50579999999999</v>
      </c>
      <c r="O93" s="40">
        <f>Tabela_3!O91</f>
        <v>81.886170000000007</v>
      </c>
      <c r="P93" s="40">
        <f>Tabela_3!P91</f>
        <v>94.542379999999994</v>
      </c>
      <c r="Q93" s="40">
        <f>Tabela_3!Q91</f>
        <v>94.730419999999995</v>
      </c>
    </row>
    <row r="94" spans="1:17" x14ac:dyDescent="0.25">
      <c r="A94" s="37">
        <v>39873</v>
      </c>
      <c r="B94" s="40">
        <f>Tabela_3!B92</f>
        <v>102.5138</v>
      </c>
      <c r="C94" s="40">
        <f>Tabela_3!C92</f>
        <v>108.4269</v>
      </c>
      <c r="D94" s="40">
        <f>Tabela_3!D92</f>
        <v>92.004670000000004</v>
      </c>
      <c r="E94" s="40">
        <f>Tabela_3!E92</f>
        <v>75.772940000000006</v>
      </c>
      <c r="F94" s="40" t="str">
        <f>Tabela_3!F92</f>
        <v>...</v>
      </c>
      <c r="G94" s="40">
        <f>Tabela_3!G92</f>
        <v>118.25263</v>
      </c>
      <c r="H94" s="40" t="str">
        <f>Tabela_3!H92</f>
        <v>...</v>
      </c>
      <c r="I94" s="40">
        <f>Tabela_3!I92</f>
        <v>96.954459999999997</v>
      </c>
      <c r="J94" s="40">
        <f>Tabela_3!J92</f>
        <v>123.2779</v>
      </c>
      <c r="K94" s="40">
        <f>Tabela_3!K92</f>
        <v>96.607770000000002</v>
      </c>
      <c r="L94" s="40">
        <f>Tabela_3!L92</f>
        <v>113.93131</v>
      </c>
      <c r="M94" s="40">
        <f>Tabela_3!M92</f>
        <v>90.957409999999996</v>
      </c>
      <c r="N94" s="40">
        <f>Tabela_3!N92</f>
        <v>105.37626</v>
      </c>
      <c r="O94" s="40">
        <f>Tabela_3!O92</f>
        <v>80.630300000000005</v>
      </c>
      <c r="P94" s="40">
        <f>Tabela_3!P92</f>
        <v>95.270610000000005</v>
      </c>
      <c r="Q94" s="40">
        <f>Tabela_3!Q92</f>
        <v>94.566909999999993</v>
      </c>
    </row>
    <row r="95" spans="1:17" x14ac:dyDescent="0.25">
      <c r="A95" s="37">
        <v>39904</v>
      </c>
      <c r="B95" s="40">
        <f>Tabela_3!B93</f>
        <v>103.88182</v>
      </c>
      <c r="C95" s="40">
        <f>Tabela_3!C93</f>
        <v>103.74836000000001</v>
      </c>
      <c r="D95" s="40">
        <f>Tabela_3!D93</f>
        <v>88.006810000000002</v>
      </c>
      <c r="E95" s="40">
        <f>Tabela_3!E93</f>
        <v>71.545469999999995</v>
      </c>
      <c r="F95" s="40" t="str">
        <f>Tabela_3!F93</f>
        <v>...</v>
      </c>
      <c r="G95" s="40">
        <f>Tabela_3!G93</f>
        <v>123.04174999999999</v>
      </c>
      <c r="H95" s="40" t="str">
        <f>Tabela_3!H93</f>
        <v>...</v>
      </c>
      <c r="I95" s="40">
        <f>Tabela_3!I93</f>
        <v>97.405850000000001</v>
      </c>
      <c r="J95" s="40">
        <f>Tabela_3!J93</f>
        <v>106.86147</v>
      </c>
      <c r="K95" s="40">
        <f>Tabela_3!K93</f>
        <v>99.728459999999998</v>
      </c>
      <c r="L95" s="40">
        <f>Tabela_3!L93</f>
        <v>130.36590000000001</v>
      </c>
      <c r="M95" s="40">
        <f>Tabela_3!M93</f>
        <v>91.934970000000007</v>
      </c>
      <c r="N95" s="40">
        <f>Tabela_3!N93</f>
        <v>108.51934</v>
      </c>
      <c r="O95" s="40">
        <f>Tabela_3!O93</f>
        <v>86.552160000000001</v>
      </c>
      <c r="P95" s="40">
        <f>Tabela_3!P93</f>
        <v>96.907749999999993</v>
      </c>
      <c r="Q95" s="40">
        <f>Tabela_3!Q93</f>
        <v>99.627269999999996</v>
      </c>
    </row>
    <row r="96" spans="1:17" x14ac:dyDescent="0.25">
      <c r="A96" s="37">
        <v>39934</v>
      </c>
      <c r="B96" s="40">
        <f>Tabela_3!B94</f>
        <v>105.14762</v>
      </c>
      <c r="C96" s="40">
        <f>Tabela_3!C94</f>
        <v>103.02911</v>
      </c>
      <c r="D96" s="40">
        <f>Tabela_3!D94</f>
        <v>97.663349999999994</v>
      </c>
      <c r="E96" s="40">
        <f>Tabela_3!E94</f>
        <v>67.199070000000006</v>
      </c>
      <c r="F96" s="40" t="str">
        <f>Tabela_3!F94</f>
        <v>...</v>
      </c>
      <c r="G96" s="40">
        <f>Tabela_3!G94</f>
        <v>114.93031000000001</v>
      </c>
      <c r="H96" s="40" t="str">
        <f>Tabela_3!H94</f>
        <v>...</v>
      </c>
      <c r="I96" s="40">
        <f>Tabela_3!I94</f>
        <v>96.032830000000004</v>
      </c>
      <c r="J96" s="40">
        <f>Tabela_3!J94</f>
        <v>113.67415</v>
      </c>
      <c r="K96" s="40">
        <f>Tabela_3!K94</f>
        <v>98.49342</v>
      </c>
      <c r="L96" s="40">
        <f>Tabela_3!L94</f>
        <v>131.14463000000001</v>
      </c>
      <c r="M96" s="40">
        <f>Tabela_3!M94</f>
        <v>92.29419</v>
      </c>
      <c r="N96" s="40">
        <f>Tabela_3!N94</f>
        <v>107.78977999999999</v>
      </c>
      <c r="O96" s="40">
        <f>Tabela_3!O94</f>
        <v>78.364609999999999</v>
      </c>
      <c r="P96" s="40">
        <f>Tabela_3!P94</f>
        <v>99.926060000000007</v>
      </c>
      <c r="Q96" s="40">
        <f>Tabela_3!Q94</f>
        <v>99.418049999999994</v>
      </c>
    </row>
    <row r="97" spans="1:17" x14ac:dyDescent="0.25">
      <c r="A97" s="37">
        <v>39965</v>
      </c>
      <c r="B97" s="40">
        <f>Tabela_3!B95</f>
        <v>106.66930000000001</v>
      </c>
      <c r="C97" s="40">
        <f>Tabela_3!C95</f>
        <v>111.28543000000001</v>
      </c>
      <c r="D97" s="40">
        <f>Tabela_3!D95</f>
        <v>97.379090000000005</v>
      </c>
      <c r="E97" s="40">
        <f>Tabela_3!E95</f>
        <v>75.851470000000006</v>
      </c>
      <c r="F97" s="40" t="str">
        <f>Tabela_3!F95</f>
        <v>...</v>
      </c>
      <c r="G97" s="40">
        <f>Tabela_3!G95</f>
        <v>114.39968</v>
      </c>
      <c r="H97" s="40" t="str">
        <f>Tabela_3!H95</f>
        <v>...</v>
      </c>
      <c r="I97" s="40">
        <f>Tabela_3!I95</f>
        <v>97.165260000000004</v>
      </c>
      <c r="J97" s="40">
        <f>Tabela_3!J95</f>
        <v>129.29771</v>
      </c>
      <c r="K97" s="40">
        <f>Tabela_3!K95</f>
        <v>106.04053</v>
      </c>
      <c r="L97" s="40">
        <f>Tabela_3!L95</f>
        <v>132.80811</v>
      </c>
      <c r="M97" s="40">
        <f>Tabela_3!M95</f>
        <v>94.053929999999994</v>
      </c>
      <c r="N97" s="40">
        <f>Tabela_3!N95</f>
        <v>109.70528</v>
      </c>
      <c r="O97" s="40">
        <f>Tabela_3!O95</f>
        <v>78.548320000000004</v>
      </c>
      <c r="P97" s="40">
        <f>Tabela_3!P95</f>
        <v>102.37221</v>
      </c>
      <c r="Q97" s="40">
        <f>Tabela_3!Q95</f>
        <v>99.563580000000002</v>
      </c>
    </row>
    <row r="98" spans="1:17" x14ac:dyDescent="0.25">
      <c r="A98" s="37">
        <v>39995</v>
      </c>
      <c r="B98" s="40">
        <f>Tabela_3!B96</f>
        <v>107.99171</v>
      </c>
      <c r="C98" s="40">
        <f>Tabela_3!C96</f>
        <v>107.94182000000001</v>
      </c>
      <c r="D98" s="40">
        <f>Tabela_3!D96</f>
        <v>100.19208</v>
      </c>
      <c r="E98" s="40">
        <f>Tabela_3!E96</f>
        <v>74.893370000000004</v>
      </c>
      <c r="F98" s="40" t="str">
        <f>Tabela_3!F96</f>
        <v>...</v>
      </c>
      <c r="G98" s="40">
        <f>Tabela_3!G96</f>
        <v>117.75225</v>
      </c>
      <c r="H98" s="40" t="str">
        <f>Tabela_3!H96</f>
        <v>...</v>
      </c>
      <c r="I98" s="40">
        <f>Tabela_3!I96</f>
        <v>99.66892</v>
      </c>
      <c r="J98" s="40">
        <f>Tabela_3!J96</f>
        <v>117.56747</v>
      </c>
      <c r="K98" s="40">
        <f>Tabela_3!K96</f>
        <v>106.85397</v>
      </c>
      <c r="L98" s="40">
        <f>Tabela_3!L96</f>
        <v>142.85400999999999</v>
      </c>
      <c r="M98" s="40">
        <f>Tabela_3!M96</f>
        <v>94.881559999999993</v>
      </c>
      <c r="N98" s="40">
        <f>Tabela_3!N96</f>
        <v>111.27027</v>
      </c>
      <c r="O98" s="40">
        <f>Tabela_3!O96</f>
        <v>81.273679999999999</v>
      </c>
      <c r="P98" s="40">
        <f>Tabela_3!P96</f>
        <v>105.67842</v>
      </c>
      <c r="Q98" s="40">
        <f>Tabela_3!Q96</f>
        <v>100.03103</v>
      </c>
    </row>
    <row r="99" spans="1:17" x14ac:dyDescent="0.25">
      <c r="A99" s="37">
        <v>40026</v>
      </c>
      <c r="B99" s="40">
        <f>Tabela_3!B97</f>
        <v>109.71101</v>
      </c>
      <c r="C99" s="40">
        <f>Tabela_3!C97</f>
        <v>111.98305000000001</v>
      </c>
      <c r="D99" s="40">
        <f>Tabela_3!D97</f>
        <v>103.37513</v>
      </c>
      <c r="E99" s="40">
        <f>Tabela_3!E97</f>
        <v>72.026169999999993</v>
      </c>
      <c r="F99" s="40" t="str">
        <f>Tabela_3!F97</f>
        <v>...</v>
      </c>
      <c r="G99" s="40">
        <f>Tabela_3!G97</f>
        <v>115.65249</v>
      </c>
      <c r="H99" s="40" t="str">
        <f>Tabela_3!H97</f>
        <v>...</v>
      </c>
      <c r="I99" s="40">
        <f>Tabela_3!I97</f>
        <v>103.23605000000001</v>
      </c>
      <c r="J99" s="40">
        <f>Tabela_3!J97</f>
        <v>127.93716000000001</v>
      </c>
      <c r="K99" s="40">
        <f>Tabela_3!K97</f>
        <v>106.33134</v>
      </c>
      <c r="L99" s="40">
        <f>Tabela_3!L97</f>
        <v>154.26586</v>
      </c>
      <c r="M99" s="40">
        <f>Tabela_3!M97</f>
        <v>93.888099999999994</v>
      </c>
      <c r="N99" s="40">
        <f>Tabela_3!N97</f>
        <v>109.29485</v>
      </c>
      <c r="O99" s="40">
        <f>Tabela_3!O97</f>
        <v>79.844909999999999</v>
      </c>
      <c r="P99" s="40">
        <f>Tabela_3!P97</f>
        <v>103.96921</v>
      </c>
      <c r="Q99" s="40">
        <f>Tabela_3!Q97</f>
        <v>102.45829000000001</v>
      </c>
    </row>
    <row r="100" spans="1:17" x14ac:dyDescent="0.25">
      <c r="A100" s="37">
        <v>40057</v>
      </c>
      <c r="B100" s="40">
        <f>Tabela_3!B98</f>
        <v>111.19671</v>
      </c>
      <c r="C100" s="40">
        <f>Tabela_3!C98</f>
        <v>114.65401</v>
      </c>
      <c r="D100" s="40">
        <f>Tabela_3!D98</f>
        <v>106.72834</v>
      </c>
      <c r="E100" s="40">
        <f>Tabela_3!E98</f>
        <v>72.085890000000006</v>
      </c>
      <c r="F100" s="40" t="str">
        <f>Tabela_3!F98</f>
        <v>...</v>
      </c>
      <c r="G100" s="40">
        <f>Tabela_3!G98</f>
        <v>119.25118000000001</v>
      </c>
      <c r="H100" s="40" t="str">
        <f>Tabela_3!H98</f>
        <v>...</v>
      </c>
      <c r="I100" s="40">
        <f>Tabela_3!I98</f>
        <v>103.96355</v>
      </c>
      <c r="J100" s="40">
        <f>Tabela_3!J98</f>
        <v>131.98599999999999</v>
      </c>
      <c r="K100" s="40">
        <f>Tabela_3!K98</f>
        <v>109.40176</v>
      </c>
      <c r="L100" s="40">
        <f>Tabela_3!L98</f>
        <v>159.72792000000001</v>
      </c>
      <c r="M100" s="40">
        <f>Tabela_3!M98</f>
        <v>97.635980000000004</v>
      </c>
      <c r="N100" s="40">
        <f>Tabela_3!N98</f>
        <v>113.28514</v>
      </c>
      <c r="O100" s="40">
        <f>Tabela_3!O98</f>
        <v>80.209140000000005</v>
      </c>
      <c r="P100" s="40">
        <f>Tabela_3!P98</f>
        <v>107.29309000000001</v>
      </c>
      <c r="Q100" s="40">
        <f>Tabela_3!Q98</f>
        <v>105.2272</v>
      </c>
    </row>
    <row r="101" spans="1:17" x14ac:dyDescent="0.25">
      <c r="A101" s="37">
        <v>40087</v>
      </c>
      <c r="B101" s="40">
        <f>Tabela_3!B99</f>
        <v>113.57539</v>
      </c>
      <c r="C101" s="40">
        <f>Tabela_3!C99</f>
        <v>114.55983999999999</v>
      </c>
      <c r="D101" s="40">
        <f>Tabela_3!D99</f>
        <v>109.80868</v>
      </c>
      <c r="E101" s="40">
        <f>Tabela_3!E99</f>
        <v>73.180959999999999</v>
      </c>
      <c r="F101" s="40" t="str">
        <f>Tabela_3!F99</f>
        <v>...</v>
      </c>
      <c r="G101" s="40">
        <f>Tabela_3!G99</f>
        <v>125.55217</v>
      </c>
      <c r="H101" s="40" t="str">
        <f>Tabela_3!H99</f>
        <v>...</v>
      </c>
      <c r="I101" s="40">
        <f>Tabela_3!I99</f>
        <v>104.38448</v>
      </c>
      <c r="J101" s="40">
        <f>Tabela_3!J99</f>
        <v>129.64891</v>
      </c>
      <c r="K101" s="40">
        <f>Tabela_3!K99</f>
        <v>111.09916</v>
      </c>
      <c r="L101" s="40">
        <f>Tabela_3!L99</f>
        <v>161.78720000000001</v>
      </c>
      <c r="M101" s="40">
        <f>Tabela_3!M99</f>
        <v>97.369730000000004</v>
      </c>
      <c r="N101" s="40">
        <f>Tabela_3!N99</f>
        <v>115.71597</v>
      </c>
      <c r="O101" s="40">
        <f>Tabela_3!O99</f>
        <v>87.395420000000001</v>
      </c>
      <c r="P101" s="40">
        <f>Tabela_3!P99</f>
        <v>109.18518</v>
      </c>
      <c r="Q101" s="40">
        <f>Tabela_3!Q99</f>
        <v>102.46823999999999</v>
      </c>
    </row>
    <row r="102" spans="1:17" x14ac:dyDescent="0.25">
      <c r="A102" s="37">
        <v>40118</v>
      </c>
      <c r="B102" s="40">
        <f>Tabela_3!B100</f>
        <v>115.11658</v>
      </c>
      <c r="C102" s="40">
        <f>Tabela_3!C100</f>
        <v>118.88136</v>
      </c>
      <c r="D102" s="40">
        <f>Tabela_3!D100</f>
        <v>110.94615</v>
      </c>
      <c r="E102" s="40">
        <f>Tabela_3!E100</f>
        <v>71.749009999999998</v>
      </c>
      <c r="F102" s="40" t="str">
        <f>Tabela_3!F100</f>
        <v>...</v>
      </c>
      <c r="G102" s="40">
        <f>Tabela_3!G100</f>
        <v>128.26492999999999</v>
      </c>
      <c r="H102" s="40" t="str">
        <f>Tabela_3!H100</f>
        <v>...</v>
      </c>
      <c r="I102" s="40">
        <f>Tabela_3!I100</f>
        <v>107.81941999999999</v>
      </c>
      <c r="J102" s="40">
        <f>Tabela_3!J100</f>
        <v>134.03074000000001</v>
      </c>
      <c r="K102" s="40">
        <f>Tabela_3!K100</f>
        <v>111.36329000000001</v>
      </c>
      <c r="L102" s="40">
        <f>Tabela_3!L100</f>
        <v>160.42397</v>
      </c>
      <c r="M102" s="40">
        <f>Tabela_3!M100</f>
        <v>95.405460000000005</v>
      </c>
      <c r="N102" s="40">
        <f>Tabela_3!N100</f>
        <v>117.75357</v>
      </c>
      <c r="O102" s="40">
        <f>Tabela_3!O100</f>
        <v>90.511470000000003</v>
      </c>
      <c r="P102" s="40">
        <f>Tabela_3!P100</f>
        <v>109.47365000000001</v>
      </c>
      <c r="Q102" s="40">
        <f>Tabela_3!Q100</f>
        <v>106.3683</v>
      </c>
    </row>
    <row r="103" spans="1:17" x14ac:dyDescent="0.25">
      <c r="A103" s="37">
        <v>40148</v>
      </c>
      <c r="B103" s="40">
        <f>Tabela_3!B101</f>
        <v>115.57173</v>
      </c>
      <c r="C103" s="40">
        <f>Tabela_3!C101</f>
        <v>122.34114</v>
      </c>
      <c r="D103" s="40">
        <f>Tabela_3!D101</f>
        <v>106.56707</v>
      </c>
      <c r="E103" s="40">
        <f>Tabela_3!E101</f>
        <v>69.318889999999996</v>
      </c>
      <c r="F103" s="40" t="str">
        <f>Tabela_3!F101</f>
        <v>...</v>
      </c>
      <c r="G103" s="40">
        <f>Tabela_3!G101</f>
        <v>131.40091000000001</v>
      </c>
      <c r="H103" s="40" t="str">
        <f>Tabela_3!H101</f>
        <v>...</v>
      </c>
      <c r="I103" s="40">
        <f>Tabela_3!I101</f>
        <v>106.6944</v>
      </c>
      <c r="J103" s="40">
        <f>Tabela_3!J101</f>
        <v>143.55889999999999</v>
      </c>
      <c r="K103" s="40">
        <f>Tabela_3!K101</f>
        <v>112.2835</v>
      </c>
      <c r="L103" s="40">
        <f>Tabela_3!L101</f>
        <v>168.99522999999999</v>
      </c>
      <c r="M103" s="40">
        <f>Tabela_3!M101</f>
        <v>100.22530999999999</v>
      </c>
      <c r="N103" s="40">
        <f>Tabela_3!N101</f>
        <v>122.13719</v>
      </c>
      <c r="O103" s="40">
        <f>Tabela_3!O101</f>
        <v>95.797520000000006</v>
      </c>
      <c r="P103" s="40">
        <f>Tabela_3!P101</f>
        <v>109.45121</v>
      </c>
      <c r="Q103" s="40">
        <f>Tabela_3!Q101</f>
        <v>107.01145</v>
      </c>
    </row>
    <row r="104" spans="1:17" x14ac:dyDescent="0.25">
      <c r="A104" s="37">
        <v>40179</v>
      </c>
      <c r="B104" s="40">
        <f>Tabela_3!B102</f>
        <v>117.29307</v>
      </c>
      <c r="C104" s="40">
        <f>Tabela_3!C102</f>
        <v>120.77833</v>
      </c>
      <c r="D104" s="40">
        <f>Tabela_3!D102</f>
        <v>117.51085999999999</v>
      </c>
      <c r="E104" s="40">
        <f>Tabela_3!E102</f>
        <v>76.503219999999999</v>
      </c>
      <c r="F104" s="40" t="str">
        <f>Tabela_3!F102</f>
        <v>...</v>
      </c>
      <c r="G104" s="40">
        <f>Tabela_3!G102</f>
        <v>134.88081</v>
      </c>
      <c r="H104" s="40" t="str">
        <f>Tabela_3!H102</f>
        <v>...</v>
      </c>
      <c r="I104" s="40">
        <f>Tabela_3!I102</f>
        <v>102.36355</v>
      </c>
      <c r="J104" s="40">
        <f>Tabela_3!J102</f>
        <v>138.51203000000001</v>
      </c>
      <c r="K104" s="40">
        <f>Tabela_3!K102</f>
        <v>113.59681</v>
      </c>
      <c r="L104" s="40">
        <f>Tabela_3!L102</f>
        <v>171.43630999999999</v>
      </c>
      <c r="M104" s="40">
        <f>Tabela_3!M102</f>
        <v>97.869460000000004</v>
      </c>
      <c r="N104" s="40">
        <f>Tabela_3!N102</f>
        <v>119.19243</v>
      </c>
      <c r="O104" s="40">
        <f>Tabela_3!O102</f>
        <v>93.345060000000004</v>
      </c>
      <c r="P104" s="40">
        <f>Tabela_3!P102</f>
        <v>111.11715</v>
      </c>
      <c r="Q104" s="40">
        <f>Tabela_3!Q102</f>
        <v>108.88630999999999</v>
      </c>
    </row>
    <row r="105" spans="1:17" x14ac:dyDescent="0.25">
      <c r="A105" s="37">
        <v>40210</v>
      </c>
      <c r="B105" s="40">
        <f>Tabela_3!B103</f>
        <v>117.14691999999999</v>
      </c>
      <c r="C105" s="40">
        <f>Tabela_3!C103</f>
        <v>122.9773</v>
      </c>
      <c r="D105" s="40">
        <f>Tabela_3!D103</f>
        <v>112.81725</v>
      </c>
      <c r="E105" s="40">
        <f>Tabela_3!E103</f>
        <v>80.983289999999997</v>
      </c>
      <c r="F105" s="40" t="str">
        <f>Tabela_3!F103</f>
        <v>...</v>
      </c>
      <c r="G105" s="40">
        <f>Tabela_3!G103</f>
        <v>129.95962</v>
      </c>
      <c r="H105" s="40" t="str">
        <f>Tabela_3!H103</f>
        <v>...</v>
      </c>
      <c r="I105" s="40">
        <f>Tabela_3!I103</f>
        <v>113.39507999999999</v>
      </c>
      <c r="J105" s="40">
        <f>Tabela_3!J103</f>
        <v>137.03804</v>
      </c>
      <c r="K105" s="40">
        <f>Tabela_3!K103</f>
        <v>115.56156</v>
      </c>
      <c r="L105" s="40">
        <f>Tabela_3!L103</f>
        <v>166.18912</v>
      </c>
      <c r="M105" s="40">
        <f>Tabela_3!M103</f>
        <v>100.50145999999999</v>
      </c>
      <c r="N105" s="40">
        <f>Tabela_3!N103</f>
        <v>120.31971</v>
      </c>
      <c r="O105" s="40">
        <f>Tabela_3!O103</f>
        <v>93.312960000000004</v>
      </c>
      <c r="P105" s="40">
        <f>Tabela_3!P103</f>
        <v>107.33422</v>
      </c>
      <c r="Q105" s="40">
        <f>Tabela_3!Q103</f>
        <v>101.22736999999999</v>
      </c>
    </row>
    <row r="106" spans="1:17" x14ac:dyDescent="0.25">
      <c r="A106" s="37">
        <v>40238</v>
      </c>
      <c r="B106" s="40">
        <f>Tabela_3!B104</f>
        <v>119.69588</v>
      </c>
      <c r="C106" s="40">
        <f>Tabela_3!C104</f>
        <v>123.70264</v>
      </c>
      <c r="D106" s="40">
        <f>Tabela_3!D104</f>
        <v>133.09623999999999</v>
      </c>
      <c r="E106" s="40">
        <f>Tabela_3!E104</f>
        <v>83.548270000000002</v>
      </c>
      <c r="F106" s="40" t="str">
        <f>Tabela_3!F104</f>
        <v>...</v>
      </c>
      <c r="G106" s="40">
        <f>Tabela_3!G104</f>
        <v>131.22987000000001</v>
      </c>
      <c r="H106" s="40" t="str">
        <f>Tabela_3!H104</f>
        <v>...</v>
      </c>
      <c r="I106" s="40">
        <f>Tabela_3!I104</f>
        <v>117.07738000000001</v>
      </c>
      <c r="J106" s="40">
        <f>Tabela_3!J104</f>
        <v>136.14757</v>
      </c>
      <c r="K106" s="40">
        <f>Tabela_3!K104</f>
        <v>119.4153</v>
      </c>
      <c r="L106" s="40">
        <f>Tabela_3!L104</f>
        <v>171.57763</v>
      </c>
      <c r="M106" s="40">
        <f>Tabela_3!M104</f>
        <v>99.622200000000007</v>
      </c>
      <c r="N106" s="40">
        <f>Tabela_3!N104</f>
        <v>122.45611</v>
      </c>
      <c r="O106" s="40">
        <f>Tabela_3!O104</f>
        <v>100.77588</v>
      </c>
      <c r="P106" s="40">
        <f>Tabela_3!P104</f>
        <v>112.17468</v>
      </c>
      <c r="Q106" s="40">
        <f>Tabela_3!Q104</f>
        <v>106.04252</v>
      </c>
    </row>
    <row r="107" spans="1:17" x14ac:dyDescent="0.25">
      <c r="A107" s="37">
        <v>40269</v>
      </c>
      <c r="B107" s="40">
        <f>Tabela_3!B105</f>
        <v>120.19022</v>
      </c>
      <c r="C107" s="40">
        <f>Tabela_3!C105</f>
        <v>124.76253</v>
      </c>
      <c r="D107" s="40">
        <f>Tabela_3!D105</f>
        <v>118.46338</v>
      </c>
      <c r="E107" s="40">
        <f>Tabela_3!E105</f>
        <v>80.651730000000001</v>
      </c>
      <c r="F107" s="40" t="str">
        <f>Tabela_3!F105</f>
        <v>...</v>
      </c>
      <c r="G107" s="40">
        <f>Tabela_3!G105</f>
        <v>138.30607000000001</v>
      </c>
      <c r="H107" s="40" t="str">
        <f>Tabela_3!H105</f>
        <v>...</v>
      </c>
      <c r="I107" s="40">
        <f>Tabela_3!I105</f>
        <v>113.57483000000001</v>
      </c>
      <c r="J107" s="40">
        <f>Tabela_3!J105</f>
        <v>137.4605</v>
      </c>
      <c r="K107" s="40">
        <f>Tabela_3!K105</f>
        <v>119.17914</v>
      </c>
      <c r="L107" s="40">
        <f>Tabela_3!L105</f>
        <v>168.54900000000001</v>
      </c>
      <c r="M107" s="40">
        <f>Tabela_3!M105</f>
        <v>100.2286</v>
      </c>
      <c r="N107" s="40">
        <f>Tabela_3!N105</f>
        <v>123.69602</v>
      </c>
      <c r="O107" s="40">
        <f>Tabela_3!O105</f>
        <v>98.271159999999995</v>
      </c>
      <c r="P107" s="40">
        <f>Tabela_3!P105</f>
        <v>112.44242</v>
      </c>
      <c r="Q107" s="40">
        <f>Tabela_3!Q105</f>
        <v>104.97004</v>
      </c>
    </row>
    <row r="108" spans="1:17" x14ac:dyDescent="0.25">
      <c r="A108" s="37">
        <v>40299</v>
      </c>
      <c r="B108" s="40">
        <f>Tabela_3!B106</f>
        <v>119.81870000000001</v>
      </c>
      <c r="C108" s="40">
        <f>Tabela_3!C106</f>
        <v>123.49290000000001</v>
      </c>
      <c r="D108" s="40">
        <f>Tabela_3!D106</f>
        <v>114.86682</v>
      </c>
      <c r="E108" s="40">
        <f>Tabela_3!E106</f>
        <v>77.115899999999996</v>
      </c>
      <c r="F108" s="40" t="str">
        <f>Tabela_3!F106</f>
        <v>...</v>
      </c>
      <c r="G108" s="40">
        <f>Tabela_3!G106</f>
        <v>133.25443999999999</v>
      </c>
      <c r="H108" s="40" t="str">
        <f>Tabela_3!H106</f>
        <v>...</v>
      </c>
      <c r="I108" s="40">
        <f>Tabela_3!I106</f>
        <v>112.70198000000001</v>
      </c>
      <c r="J108" s="40">
        <f>Tabela_3!J106</f>
        <v>139.08393000000001</v>
      </c>
      <c r="K108" s="40">
        <f>Tabela_3!K106</f>
        <v>119.56954</v>
      </c>
      <c r="L108" s="40">
        <f>Tabela_3!L106</f>
        <v>163.83313999999999</v>
      </c>
      <c r="M108" s="40">
        <f>Tabela_3!M106</f>
        <v>103.09308</v>
      </c>
      <c r="N108" s="40">
        <f>Tabela_3!N106</f>
        <v>120.09706</v>
      </c>
      <c r="O108" s="40">
        <f>Tabela_3!O106</f>
        <v>100.37399000000001</v>
      </c>
      <c r="P108" s="40">
        <f>Tabela_3!P106</f>
        <v>114.20444000000001</v>
      </c>
      <c r="Q108" s="40">
        <f>Tabela_3!Q106</f>
        <v>103.66398</v>
      </c>
    </row>
    <row r="109" spans="1:17" x14ac:dyDescent="0.25">
      <c r="A109" s="37">
        <v>40330</v>
      </c>
      <c r="B109" s="40">
        <f>Tabela_3!B107</f>
        <v>119.35612</v>
      </c>
      <c r="C109" s="40">
        <f>Tabela_3!C107</f>
        <v>120.91552</v>
      </c>
      <c r="D109" s="40">
        <f>Tabela_3!D107</f>
        <v>119.44880000000001</v>
      </c>
      <c r="E109" s="40">
        <f>Tabela_3!E107</f>
        <v>77.403139999999993</v>
      </c>
      <c r="F109" s="40" t="str">
        <f>Tabela_3!F107</f>
        <v>...</v>
      </c>
      <c r="G109" s="40">
        <f>Tabela_3!G107</f>
        <v>136.89322000000001</v>
      </c>
      <c r="H109" s="40" t="str">
        <f>Tabela_3!H107</f>
        <v>...</v>
      </c>
      <c r="I109" s="40">
        <f>Tabela_3!I107</f>
        <v>110.96062000000001</v>
      </c>
      <c r="J109" s="40">
        <f>Tabela_3!J107</f>
        <v>131.977</v>
      </c>
      <c r="K109" s="40">
        <f>Tabela_3!K107</f>
        <v>117.59169</v>
      </c>
      <c r="L109" s="40">
        <f>Tabela_3!L107</f>
        <v>173.51177000000001</v>
      </c>
      <c r="M109" s="40">
        <f>Tabela_3!M107</f>
        <v>105.35472</v>
      </c>
      <c r="N109" s="40">
        <f>Tabela_3!N107</f>
        <v>121.79358999999999</v>
      </c>
      <c r="O109" s="40">
        <f>Tabela_3!O107</f>
        <v>102.94134</v>
      </c>
      <c r="P109" s="40">
        <f>Tabela_3!P107</f>
        <v>110.57427</v>
      </c>
      <c r="Q109" s="40">
        <f>Tabela_3!Q107</f>
        <v>107.62658999999999</v>
      </c>
    </row>
    <row r="110" spans="1:17" x14ac:dyDescent="0.25">
      <c r="A110" s="37">
        <v>40360</v>
      </c>
      <c r="B110" s="40">
        <f>Tabela_3!B108</f>
        <v>118.62908</v>
      </c>
      <c r="C110" s="40">
        <f>Tabela_3!C108</f>
        <v>123.71799</v>
      </c>
      <c r="D110" s="40">
        <f>Tabela_3!D108</f>
        <v>115.06753999999999</v>
      </c>
      <c r="E110" s="40">
        <f>Tabela_3!E108</f>
        <v>75.635850000000005</v>
      </c>
      <c r="F110" s="40" t="str">
        <f>Tabela_3!F108</f>
        <v>...</v>
      </c>
      <c r="G110" s="40">
        <f>Tabela_3!G108</f>
        <v>132.33261999999999</v>
      </c>
      <c r="H110" s="40" t="str">
        <f>Tabela_3!H108</f>
        <v>...</v>
      </c>
      <c r="I110" s="40">
        <f>Tabela_3!I108</f>
        <v>110.07549</v>
      </c>
      <c r="J110" s="40">
        <f>Tabela_3!J108</f>
        <v>137.14076</v>
      </c>
      <c r="K110" s="40">
        <f>Tabela_3!K108</f>
        <v>117.71796000000001</v>
      </c>
      <c r="L110" s="40">
        <f>Tabela_3!L108</f>
        <v>176.32041000000001</v>
      </c>
      <c r="M110" s="40">
        <f>Tabela_3!M108</f>
        <v>104.96120999999999</v>
      </c>
      <c r="N110" s="40">
        <f>Tabela_3!N108</f>
        <v>120.57586999999999</v>
      </c>
      <c r="O110" s="40">
        <f>Tabela_3!O108</f>
        <v>101.15262</v>
      </c>
      <c r="P110" s="40">
        <f>Tabela_3!P108</f>
        <v>106.02718</v>
      </c>
      <c r="Q110" s="40">
        <f>Tabela_3!Q108</f>
        <v>108.38007</v>
      </c>
    </row>
    <row r="111" spans="1:17" x14ac:dyDescent="0.25">
      <c r="A111" s="37">
        <v>40391</v>
      </c>
      <c r="B111" s="40">
        <f>Tabela_3!B109</f>
        <v>118.33284</v>
      </c>
      <c r="C111" s="40">
        <f>Tabela_3!C109</f>
        <v>120.24769000000001</v>
      </c>
      <c r="D111" s="40">
        <f>Tabela_3!D109</f>
        <v>112.09452</v>
      </c>
      <c r="E111" s="40">
        <f>Tabela_3!E109</f>
        <v>78.906149999999997</v>
      </c>
      <c r="F111" s="40" t="str">
        <f>Tabela_3!F109</f>
        <v>...</v>
      </c>
      <c r="G111" s="40">
        <f>Tabela_3!G109</f>
        <v>128.39371</v>
      </c>
      <c r="H111" s="40" t="str">
        <f>Tabela_3!H109</f>
        <v>...</v>
      </c>
      <c r="I111" s="40">
        <f>Tabela_3!I109</f>
        <v>107.67525000000001</v>
      </c>
      <c r="J111" s="40">
        <f>Tabela_3!J109</f>
        <v>133.51567</v>
      </c>
      <c r="K111" s="40">
        <f>Tabela_3!K109</f>
        <v>117.13154</v>
      </c>
      <c r="L111" s="40">
        <f>Tabela_3!L109</f>
        <v>178.35731999999999</v>
      </c>
      <c r="M111" s="40">
        <f>Tabela_3!M109</f>
        <v>105.48050000000001</v>
      </c>
      <c r="N111" s="40">
        <f>Tabela_3!N109</f>
        <v>120.03729</v>
      </c>
      <c r="O111" s="40">
        <f>Tabela_3!O109</f>
        <v>89.003380000000007</v>
      </c>
      <c r="P111" s="40">
        <f>Tabela_3!P109</f>
        <v>105.35969</v>
      </c>
      <c r="Q111" s="40">
        <f>Tabela_3!Q109</f>
        <v>102.86669000000001</v>
      </c>
    </row>
    <row r="112" spans="1:17" x14ac:dyDescent="0.25">
      <c r="A112" s="37">
        <v>40422</v>
      </c>
      <c r="B112" s="40">
        <f>Tabela_3!B110</f>
        <v>118.55861</v>
      </c>
      <c r="C112" s="40">
        <f>Tabela_3!C110</f>
        <v>119.85947</v>
      </c>
      <c r="D112" s="40">
        <f>Tabela_3!D110</f>
        <v>110.2616</v>
      </c>
      <c r="E112" s="40">
        <f>Tabela_3!E110</f>
        <v>77.960589999999996</v>
      </c>
      <c r="F112" s="40" t="str">
        <f>Tabela_3!F110</f>
        <v>...</v>
      </c>
      <c r="G112" s="40">
        <f>Tabela_3!G110</f>
        <v>127.2354</v>
      </c>
      <c r="H112" s="40" t="str">
        <f>Tabela_3!H110</f>
        <v>...</v>
      </c>
      <c r="I112" s="40">
        <f>Tabela_3!I110</f>
        <v>107.38059</v>
      </c>
      <c r="J112" s="40">
        <f>Tabela_3!J110</f>
        <v>130.82840999999999</v>
      </c>
      <c r="K112" s="40">
        <f>Tabela_3!K110</f>
        <v>120.44902</v>
      </c>
      <c r="L112" s="40">
        <f>Tabela_3!L110</f>
        <v>177.30625000000001</v>
      </c>
      <c r="M112" s="40">
        <f>Tabela_3!M110</f>
        <v>103.51613</v>
      </c>
      <c r="N112" s="40">
        <f>Tabela_3!N110</f>
        <v>122.96185</v>
      </c>
      <c r="O112" s="40">
        <f>Tabela_3!O110</f>
        <v>100.93444</v>
      </c>
      <c r="P112" s="40">
        <f>Tabela_3!P110</f>
        <v>106.24587</v>
      </c>
      <c r="Q112" s="40">
        <f>Tabela_3!Q110</f>
        <v>100.77694</v>
      </c>
    </row>
    <row r="113" spans="1:17" x14ac:dyDescent="0.25">
      <c r="A113" s="37">
        <v>40452</v>
      </c>
      <c r="B113" s="40">
        <f>Tabela_3!B111</f>
        <v>118.17537</v>
      </c>
      <c r="C113" s="40">
        <f>Tabela_3!C111</f>
        <v>118.89084</v>
      </c>
      <c r="D113" s="40">
        <f>Tabela_3!D111</f>
        <v>106.60269</v>
      </c>
      <c r="E113" s="40">
        <f>Tabela_3!E111</f>
        <v>75.6584</v>
      </c>
      <c r="F113" s="40" t="str">
        <f>Tabela_3!F111</f>
        <v>...</v>
      </c>
      <c r="G113" s="40">
        <f>Tabela_3!G111</f>
        <v>118.25149999999999</v>
      </c>
      <c r="H113" s="40" t="str">
        <f>Tabela_3!H111</f>
        <v>...</v>
      </c>
      <c r="I113" s="40">
        <f>Tabela_3!I111</f>
        <v>106.47013</v>
      </c>
      <c r="J113" s="40">
        <f>Tabela_3!J111</f>
        <v>136.87970999999999</v>
      </c>
      <c r="K113" s="40">
        <f>Tabela_3!K111</f>
        <v>117.65934</v>
      </c>
      <c r="L113" s="40">
        <f>Tabela_3!L111</f>
        <v>179.97810000000001</v>
      </c>
      <c r="M113" s="40">
        <f>Tabela_3!M111</f>
        <v>103.27829</v>
      </c>
      <c r="N113" s="40">
        <f>Tabela_3!N111</f>
        <v>118.05423</v>
      </c>
      <c r="O113" s="40">
        <f>Tabela_3!O111</f>
        <v>91.393820000000005</v>
      </c>
      <c r="P113" s="40">
        <f>Tabela_3!P111</f>
        <v>108.33714999999999</v>
      </c>
      <c r="Q113" s="40">
        <f>Tabela_3!Q111</f>
        <v>97.419889999999995</v>
      </c>
    </row>
    <row r="114" spans="1:17" x14ac:dyDescent="0.25">
      <c r="A114" s="37">
        <v>40483</v>
      </c>
      <c r="B114" s="40">
        <f>Tabela_3!B112</f>
        <v>119.01363000000001</v>
      </c>
      <c r="C114" s="40">
        <f>Tabela_3!C112</f>
        <v>116.61225</v>
      </c>
      <c r="D114" s="40">
        <f>Tabela_3!D112</f>
        <v>119.10068</v>
      </c>
      <c r="E114" s="40">
        <f>Tabela_3!E112</f>
        <v>81.180949999999996</v>
      </c>
      <c r="F114" s="40" t="str">
        <f>Tabela_3!F112</f>
        <v>...</v>
      </c>
      <c r="G114" s="40">
        <f>Tabela_3!G112</f>
        <v>119.51819</v>
      </c>
      <c r="H114" s="40" t="str">
        <f>Tabela_3!H112</f>
        <v>...</v>
      </c>
      <c r="I114" s="40">
        <f>Tabela_3!I112</f>
        <v>109.07225</v>
      </c>
      <c r="J114" s="40">
        <f>Tabela_3!J112</f>
        <v>130.29031000000001</v>
      </c>
      <c r="K114" s="40">
        <f>Tabela_3!K112</f>
        <v>118.53919999999999</v>
      </c>
      <c r="L114" s="40">
        <f>Tabela_3!L112</f>
        <v>175.54494</v>
      </c>
      <c r="M114" s="40">
        <f>Tabela_3!M112</f>
        <v>108.02114</v>
      </c>
      <c r="N114" s="40">
        <f>Tabela_3!N112</f>
        <v>123.49795</v>
      </c>
      <c r="O114" s="40">
        <f>Tabela_3!O112</f>
        <v>101.83049</v>
      </c>
      <c r="P114" s="40">
        <f>Tabela_3!P112</f>
        <v>108.41492</v>
      </c>
      <c r="Q114" s="40">
        <f>Tabela_3!Q112</f>
        <v>109.71562</v>
      </c>
    </row>
    <row r="115" spans="1:17" x14ac:dyDescent="0.25">
      <c r="A115" s="37">
        <v>40513</v>
      </c>
      <c r="B115" s="40">
        <f>Tabela_3!B113</f>
        <v>119.61619</v>
      </c>
      <c r="C115" s="40">
        <f>Tabela_3!C113</f>
        <v>116.24629</v>
      </c>
      <c r="D115" s="40">
        <f>Tabela_3!D113</f>
        <v>114.05001</v>
      </c>
      <c r="E115" s="40">
        <f>Tabela_3!E113</f>
        <v>77.821290000000005</v>
      </c>
      <c r="F115" s="40" t="str">
        <f>Tabela_3!F113</f>
        <v>...</v>
      </c>
      <c r="G115" s="40">
        <f>Tabela_3!G113</f>
        <v>118.87047</v>
      </c>
      <c r="H115" s="40" t="str">
        <f>Tabela_3!H113</f>
        <v>...</v>
      </c>
      <c r="I115" s="40">
        <f>Tabela_3!I113</f>
        <v>107.12981000000001</v>
      </c>
      <c r="J115" s="40">
        <f>Tabela_3!J113</f>
        <v>130.06137000000001</v>
      </c>
      <c r="K115" s="40">
        <f>Tabela_3!K113</f>
        <v>120.8947</v>
      </c>
      <c r="L115" s="40">
        <f>Tabela_3!L113</f>
        <v>166.53966</v>
      </c>
      <c r="M115" s="40">
        <f>Tabela_3!M113</f>
        <v>102.4191</v>
      </c>
      <c r="N115" s="40">
        <f>Tabela_3!N113</f>
        <v>125.54724</v>
      </c>
      <c r="O115" s="40">
        <f>Tabela_3!O113</f>
        <v>100.98332000000001</v>
      </c>
      <c r="P115" s="40">
        <f>Tabela_3!P113</f>
        <v>114.62222</v>
      </c>
      <c r="Q115" s="40">
        <f>Tabela_3!Q113</f>
        <v>106.09708000000001</v>
      </c>
    </row>
    <row r="116" spans="1:17" x14ac:dyDescent="0.25">
      <c r="A116" s="37">
        <v>40544</v>
      </c>
      <c r="B116" s="40">
        <f>Tabela_3!B114</f>
        <v>119.98269999999999</v>
      </c>
      <c r="C116" s="40">
        <f>Tabela_3!C114</f>
        <v>112.22969000000001</v>
      </c>
      <c r="D116" s="40">
        <f>Tabela_3!D114</f>
        <v>114.70135999999999</v>
      </c>
      <c r="E116" s="40">
        <f>Tabela_3!E114</f>
        <v>81.417500000000004</v>
      </c>
      <c r="F116" s="40" t="str">
        <f>Tabela_3!F114</f>
        <v>...</v>
      </c>
      <c r="G116" s="40">
        <f>Tabela_3!G114</f>
        <v>114.51754</v>
      </c>
      <c r="H116" s="40" t="str">
        <f>Tabela_3!H114</f>
        <v>...</v>
      </c>
      <c r="I116" s="40">
        <f>Tabela_3!I114</f>
        <v>97.550110000000004</v>
      </c>
      <c r="J116" s="40">
        <f>Tabela_3!J114</f>
        <v>125.99339999999999</v>
      </c>
      <c r="K116" s="40">
        <f>Tabela_3!K114</f>
        <v>117.52876000000001</v>
      </c>
      <c r="L116" s="40">
        <f>Tabela_3!L114</f>
        <v>186.12912</v>
      </c>
      <c r="M116" s="40">
        <f>Tabela_3!M114</f>
        <v>101.28334</v>
      </c>
      <c r="N116" s="40">
        <f>Tabela_3!N114</f>
        <v>123.69747</v>
      </c>
      <c r="O116" s="40">
        <f>Tabela_3!O114</f>
        <v>102.08325000000001</v>
      </c>
      <c r="P116" s="40">
        <f>Tabela_3!P114</f>
        <v>113.51267</v>
      </c>
      <c r="Q116" s="40">
        <f>Tabela_3!Q114</f>
        <v>104.04170000000001</v>
      </c>
    </row>
    <row r="117" spans="1:17" x14ac:dyDescent="0.25">
      <c r="A117" s="37">
        <v>40575</v>
      </c>
      <c r="B117" s="40">
        <f>Tabela_3!B115</f>
        <v>121.31489999999999</v>
      </c>
      <c r="C117" s="40">
        <f>Tabela_3!C115</f>
        <v>112.86954</v>
      </c>
      <c r="D117" s="40">
        <f>Tabela_3!D115</f>
        <v>115.49599000000001</v>
      </c>
      <c r="E117" s="40">
        <f>Tabela_3!E115</f>
        <v>80.094769999999997</v>
      </c>
      <c r="F117" s="40" t="str">
        <f>Tabela_3!F115</f>
        <v>...</v>
      </c>
      <c r="G117" s="40">
        <f>Tabela_3!G115</f>
        <v>117.80526</v>
      </c>
      <c r="H117" s="40" t="str">
        <f>Tabela_3!H115</f>
        <v>...</v>
      </c>
      <c r="I117" s="40">
        <f>Tabela_3!I115</f>
        <v>108.64269</v>
      </c>
      <c r="J117" s="40">
        <f>Tabela_3!J115</f>
        <v>118.27459</v>
      </c>
      <c r="K117" s="40">
        <f>Tabela_3!K115</f>
        <v>121.51477</v>
      </c>
      <c r="L117" s="40">
        <f>Tabela_3!L115</f>
        <v>187.24113</v>
      </c>
      <c r="M117" s="40">
        <f>Tabela_3!M115</f>
        <v>106.57398999999999</v>
      </c>
      <c r="N117" s="40">
        <f>Tabela_3!N115</f>
        <v>125.28333000000001</v>
      </c>
      <c r="O117" s="40">
        <f>Tabela_3!O115</f>
        <v>102.4241</v>
      </c>
      <c r="P117" s="40">
        <f>Tabela_3!P115</f>
        <v>109.90165</v>
      </c>
      <c r="Q117" s="40">
        <f>Tabela_3!Q115</f>
        <v>106.46108</v>
      </c>
    </row>
    <row r="118" spans="1:17" x14ac:dyDescent="0.25">
      <c r="A118" s="37">
        <v>40603</v>
      </c>
      <c r="B118" s="40">
        <f>Tabela_3!B116</f>
        <v>121.98608</v>
      </c>
      <c r="C118" s="40">
        <f>Tabela_3!C116</f>
        <v>118.75867</v>
      </c>
      <c r="D118" s="40">
        <f>Tabela_3!D116</f>
        <v>118.59988</v>
      </c>
      <c r="E118" s="40">
        <f>Tabela_3!E116</f>
        <v>78.011520000000004</v>
      </c>
      <c r="F118" s="40" t="str">
        <f>Tabela_3!F116</f>
        <v>...</v>
      </c>
      <c r="G118" s="40">
        <f>Tabela_3!G116</f>
        <v>119.38607</v>
      </c>
      <c r="H118" s="40" t="str">
        <f>Tabela_3!H116</f>
        <v>...</v>
      </c>
      <c r="I118" s="40">
        <f>Tabela_3!I116</f>
        <v>108.51499</v>
      </c>
      <c r="J118" s="40">
        <f>Tabela_3!J116</f>
        <v>130.11686</v>
      </c>
      <c r="K118" s="40">
        <f>Tabela_3!K116</f>
        <v>122.99064</v>
      </c>
      <c r="L118" s="40">
        <f>Tabela_3!L116</f>
        <v>188.67841999999999</v>
      </c>
      <c r="M118" s="40">
        <f>Tabela_3!M116</f>
        <v>105.01076</v>
      </c>
      <c r="N118" s="40">
        <f>Tabela_3!N116</f>
        <v>129.41807</v>
      </c>
      <c r="O118" s="40">
        <f>Tabela_3!O116</f>
        <v>103.61754000000001</v>
      </c>
      <c r="P118" s="40">
        <f>Tabela_3!P116</f>
        <v>108.71171</v>
      </c>
      <c r="Q118" s="40">
        <f>Tabela_3!Q116</f>
        <v>109.03601</v>
      </c>
    </row>
    <row r="119" spans="1:17" x14ac:dyDescent="0.25">
      <c r="A119" s="37">
        <v>40634</v>
      </c>
      <c r="B119" s="40">
        <f>Tabela_3!B117</f>
        <v>118.71581</v>
      </c>
      <c r="C119" s="40">
        <f>Tabela_3!C117</f>
        <v>116.65044</v>
      </c>
      <c r="D119" s="40">
        <f>Tabela_3!D117</f>
        <v>120.17382000000001</v>
      </c>
      <c r="E119" s="40">
        <f>Tabela_3!E117</f>
        <v>81.228870000000001</v>
      </c>
      <c r="F119" s="40" t="str">
        <f>Tabela_3!F117</f>
        <v>...</v>
      </c>
      <c r="G119" s="40">
        <f>Tabela_3!G117</f>
        <v>111.95983</v>
      </c>
      <c r="H119" s="40" t="str">
        <f>Tabela_3!H117</f>
        <v>...</v>
      </c>
      <c r="I119" s="40">
        <f>Tabela_3!I117</f>
        <v>105.47991</v>
      </c>
      <c r="J119" s="40">
        <f>Tabela_3!J117</f>
        <v>131.66222999999999</v>
      </c>
      <c r="K119" s="40">
        <f>Tabela_3!K117</f>
        <v>120.06310999999999</v>
      </c>
      <c r="L119" s="40">
        <f>Tabela_3!L117</f>
        <v>189.04669999999999</v>
      </c>
      <c r="M119" s="40">
        <f>Tabela_3!M117</f>
        <v>105.76094000000001</v>
      </c>
      <c r="N119" s="40">
        <f>Tabela_3!N117</f>
        <v>119.99507</v>
      </c>
      <c r="O119" s="40">
        <f>Tabela_3!O117</f>
        <v>105.34596000000001</v>
      </c>
      <c r="P119" s="40">
        <f>Tabela_3!P117</f>
        <v>103.67086999999999</v>
      </c>
      <c r="Q119" s="40">
        <f>Tabela_3!Q117</f>
        <v>108.52717</v>
      </c>
    </row>
    <row r="120" spans="1:17" x14ac:dyDescent="0.25">
      <c r="A120" s="37">
        <v>40664</v>
      </c>
      <c r="B120" s="40">
        <f>Tabela_3!B118</f>
        <v>122.28771999999999</v>
      </c>
      <c r="C120" s="40">
        <f>Tabela_3!C118</f>
        <v>116.97677</v>
      </c>
      <c r="D120" s="40">
        <f>Tabela_3!D118</f>
        <v>124.09124</v>
      </c>
      <c r="E120" s="40">
        <f>Tabela_3!E118</f>
        <v>81.638239999999996</v>
      </c>
      <c r="F120" s="40" t="str">
        <f>Tabela_3!F118</f>
        <v>...</v>
      </c>
      <c r="G120" s="40">
        <f>Tabela_3!G118</f>
        <v>115.04215000000001</v>
      </c>
      <c r="H120" s="40" t="str">
        <f>Tabela_3!H118</f>
        <v>...</v>
      </c>
      <c r="I120" s="40">
        <f>Tabela_3!I118</f>
        <v>106.59034</v>
      </c>
      <c r="J120" s="40">
        <f>Tabela_3!J118</f>
        <v>134.66846000000001</v>
      </c>
      <c r="K120" s="40">
        <f>Tabela_3!K118</f>
        <v>120.21199</v>
      </c>
      <c r="L120" s="40">
        <f>Tabela_3!L118</f>
        <v>194.25924000000001</v>
      </c>
      <c r="M120" s="40">
        <f>Tabela_3!M118</f>
        <v>104.58642999999999</v>
      </c>
      <c r="N120" s="40">
        <f>Tabela_3!N118</f>
        <v>124.75183</v>
      </c>
      <c r="O120" s="40">
        <f>Tabela_3!O118</f>
        <v>104.64645</v>
      </c>
      <c r="P120" s="40">
        <f>Tabela_3!P118</f>
        <v>101.69499999999999</v>
      </c>
      <c r="Q120" s="40">
        <f>Tabela_3!Q118</f>
        <v>108.40487</v>
      </c>
    </row>
    <row r="121" spans="1:17" x14ac:dyDescent="0.25">
      <c r="A121" s="37">
        <v>40695</v>
      </c>
      <c r="B121" s="40">
        <f>Tabela_3!B119</f>
        <v>120.08582</v>
      </c>
      <c r="C121" s="40">
        <f>Tabela_3!C119</f>
        <v>118.73809</v>
      </c>
      <c r="D121" s="40">
        <f>Tabela_3!D119</f>
        <v>118.93741</v>
      </c>
      <c r="E121" s="40">
        <f>Tabela_3!E119</f>
        <v>79.858369999999994</v>
      </c>
      <c r="F121" s="40" t="str">
        <f>Tabela_3!F119</f>
        <v>...</v>
      </c>
      <c r="G121" s="40">
        <f>Tabela_3!G119</f>
        <v>113.88108</v>
      </c>
      <c r="H121" s="40" t="str">
        <f>Tabela_3!H119</f>
        <v>...</v>
      </c>
      <c r="I121" s="40">
        <f>Tabela_3!I119</f>
        <v>111.44168999999999</v>
      </c>
      <c r="J121" s="40">
        <f>Tabela_3!J119</f>
        <v>138.58085</v>
      </c>
      <c r="K121" s="40">
        <f>Tabela_3!K119</f>
        <v>120.51491</v>
      </c>
      <c r="L121" s="40">
        <f>Tabela_3!L119</f>
        <v>185.32541000000001</v>
      </c>
      <c r="M121" s="40">
        <f>Tabela_3!M119</f>
        <v>101.11651000000001</v>
      </c>
      <c r="N121" s="40">
        <f>Tabela_3!N119</f>
        <v>123.06939</v>
      </c>
      <c r="O121" s="40">
        <f>Tabela_3!O119</f>
        <v>109.76094000000001</v>
      </c>
      <c r="P121" s="40">
        <f>Tabela_3!P119</f>
        <v>101.68223</v>
      </c>
      <c r="Q121" s="40">
        <f>Tabela_3!Q119</f>
        <v>107.99426</v>
      </c>
    </row>
    <row r="122" spans="1:17" x14ac:dyDescent="0.25">
      <c r="A122" s="37">
        <v>40725</v>
      </c>
      <c r="B122" s="40">
        <f>Tabela_3!B120</f>
        <v>119.87096</v>
      </c>
      <c r="C122" s="40">
        <f>Tabela_3!C120</f>
        <v>114.56928000000001</v>
      </c>
      <c r="D122" s="40">
        <f>Tabela_3!D120</f>
        <v>120.16325000000001</v>
      </c>
      <c r="E122" s="40">
        <f>Tabela_3!E120</f>
        <v>84.107929999999996</v>
      </c>
      <c r="F122" s="40" t="str">
        <f>Tabela_3!F120</f>
        <v>...</v>
      </c>
      <c r="G122" s="40">
        <f>Tabela_3!G120</f>
        <v>103.99795</v>
      </c>
      <c r="H122" s="40" t="str">
        <f>Tabela_3!H120</f>
        <v>...</v>
      </c>
      <c r="I122" s="40">
        <f>Tabela_3!I120</f>
        <v>110.78654</v>
      </c>
      <c r="J122" s="40">
        <f>Tabela_3!J120</f>
        <v>127.90298</v>
      </c>
      <c r="K122" s="40">
        <f>Tabela_3!K120</f>
        <v>117.18467</v>
      </c>
      <c r="L122" s="40">
        <f>Tabela_3!L120</f>
        <v>177.76382000000001</v>
      </c>
      <c r="M122" s="40">
        <f>Tabela_3!M120</f>
        <v>101.15082</v>
      </c>
      <c r="N122" s="40">
        <f>Tabela_3!N120</f>
        <v>120.6183</v>
      </c>
      <c r="O122" s="40">
        <f>Tabela_3!O120</f>
        <v>110.33394</v>
      </c>
      <c r="P122" s="40">
        <f>Tabela_3!P120</f>
        <v>100.72752</v>
      </c>
      <c r="Q122" s="40">
        <f>Tabela_3!Q120</f>
        <v>108.21384</v>
      </c>
    </row>
    <row r="123" spans="1:17" x14ac:dyDescent="0.25">
      <c r="A123" s="37">
        <v>40756</v>
      </c>
      <c r="B123" s="40">
        <f>Tabela_3!B121</f>
        <v>118.9312</v>
      </c>
      <c r="C123" s="40">
        <f>Tabela_3!C121</f>
        <v>116.28946999999999</v>
      </c>
      <c r="D123" s="40">
        <f>Tabela_3!D121</f>
        <v>121.11578</v>
      </c>
      <c r="E123" s="40">
        <f>Tabela_3!E121</f>
        <v>81.883260000000007</v>
      </c>
      <c r="F123" s="40" t="str">
        <f>Tabela_3!F121</f>
        <v>...</v>
      </c>
      <c r="G123" s="40">
        <f>Tabela_3!G121</f>
        <v>111.11449</v>
      </c>
      <c r="H123" s="40" t="str">
        <f>Tabela_3!H121</f>
        <v>...</v>
      </c>
      <c r="I123" s="40">
        <f>Tabela_3!I121</f>
        <v>110.03507999999999</v>
      </c>
      <c r="J123" s="40">
        <f>Tabela_3!J121</f>
        <v>129.62557000000001</v>
      </c>
      <c r="K123" s="40">
        <f>Tabela_3!K121</f>
        <v>115.411</v>
      </c>
      <c r="L123" s="40">
        <f>Tabela_3!L121</f>
        <v>172.13883000000001</v>
      </c>
      <c r="M123" s="40">
        <f>Tabela_3!M121</f>
        <v>108.68964</v>
      </c>
      <c r="N123" s="40">
        <f>Tabela_3!N121</f>
        <v>123.44425</v>
      </c>
      <c r="O123" s="40">
        <f>Tabela_3!O121</f>
        <v>113.68872</v>
      </c>
      <c r="P123" s="40">
        <f>Tabela_3!P121</f>
        <v>102.00336</v>
      </c>
      <c r="Q123" s="40">
        <f>Tabela_3!Q121</f>
        <v>105.19934000000001</v>
      </c>
    </row>
    <row r="124" spans="1:17" x14ac:dyDescent="0.25">
      <c r="A124" s="37">
        <v>40787</v>
      </c>
      <c r="B124" s="40">
        <f>Tabela_3!B122</f>
        <v>117.04125999999999</v>
      </c>
      <c r="C124" s="40">
        <f>Tabela_3!C122</f>
        <v>116.99611</v>
      </c>
      <c r="D124" s="40">
        <f>Tabela_3!D122</f>
        <v>123.17634</v>
      </c>
      <c r="E124" s="40">
        <f>Tabela_3!E122</f>
        <v>82.263540000000006</v>
      </c>
      <c r="F124" s="40" t="str">
        <f>Tabela_3!F122</f>
        <v>...</v>
      </c>
      <c r="G124" s="40">
        <f>Tabela_3!G122</f>
        <v>111.35581999999999</v>
      </c>
      <c r="H124" s="40" t="str">
        <f>Tabela_3!H122</f>
        <v>...</v>
      </c>
      <c r="I124" s="40">
        <f>Tabela_3!I122</f>
        <v>112.66144</v>
      </c>
      <c r="J124" s="40">
        <f>Tabela_3!J122</f>
        <v>127.8788</v>
      </c>
      <c r="K124" s="40">
        <f>Tabela_3!K122</f>
        <v>111.8394</v>
      </c>
      <c r="L124" s="40">
        <f>Tabela_3!L122</f>
        <v>172.33445</v>
      </c>
      <c r="M124" s="40">
        <f>Tabela_3!M122</f>
        <v>105.50712</v>
      </c>
      <c r="N124" s="40">
        <f>Tabela_3!N122</f>
        <v>119.06292999999999</v>
      </c>
      <c r="O124" s="40">
        <f>Tabela_3!O122</f>
        <v>110.65185</v>
      </c>
      <c r="P124" s="40">
        <f>Tabela_3!P122</f>
        <v>100.94504999999999</v>
      </c>
      <c r="Q124" s="40">
        <f>Tabela_3!Q122</f>
        <v>103.81743</v>
      </c>
    </row>
    <row r="125" spans="1:17" x14ac:dyDescent="0.25">
      <c r="A125" s="37">
        <v>40817</v>
      </c>
      <c r="B125" s="40">
        <f>Tabela_3!B123</f>
        <v>115.75270999999999</v>
      </c>
      <c r="C125" s="40">
        <f>Tabela_3!C123</f>
        <v>116.40236</v>
      </c>
      <c r="D125" s="40">
        <f>Tabela_3!D123</f>
        <v>128.42903000000001</v>
      </c>
      <c r="E125" s="40">
        <f>Tabela_3!E123</f>
        <v>78.275030000000001</v>
      </c>
      <c r="F125" s="40" t="str">
        <f>Tabela_3!F123</f>
        <v>...</v>
      </c>
      <c r="G125" s="40">
        <f>Tabela_3!G123</f>
        <v>108.00788</v>
      </c>
      <c r="H125" s="40" t="str">
        <f>Tabela_3!H123</f>
        <v>...</v>
      </c>
      <c r="I125" s="40">
        <f>Tabela_3!I123</f>
        <v>111.16498</v>
      </c>
      <c r="J125" s="40">
        <f>Tabela_3!J123</f>
        <v>129.73786000000001</v>
      </c>
      <c r="K125" s="40">
        <f>Tabela_3!K123</f>
        <v>111.43433</v>
      </c>
      <c r="L125" s="40">
        <f>Tabela_3!L123</f>
        <v>168.32765000000001</v>
      </c>
      <c r="M125" s="40">
        <f>Tabela_3!M123</f>
        <v>102.98009999999999</v>
      </c>
      <c r="N125" s="40">
        <f>Tabela_3!N123</f>
        <v>113.94298999999999</v>
      </c>
      <c r="O125" s="40">
        <f>Tabela_3!O123</f>
        <v>104.92882</v>
      </c>
      <c r="P125" s="40">
        <f>Tabela_3!P123</f>
        <v>98.958309999999997</v>
      </c>
      <c r="Q125" s="40">
        <f>Tabela_3!Q123</f>
        <v>104.91547</v>
      </c>
    </row>
    <row r="126" spans="1:17" x14ac:dyDescent="0.25">
      <c r="A126" s="37">
        <v>40848</v>
      </c>
      <c r="B126" s="40">
        <f>Tabela_3!B124</f>
        <v>116.29652</v>
      </c>
      <c r="C126" s="40">
        <f>Tabela_3!C124</f>
        <v>112.81459</v>
      </c>
      <c r="D126" s="40">
        <f>Tabela_3!D124</f>
        <v>118.99566</v>
      </c>
      <c r="E126" s="40">
        <f>Tabela_3!E124</f>
        <v>79.793229999999994</v>
      </c>
      <c r="F126" s="40" t="str">
        <f>Tabela_3!F124</f>
        <v>...</v>
      </c>
      <c r="G126" s="40">
        <f>Tabela_3!G124</f>
        <v>108.50876</v>
      </c>
      <c r="H126" s="40" t="str">
        <f>Tabela_3!H124</f>
        <v>...</v>
      </c>
      <c r="I126" s="40">
        <f>Tabela_3!I124</f>
        <v>111.4455</v>
      </c>
      <c r="J126" s="40">
        <f>Tabela_3!J124</f>
        <v>122.20908</v>
      </c>
      <c r="K126" s="40">
        <f>Tabela_3!K124</f>
        <v>121.24593</v>
      </c>
      <c r="L126" s="40">
        <f>Tabela_3!L124</f>
        <v>174.97606999999999</v>
      </c>
      <c r="M126" s="40">
        <f>Tabela_3!M124</f>
        <v>105.77454</v>
      </c>
      <c r="N126" s="40">
        <f>Tabela_3!N124</f>
        <v>118.32133</v>
      </c>
      <c r="O126" s="40">
        <f>Tabela_3!O124</f>
        <v>115.85042</v>
      </c>
      <c r="P126" s="40">
        <f>Tabela_3!P124</f>
        <v>99.659289999999999</v>
      </c>
      <c r="Q126" s="40">
        <f>Tabela_3!Q124</f>
        <v>104.36247</v>
      </c>
    </row>
    <row r="127" spans="1:17" x14ac:dyDescent="0.25">
      <c r="A127" s="37">
        <v>40878</v>
      </c>
      <c r="B127" s="40">
        <f>Tabela_3!B125</f>
        <v>119.36982999999999</v>
      </c>
      <c r="C127" s="40">
        <f>Tabela_3!C125</f>
        <v>112.31977999999999</v>
      </c>
      <c r="D127" s="40">
        <f>Tabela_3!D125</f>
        <v>117.21287</v>
      </c>
      <c r="E127" s="40">
        <f>Tabela_3!E125</f>
        <v>79.694159999999997</v>
      </c>
      <c r="F127" s="40" t="str">
        <f>Tabela_3!F125</f>
        <v>...</v>
      </c>
      <c r="G127" s="40">
        <f>Tabela_3!G125</f>
        <v>112.37446</v>
      </c>
      <c r="H127" s="40" t="str">
        <f>Tabela_3!H125</f>
        <v>...</v>
      </c>
      <c r="I127" s="40">
        <f>Tabela_3!I125</f>
        <v>111.63652999999999</v>
      </c>
      <c r="J127" s="40">
        <f>Tabela_3!J125</f>
        <v>122.02791999999999</v>
      </c>
      <c r="K127" s="40">
        <f>Tabela_3!K125</f>
        <v>117.47547</v>
      </c>
      <c r="L127" s="40">
        <f>Tabela_3!L125</f>
        <v>175.18791999999999</v>
      </c>
      <c r="M127" s="40">
        <f>Tabela_3!M125</f>
        <v>102.68989999999999</v>
      </c>
      <c r="N127" s="40">
        <f>Tabela_3!N125</f>
        <v>124.76927999999999</v>
      </c>
      <c r="O127" s="40">
        <f>Tabela_3!O125</f>
        <v>122.50396000000001</v>
      </c>
      <c r="P127" s="40">
        <f>Tabela_3!P125</f>
        <v>105.82548</v>
      </c>
      <c r="Q127" s="40">
        <f>Tabela_3!Q125</f>
        <v>107.96241999999999</v>
      </c>
    </row>
    <row r="128" spans="1:17" x14ac:dyDescent="0.25">
      <c r="A128" s="37">
        <v>40909</v>
      </c>
      <c r="B128" s="40">
        <f>Tabela_3!B126</f>
        <v>114.31786</v>
      </c>
      <c r="C128" s="40">
        <f>Tabela_3!C126</f>
        <v>117.46569</v>
      </c>
      <c r="D128" s="40">
        <f>Tabela_3!D126</f>
        <v>118.00457</v>
      </c>
      <c r="E128" s="40">
        <f>Tabela_3!E126</f>
        <v>69.699039999999997</v>
      </c>
      <c r="F128" s="40" t="str">
        <f>Tabela_3!F126</f>
        <v>...</v>
      </c>
      <c r="G128" s="40">
        <f>Tabela_3!G126</f>
        <v>110.75982999999999</v>
      </c>
      <c r="H128" s="40" t="str">
        <f>Tabela_3!H126</f>
        <v>...</v>
      </c>
      <c r="I128" s="40">
        <f>Tabela_3!I126</f>
        <v>111.08166</v>
      </c>
      <c r="J128" s="40">
        <f>Tabela_3!J126</f>
        <v>131.01445000000001</v>
      </c>
      <c r="K128" s="40">
        <f>Tabela_3!K126</f>
        <v>109.24724000000001</v>
      </c>
      <c r="L128" s="40">
        <f>Tabela_3!L126</f>
        <v>170.15779000000001</v>
      </c>
      <c r="M128" s="40">
        <f>Tabela_3!M126</f>
        <v>88.693510000000003</v>
      </c>
      <c r="N128" s="40">
        <f>Tabela_3!N126</f>
        <v>115.35468</v>
      </c>
      <c r="O128" s="40">
        <f>Tabela_3!O126</f>
        <v>102.4562</v>
      </c>
      <c r="P128" s="40">
        <f>Tabela_3!P126</f>
        <v>100.37748999999999</v>
      </c>
      <c r="Q128" s="40">
        <f>Tabela_3!Q126</f>
        <v>104.75163000000001</v>
      </c>
    </row>
    <row r="129" spans="1:17" x14ac:dyDescent="0.25">
      <c r="A129" s="37">
        <v>40940</v>
      </c>
      <c r="B129" s="40">
        <f>Tabela_3!B127</f>
        <v>115.3327</v>
      </c>
      <c r="C129" s="40">
        <f>Tabela_3!C127</f>
        <v>120.93214999999999</v>
      </c>
      <c r="D129" s="40">
        <f>Tabela_3!D127</f>
        <v>115.17171999999999</v>
      </c>
      <c r="E129" s="40">
        <f>Tabela_3!E127</f>
        <v>79.758759999999995</v>
      </c>
      <c r="F129" s="40" t="str">
        <f>Tabela_3!F127</f>
        <v>...</v>
      </c>
      <c r="G129" s="40">
        <f>Tabela_3!G127</f>
        <v>112.66694</v>
      </c>
      <c r="H129" s="40" t="str">
        <f>Tabela_3!H127</f>
        <v>...</v>
      </c>
      <c r="I129" s="40">
        <f>Tabela_3!I127</f>
        <v>119.18391</v>
      </c>
      <c r="J129" s="40">
        <f>Tabela_3!J127</f>
        <v>133.89331000000001</v>
      </c>
      <c r="K129" s="40">
        <f>Tabela_3!K127</f>
        <v>118.64006999999999</v>
      </c>
      <c r="L129" s="40">
        <f>Tabela_3!L127</f>
        <v>174.68020000000001</v>
      </c>
      <c r="M129" s="40">
        <f>Tabela_3!M127</f>
        <v>98.813779999999994</v>
      </c>
      <c r="N129" s="40">
        <f>Tabela_3!N127</f>
        <v>119.33744</v>
      </c>
      <c r="O129" s="40">
        <f>Tabela_3!O127</f>
        <v>105.40938</v>
      </c>
      <c r="P129" s="40">
        <f>Tabela_3!P127</f>
        <v>102.60907</v>
      </c>
      <c r="Q129" s="40">
        <f>Tabela_3!Q127</f>
        <v>98.498459999999994</v>
      </c>
    </row>
    <row r="130" spans="1:17" x14ac:dyDescent="0.25">
      <c r="A130" s="37">
        <v>40969</v>
      </c>
      <c r="B130" s="40">
        <f>Tabela_3!B128</f>
        <v>114.60991</v>
      </c>
      <c r="C130" s="40">
        <f>Tabela_3!C128</f>
        <v>115.26895</v>
      </c>
      <c r="D130" s="40">
        <f>Tabela_3!D128</f>
        <v>113.37457999999999</v>
      </c>
      <c r="E130" s="40">
        <f>Tabela_3!E128</f>
        <v>79.292029999999997</v>
      </c>
      <c r="F130" s="40" t="str">
        <f>Tabela_3!F128</f>
        <v>...</v>
      </c>
      <c r="G130" s="40">
        <f>Tabela_3!G128</f>
        <v>111.95166999999999</v>
      </c>
      <c r="H130" s="40" t="str">
        <f>Tabela_3!H128</f>
        <v>...</v>
      </c>
      <c r="I130" s="40">
        <f>Tabela_3!I128</f>
        <v>111.16173999999999</v>
      </c>
      <c r="J130" s="40">
        <f>Tabela_3!J128</f>
        <v>129.31727000000001</v>
      </c>
      <c r="K130" s="40">
        <f>Tabela_3!K128</f>
        <v>117.40249</v>
      </c>
      <c r="L130" s="40">
        <f>Tabela_3!L128</f>
        <v>175.15964</v>
      </c>
      <c r="M130" s="40">
        <f>Tabela_3!M128</f>
        <v>99.263239999999996</v>
      </c>
      <c r="N130" s="40">
        <f>Tabela_3!N128</f>
        <v>118.21818</v>
      </c>
      <c r="O130" s="40">
        <f>Tabela_3!O128</f>
        <v>101.04434000000001</v>
      </c>
      <c r="P130" s="40">
        <f>Tabela_3!P128</f>
        <v>100.42355999999999</v>
      </c>
      <c r="Q130" s="40">
        <f>Tabela_3!Q128</f>
        <v>99.947220000000002</v>
      </c>
    </row>
    <row r="131" spans="1:17" x14ac:dyDescent="0.25">
      <c r="A131" s="37">
        <v>41000</v>
      </c>
      <c r="B131" s="40">
        <f>Tabela_3!B129</f>
        <v>114.59452</v>
      </c>
      <c r="C131" s="40">
        <f>Tabela_3!C129</f>
        <v>113.32859000000001</v>
      </c>
      <c r="D131" s="40">
        <f>Tabela_3!D129</f>
        <v>106.07933</v>
      </c>
      <c r="E131" s="40">
        <f>Tabela_3!E129</f>
        <v>81.212360000000004</v>
      </c>
      <c r="F131" s="40" t="str">
        <f>Tabela_3!F129</f>
        <v>...</v>
      </c>
      <c r="G131" s="40">
        <f>Tabela_3!G129</f>
        <v>109.6691</v>
      </c>
      <c r="H131" s="40" t="str">
        <f>Tabela_3!H129</f>
        <v>...</v>
      </c>
      <c r="I131" s="40">
        <f>Tabela_3!I129</f>
        <v>109.38111000000001</v>
      </c>
      <c r="J131" s="40">
        <f>Tabela_3!J129</f>
        <v>131.59298999999999</v>
      </c>
      <c r="K131" s="40">
        <f>Tabela_3!K129</f>
        <v>118.99278</v>
      </c>
      <c r="L131" s="40">
        <f>Tabela_3!L129</f>
        <v>161.59559999999999</v>
      </c>
      <c r="M131" s="40">
        <f>Tabela_3!M129</f>
        <v>99.065309999999997</v>
      </c>
      <c r="N131" s="40">
        <f>Tabela_3!N129</f>
        <v>113.64310999999999</v>
      </c>
      <c r="O131" s="40">
        <f>Tabela_3!O129</f>
        <v>101.99695</v>
      </c>
      <c r="P131" s="40">
        <f>Tabela_3!P129</f>
        <v>101.93053</v>
      </c>
      <c r="Q131" s="40">
        <f>Tabela_3!Q129</f>
        <v>98.547389999999993</v>
      </c>
    </row>
    <row r="132" spans="1:17" x14ac:dyDescent="0.25">
      <c r="A132" s="37">
        <v>41030</v>
      </c>
      <c r="B132" s="40">
        <f>Tabela_3!B130</f>
        <v>115.17816000000001</v>
      </c>
      <c r="C132" s="40">
        <f>Tabela_3!C130</f>
        <v>117.67742</v>
      </c>
      <c r="D132" s="40">
        <f>Tabela_3!D130</f>
        <v>110.03967</v>
      </c>
      <c r="E132" s="40">
        <f>Tabela_3!E130</f>
        <v>85.006240000000005</v>
      </c>
      <c r="F132" s="40" t="str">
        <f>Tabela_3!F130</f>
        <v>...</v>
      </c>
      <c r="G132" s="40">
        <f>Tabela_3!G130</f>
        <v>113.55762</v>
      </c>
      <c r="H132" s="40" t="str">
        <f>Tabela_3!H130</f>
        <v>...</v>
      </c>
      <c r="I132" s="40">
        <f>Tabela_3!I130</f>
        <v>111.54226</v>
      </c>
      <c r="J132" s="40">
        <f>Tabela_3!J130</f>
        <v>136.88208</v>
      </c>
      <c r="K132" s="40">
        <f>Tabela_3!K130</f>
        <v>118.49583</v>
      </c>
      <c r="L132" s="40">
        <f>Tabela_3!L130</f>
        <v>166.91296</v>
      </c>
      <c r="M132" s="40">
        <f>Tabela_3!M130</f>
        <v>99.062910000000002</v>
      </c>
      <c r="N132" s="40">
        <f>Tabela_3!N130</f>
        <v>116.69101999999999</v>
      </c>
      <c r="O132" s="40">
        <f>Tabela_3!O130</f>
        <v>105.35183000000001</v>
      </c>
      <c r="P132" s="40">
        <f>Tabela_3!P130</f>
        <v>101.84577</v>
      </c>
      <c r="Q132" s="40">
        <f>Tabela_3!Q130</f>
        <v>101.47718999999999</v>
      </c>
    </row>
    <row r="133" spans="1:17" x14ac:dyDescent="0.25">
      <c r="A133" s="37">
        <v>41061</v>
      </c>
      <c r="B133" s="40">
        <f>Tabela_3!B131</f>
        <v>115.45576</v>
      </c>
      <c r="C133" s="40">
        <f>Tabela_3!C131</f>
        <v>114.62398</v>
      </c>
      <c r="D133" s="40">
        <f>Tabela_3!D131</f>
        <v>114.99489</v>
      </c>
      <c r="E133" s="40">
        <f>Tabela_3!E131</f>
        <v>82.088769999999997</v>
      </c>
      <c r="F133" s="40" t="str">
        <f>Tabela_3!F131</f>
        <v>...</v>
      </c>
      <c r="G133" s="40">
        <f>Tabela_3!G131</f>
        <v>108.83553000000001</v>
      </c>
      <c r="H133" s="40" t="str">
        <f>Tabela_3!H131</f>
        <v>...</v>
      </c>
      <c r="I133" s="40">
        <f>Tabela_3!I131</f>
        <v>108.77383</v>
      </c>
      <c r="J133" s="40">
        <f>Tabela_3!J131</f>
        <v>132.09628000000001</v>
      </c>
      <c r="K133" s="40">
        <f>Tabela_3!K131</f>
        <v>118.81098</v>
      </c>
      <c r="L133" s="40">
        <f>Tabela_3!L131</f>
        <v>169.69727</v>
      </c>
      <c r="M133" s="40">
        <f>Tabela_3!M131</f>
        <v>95.536010000000005</v>
      </c>
      <c r="N133" s="40">
        <f>Tabela_3!N131</f>
        <v>115.18107000000001</v>
      </c>
      <c r="O133" s="40">
        <f>Tabela_3!O131</f>
        <v>103.50861</v>
      </c>
      <c r="P133" s="40">
        <f>Tabela_3!P131</f>
        <v>99.451490000000007</v>
      </c>
      <c r="Q133" s="40">
        <f>Tabela_3!Q131</f>
        <v>97.410330000000002</v>
      </c>
    </row>
    <row r="134" spans="1:17" x14ac:dyDescent="0.25">
      <c r="A134" s="37">
        <v>41091</v>
      </c>
      <c r="B134" s="40">
        <f>Tabela_3!B132</f>
        <v>117.01327999999999</v>
      </c>
      <c r="C134" s="40">
        <f>Tabela_3!C132</f>
        <v>113.08486000000001</v>
      </c>
      <c r="D134" s="40">
        <f>Tabela_3!D132</f>
        <v>90.801860000000005</v>
      </c>
      <c r="E134" s="40">
        <f>Tabela_3!E132</f>
        <v>79.457579999999993</v>
      </c>
      <c r="F134" s="40" t="str">
        <f>Tabela_3!F132</f>
        <v>...</v>
      </c>
      <c r="G134" s="40">
        <f>Tabela_3!G132</f>
        <v>109.25292</v>
      </c>
      <c r="H134" s="40" t="str">
        <f>Tabela_3!H132</f>
        <v>...</v>
      </c>
      <c r="I134" s="40">
        <f>Tabela_3!I132</f>
        <v>106.94928</v>
      </c>
      <c r="J134" s="40">
        <f>Tabela_3!J132</f>
        <v>129.05874</v>
      </c>
      <c r="K134" s="40">
        <f>Tabela_3!K132</f>
        <v>121.59791</v>
      </c>
      <c r="L134" s="40">
        <f>Tabela_3!L132</f>
        <v>169.78288000000001</v>
      </c>
      <c r="M134" s="40">
        <f>Tabela_3!M132</f>
        <v>97.326729999999998</v>
      </c>
      <c r="N134" s="40">
        <f>Tabela_3!N132</f>
        <v>120.23568</v>
      </c>
      <c r="O134" s="40">
        <f>Tabela_3!O132</f>
        <v>103.59331</v>
      </c>
      <c r="P134" s="40">
        <f>Tabela_3!P132</f>
        <v>102.00006999999999</v>
      </c>
      <c r="Q134" s="40">
        <f>Tabela_3!Q132</f>
        <v>98.485529999999997</v>
      </c>
    </row>
    <row r="135" spans="1:17" x14ac:dyDescent="0.25">
      <c r="A135" s="37">
        <v>41122</v>
      </c>
      <c r="B135" s="40">
        <f>Tabela_3!B133</f>
        <v>119.54254</v>
      </c>
      <c r="C135" s="40">
        <f>Tabela_3!C133</f>
        <v>115.98951</v>
      </c>
      <c r="D135" s="40">
        <f>Tabela_3!D133</f>
        <v>119.2298</v>
      </c>
      <c r="E135" s="40">
        <f>Tabela_3!E133</f>
        <v>78.490629999999996</v>
      </c>
      <c r="F135" s="40" t="str">
        <f>Tabela_3!F133</f>
        <v>...</v>
      </c>
      <c r="G135" s="40">
        <f>Tabela_3!G133</f>
        <v>110.68907</v>
      </c>
      <c r="H135" s="40" t="str">
        <f>Tabela_3!H133</f>
        <v>...</v>
      </c>
      <c r="I135" s="40">
        <f>Tabela_3!I133</f>
        <v>109.60822</v>
      </c>
      <c r="J135" s="40">
        <f>Tabela_3!J133</f>
        <v>131.73647</v>
      </c>
      <c r="K135" s="40">
        <f>Tabela_3!K133</f>
        <v>124.14099</v>
      </c>
      <c r="L135" s="40">
        <f>Tabela_3!L133</f>
        <v>166.1798</v>
      </c>
      <c r="M135" s="40">
        <f>Tabela_3!M133</f>
        <v>98.122100000000003</v>
      </c>
      <c r="N135" s="40">
        <f>Tabela_3!N133</f>
        <v>123.93743000000001</v>
      </c>
      <c r="O135" s="40">
        <f>Tabela_3!O133</f>
        <v>105.4928</v>
      </c>
      <c r="P135" s="40">
        <f>Tabela_3!P133</f>
        <v>101.66958</v>
      </c>
      <c r="Q135" s="40">
        <f>Tabela_3!Q133</f>
        <v>102.72311999999999</v>
      </c>
    </row>
    <row r="136" spans="1:17" x14ac:dyDescent="0.25">
      <c r="A136" s="37">
        <v>41153</v>
      </c>
      <c r="B136" s="40">
        <f>Tabela_3!B134</f>
        <v>117.17972</v>
      </c>
      <c r="C136" s="40">
        <f>Tabela_3!C134</f>
        <v>115.4152</v>
      </c>
      <c r="D136" s="40">
        <f>Tabela_3!D134</f>
        <v>114.43264000000001</v>
      </c>
      <c r="E136" s="40">
        <f>Tabela_3!E134</f>
        <v>77.834249999999997</v>
      </c>
      <c r="F136" s="40" t="str">
        <f>Tabela_3!F134</f>
        <v>...</v>
      </c>
      <c r="G136" s="40">
        <f>Tabela_3!G134</f>
        <v>111.17595</v>
      </c>
      <c r="H136" s="40" t="str">
        <f>Tabela_3!H134</f>
        <v>...</v>
      </c>
      <c r="I136" s="40">
        <f>Tabela_3!I134</f>
        <v>106.87442</v>
      </c>
      <c r="J136" s="40">
        <f>Tabela_3!J134</f>
        <v>130.75679</v>
      </c>
      <c r="K136" s="40">
        <f>Tabela_3!K134</f>
        <v>121.40157000000001</v>
      </c>
      <c r="L136" s="40">
        <f>Tabela_3!L134</f>
        <v>158.98534000000001</v>
      </c>
      <c r="M136" s="40">
        <f>Tabela_3!M134</f>
        <v>94.925520000000006</v>
      </c>
      <c r="N136" s="40">
        <f>Tabela_3!N134</f>
        <v>117.85253</v>
      </c>
      <c r="O136" s="40">
        <f>Tabela_3!O134</f>
        <v>103.20336</v>
      </c>
      <c r="P136" s="40">
        <f>Tabela_3!P134</f>
        <v>99.747789999999995</v>
      </c>
      <c r="Q136" s="40">
        <f>Tabela_3!Q134</f>
        <v>101.97676</v>
      </c>
    </row>
    <row r="137" spans="1:17" x14ac:dyDescent="0.25">
      <c r="A137" s="37">
        <v>41183</v>
      </c>
      <c r="B137" s="40">
        <f>Tabela_3!B135</f>
        <v>118.87378</v>
      </c>
      <c r="C137" s="40">
        <f>Tabela_3!C135</f>
        <v>119.40031</v>
      </c>
      <c r="D137" s="40">
        <f>Tabela_3!D135</f>
        <v>111.11547</v>
      </c>
      <c r="E137" s="40">
        <f>Tabela_3!E135</f>
        <v>80.662769999999995</v>
      </c>
      <c r="F137" s="40" t="str">
        <f>Tabela_3!F135</f>
        <v>...</v>
      </c>
      <c r="G137" s="40">
        <f>Tabela_3!G135</f>
        <v>114.87479999999999</v>
      </c>
      <c r="H137" s="40" t="str">
        <f>Tabela_3!H135</f>
        <v>...</v>
      </c>
      <c r="I137" s="40">
        <f>Tabela_3!I135</f>
        <v>115.79231</v>
      </c>
      <c r="J137" s="40">
        <f>Tabela_3!J135</f>
        <v>132.81551999999999</v>
      </c>
      <c r="K137" s="40">
        <f>Tabela_3!K135</f>
        <v>124.21252</v>
      </c>
      <c r="L137" s="40">
        <f>Tabela_3!L135</f>
        <v>177.28711000000001</v>
      </c>
      <c r="M137" s="40">
        <f>Tabela_3!M135</f>
        <v>98.959149999999994</v>
      </c>
      <c r="N137" s="40">
        <f>Tabela_3!N135</f>
        <v>122.87315</v>
      </c>
      <c r="O137" s="40">
        <f>Tabela_3!O135</f>
        <v>102.52546</v>
      </c>
      <c r="P137" s="40">
        <f>Tabela_3!P135</f>
        <v>99.786730000000006</v>
      </c>
      <c r="Q137" s="40">
        <f>Tabela_3!Q135</f>
        <v>99.186719999999994</v>
      </c>
    </row>
    <row r="138" spans="1:17" x14ac:dyDescent="0.25">
      <c r="A138" s="37">
        <v>41214</v>
      </c>
      <c r="B138" s="40">
        <f>Tabela_3!B136</f>
        <v>117.35937</v>
      </c>
      <c r="C138" s="40">
        <f>Tabela_3!C136</f>
        <v>122.01506999999999</v>
      </c>
      <c r="D138" s="40">
        <f>Tabela_3!D136</f>
        <v>116.11478</v>
      </c>
      <c r="E138" s="40">
        <f>Tabela_3!E136</f>
        <v>79.097210000000004</v>
      </c>
      <c r="F138" s="40" t="str">
        <f>Tabela_3!F136</f>
        <v>...</v>
      </c>
      <c r="G138" s="40">
        <f>Tabela_3!G136</f>
        <v>117.56568</v>
      </c>
      <c r="H138" s="40" t="str">
        <f>Tabela_3!H136</f>
        <v>...</v>
      </c>
      <c r="I138" s="40">
        <f>Tabela_3!I136</f>
        <v>108.74867999999999</v>
      </c>
      <c r="J138" s="40">
        <f>Tabela_3!J136</f>
        <v>140.06832</v>
      </c>
      <c r="K138" s="40">
        <f>Tabela_3!K136</f>
        <v>122.97637</v>
      </c>
      <c r="L138" s="40">
        <f>Tabela_3!L136</f>
        <v>154.95792</v>
      </c>
      <c r="M138" s="40">
        <f>Tabela_3!M136</f>
        <v>97.65437</v>
      </c>
      <c r="N138" s="40">
        <f>Tabela_3!N136</f>
        <v>120.84478</v>
      </c>
      <c r="O138" s="40">
        <f>Tabela_3!O136</f>
        <v>101.28882</v>
      </c>
      <c r="P138" s="40">
        <f>Tabela_3!P136</f>
        <v>101.6391</v>
      </c>
      <c r="Q138" s="40">
        <f>Tabela_3!Q136</f>
        <v>100.95037000000001</v>
      </c>
    </row>
    <row r="139" spans="1:17" x14ac:dyDescent="0.25">
      <c r="A139" s="37">
        <v>41244</v>
      </c>
      <c r="B139" s="40">
        <f>Tabela_3!B137</f>
        <v>118.01833999999999</v>
      </c>
      <c r="C139" s="40">
        <f>Tabela_3!C137</f>
        <v>122.47981</v>
      </c>
      <c r="D139" s="40">
        <f>Tabela_3!D137</f>
        <v>114.81364000000001</v>
      </c>
      <c r="E139" s="40">
        <f>Tabela_3!E137</f>
        <v>80.923720000000003</v>
      </c>
      <c r="F139" s="40" t="str">
        <f>Tabela_3!F137</f>
        <v>...</v>
      </c>
      <c r="G139" s="40">
        <f>Tabela_3!G137</f>
        <v>113.75116</v>
      </c>
      <c r="H139" s="40" t="str">
        <f>Tabela_3!H137</f>
        <v>...</v>
      </c>
      <c r="I139" s="40">
        <f>Tabela_3!I137</f>
        <v>108.81863</v>
      </c>
      <c r="J139" s="40">
        <f>Tabela_3!J137</f>
        <v>143.73392999999999</v>
      </c>
      <c r="K139" s="40">
        <f>Tabela_3!K137</f>
        <v>122.16245000000001</v>
      </c>
      <c r="L139" s="40">
        <f>Tabela_3!L137</f>
        <v>162.06118000000001</v>
      </c>
      <c r="M139" s="40">
        <f>Tabela_3!M137</f>
        <v>97.187629999999999</v>
      </c>
      <c r="N139" s="40">
        <f>Tabela_3!N137</f>
        <v>120.04513</v>
      </c>
      <c r="O139" s="40">
        <f>Tabela_3!O137</f>
        <v>97.787000000000006</v>
      </c>
      <c r="P139" s="40">
        <f>Tabela_3!P137</f>
        <v>102.72472999999999</v>
      </c>
      <c r="Q139" s="40">
        <f>Tabela_3!Q137</f>
        <v>99.573300000000003</v>
      </c>
    </row>
    <row r="140" spans="1:17" x14ac:dyDescent="0.25">
      <c r="A140" s="37">
        <v>41275</v>
      </c>
      <c r="B140" s="40">
        <f>Tabela_3!B138</f>
        <v>119.17594</v>
      </c>
      <c r="C140" s="40">
        <f>Tabela_3!C138</f>
        <v>125.02126</v>
      </c>
      <c r="D140" s="40">
        <f>Tabela_3!D138</f>
        <v>113.36982999999999</v>
      </c>
      <c r="E140" s="40">
        <f>Tabela_3!E138</f>
        <v>79.512860000000003</v>
      </c>
      <c r="F140" s="40" t="str">
        <f>Tabela_3!F138</f>
        <v>...</v>
      </c>
      <c r="G140" s="40">
        <f>Tabela_3!G138</f>
        <v>126.35937</v>
      </c>
      <c r="H140" s="40" t="str">
        <f>Tabela_3!H138</f>
        <v>...</v>
      </c>
      <c r="I140" s="40">
        <f>Tabela_3!I138</f>
        <v>110.57477</v>
      </c>
      <c r="J140" s="40">
        <f>Tabela_3!J138</f>
        <v>146.47541000000001</v>
      </c>
      <c r="K140" s="40">
        <f>Tabela_3!K138</f>
        <v>119.77786999999999</v>
      </c>
      <c r="L140" s="40">
        <f>Tabela_3!L138</f>
        <v>160.79145</v>
      </c>
      <c r="M140" s="40">
        <f>Tabela_3!M138</f>
        <v>99.276510000000002</v>
      </c>
      <c r="N140" s="40">
        <f>Tabela_3!N138</f>
        <v>123.26533000000001</v>
      </c>
      <c r="O140" s="40">
        <f>Tabela_3!O138</f>
        <v>102.34048</v>
      </c>
      <c r="P140" s="40">
        <f>Tabela_3!P138</f>
        <v>101.87137</v>
      </c>
      <c r="Q140" s="40">
        <f>Tabela_3!Q138</f>
        <v>103.42513</v>
      </c>
    </row>
    <row r="141" spans="1:17" x14ac:dyDescent="0.25">
      <c r="A141" s="37">
        <v>41306</v>
      </c>
      <c r="B141" s="40">
        <f>Tabela_3!B139</f>
        <v>115.92684</v>
      </c>
      <c r="C141" s="40">
        <f>Tabela_3!C139</f>
        <v>121.63596</v>
      </c>
      <c r="D141" s="40">
        <f>Tabela_3!D139</f>
        <v>112.19828</v>
      </c>
      <c r="E141" s="40">
        <f>Tabela_3!E139</f>
        <v>75.994990000000001</v>
      </c>
      <c r="F141" s="40" t="str">
        <f>Tabela_3!F139</f>
        <v>...</v>
      </c>
      <c r="G141" s="40">
        <f>Tabela_3!G139</f>
        <v>117.47378999999999</v>
      </c>
      <c r="H141" s="40" t="str">
        <f>Tabela_3!H139</f>
        <v>...</v>
      </c>
      <c r="I141" s="40">
        <f>Tabela_3!I139</f>
        <v>108.08314</v>
      </c>
      <c r="J141" s="40">
        <f>Tabela_3!J139</f>
        <v>140.70591999999999</v>
      </c>
      <c r="K141" s="40">
        <f>Tabela_3!K139</f>
        <v>111.66123</v>
      </c>
      <c r="L141" s="40">
        <f>Tabela_3!L139</f>
        <v>165.36492000000001</v>
      </c>
      <c r="M141" s="40">
        <f>Tabela_3!M139</f>
        <v>96.60087</v>
      </c>
      <c r="N141" s="40">
        <f>Tabela_3!N139</f>
        <v>118.62672000000001</v>
      </c>
      <c r="O141" s="40">
        <f>Tabela_3!O139</f>
        <v>99.912620000000004</v>
      </c>
      <c r="P141" s="40">
        <f>Tabela_3!P139</f>
        <v>101.96984999999999</v>
      </c>
      <c r="Q141" s="40">
        <f>Tabela_3!Q139</f>
        <v>106.32468</v>
      </c>
    </row>
    <row r="142" spans="1:17" x14ac:dyDescent="0.25">
      <c r="A142" s="37">
        <v>41334</v>
      </c>
      <c r="B142" s="40">
        <f>Tabela_3!B140</f>
        <v>118.00197</v>
      </c>
      <c r="C142" s="40">
        <f>Tabela_3!C140</f>
        <v>118.42057</v>
      </c>
      <c r="D142" s="40">
        <f>Tabela_3!D140</f>
        <v>114.87495</v>
      </c>
      <c r="E142" s="40">
        <f>Tabela_3!E140</f>
        <v>70.776420000000002</v>
      </c>
      <c r="F142" s="40" t="str">
        <f>Tabela_3!F140</f>
        <v>...</v>
      </c>
      <c r="G142" s="40">
        <f>Tabela_3!G140</f>
        <v>113.7655</v>
      </c>
      <c r="H142" s="40" t="str">
        <f>Tabela_3!H140</f>
        <v>...</v>
      </c>
      <c r="I142" s="40">
        <f>Tabela_3!I140</f>
        <v>102.93545</v>
      </c>
      <c r="J142" s="40">
        <f>Tabela_3!J140</f>
        <v>140.96505999999999</v>
      </c>
      <c r="K142" s="40">
        <f>Tabela_3!K140</f>
        <v>116.63163</v>
      </c>
      <c r="L142" s="40">
        <f>Tabela_3!L140</f>
        <v>159.37278000000001</v>
      </c>
      <c r="M142" s="40">
        <f>Tabela_3!M140</f>
        <v>98.614850000000004</v>
      </c>
      <c r="N142" s="40">
        <f>Tabela_3!N140</f>
        <v>121.32271</v>
      </c>
      <c r="O142" s="40">
        <f>Tabela_3!O140</f>
        <v>104.86812</v>
      </c>
      <c r="P142" s="40">
        <f>Tabela_3!P140</f>
        <v>101.75485999999999</v>
      </c>
      <c r="Q142" s="40">
        <f>Tabela_3!Q140</f>
        <v>103.99782</v>
      </c>
    </row>
    <row r="143" spans="1:17" x14ac:dyDescent="0.25">
      <c r="A143" s="37">
        <v>41365</v>
      </c>
      <c r="B143" s="40">
        <f>Tabela_3!B141</f>
        <v>120.03304</v>
      </c>
      <c r="C143" s="40">
        <f>Tabela_3!C141</f>
        <v>122.05509000000001</v>
      </c>
      <c r="D143" s="40">
        <f>Tabela_3!D141</f>
        <v>121.48565000000001</v>
      </c>
      <c r="E143" s="40">
        <f>Tabela_3!E141</f>
        <v>61.320920000000001</v>
      </c>
      <c r="F143" s="40" t="str">
        <f>Tabela_3!F141</f>
        <v>...</v>
      </c>
      <c r="G143" s="40">
        <f>Tabela_3!G141</f>
        <v>129.10702000000001</v>
      </c>
      <c r="H143" s="40" t="str">
        <f>Tabela_3!H141</f>
        <v>...</v>
      </c>
      <c r="I143" s="40">
        <f>Tabela_3!I141</f>
        <v>112.43267</v>
      </c>
      <c r="J143" s="40">
        <f>Tabela_3!J141</f>
        <v>146.34551999999999</v>
      </c>
      <c r="K143" s="40">
        <f>Tabela_3!K141</f>
        <v>120.60119</v>
      </c>
      <c r="L143" s="40">
        <f>Tabela_3!L141</f>
        <v>164.58651</v>
      </c>
      <c r="M143" s="40">
        <f>Tabela_3!M141</f>
        <v>99.160480000000007</v>
      </c>
      <c r="N143" s="40">
        <f>Tabela_3!N141</f>
        <v>124.57411</v>
      </c>
      <c r="O143" s="40">
        <f>Tabela_3!O141</f>
        <v>109.64496</v>
      </c>
      <c r="P143" s="40">
        <f>Tabela_3!P141</f>
        <v>103.95225000000001</v>
      </c>
      <c r="Q143" s="40">
        <f>Tabela_3!Q141</f>
        <v>108.79875</v>
      </c>
    </row>
    <row r="144" spans="1:17" x14ac:dyDescent="0.25">
      <c r="A144" s="37">
        <v>41395</v>
      </c>
      <c r="B144" s="40">
        <f>Tabela_3!B142</f>
        <v>119.73432</v>
      </c>
      <c r="C144" s="40">
        <f>Tabela_3!C142</f>
        <v>122.65367000000001</v>
      </c>
      <c r="D144" s="40">
        <f>Tabela_3!D142</f>
        <v>119.24697999999999</v>
      </c>
      <c r="E144" s="40">
        <f>Tabela_3!E142</f>
        <v>67.473560000000006</v>
      </c>
      <c r="F144" s="40" t="str">
        <f>Tabela_3!F142</f>
        <v>...</v>
      </c>
      <c r="G144" s="40">
        <f>Tabela_3!G142</f>
        <v>121.75528</v>
      </c>
      <c r="H144" s="40" t="str">
        <f>Tabela_3!H142</f>
        <v>...</v>
      </c>
      <c r="I144" s="40">
        <f>Tabela_3!I142</f>
        <v>112.69996</v>
      </c>
      <c r="J144" s="40">
        <f>Tabela_3!J142</f>
        <v>146.27610000000001</v>
      </c>
      <c r="K144" s="40">
        <f>Tabela_3!K142</f>
        <v>122.67997</v>
      </c>
      <c r="L144" s="40">
        <f>Tabela_3!L142</f>
        <v>161.11994999999999</v>
      </c>
      <c r="M144" s="40">
        <f>Tabela_3!M142</f>
        <v>96.943160000000006</v>
      </c>
      <c r="N144" s="40">
        <f>Tabela_3!N142</f>
        <v>124.0895</v>
      </c>
      <c r="O144" s="40">
        <f>Tabela_3!O142</f>
        <v>108.22703</v>
      </c>
      <c r="P144" s="40">
        <f>Tabela_3!P142</f>
        <v>102.15519999999999</v>
      </c>
      <c r="Q144" s="40">
        <f>Tabela_3!Q142</f>
        <v>108.97498</v>
      </c>
    </row>
    <row r="145" spans="1:17" x14ac:dyDescent="0.25">
      <c r="A145" s="37">
        <v>41426</v>
      </c>
      <c r="B145" s="40">
        <f>Tabela_3!B143</f>
        <v>120.23063</v>
      </c>
      <c r="C145" s="40">
        <f>Tabela_3!C143</f>
        <v>122.2269</v>
      </c>
      <c r="D145" s="40">
        <f>Tabela_3!D143</f>
        <v>115.35307</v>
      </c>
      <c r="E145" s="40">
        <f>Tabela_3!E143</f>
        <v>78.999129999999994</v>
      </c>
      <c r="F145" s="40" t="str">
        <f>Tabela_3!F143</f>
        <v>...</v>
      </c>
      <c r="G145" s="40">
        <f>Tabela_3!G143</f>
        <v>119.05113</v>
      </c>
      <c r="H145" s="40" t="str">
        <f>Tabela_3!H143</f>
        <v>...</v>
      </c>
      <c r="I145" s="40">
        <f>Tabela_3!I143</f>
        <v>111.08763999999999</v>
      </c>
      <c r="J145" s="40">
        <f>Tabela_3!J143</f>
        <v>146.21656999999999</v>
      </c>
      <c r="K145" s="40">
        <f>Tabela_3!K143</f>
        <v>121.66806</v>
      </c>
      <c r="L145" s="40">
        <f>Tabela_3!L143</f>
        <v>160.07993999999999</v>
      </c>
      <c r="M145" s="40">
        <f>Tabela_3!M143</f>
        <v>95.564210000000003</v>
      </c>
      <c r="N145" s="40">
        <f>Tabela_3!N143</f>
        <v>122.96290999999999</v>
      </c>
      <c r="O145" s="40">
        <f>Tabela_3!O143</f>
        <v>104.67098</v>
      </c>
      <c r="P145" s="40">
        <f>Tabela_3!P143</f>
        <v>104.45708</v>
      </c>
      <c r="Q145" s="40">
        <f>Tabela_3!Q143</f>
        <v>110.85804</v>
      </c>
    </row>
    <row r="146" spans="1:17" x14ac:dyDescent="0.25">
      <c r="A146" s="37">
        <v>41456</v>
      </c>
      <c r="B146" s="40">
        <f>Tabela_3!B144</f>
        <v>119.53052</v>
      </c>
      <c r="C146" s="40">
        <f>Tabela_3!C144</f>
        <v>124.48266</v>
      </c>
      <c r="D146" s="40">
        <f>Tabela_3!D144</f>
        <v>118.91947999999999</v>
      </c>
      <c r="E146" s="40">
        <f>Tabela_3!E144</f>
        <v>84.857640000000004</v>
      </c>
      <c r="F146" s="40" t="str">
        <f>Tabela_3!F144</f>
        <v>...</v>
      </c>
      <c r="G146" s="40">
        <f>Tabela_3!G144</f>
        <v>125.32169</v>
      </c>
      <c r="H146" s="40" t="str">
        <f>Tabela_3!H144</f>
        <v>...</v>
      </c>
      <c r="I146" s="40">
        <f>Tabela_3!I144</f>
        <v>112.01379</v>
      </c>
      <c r="J146" s="40">
        <f>Tabela_3!J144</f>
        <v>148.10975999999999</v>
      </c>
      <c r="K146" s="40">
        <f>Tabela_3!K144</f>
        <v>121.02434</v>
      </c>
      <c r="L146" s="40">
        <f>Tabela_3!L144</f>
        <v>156.29178999999999</v>
      </c>
      <c r="M146" s="40">
        <f>Tabela_3!M144</f>
        <v>97.817009999999996</v>
      </c>
      <c r="N146" s="40">
        <f>Tabela_3!N144</f>
        <v>123.52981</v>
      </c>
      <c r="O146" s="40">
        <f>Tabela_3!O144</f>
        <v>107.8459</v>
      </c>
      <c r="P146" s="40">
        <f>Tabela_3!P144</f>
        <v>104.21156999999999</v>
      </c>
      <c r="Q146" s="40">
        <f>Tabela_3!Q144</f>
        <v>111.95609</v>
      </c>
    </row>
    <row r="147" spans="1:17" x14ac:dyDescent="0.25">
      <c r="A147" s="37">
        <v>41487</v>
      </c>
      <c r="B147" s="40">
        <f>Tabela_3!B145</f>
        <v>119.87978</v>
      </c>
      <c r="C147" s="40">
        <f>Tabela_3!C145</f>
        <v>121.69685</v>
      </c>
      <c r="D147" s="40">
        <f>Tabela_3!D145</f>
        <v>121.37555999999999</v>
      </c>
      <c r="E147" s="40">
        <f>Tabela_3!E145</f>
        <v>80.954580000000007</v>
      </c>
      <c r="F147" s="40" t="str">
        <f>Tabela_3!F145</f>
        <v>...</v>
      </c>
      <c r="G147" s="40">
        <f>Tabela_3!G145</f>
        <v>125.16110999999999</v>
      </c>
      <c r="H147" s="40" t="str">
        <f>Tabela_3!H145</f>
        <v>...</v>
      </c>
      <c r="I147" s="40">
        <f>Tabela_3!I145</f>
        <v>109.97879</v>
      </c>
      <c r="J147" s="40">
        <f>Tabela_3!J145</f>
        <v>140.90170000000001</v>
      </c>
      <c r="K147" s="40">
        <f>Tabela_3!K145</f>
        <v>121.25135</v>
      </c>
      <c r="L147" s="40">
        <f>Tabela_3!L145</f>
        <v>155.94131999999999</v>
      </c>
      <c r="M147" s="40">
        <f>Tabela_3!M145</f>
        <v>94.633170000000007</v>
      </c>
      <c r="N147" s="40">
        <f>Tabela_3!N145</f>
        <v>125.63873</v>
      </c>
      <c r="O147" s="40">
        <f>Tabela_3!O145</f>
        <v>110.49576999999999</v>
      </c>
      <c r="P147" s="40">
        <f>Tabela_3!P145</f>
        <v>104.05698</v>
      </c>
      <c r="Q147" s="40">
        <f>Tabela_3!Q145</f>
        <v>109.57122</v>
      </c>
    </row>
    <row r="148" spans="1:17" x14ac:dyDescent="0.25">
      <c r="A148" s="37">
        <v>41518</v>
      </c>
      <c r="B148" s="40">
        <f>Tabela_3!B146</f>
        <v>120.44096</v>
      </c>
      <c r="C148" s="40">
        <f>Tabela_3!C146</f>
        <v>117.98976</v>
      </c>
      <c r="D148" s="40">
        <f>Tabela_3!D146</f>
        <v>119.75099</v>
      </c>
      <c r="E148" s="40">
        <f>Tabela_3!E146</f>
        <v>80.702820000000003</v>
      </c>
      <c r="F148" s="40" t="str">
        <f>Tabela_3!F146</f>
        <v>...</v>
      </c>
      <c r="G148" s="40">
        <f>Tabela_3!G146</f>
        <v>123.6726</v>
      </c>
      <c r="H148" s="40" t="str">
        <f>Tabela_3!H146</f>
        <v>...</v>
      </c>
      <c r="I148" s="40">
        <f>Tabela_3!I146</f>
        <v>100.50285</v>
      </c>
      <c r="J148" s="40">
        <f>Tabela_3!J146</f>
        <v>141.05817999999999</v>
      </c>
      <c r="K148" s="40">
        <f>Tabela_3!K146</f>
        <v>120.95817</v>
      </c>
      <c r="L148" s="40">
        <f>Tabela_3!L146</f>
        <v>155.14277999999999</v>
      </c>
      <c r="M148" s="40">
        <f>Tabela_3!M146</f>
        <v>98.086730000000003</v>
      </c>
      <c r="N148" s="40">
        <f>Tabela_3!N146</f>
        <v>124.53082999999999</v>
      </c>
      <c r="O148" s="40">
        <f>Tabela_3!O146</f>
        <v>109.91209000000001</v>
      </c>
      <c r="P148" s="40">
        <f>Tabela_3!P146</f>
        <v>103.72423000000001</v>
      </c>
      <c r="Q148" s="40">
        <f>Tabela_3!Q146</f>
        <v>111.71471</v>
      </c>
    </row>
    <row r="149" spans="1:17" x14ac:dyDescent="0.25">
      <c r="A149" s="37">
        <v>41548</v>
      </c>
      <c r="B149" s="40">
        <f>Tabela_3!B147</f>
        <v>119.08445</v>
      </c>
      <c r="C149" s="40">
        <f>Tabela_3!C147</f>
        <v>115.79159</v>
      </c>
      <c r="D149" s="40">
        <f>Tabela_3!D147</f>
        <v>124.29679</v>
      </c>
      <c r="E149" s="40">
        <f>Tabela_3!E147</f>
        <v>83.936959999999999</v>
      </c>
      <c r="F149" s="40" t="str">
        <f>Tabela_3!F147</f>
        <v>...</v>
      </c>
      <c r="G149" s="40">
        <f>Tabela_3!G147</f>
        <v>132.45465999999999</v>
      </c>
      <c r="H149" s="40" t="str">
        <f>Tabela_3!H147</f>
        <v>...</v>
      </c>
      <c r="I149" s="40">
        <f>Tabela_3!I147</f>
        <v>112.40043</v>
      </c>
      <c r="J149" s="40">
        <f>Tabela_3!J147</f>
        <v>131.13399999999999</v>
      </c>
      <c r="K149" s="40">
        <f>Tabela_3!K147</f>
        <v>121.83801</v>
      </c>
      <c r="L149" s="40">
        <f>Tabela_3!L147</f>
        <v>162.64236</v>
      </c>
      <c r="M149" s="40">
        <f>Tabela_3!M147</f>
        <v>97.419790000000006</v>
      </c>
      <c r="N149" s="40">
        <f>Tabela_3!N147</f>
        <v>122.04517</v>
      </c>
      <c r="O149" s="40">
        <f>Tabela_3!O147</f>
        <v>109.06546</v>
      </c>
      <c r="P149" s="40">
        <f>Tabela_3!P147</f>
        <v>107.0438</v>
      </c>
      <c r="Q149" s="40">
        <f>Tabela_3!Q147</f>
        <v>111.80456</v>
      </c>
    </row>
    <row r="150" spans="1:17" x14ac:dyDescent="0.25">
      <c r="A150" s="37">
        <v>41579</v>
      </c>
      <c r="B150" s="40">
        <f>Tabela_3!B148</f>
        <v>119.75367</v>
      </c>
      <c r="C150" s="40">
        <f>Tabela_3!C148</f>
        <v>121.88409</v>
      </c>
      <c r="D150" s="40">
        <f>Tabela_3!D148</f>
        <v>126.52668</v>
      </c>
      <c r="E150" s="40">
        <f>Tabela_3!E148</f>
        <v>81.739599999999996</v>
      </c>
      <c r="F150" s="40" t="str">
        <f>Tabela_3!F148</f>
        <v>...</v>
      </c>
      <c r="G150" s="40">
        <f>Tabela_3!G148</f>
        <v>126.06019999999999</v>
      </c>
      <c r="H150" s="40" t="str">
        <f>Tabela_3!H148</f>
        <v>...</v>
      </c>
      <c r="I150" s="40">
        <f>Tabela_3!I148</f>
        <v>109.68258</v>
      </c>
      <c r="J150" s="40">
        <f>Tabela_3!J148</f>
        <v>143.51910000000001</v>
      </c>
      <c r="K150" s="40">
        <f>Tabela_3!K148</f>
        <v>122.08356999999999</v>
      </c>
      <c r="L150" s="40">
        <f>Tabela_3!L148</f>
        <v>163.00286</v>
      </c>
      <c r="M150" s="40">
        <f>Tabela_3!M148</f>
        <v>95.638469999999998</v>
      </c>
      <c r="N150" s="40">
        <f>Tabela_3!N148</f>
        <v>123.28230000000001</v>
      </c>
      <c r="O150" s="40">
        <f>Tabela_3!O148</f>
        <v>108.04133</v>
      </c>
      <c r="P150" s="40">
        <f>Tabela_3!P148</f>
        <v>102.68519000000001</v>
      </c>
      <c r="Q150" s="40">
        <f>Tabela_3!Q148</f>
        <v>108.43464</v>
      </c>
    </row>
    <row r="151" spans="1:17" x14ac:dyDescent="0.25">
      <c r="A151" s="37">
        <v>41609</v>
      </c>
      <c r="B151" s="40">
        <f>Tabela_3!B149</f>
        <v>115.45385</v>
      </c>
      <c r="C151" s="40">
        <f>Tabela_3!C149</f>
        <v>121.30705</v>
      </c>
      <c r="D151" s="40">
        <f>Tabela_3!D149</f>
        <v>119.06253</v>
      </c>
      <c r="E151" s="40">
        <f>Tabela_3!E149</f>
        <v>85.611379999999997</v>
      </c>
      <c r="F151" s="40" t="str">
        <f>Tabela_3!F149</f>
        <v>...</v>
      </c>
      <c r="G151" s="40">
        <f>Tabela_3!G149</f>
        <v>118.83114</v>
      </c>
      <c r="H151" s="40" t="str">
        <f>Tabela_3!H149</f>
        <v>...</v>
      </c>
      <c r="I151" s="40">
        <f>Tabela_3!I149</f>
        <v>116.21123</v>
      </c>
      <c r="J151" s="40">
        <f>Tabela_3!J149</f>
        <v>139.11055999999999</v>
      </c>
      <c r="K151" s="40">
        <f>Tabela_3!K149</f>
        <v>113.62421000000001</v>
      </c>
      <c r="L151" s="40">
        <f>Tabela_3!L149</f>
        <v>157.93759</v>
      </c>
      <c r="M151" s="40">
        <f>Tabela_3!M149</f>
        <v>94.426919999999996</v>
      </c>
      <c r="N151" s="40">
        <f>Tabela_3!N149</f>
        <v>116.46782</v>
      </c>
      <c r="O151" s="40">
        <f>Tabela_3!O149</f>
        <v>95.966999999999999</v>
      </c>
      <c r="P151" s="40">
        <f>Tabela_3!P149</f>
        <v>98.196759999999998</v>
      </c>
      <c r="Q151" s="40">
        <f>Tabela_3!Q149</f>
        <v>99.710440000000006</v>
      </c>
    </row>
    <row r="152" spans="1:17" x14ac:dyDescent="0.25">
      <c r="A152" s="37">
        <v>41640</v>
      </c>
      <c r="B152" s="40">
        <f>Tabela_3!B150</f>
        <v>117.55037</v>
      </c>
      <c r="C152" s="40">
        <f>Tabela_3!C150</f>
        <v>122.46493</v>
      </c>
      <c r="D152" s="40">
        <f>Tabela_3!D150</f>
        <v>123.67776000000001</v>
      </c>
      <c r="E152" s="40">
        <f>Tabela_3!E150</f>
        <v>79.490189999999998</v>
      </c>
      <c r="F152" s="40" t="str">
        <f>Tabela_3!F150</f>
        <v>...</v>
      </c>
      <c r="G152" s="40">
        <f>Tabela_3!G150</f>
        <v>121.15567</v>
      </c>
      <c r="H152" s="40" t="str">
        <f>Tabela_3!H150</f>
        <v>...</v>
      </c>
      <c r="I152" s="40">
        <f>Tabela_3!I150</f>
        <v>117.03283999999999</v>
      </c>
      <c r="J152" s="40">
        <f>Tabela_3!J150</f>
        <v>137.04862</v>
      </c>
      <c r="K152" s="40">
        <f>Tabela_3!K150</f>
        <v>118.91676</v>
      </c>
      <c r="L152" s="40">
        <f>Tabela_3!L150</f>
        <v>157.40568999999999</v>
      </c>
      <c r="M152" s="40">
        <f>Tabela_3!M150</f>
        <v>96.243139999999997</v>
      </c>
      <c r="N152" s="40">
        <f>Tabela_3!N150</f>
        <v>117.28494999999999</v>
      </c>
      <c r="O152" s="40">
        <f>Tabela_3!O150</f>
        <v>105.89757</v>
      </c>
      <c r="P152" s="40">
        <f>Tabela_3!P150</f>
        <v>100.97485</v>
      </c>
      <c r="Q152" s="40">
        <f>Tabela_3!Q150</f>
        <v>106.23735000000001</v>
      </c>
    </row>
    <row r="153" spans="1:17" x14ac:dyDescent="0.25">
      <c r="A153" s="37">
        <v>41671</v>
      </c>
      <c r="B153" s="40">
        <f>Tabela_3!B151</f>
        <v>117.93294</v>
      </c>
      <c r="C153" s="40">
        <f>Tabela_3!C151</f>
        <v>127.86775</v>
      </c>
      <c r="D153" s="40">
        <f>Tabela_3!D151</f>
        <v>124.94198</v>
      </c>
      <c r="E153" s="40">
        <f>Tabela_3!E151</f>
        <v>79.842010000000002</v>
      </c>
      <c r="F153" s="40" t="str">
        <f>Tabela_3!F151</f>
        <v>...</v>
      </c>
      <c r="G153" s="40">
        <f>Tabela_3!G151</f>
        <v>119.86984</v>
      </c>
      <c r="H153" s="40" t="str">
        <f>Tabela_3!H151</f>
        <v>...</v>
      </c>
      <c r="I153" s="40">
        <f>Tabela_3!I151</f>
        <v>115.85966000000001</v>
      </c>
      <c r="J153" s="40">
        <f>Tabela_3!J151</f>
        <v>140.26845</v>
      </c>
      <c r="K153" s="40">
        <f>Tabela_3!K151</f>
        <v>119.14068</v>
      </c>
      <c r="L153" s="40">
        <f>Tabela_3!L151</f>
        <v>152.15895</v>
      </c>
      <c r="M153" s="40">
        <f>Tabela_3!M151</f>
        <v>96.113029999999995</v>
      </c>
      <c r="N153" s="40">
        <f>Tabela_3!N151</f>
        <v>116.37067</v>
      </c>
      <c r="O153" s="40">
        <f>Tabela_3!O151</f>
        <v>104.67456</v>
      </c>
      <c r="P153" s="40">
        <f>Tabela_3!P151</f>
        <v>103.28147</v>
      </c>
      <c r="Q153" s="40">
        <f>Tabela_3!Q151</f>
        <v>108.87755</v>
      </c>
    </row>
    <row r="154" spans="1:17" x14ac:dyDescent="0.25">
      <c r="A154" s="37">
        <v>41699</v>
      </c>
      <c r="B154" s="40">
        <f>Tabela_3!B152</f>
        <v>117.72087999999999</v>
      </c>
      <c r="C154" s="40">
        <f>Tabela_3!C152</f>
        <v>123.91109</v>
      </c>
      <c r="D154" s="40">
        <f>Tabela_3!D152</f>
        <v>129.88973999999999</v>
      </c>
      <c r="E154" s="40">
        <f>Tabela_3!E152</f>
        <v>79.759270000000001</v>
      </c>
      <c r="F154" s="40" t="str">
        <f>Tabela_3!F152</f>
        <v>...</v>
      </c>
      <c r="G154" s="40">
        <f>Tabela_3!G152</f>
        <v>119.69638</v>
      </c>
      <c r="H154" s="40" t="str">
        <f>Tabela_3!H152</f>
        <v>...</v>
      </c>
      <c r="I154" s="40">
        <f>Tabela_3!I152</f>
        <v>115.8673</v>
      </c>
      <c r="J154" s="40">
        <f>Tabela_3!J152</f>
        <v>140.30613</v>
      </c>
      <c r="K154" s="40">
        <f>Tabela_3!K152</f>
        <v>120.96097</v>
      </c>
      <c r="L154" s="40">
        <f>Tabela_3!L152</f>
        <v>153.56062</v>
      </c>
      <c r="M154" s="40">
        <f>Tabela_3!M152</f>
        <v>99.503600000000006</v>
      </c>
      <c r="N154" s="40">
        <f>Tabela_3!N152</f>
        <v>115.24876</v>
      </c>
      <c r="O154" s="40">
        <f>Tabela_3!O152</f>
        <v>101.88199</v>
      </c>
      <c r="P154" s="40">
        <f>Tabela_3!P152</f>
        <v>102.51737</v>
      </c>
      <c r="Q154" s="40">
        <f>Tabela_3!Q152</f>
        <v>104.52118</v>
      </c>
    </row>
    <row r="155" spans="1:17" x14ac:dyDescent="0.25">
      <c r="A155" s="37">
        <v>41730</v>
      </c>
      <c r="B155" s="40">
        <f>Tabela_3!B153</f>
        <v>116.61895</v>
      </c>
      <c r="C155" s="40">
        <f>Tabela_3!C153</f>
        <v>125.85831</v>
      </c>
      <c r="D155" s="40">
        <f>Tabela_3!D153</f>
        <v>121.28307</v>
      </c>
      <c r="E155" s="40">
        <f>Tabela_3!E153</f>
        <v>84.031220000000005</v>
      </c>
      <c r="F155" s="40" t="str">
        <f>Tabela_3!F153</f>
        <v>...</v>
      </c>
      <c r="G155" s="40">
        <f>Tabela_3!G153</f>
        <v>123.67691000000001</v>
      </c>
      <c r="H155" s="40" t="str">
        <f>Tabela_3!H153</f>
        <v>...</v>
      </c>
      <c r="I155" s="40">
        <f>Tabela_3!I153</f>
        <v>115.00081</v>
      </c>
      <c r="J155" s="40">
        <f>Tabela_3!J153</f>
        <v>148.87519</v>
      </c>
      <c r="K155" s="40">
        <f>Tabela_3!K153</f>
        <v>118.29797000000001</v>
      </c>
      <c r="L155" s="40">
        <f>Tabela_3!L153</f>
        <v>161.10988</v>
      </c>
      <c r="M155" s="40">
        <f>Tabela_3!M153</f>
        <v>93.866550000000004</v>
      </c>
      <c r="N155" s="40">
        <f>Tabela_3!N153</f>
        <v>117.90067000000001</v>
      </c>
      <c r="O155" s="40">
        <f>Tabela_3!O153</f>
        <v>100.12155</v>
      </c>
      <c r="P155" s="40">
        <f>Tabela_3!P153</f>
        <v>101.71473</v>
      </c>
      <c r="Q155" s="40">
        <f>Tabela_3!Q153</f>
        <v>102.45693</v>
      </c>
    </row>
    <row r="156" spans="1:17" x14ac:dyDescent="0.25">
      <c r="A156" s="37">
        <v>41760</v>
      </c>
      <c r="B156" s="40">
        <f>Tabela_3!B154</f>
        <v>115.47492</v>
      </c>
      <c r="C156" s="40">
        <f>Tabela_3!C154</f>
        <v>120.70417999999999</v>
      </c>
      <c r="D156" s="40">
        <f>Tabela_3!D154</f>
        <v>110.72329999999999</v>
      </c>
      <c r="E156" s="40">
        <f>Tabela_3!E154</f>
        <v>85.941119999999998</v>
      </c>
      <c r="F156" s="40" t="str">
        <f>Tabela_3!F154</f>
        <v>...</v>
      </c>
      <c r="G156" s="40">
        <f>Tabela_3!G154</f>
        <v>121.75194</v>
      </c>
      <c r="H156" s="40" t="str">
        <f>Tabela_3!H154</f>
        <v>...</v>
      </c>
      <c r="I156" s="40">
        <f>Tabela_3!I154</f>
        <v>114.50998</v>
      </c>
      <c r="J156" s="40">
        <f>Tabela_3!J154</f>
        <v>135.45999</v>
      </c>
      <c r="K156" s="40">
        <f>Tabela_3!K154</f>
        <v>117.14324000000001</v>
      </c>
      <c r="L156" s="40">
        <f>Tabela_3!L154</f>
        <v>162.33592999999999</v>
      </c>
      <c r="M156" s="40">
        <f>Tabela_3!M154</f>
        <v>91.444760000000002</v>
      </c>
      <c r="N156" s="40">
        <f>Tabela_3!N154</f>
        <v>118.69856</v>
      </c>
      <c r="O156" s="40">
        <f>Tabela_3!O154</f>
        <v>101.56641999999999</v>
      </c>
      <c r="P156" s="40">
        <f>Tabela_3!P154</f>
        <v>101.51747</v>
      </c>
      <c r="Q156" s="40">
        <f>Tabela_3!Q154</f>
        <v>100.87053</v>
      </c>
    </row>
    <row r="157" spans="1:17" x14ac:dyDescent="0.25">
      <c r="A157" s="37">
        <v>41791</v>
      </c>
      <c r="B157" s="40">
        <f>Tabela_3!B155</f>
        <v>112.16625000000001</v>
      </c>
      <c r="C157" s="40">
        <f>Tabela_3!C155</f>
        <v>113.02153</v>
      </c>
      <c r="D157" s="40">
        <f>Tabela_3!D155</f>
        <v>97.977590000000006</v>
      </c>
      <c r="E157" s="40">
        <f>Tabela_3!E155</f>
        <v>83.442059999999998</v>
      </c>
      <c r="F157" s="40" t="str">
        <f>Tabela_3!F155</f>
        <v>...</v>
      </c>
      <c r="G157" s="40">
        <f>Tabela_3!G155</f>
        <v>111.27361000000001</v>
      </c>
      <c r="H157" s="40" t="str">
        <f>Tabela_3!H155</f>
        <v>...</v>
      </c>
      <c r="I157" s="40">
        <f>Tabela_3!I155</f>
        <v>104.03025</v>
      </c>
      <c r="J157" s="40">
        <f>Tabela_3!J155</f>
        <v>128.91422</v>
      </c>
      <c r="K157" s="40">
        <f>Tabela_3!K155</f>
        <v>114.46186</v>
      </c>
      <c r="L157" s="40">
        <f>Tabela_3!L155</f>
        <v>164.79481999999999</v>
      </c>
      <c r="M157" s="40">
        <f>Tabela_3!M155</f>
        <v>96.073350000000005</v>
      </c>
      <c r="N157" s="40">
        <f>Tabela_3!N155</f>
        <v>115.08678999999999</v>
      </c>
      <c r="O157" s="40">
        <f>Tabela_3!O155</f>
        <v>90.291589999999999</v>
      </c>
      <c r="P157" s="40">
        <f>Tabela_3!P155</f>
        <v>95.77319</v>
      </c>
      <c r="Q157" s="40">
        <f>Tabela_3!Q155</f>
        <v>96.489739999999998</v>
      </c>
    </row>
    <row r="158" spans="1:17" x14ac:dyDescent="0.25">
      <c r="A158" s="37">
        <v>41821</v>
      </c>
      <c r="B158" s="40">
        <f>Tabela_3!B156</f>
        <v>114.98684</v>
      </c>
      <c r="C158" s="40">
        <f>Tabela_3!C156</f>
        <v>120.9811</v>
      </c>
      <c r="D158" s="40">
        <f>Tabela_3!D156</f>
        <v>114.22878</v>
      </c>
      <c r="E158" s="40">
        <f>Tabela_3!E156</f>
        <v>83.813550000000006</v>
      </c>
      <c r="F158" s="40" t="str">
        <f>Tabela_3!F156</f>
        <v>...</v>
      </c>
      <c r="G158" s="40">
        <f>Tabela_3!G156</f>
        <v>122.52672</v>
      </c>
      <c r="H158" s="40" t="str">
        <f>Tabela_3!H156</f>
        <v>...</v>
      </c>
      <c r="I158" s="40">
        <f>Tabela_3!I156</f>
        <v>106.57541000000001</v>
      </c>
      <c r="J158" s="40">
        <f>Tabela_3!J156</f>
        <v>138.43222</v>
      </c>
      <c r="K158" s="40">
        <f>Tabela_3!K156</f>
        <v>116.05703</v>
      </c>
      <c r="L158" s="40">
        <f>Tabela_3!L156</f>
        <v>174.94085999999999</v>
      </c>
      <c r="M158" s="40">
        <f>Tabela_3!M156</f>
        <v>98.174769999999995</v>
      </c>
      <c r="N158" s="40">
        <f>Tabela_3!N156</f>
        <v>115.20023</v>
      </c>
      <c r="O158" s="40">
        <f>Tabela_3!O156</f>
        <v>100.48394999999999</v>
      </c>
      <c r="P158" s="40">
        <f>Tabela_3!P156</f>
        <v>101.08678999999999</v>
      </c>
      <c r="Q158" s="40">
        <f>Tabela_3!Q156</f>
        <v>98.874170000000007</v>
      </c>
    </row>
    <row r="159" spans="1:17" x14ac:dyDescent="0.25">
      <c r="A159" s="37">
        <v>41852</v>
      </c>
      <c r="B159" s="40">
        <f>Tabela_3!B157</f>
        <v>115.42018</v>
      </c>
      <c r="C159" s="40">
        <f>Tabela_3!C157</f>
        <v>117.7355</v>
      </c>
      <c r="D159" s="40">
        <f>Tabela_3!D157</f>
        <v>107.15421000000001</v>
      </c>
      <c r="E159" s="40">
        <f>Tabela_3!E157</f>
        <v>86.200729999999993</v>
      </c>
      <c r="F159" s="40" t="str">
        <f>Tabela_3!F157</f>
        <v>...</v>
      </c>
      <c r="G159" s="40">
        <f>Tabela_3!G157</f>
        <v>121.55620999999999</v>
      </c>
      <c r="H159" s="40" t="str">
        <f>Tabela_3!H157</f>
        <v>...</v>
      </c>
      <c r="I159" s="40">
        <f>Tabela_3!I157</f>
        <v>107.45058</v>
      </c>
      <c r="J159" s="40">
        <f>Tabela_3!J157</f>
        <v>131.20875000000001</v>
      </c>
      <c r="K159" s="40">
        <f>Tabela_3!K157</f>
        <v>113.74254999999999</v>
      </c>
      <c r="L159" s="40">
        <f>Tabela_3!L157</f>
        <v>179.29542000000001</v>
      </c>
      <c r="M159" s="40">
        <f>Tabela_3!M157</f>
        <v>95.001260000000002</v>
      </c>
      <c r="N159" s="40">
        <f>Tabela_3!N157</f>
        <v>113.97101000000001</v>
      </c>
      <c r="O159" s="40">
        <f>Tabela_3!O157</f>
        <v>98.896770000000004</v>
      </c>
      <c r="P159" s="40">
        <f>Tabela_3!P157</f>
        <v>99.980069999999998</v>
      </c>
      <c r="Q159" s="40">
        <f>Tabela_3!Q157</f>
        <v>104.03394</v>
      </c>
    </row>
    <row r="160" spans="1:17" x14ac:dyDescent="0.25">
      <c r="A160" s="37">
        <v>41883</v>
      </c>
      <c r="B160" s="40">
        <f>Tabela_3!B158</f>
        <v>115.62451</v>
      </c>
      <c r="C160" s="40">
        <f>Tabela_3!C158</f>
        <v>122.87112</v>
      </c>
      <c r="D160" s="40">
        <f>Tabela_3!D158</f>
        <v>111.79439000000001</v>
      </c>
      <c r="E160" s="40">
        <f>Tabela_3!E158</f>
        <v>84.977369999999993</v>
      </c>
      <c r="F160" s="40" t="str">
        <f>Tabela_3!F158</f>
        <v>...</v>
      </c>
      <c r="G160" s="40">
        <f>Tabela_3!G158</f>
        <v>123.61315999999999</v>
      </c>
      <c r="H160" s="40" t="str">
        <f>Tabela_3!H158</f>
        <v>...</v>
      </c>
      <c r="I160" s="40">
        <f>Tabela_3!I158</f>
        <v>108.02434</v>
      </c>
      <c r="J160" s="40">
        <f>Tabela_3!J158</f>
        <v>142.25478000000001</v>
      </c>
      <c r="K160" s="40">
        <f>Tabela_3!K158</f>
        <v>119.9995</v>
      </c>
      <c r="L160" s="40">
        <f>Tabela_3!L158</f>
        <v>182.13926000000001</v>
      </c>
      <c r="M160" s="40">
        <f>Tabela_3!M158</f>
        <v>92.335650000000001</v>
      </c>
      <c r="N160" s="40">
        <f>Tabela_3!N158</f>
        <v>114.79234</v>
      </c>
      <c r="O160" s="40">
        <f>Tabela_3!O158</f>
        <v>101.16092999999999</v>
      </c>
      <c r="P160" s="40">
        <f>Tabela_3!P158</f>
        <v>102.27355</v>
      </c>
      <c r="Q160" s="40">
        <f>Tabela_3!Q158</f>
        <v>110.24969</v>
      </c>
    </row>
    <row r="161" spans="1:17" x14ac:dyDescent="0.25">
      <c r="A161" s="37">
        <v>41913</v>
      </c>
      <c r="B161" s="40">
        <f>Tabela_3!B159</f>
        <v>115.70289</v>
      </c>
      <c r="C161" s="40">
        <f>Tabela_3!C159</f>
        <v>120.72718999999999</v>
      </c>
      <c r="D161" s="40">
        <f>Tabela_3!D159</f>
        <v>112.54731</v>
      </c>
      <c r="E161" s="40">
        <f>Tabela_3!E159</f>
        <v>87.852360000000004</v>
      </c>
      <c r="F161" s="40" t="str">
        <f>Tabela_3!F159</f>
        <v>...</v>
      </c>
      <c r="G161" s="40">
        <f>Tabela_3!G159</f>
        <v>119.07487999999999</v>
      </c>
      <c r="H161" s="40" t="str">
        <f>Tabela_3!H159</f>
        <v>...</v>
      </c>
      <c r="I161" s="40">
        <f>Tabela_3!I159</f>
        <v>104.52804</v>
      </c>
      <c r="J161" s="40">
        <f>Tabela_3!J159</f>
        <v>142.86878999999999</v>
      </c>
      <c r="K161" s="40">
        <f>Tabela_3!K159</f>
        <v>115.81692</v>
      </c>
      <c r="L161" s="40">
        <f>Tabela_3!L159</f>
        <v>182.28874999999999</v>
      </c>
      <c r="M161" s="40">
        <f>Tabela_3!M159</f>
        <v>91.847939999999994</v>
      </c>
      <c r="N161" s="40">
        <f>Tabela_3!N159</f>
        <v>115.09905999999999</v>
      </c>
      <c r="O161" s="40">
        <f>Tabela_3!O159</f>
        <v>101.37739000000001</v>
      </c>
      <c r="P161" s="40">
        <f>Tabela_3!P159</f>
        <v>103.44182000000001</v>
      </c>
      <c r="Q161" s="40">
        <f>Tabela_3!Q159</f>
        <v>106.04268</v>
      </c>
    </row>
    <row r="162" spans="1:17" x14ac:dyDescent="0.25">
      <c r="A162" s="37">
        <v>41944</v>
      </c>
      <c r="B162" s="40">
        <f>Tabela_3!B160</f>
        <v>114.74177</v>
      </c>
      <c r="C162" s="40">
        <f>Tabela_3!C160</f>
        <v>121.58539</v>
      </c>
      <c r="D162" s="40">
        <f>Tabela_3!D160</f>
        <v>104.87842999999999</v>
      </c>
      <c r="E162" s="40">
        <f>Tabela_3!E160</f>
        <v>87.351420000000005</v>
      </c>
      <c r="F162" s="40" t="str">
        <f>Tabela_3!F160</f>
        <v>...</v>
      </c>
      <c r="G162" s="40">
        <f>Tabela_3!G160</f>
        <v>117.41692</v>
      </c>
      <c r="H162" s="40" t="str">
        <f>Tabela_3!H160</f>
        <v>...</v>
      </c>
      <c r="I162" s="40">
        <f>Tabela_3!I160</f>
        <v>107.16888</v>
      </c>
      <c r="J162" s="40">
        <f>Tabela_3!J160</f>
        <v>143.70739</v>
      </c>
      <c r="K162" s="40">
        <f>Tabela_3!K160</f>
        <v>113.40688</v>
      </c>
      <c r="L162" s="40">
        <f>Tabela_3!L160</f>
        <v>181.79274000000001</v>
      </c>
      <c r="M162" s="40">
        <f>Tabela_3!M160</f>
        <v>92.85942</v>
      </c>
      <c r="N162" s="40">
        <f>Tabela_3!N160</f>
        <v>110.11199000000001</v>
      </c>
      <c r="O162" s="40">
        <f>Tabela_3!O160</f>
        <v>99.649029999999996</v>
      </c>
      <c r="P162" s="40">
        <f>Tabela_3!P160</f>
        <v>99.649630000000002</v>
      </c>
      <c r="Q162" s="40">
        <f>Tabela_3!Q160</f>
        <v>104.5264</v>
      </c>
    </row>
    <row r="163" spans="1:17" x14ac:dyDescent="0.25">
      <c r="A163" s="37">
        <v>41974</v>
      </c>
      <c r="B163" s="40">
        <f>Tabela_3!B161</f>
        <v>111.40898</v>
      </c>
      <c r="C163" s="40">
        <f>Tabela_3!C161</f>
        <v>120.4726</v>
      </c>
      <c r="D163" s="40">
        <f>Tabela_3!D161</f>
        <v>113.42103</v>
      </c>
      <c r="E163" s="40">
        <f>Tabela_3!E161</f>
        <v>87.369259999999997</v>
      </c>
      <c r="F163" s="40" t="str">
        <f>Tabela_3!F161</f>
        <v>...</v>
      </c>
      <c r="G163" s="40">
        <f>Tabela_3!G161</f>
        <v>120.53637999999999</v>
      </c>
      <c r="H163" s="40" t="str">
        <f>Tabela_3!H161</f>
        <v>...</v>
      </c>
      <c r="I163" s="40">
        <f>Tabela_3!I161</f>
        <v>106.30664</v>
      </c>
      <c r="J163" s="40">
        <f>Tabela_3!J161</f>
        <v>136.78908999999999</v>
      </c>
      <c r="K163" s="40">
        <f>Tabela_3!K161</f>
        <v>110.56523</v>
      </c>
      <c r="L163" s="40">
        <f>Tabela_3!L161</f>
        <v>178.51772</v>
      </c>
      <c r="M163" s="40">
        <f>Tabela_3!M161</f>
        <v>94.198589999999996</v>
      </c>
      <c r="N163" s="40">
        <f>Tabela_3!N161</f>
        <v>109.54927000000001</v>
      </c>
      <c r="O163" s="40">
        <f>Tabela_3!O161</f>
        <v>99.893339999999995</v>
      </c>
      <c r="P163" s="40">
        <f>Tabela_3!P161</f>
        <v>94.007909999999995</v>
      </c>
      <c r="Q163" s="40">
        <f>Tabela_3!Q161</f>
        <v>98.144570000000002</v>
      </c>
    </row>
    <row r="164" spans="1:17" x14ac:dyDescent="0.25">
      <c r="A164" s="37">
        <v>42005</v>
      </c>
      <c r="B164" s="40">
        <f>Tabela_3!B162</f>
        <v>112.09996</v>
      </c>
      <c r="C164" s="40">
        <f>Tabela_3!C162</f>
        <v>117.92022</v>
      </c>
      <c r="D164" s="40">
        <f>Tabela_3!D162</f>
        <v>110.12179</v>
      </c>
      <c r="E164" s="40">
        <f>Tabela_3!E162</f>
        <v>84.242649999999998</v>
      </c>
      <c r="F164" s="40" t="str">
        <f>Tabela_3!F162</f>
        <v>...</v>
      </c>
      <c r="G164" s="40">
        <f>Tabela_3!G162</f>
        <v>114.52439</v>
      </c>
      <c r="H164" s="40" t="str">
        <f>Tabela_3!H162</f>
        <v>...</v>
      </c>
      <c r="I164" s="40">
        <f>Tabela_3!I162</f>
        <v>122.37220000000001</v>
      </c>
      <c r="J164" s="40">
        <f>Tabela_3!J162</f>
        <v>120.98412999999999</v>
      </c>
      <c r="K164" s="40">
        <f>Tabela_3!K162</f>
        <v>115.4747</v>
      </c>
      <c r="L164" s="40">
        <f>Tabela_3!L162</f>
        <v>184.64353</v>
      </c>
      <c r="M164" s="40">
        <f>Tabela_3!M162</f>
        <v>94.362340000000003</v>
      </c>
      <c r="N164" s="40">
        <f>Tabela_3!N162</f>
        <v>111.64865</v>
      </c>
      <c r="O164" s="40">
        <f>Tabela_3!O162</f>
        <v>96.414550000000006</v>
      </c>
      <c r="P164" s="40">
        <f>Tabela_3!P162</f>
        <v>95.985110000000006</v>
      </c>
      <c r="Q164" s="40">
        <f>Tabela_3!Q162</f>
        <v>94.070589999999996</v>
      </c>
    </row>
    <row r="165" spans="1:17" x14ac:dyDescent="0.25">
      <c r="A165" s="37">
        <v>42036</v>
      </c>
      <c r="B165" s="40">
        <f>Tabela_3!B163</f>
        <v>111.20771000000001</v>
      </c>
      <c r="C165" s="40">
        <f>Tabela_3!C163</f>
        <v>116.61905</v>
      </c>
      <c r="D165" s="40">
        <f>Tabela_3!D163</f>
        <v>106.49961999999999</v>
      </c>
      <c r="E165" s="40">
        <f>Tabela_3!E163</f>
        <v>87.339910000000003</v>
      </c>
      <c r="F165" s="40" t="str">
        <f>Tabela_3!F163</f>
        <v>...</v>
      </c>
      <c r="G165" s="40">
        <f>Tabela_3!G163</f>
        <v>115.18183000000001</v>
      </c>
      <c r="H165" s="40" t="str">
        <f>Tabela_3!H163</f>
        <v>...</v>
      </c>
      <c r="I165" s="40">
        <f>Tabela_3!I163</f>
        <v>121.04362</v>
      </c>
      <c r="J165" s="40">
        <f>Tabela_3!J163</f>
        <v>110.97129</v>
      </c>
      <c r="K165" s="40">
        <f>Tabela_3!K163</f>
        <v>111.59466</v>
      </c>
      <c r="L165" s="40">
        <f>Tabela_3!L163</f>
        <v>185.95151999999999</v>
      </c>
      <c r="M165" s="40">
        <f>Tabela_3!M163</f>
        <v>88.006699999999995</v>
      </c>
      <c r="N165" s="40">
        <f>Tabela_3!N163</f>
        <v>110.50012</v>
      </c>
      <c r="O165" s="40">
        <f>Tabela_3!O163</f>
        <v>95.236419999999995</v>
      </c>
      <c r="P165" s="40">
        <f>Tabela_3!P163</f>
        <v>94.767390000000006</v>
      </c>
      <c r="Q165" s="40">
        <f>Tabela_3!Q163</f>
        <v>94.201179999999994</v>
      </c>
    </row>
    <row r="166" spans="1:17" x14ac:dyDescent="0.25">
      <c r="A166" s="37">
        <v>42064</v>
      </c>
      <c r="B166" s="40">
        <f>Tabela_3!B164</f>
        <v>110.63352</v>
      </c>
      <c r="C166" s="40">
        <f>Tabela_3!C164</f>
        <v>123.8801</v>
      </c>
      <c r="D166" s="40">
        <f>Tabela_3!D164</f>
        <v>97.422060000000002</v>
      </c>
      <c r="E166" s="40">
        <f>Tabela_3!E164</f>
        <v>90.065259999999995</v>
      </c>
      <c r="F166" s="40" t="str">
        <f>Tabela_3!F164</f>
        <v>...</v>
      </c>
      <c r="G166" s="40">
        <f>Tabela_3!G164</f>
        <v>111.20828</v>
      </c>
      <c r="H166" s="40" t="str">
        <f>Tabela_3!H164</f>
        <v>...</v>
      </c>
      <c r="I166" s="40">
        <f>Tabela_3!I164</f>
        <v>116.48248</v>
      </c>
      <c r="J166" s="40">
        <f>Tabela_3!J164</f>
        <v>136.37726000000001</v>
      </c>
      <c r="K166" s="40">
        <f>Tabela_3!K164</f>
        <v>109.9753</v>
      </c>
      <c r="L166" s="40">
        <f>Tabela_3!L164</f>
        <v>185.74252999999999</v>
      </c>
      <c r="M166" s="40">
        <f>Tabela_3!M164</f>
        <v>92.31653</v>
      </c>
      <c r="N166" s="40">
        <f>Tabela_3!N164</f>
        <v>108.59323999999999</v>
      </c>
      <c r="O166" s="40">
        <f>Tabela_3!O164</f>
        <v>92.899519999999995</v>
      </c>
      <c r="P166" s="40">
        <f>Tabela_3!P164</f>
        <v>95.56559</v>
      </c>
      <c r="Q166" s="40">
        <f>Tabela_3!Q164</f>
        <v>96.518770000000004</v>
      </c>
    </row>
    <row r="167" spans="1:17" x14ac:dyDescent="0.25">
      <c r="A167" s="37">
        <v>42095</v>
      </c>
      <c r="B167" s="40">
        <f>Tabela_3!B165</f>
        <v>108.52791999999999</v>
      </c>
      <c r="C167" s="40">
        <f>Tabela_3!C165</f>
        <v>119.88871</v>
      </c>
      <c r="D167" s="40">
        <f>Tabela_3!D165</f>
        <v>98.326589999999996</v>
      </c>
      <c r="E167" s="40">
        <f>Tabela_3!E165</f>
        <v>90.082319999999996</v>
      </c>
      <c r="F167" s="40" t="str">
        <f>Tabela_3!F165</f>
        <v>...</v>
      </c>
      <c r="G167" s="40">
        <f>Tabela_3!G165</f>
        <v>107.31285</v>
      </c>
      <c r="H167" s="40" t="str">
        <f>Tabela_3!H165</f>
        <v>...</v>
      </c>
      <c r="I167" s="40">
        <f>Tabela_3!I165</f>
        <v>107.11687999999999</v>
      </c>
      <c r="J167" s="40">
        <f>Tabela_3!J165</f>
        <v>130.67769000000001</v>
      </c>
      <c r="K167" s="40">
        <f>Tabela_3!K165</f>
        <v>108.75866000000001</v>
      </c>
      <c r="L167" s="40">
        <f>Tabela_3!L165</f>
        <v>182.95405</v>
      </c>
      <c r="M167" s="40">
        <f>Tabela_3!M165</f>
        <v>92.061459999999997</v>
      </c>
      <c r="N167" s="40">
        <f>Tabela_3!N165</f>
        <v>105.22378999999999</v>
      </c>
      <c r="O167" s="40">
        <f>Tabela_3!O165</f>
        <v>98.674589999999995</v>
      </c>
      <c r="P167" s="40">
        <f>Tabela_3!P165</f>
        <v>94.929180000000002</v>
      </c>
      <c r="Q167" s="40">
        <f>Tabela_3!Q165</f>
        <v>95.142359999999996</v>
      </c>
    </row>
    <row r="168" spans="1:17" x14ac:dyDescent="0.25">
      <c r="A168" s="37">
        <v>42125</v>
      </c>
      <c r="B168" s="40">
        <f>Tabela_3!B166</f>
        <v>107.32212</v>
      </c>
      <c r="C168" s="40">
        <f>Tabela_3!C166</f>
        <v>116.58114999999999</v>
      </c>
      <c r="D168" s="40">
        <f>Tabela_3!D166</f>
        <v>95.233789999999999</v>
      </c>
      <c r="E168" s="40">
        <f>Tabela_3!E166</f>
        <v>86.619280000000003</v>
      </c>
      <c r="F168" s="40" t="str">
        <f>Tabela_3!F166</f>
        <v>...</v>
      </c>
      <c r="G168" s="40">
        <f>Tabela_3!G166</f>
        <v>106.75841</v>
      </c>
      <c r="H168" s="40" t="str">
        <f>Tabela_3!H166</f>
        <v>...</v>
      </c>
      <c r="I168" s="40">
        <f>Tabela_3!I166</f>
        <v>102.71299999999999</v>
      </c>
      <c r="J168" s="40">
        <f>Tabela_3!J166</f>
        <v>129.04376999999999</v>
      </c>
      <c r="K168" s="40">
        <f>Tabela_3!K166</f>
        <v>108.74867999999999</v>
      </c>
      <c r="L168" s="40">
        <f>Tabela_3!L166</f>
        <v>184.79827</v>
      </c>
      <c r="M168" s="40">
        <f>Tabela_3!M166</f>
        <v>90.306929999999994</v>
      </c>
      <c r="N168" s="40">
        <f>Tabela_3!N166</f>
        <v>101.08676</v>
      </c>
      <c r="O168" s="40">
        <f>Tabela_3!O166</f>
        <v>91.973569999999995</v>
      </c>
      <c r="P168" s="40">
        <f>Tabela_3!P166</f>
        <v>94.373570000000001</v>
      </c>
      <c r="Q168" s="40">
        <f>Tabela_3!Q166</f>
        <v>91.064250000000001</v>
      </c>
    </row>
    <row r="169" spans="1:17" x14ac:dyDescent="0.25">
      <c r="A169" s="37">
        <v>42156</v>
      </c>
      <c r="B169" s="40">
        <f>Tabela_3!B167</f>
        <v>106.46569</v>
      </c>
      <c r="C169" s="40">
        <f>Tabela_3!C167</f>
        <v>119.19607999999999</v>
      </c>
      <c r="D169" s="40">
        <f>Tabela_3!D167</f>
        <v>96.480220000000003</v>
      </c>
      <c r="E169" s="40">
        <f>Tabela_3!E167</f>
        <v>85.554720000000003</v>
      </c>
      <c r="F169" s="40" t="str">
        <f>Tabela_3!F167</f>
        <v>...</v>
      </c>
      <c r="G169" s="40">
        <f>Tabela_3!G167</f>
        <v>109.76003</v>
      </c>
      <c r="H169" s="40" t="str">
        <f>Tabela_3!H167</f>
        <v>...</v>
      </c>
      <c r="I169" s="40">
        <f>Tabela_3!I167</f>
        <v>104.34334</v>
      </c>
      <c r="J169" s="40">
        <f>Tabela_3!J167</f>
        <v>134.76455000000001</v>
      </c>
      <c r="K169" s="40">
        <f>Tabela_3!K167</f>
        <v>109.37785</v>
      </c>
      <c r="L169" s="40">
        <f>Tabela_3!L167</f>
        <v>187.3091</v>
      </c>
      <c r="M169" s="40">
        <f>Tabela_3!M167</f>
        <v>90.628020000000006</v>
      </c>
      <c r="N169" s="40">
        <f>Tabela_3!N167</f>
        <v>102.98996</v>
      </c>
      <c r="O169" s="40">
        <f>Tabela_3!O167</f>
        <v>95.935569999999998</v>
      </c>
      <c r="P169" s="40">
        <f>Tabela_3!P167</f>
        <v>92.476159999999993</v>
      </c>
      <c r="Q169" s="40">
        <f>Tabela_3!Q167</f>
        <v>86.752489999999995</v>
      </c>
    </row>
    <row r="170" spans="1:17" x14ac:dyDescent="0.25">
      <c r="A170" s="37">
        <v>42186</v>
      </c>
      <c r="B170" s="40">
        <f>Tabela_3!B168</f>
        <v>104.58033</v>
      </c>
      <c r="C170" s="40">
        <f>Tabela_3!C168</f>
        <v>120.26963000000001</v>
      </c>
      <c r="D170" s="40">
        <f>Tabela_3!D168</f>
        <v>92.193190000000001</v>
      </c>
      <c r="E170" s="40">
        <f>Tabela_3!E168</f>
        <v>86.288820000000001</v>
      </c>
      <c r="F170" s="40" t="str">
        <f>Tabela_3!F168</f>
        <v>...</v>
      </c>
      <c r="G170" s="40">
        <f>Tabela_3!G168</f>
        <v>104.98208</v>
      </c>
      <c r="H170" s="40" t="str">
        <f>Tabela_3!H168</f>
        <v>...</v>
      </c>
      <c r="I170" s="40">
        <f>Tabela_3!I168</f>
        <v>104.20725</v>
      </c>
      <c r="J170" s="40">
        <f>Tabela_3!J168</f>
        <v>139.40289000000001</v>
      </c>
      <c r="K170" s="40">
        <f>Tabela_3!K168</f>
        <v>107.16682</v>
      </c>
      <c r="L170" s="40">
        <f>Tabela_3!L168</f>
        <v>181.58611999999999</v>
      </c>
      <c r="M170" s="40">
        <f>Tabela_3!M168</f>
        <v>89.550479999999993</v>
      </c>
      <c r="N170" s="40">
        <f>Tabela_3!N168</f>
        <v>99.194739999999996</v>
      </c>
      <c r="O170" s="40">
        <f>Tabela_3!O168</f>
        <v>88.222099999999998</v>
      </c>
      <c r="P170" s="40">
        <f>Tabela_3!P168</f>
        <v>90.716970000000003</v>
      </c>
      <c r="Q170" s="40">
        <f>Tabela_3!Q168</f>
        <v>94.297049999999999</v>
      </c>
    </row>
    <row r="171" spans="1:17" x14ac:dyDescent="0.25">
      <c r="A171" s="37">
        <v>42217</v>
      </c>
      <c r="B171" s="40">
        <f>Tabela_3!B169</f>
        <v>105.03946000000001</v>
      </c>
      <c r="C171" s="40">
        <f>Tabela_3!C169</f>
        <v>118.66539</v>
      </c>
      <c r="D171" s="40">
        <f>Tabela_3!D169</f>
        <v>93.051820000000006</v>
      </c>
      <c r="E171" s="40">
        <f>Tabela_3!E169</f>
        <v>81.627210000000005</v>
      </c>
      <c r="F171" s="40" t="str">
        <f>Tabela_3!F169</f>
        <v>...</v>
      </c>
      <c r="G171" s="40">
        <f>Tabela_3!G169</f>
        <v>106.58617</v>
      </c>
      <c r="H171" s="40" t="str">
        <f>Tabela_3!H169</f>
        <v>...</v>
      </c>
      <c r="I171" s="40">
        <f>Tabela_3!I169</f>
        <v>100.68523999999999</v>
      </c>
      <c r="J171" s="40">
        <f>Tabela_3!J169</f>
        <v>135.37674999999999</v>
      </c>
      <c r="K171" s="40">
        <f>Tabela_3!K169</f>
        <v>108.49469000000001</v>
      </c>
      <c r="L171" s="40">
        <f>Tabela_3!L169</f>
        <v>180.60029</v>
      </c>
      <c r="M171" s="40">
        <f>Tabela_3!M169</f>
        <v>90.547470000000004</v>
      </c>
      <c r="N171" s="40">
        <f>Tabela_3!N169</f>
        <v>97.993889999999993</v>
      </c>
      <c r="O171" s="40">
        <f>Tabela_3!O169</f>
        <v>87.051140000000004</v>
      </c>
      <c r="P171" s="40">
        <f>Tabela_3!P169</f>
        <v>91.583150000000003</v>
      </c>
      <c r="Q171" s="40">
        <f>Tabela_3!Q169</f>
        <v>90.380650000000003</v>
      </c>
    </row>
    <row r="172" spans="1:17" x14ac:dyDescent="0.25">
      <c r="A172" s="37">
        <v>42248</v>
      </c>
      <c r="B172" s="40">
        <f>Tabela_3!B170</f>
        <v>102.65304999999999</v>
      </c>
      <c r="C172" s="40">
        <f>Tabela_3!C170</f>
        <v>117.04358000000001</v>
      </c>
      <c r="D172" s="40">
        <f>Tabela_3!D170</f>
        <v>95.729060000000004</v>
      </c>
      <c r="E172" s="40">
        <f>Tabela_3!E170</f>
        <v>91.911670000000001</v>
      </c>
      <c r="F172" s="40" t="str">
        <f>Tabela_3!F170</f>
        <v>...</v>
      </c>
      <c r="G172" s="40">
        <f>Tabela_3!G170</f>
        <v>107.6972</v>
      </c>
      <c r="H172" s="40" t="str">
        <f>Tabela_3!H170</f>
        <v>...</v>
      </c>
      <c r="I172" s="40">
        <f>Tabela_3!I170</f>
        <v>101.14851</v>
      </c>
      <c r="J172" s="40">
        <f>Tabela_3!J170</f>
        <v>128.54501999999999</v>
      </c>
      <c r="K172" s="40">
        <f>Tabela_3!K170</f>
        <v>106.06927</v>
      </c>
      <c r="L172" s="40">
        <f>Tabela_3!L170</f>
        <v>181.73328000000001</v>
      </c>
      <c r="M172" s="40">
        <f>Tabela_3!M170</f>
        <v>81.708200000000005</v>
      </c>
      <c r="N172" s="40">
        <f>Tabela_3!N170</f>
        <v>97.197450000000003</v>
      </c>
      <c r="O172" s="40">
        <f>Tabela_3!O170</f>
        <v>94.072580000000002</v>
      </c>
      <c r="P172" s="40">
        <f>Tabela_3!P170</f>
        <v>89.365780000000001</v>
      </c>
      <c r="Q172" s="40">
        <f>Tabela_3!Q170</f>
        <v>89.3887</v>
      </c>
    </row>
    <row r="173" spans="1:17" x14ac:dyDescent="0.25">
      <c r="A173" s="37">
        <v>42278</v>
      </c>
      <c r="B173" s="40">
        <f>Tabela_3!B171</f>
        <v>102.44681</v>
      </c>
      <c r="C173" s="40">
        <f>Tabela_3!C171</f>
        <v>116.12818</v>
      </c>
      <c r="D173" s="40">
        <f>Tabela_3!D171</f>
        <v>87.159599999999998</v>
      </c>
      <c r="E173" s="40">
        <f>Tabela_3!E171</f>
        <v>87.975610000000003</v>
      </c>
      <c r="F173" s="40" t="str">
        <f>Tabela_3!F171</f>
        <v>...</v>
      </c>
      <c r="G173" s="40">
        <f>Tabela_3!G171</f>
        <v>107.26418</v>
      </c>
      <c r="H173" s="40" t="str">
        <f>Tabela_3!H171</f>
        <v>...</v>
      </c>
      <c r="I173" s="40">
        <f>Tabela_3!I171</f>
        <v>98.870419999999996</v>
      </c>
      <c r="J173" s="40">
        <f>Tabela_3!J171</f>
        <v>129.04761999999999</v>
      </c>
      <c r="K173" s="40">
        <f>Tabela_3!K171</f>
        <v>107.90562</v>
      </c>
      <c r="L173" s="40">
        <f>Tabela_3!L171</f>
        <v>172.64404999999999</v>
      </c>
      <c r="M173" s="40">
        <f>Tabela_3!M171</f>
        <v>80.224249999999998</v>
      </c>
      <c r="N173" s="40">
        <f>Tabela_3!N171</f>
        <v>99.400589999999994</v>
      </c>
      <c r="O173" s="40">
        <f>Tabela_3!O171</f>
        <v>87.606610000000003</v>
      </c>
      <c r="P173" s="40">
        <f>Tabela_3!P171</f>
        <v>90.045259999999999</v>
      </c>
      <c r="Q173" s="40">
        <f>Tabela_3!Q171</f>
        <v>88.407730000000001</v>
      </c>
    </row>
    <row r="174" spans="1:17" x14ac:dyDescent="0.25">
      <c r="A174" s="37">
        <v>42309</v>
      </c>
      <c r="B174" s="40">
        <f>Tabela_3!B172</f>
        <v>100.71702999999999</v>
      </c>
      <c r="C174" s="40">
        <f>Tabela_3!C172</f>
        <v>113.88242</v>
      </c>
      <c r="D174" s="40">
        <f>Tabela_3!D172</f>
        <v>82.656530000000004</v>
      </c>
      <c r="E174" s="40">
        <f>Tabela_3!E172</f>
        <v>88.96875</v>
      </c>
      <c r="F174" s="40" t="str">
        <f>Tabela_3!F172</f>
        <v>...</v>
      </c>
      <c r="G174" s="40">
        <f>Tabela_3!G172</f>
        <v>104.50530999999999</v>
      </c>
      <c r="H174" s="40" t="str">
        <f>Tabela_3!H172</f>
        <v>...</v>
      </c>
      <c r="I174" s="40">
        <f>Tabela_3!I172</f>
        <v>104.75299</v>
      </c>
      <c r="J174" s="40">
        <f>Tabela_3!J172</f>
        <v>124.3035</v>
      </c>
      <c r="K174" s="40">
        <f>Tabela_3!K172</f>
        <v>101.08163</v>
      </c>
      <c r="L174" s="40">
        <f>Tabela_3!L172</f>
        <v>145.90275</v>
      </c>
      <c r="M174" s="40">
        <f>Tabela_3!M172</f>
        <v>81.846810000000005</v>
      </c>
      <c r="N174" s="40">
        <f>Tabela_3!N172</f>
        <v>95.835819999999998</v>
      </c>
      <c r="O174" s="40">
        <f>Tabela_3!O172</f>
        <v>85.281980000000004</v>
      </c>
      <c r="P174" s="40">
        <f>Tabela_3!P172</f>
        <v>91.983080000000001</v>
      </c>
      <c r="Q174" s="40">
        <f>Tabela_3!Q172</f>
        <v>89.179839999999999</v>
      </c>
    </row>
    <row r="175" spans="1:17" x14ac:dyDescent="0.25">
      <c r="A175" s="37">
        <v>42339</v>
      </c>
      <c r="B175" s="40">
        <f>Tabela_3!B173</f>
        <v>99.153580000000005</v>
      </c>
      <c r="C175" s="40">
        <f>Tabela_3!C173</f>
        <v>114.68557</v>
      </c>
      <c r="D175" s="40">
        <f>Tabela_3!D173</f>
        <v>82.926540000000003</v>
      </c>
      <c r="E175" s="40">
        <f>Tabela_3!E173</f>
        <v>88.454279999999997</v>
      </c>
      <c r="F175" s="40" t="str">
        <f>Tabela_3!F173</f>
        <v>...</v>
      </c>
      <c r="G175" s="40">
        <f>Tabela_3!G173</f>
        <v>104.03975</v>
      </c>
      <c r="H175" s="40" t="str">
        <f>Tabela_3!H173</f>
        <v>...</v>
      </c>
      <c r="I175" s="40">
        <f>Tabela_3!I173</f>
        <v>90.718310000000002</v>
      </c>
      <c r="J175" s="40">
        <f>Tabela_3!J173</f>
        <v>131.53941</v>
      </c>
      <c r="K175" s="40">
        <f>Tabela_3!K173</f>
        <v>100.97271000000001</v>
      </c>
      <c r="L175" s="40">
        <f>Tabela_3!L173</f>
        <v>146.26777999999999</v>
      </c>
      <c r="M175" s="40">
        <f>Tabela_3!M173</f>
        <v>83.843320000000006</v>
      </c>
      <c r="N175" s="40">
        <f>Tabela_3!N173</f>
        <v>98.162670000000006</v>
      </c>
      <c r="O175" s="40">
        <f>Tabela_3!O173</f>
        <v>86.713279999999997</v>
      </c>
      <c r="P175" s="40">
        <f>Tabela_3!P173</f>
        <v>85.643349999999998</v>
      </c>
      <c r="Q175" s="40">
        <f>Tabela_3!Q173</f>
        <v>88.135159999999999</v>
      </c>
    </row>
    <row r="176" spans="1:17" x14ac:dyDescent="0.25">
      <c r="A176" s="37">
        <v>42370</v>
      </c>
      <c r="B176" s="40">
        <f>Tabela_3!B174</f>
        <v>100.07902</v>
      </c>
      <c r="C176" s="40">
        <f>Tabela_3!C174</f>
        <v>114.9359</v>
      </c>
      <c r="D176" s="40">
        <f>Tabela_3!D174</f>
        <v>77.65849</v>
      </c>
      <c r="E176" s="40">
        <f>Tabela_3!E174</f>
        <v>91.829089999999994</v>
      </c>
      <c r="F176" s="40" t="str">
        <f>Tabela_3!F174</f>
        <v>...</v>
      </c>
      <c r="G176" s="40">
        <f>Tabela_3!G174</f>
        <v>103.6182</v>
      </c>
      <c r="H176" s="40" t="str">
        <f>Tabela_3!H174</f>
        <v>...</v>
      </c>
      <c r="I176" s="40">
        <f>Tabela_3!I174</f>
        <v>85.216639999999998</v>
      </c>
      <c r="J176" s="40">
        <f>Tabela_3!J174</f>
        <v>133.20189999999999</v>
      </c>
      <c r="K176" s="40">
        <f>Tabela_3!K174</f>
        <v>96.600669999999994</v>
      </c>
      <c r="L176" s="40">
        <f>Tabela_3!L174</f>
        <v>135.8766</v>
      </c>
      <c r="M176" s="40">
        <f>Tabela_3!M174</f>
        <v>80.84393</v>
      </c>
      <c r="N176" s="40">
        <f>Tabela_3!N174</f>
        <v>96.672619999999995</v>
      </c>
      <c r="O176" s="40">
        <f>Tabela_3!O174</f>
        <v>86.447149999999993</v>
      </c>
      <c r="P176" s="40">
        <f>Tabela_3!P174</f>
        <v>88.906289999999998</v>
      </c>
      <c r="Q176" s="40">
        <f>Tabela_3!Q174</f>
        <v>93.381789999999995</v>
      </c>
    </row>
    <row r="177" spans="1:17" x14ac:dyDescent="0.25">
      <c r="A177" s="37">
        <v>42401</v>
      </c>
      <c r="B177" s="40">
        <f>Tabela_3!B175</f>
        <v>99.116200000000006</v>
      </c>
      <c r="C177" s="40">
        <f>Tabela_3!C175</f>
        <v>113.93600000000001</v>
      </c>
      <c r="D177" s="40">
        <f>Tabela_3!D175</f>
        <v>81.122810000000001</v>
      </c>
      <c r="E177" s="40">
        <f>Tabela_3!E175</f>
        <v>100.22407</v>
      </c>
      <c r="F177" s="40" t="str">
        <f>Tabela_3!F175</f>
        <v>...</v>
      </c>
      <c r="G177" s="40">
        <f>Tabela_3!G175</f>
        <v>104.97289000000001</v>
      </c>
      <c r="H177" s="40" t="str">
        <f>Tabela_3!H175</f>
        <v>...</v>
      </c>
      <c r="I177" s="40">
        <f>Tabela_3!I175</f>
        <v>93.829639999999998</v>
      </c>
      <c r="J177" s="40">
        <f>Tabela_3!J175</f>
        <v>121.9209</v>
      </c>
      <c r="K177" s="40">
        <f>Tabela_3!K175</f>
        <v>102.17977999999999</v>
      </c>
      <c r="L177" s="40">
        <f>Tabela_3!L175</f>
        <v>154.54659000000001</v>
      </c>
      <c r="M177" s="40">
        <f>Tabela_3!M175</f>
        <v>84.13655</v>
      </c>
      <c r="N177" s="40">
        <f>Tabela_3!N175</f>
        <v>99.026349999999994</v>
      </c>
      <c r="O177" s="40">
        <f>Tabela_3!O175</f>
        <v>88.412689999999998</v>
      </c>
      <c r="P177" s="40">
        <f>Tabela_3!P175</f>
        <v>86.734210000000004</v>
      </c>
      <c r="Q177" s="40">
        <f>Tabela_3!Q175</f>
        <v>87.362250000000003</v>
      </c>
    </row>
    <row r="178" spans="1:17" x14ac:dyDescent="0.25">
      <c r="A178" s="37">
        <v>42430</v>
      </c>
      <c r="B178" s="40">
        <f>Tabela_3!B176</f>
        <v>99.536510000000007</v>
      </c>
      <c r="C178" s="40">
        <f>Tabela_3!C176</f>
        <v>118.0382</v>
      </c>
      <c r="D178" s="40">
        <f>Tabela_3!D176</f>
        <v>88.203479999999999</v>
      </c>
      <c r="E178" s="40">
        <f>Tabela_3!E176</f>
        <v>96.370949999999993</v>
      </c>
      <c r="F178" s="40" t="str">
        <f>Tabela_3!F176</f>
        <v>...</v>
      </c>
      <c r="G178" s="40">
        <f>Tabela_3!G176</f>
        <v>105.53382999999999</v>
      </c>
      <c r="H178" s="40" t="str">
        <f>Tabela_3!H176</f>
        <v>...</v>
      </c>
      <c r="I178" s="40">
        <f>Tabela_3!I176</f>
        <v>93.518190000000004</v>
      </c>
      <c r="J178" s="40">
        <f>Tabela_3!J176</f>
        <v>129.86469</v>
      </c>
      <c r="K178" s="40">
        <f>Tabela_3!K176</f>
        <v>103.29661</v>
      </c>
      <c r="L178" s="40">
        <f>Tabela_3!L176</f>
        <v>145.72640000000001</v>
      </c>
      <c r="M178" s="40">
        <f>Tabela_3!M176</f>
        <v>82.450339999999997</v>
      </c>
      <c r="N178" s="40">
        <f>Tabela_3!N176</f>
        <v>99.600489999999994</v>
      </c>
      <c r="O178" s="40">
        <f>Tabela_3!O176</f>
        <v>91.731610000000003</v>
      </c>
      <c r="P178" s="40">
        <f>Tabela_3!P176</f>
        <v>89.240889999999993</v>
      </c>
      <c r="Q178" s="40">
        <f>Tabela_3!Q176</f>
        <v>87.650270000000006</v>
      </c>
    </row>
    <row r="179" spans="1:17" x14ac:dyDescent="0.25">
      <c r="A179" s="37">
        <v>42461</v>
      </c>
      <c r="B179" s="40">
        <f>Tabela_3!B177</f>
        <v>99.612459999999999</v>
      </c>
      <c r="C179" s="40">
        <f>Tabela_3!C177</f>
        <v>114.36901</v>
      </c>
      <c r="D179" s="40">
        <f>Tabela_3!D177</f>
        <v>79.083370000000002</v>
      </c>
      <c r="E179" s="40">
        <f>Tabela_3!E177</f>
        <v>98.839290000000005</v>
      </c>
      <c r="F179" s="40" t="str">
        <f>Tabela_3!F177</f>
        <v>...</v>
      </c>
      <c r="G179" s="40">
        <f>Tabela_3!G177</f>
        <v>105.18459</v>
      </c>
      <c r="H179" s="40" t="str">
        <f>Tabela_3!H177</f>
        <v>...</v>
      </c>
      <c r="I179" s="40">
        <f>Tabela_3!I177</f>
        <v>99.657070000000004</v>
      </c>
      <c r="J179" s="40">
        <f>Tabela_3!J177</f>
        <v>126.02119999999999</v>
      </c>
      <c r="K179" s="40">
        <f>Tabela_3!K177</f>
        <v>103.0401</v>
      </c>
      <c r="L179" s="40">
        <f>Tabela_3!L177</f>
        <v>144.10087999999999</v>
      </c>
      <c r="M179" s="40">
        <f>Tabela_3!M177</f>
        <v>84.270769999999999</v>
      </c>
      <c r="N179" s="40">
        <f>Tabela_3!N177</f>
        <v>99.227149999999995</v>
      </c>
      <c r="O179" s="40">
        <f>Tabela_3!O177</f>
        <v>87.440579999999997</v>
      </c>
      <c r="P179" s="40">
        <f>Tabela_3!P177</f>
        <v>87.837190000000007</v>
      </c>
      <c r="Q179" s="40">
        <f>Tabela_3!Q177</f>
        <v>85.441149999999993</v>
      </c>
    </row>
    <row r="180" spans="1:17" x14ac:dyDescent="0.25">
      <c r="A180" s="37">
        <v>42491</v>
      </c>
      <c r="B180" s="40">
        <f>Tabela_3!B178</f>
        <v>99.989670000000004</v>
      </c>
      <c r="C180" s="40">
        <f>Tabela_3!C178</f>
        <v>117.10863000000001</v>
      </c>
      <c r="D180" s="40">
        <f>Tabela_3!D178</f>
        <v>90.249319999999997</v>
      </c>
      <c r="E180" s="40">
        <f>Tabela_3!E178</f>
        <v>93.511989999999997</v>
      </c>
      <c r="F180" s="40" t="str">
        <f>Tabela_3!F178</f>
        <v>...</v>
      </c>
      <c r="G180" s="40">
        <f>Tabela_3!G178</f>
        <v>105.55493</v>
      </c>
      <c r="H180" s="40" t="str">
        <f>Tabela_3!H178</f>
        <v>...</v>
      </c>
      <c r="I180" s="40">
        <f>Tabela_3!I178</f>
        <v>98.009730000000005</v>
      </c>
      <c r="J180" s="40">
        <f>Tabela_3!J178</f>
        <v>126.18617</v>
      </c>
      <c r="K180" s="40">
        <f>Tabela_3!K178</f>
        <v>102.50530000000001</v>
      </c>
      <c r="L180" s="40">
        <f>Tabela_3!L178</f>
        <v>144.96808999999999</v>
      </c>
      <c r="M180" s="40">
        <f>Tabela_3!M178</f>
        <v>85.803799999999995</v>
      </c>
      <c r="N180" s="40">
        <f>Tabela_3!N178</f>
        <v>96.734300000000005</v>
      </c>
      <c r="O180" s="40">
        <f>Tabela_3!O178</f>
        <v>85.261529999999993</v>
      </c>
      <c r="P180" s="40">
        <f>Tabela_3!P178</f>
        <v>89.265919999999994</v>
      </c>
      <c r="Q180" s="40">
        <f>Tabela_3!Q178</f>
        <v>88.259810000000002</v>
      </c>
    </row>
    <row r="181" spans="1:17" x14ac:dyDescent="0.25">
      <c r="A181" s="37">
        <v>42522</v>
      </c>
      <c r="B181" s="40">
        <f>Tabela_3!B179</f>
        <v>98.638869999999997</v>
      </c>
      <c r="C181" s="40">
        <f>Tabela_3!C179</f>
        <v>116.67962</v>
      </c>
      <c r="D181" s="40">
        <f>Tabela_3!D179</f>
        <v>86.84742</v>
      </c>
      <c r="E181" s="40">
        <f>Tabela_3!E179</f>
        <v>97.470770000000002</v>
      </c>
      <c r="F181" s="40" t="str">
        <f>Tabela_3!F179</f>
        <v>...</v>
      </c>
      <c r="G181" s="40">
        <f>Tabela_3!G179</f>
        <v>103.92925</v>
      </c>
      <c r="H181" s="40" t="str">
        <f>Tabela_3!H179</f>
        <v>...</v>
      </c>
      <c r="I181" s="40">
        <f>Tabela_3!I179</f>
        <v>98.420490000000001</v>
      </c>
      <c r="J181" s="40">
        <f>Tabela_3!J179</f>
        <v>128.01285999999999</v>
      </c>
      <c r="K181" s="40">
        <f>Tabela_3!K179</f>
        <v>101.10457</v>
      </c>
      <c r="L181" s="40">
        <f>Tabela_3!L179</f>
        <v>141.66914</v>
      </c>
      <c r="M181" s="40">
        <f>Tabela_3!M179</f>
        <v>87.006609999999995</v>
      </c>
      <c r="N181" s="40">
        <f>Tabela_3!N179</f>
        <v>96.990080000000006</v>
      </c>
      <c r="O181" s="40">
        <f>Tabela_3!O179</f>
        <v>86.754769999999994</v>
      </c>
      <c r="P181" s="40">
        <f>Tabela_3!P179</f>
        <v>91.296700000000001</v>
      </c>
      <c r="Q181" s="40">
        <f>Tabela_3!Q179</f>
        <v>86.711849999999998</v>
      </c>
    </row>
    <row r="182" spans="1:17" x14ac:dyDescent="0.25">
      <c r="A182" s="37">
        <v>42552</v>
      </c>
      <c r="B182" s="40">
        <f>Tabela_3!B180</f>
        <v>99.343919999999997</v>
      </c>
      <c r="C182" s="40">
        <f>Tabela_3!C180</f>
        <v>111.38164999999999</v>
      </c>
      <c r="D182" s="40">
        <f>Tabela_3!D180</f>
        <v>87.858549999999994</v>
      </c>
      <c r="E182" s="40">
        <f>Tabela_3!E180</f>
        <v>93.792730000000006</v>
      </c>
      <c r="F182" s="40" t="str">
        <f>Tabela_3!F180</f>
        <v>...</v>
      </c>
      <c r="G182" s="40">
        <f>Tabela_3!G180</f>
        <v>104.53744</v>
      </c>
      <c r="H182" s="40" t="str">
        <f>Tabela_3!H180</f>
        <v>...</v>
      </c>
      <c r="I182" s="40">
        <f>Tabela_3!I180</f>
        <v>100.05043999999999</v>
      </c>
      <c r="J182" s="40">
        <f>Tabela_3!J180</f>
        <v>112.43103000000001</v>
      </c>
      <c r="K182" s="40">
        <f>Tabela_3!K180</f>
        <v>102.65285</v>
      </c>
      <c r="L182" s="40">
        <f>Tabela_3!L180</f>
        <v>142.99197000000001</v>
      </c>
      <c r="M182" s="40">
        <f>Tabela_3!M180</f>
        <v>85.415120000000002</v>
      </c>
      <c r="N182" s="40">
        <f>Tabela_3!N180</f>
        <v>97.193449999999999</v>
      </c>
      <c r="O182" s="40">
        <f>Tabela_3!O180</f>
        <v>87.66095</v>
      </c>
      <c r="P182" s="40">
        <f>Tabela_3!P180</f>
        <v>89.760900000000007</v>
      </c>
      <c r="Q182" s="40">
        <f>Tabela_3!Q180</f>
        <v>85.464410000000001</v>
      </c>
    </row>
    <row r="183" spans="1:17" x14ac:dyDescent="0.25">
      <c r="A183" s="37">
        <v>42583</v>
      </c>
      <c r="B183" s="40">
        <f>Tabela_3!B181</f>
        <v>97.472710000000006</v>
      </c>
      <c r="C183" s="40">
        <f>Tabela_3!C181</f>
        <v>114.08369</v>
      </c>
      <c r="D183" s="40">
        <f>Tabela_3!D181</f>
        <v>86.403679999999994</v>
      </c>
      <c r="E183" s="40">
        <f>Tabela_3!E181</f>
        <v>94.990939999999995</v>
      </c>
      <c r="F183" s="40" t="str">
        <f>Tabela_3!F181</f>
        <v>...</v>
      </c>
      <c r="G183" s="40">
        <f>Tabela_3!G181</f>
        <v>102.92131000000001</v>
      </c>
      <c r="H183" s="40" t="str">
        <f>Tabela_3!H181</f>
        <v>...</v>
      </c>
      <c r="I183" s="40">
        <f>Tabela_3!I181</f>
        <v>97.617900000000006</v>
      </c>
      <c r="J183" s="40">
        <f>Tabela_3!J181</f>
        <v>120.43118</v>
      </c>
      <c r="K183" s="40">
        <f>Tabela_3!K181</f>
        <v>101.73585</v>
      </c>
      <c r="L183" s="40">
        <f>Tabela_3!L181</f>
        <v>135.47893999999999</v>
      </c>
      <c r="M183" s="40">
        <f>Tabela_3!M181</f>
        <v>86.765180000000001</v>
      </c>
      <c r="N183" s="40">
        <f>Tabela_3!N181</f>
        <v>95.027590000000004</v>
      </c>
      <c r="O183" s="40">
        <f>Tabela_3!O181</f>
        <v>84.137889999999999</v>
      </c>
      <c r="P183" s="40">
        <f>Tabela_3!P181</f>
        <v>89.350250000000003</v>
      </c>
      <c r="Q183" s="40">
        <f>Tabela_3!Q181</f>
        <v>87.486670000000004</v>
      </c>
    </row>
    <row r="184" spans="1:17" x14ac:dyDescent="0.25">
      <c r="A184" s="37">
        <v>42614</v>
      </c>
      <c r="B184" s="40">
        <f>Tabela_3!B182</f>
        <v>98.5291</v>
      </c>
      <c r="C184" s="40">
        <f>Tabela_3!C182</f>
        <v>114.7347</v>
      </c>
      <c r="D184" s="40">
        <f>Tabela_3!D182</f>
        <v>84.485479999999995</v>
      </c>
      <c r="E184" s="40">
        <f>Tabela_3!E182</f>
        <v>94.08014</v>
      </c>
      <c r="F184" s="40" t="str">
        <f>Tabela_3!F182</f>
        <v>...</v>
      </c>
      <c r="G184" s="40">
        <f>Tabela_3!G182</f>
        <v>100.78088</v>
      </c>
      <c r="H184" s="40" t="str">
        <f>Tabela_3!H182</f>
        <v>...</v>
      </c>
      <c r="I184" s="40">
        <f>Tabela_3!I182</f>
        <v>97.356139999999996</v>
      </c>
      <c r="J184" s="40">
        <f>Tabela_3!J182</f>
        <v>118.6176</v>
      </c>
      <c r="K184" s="40">
        <f>Tabela_3!K182</f>
        <v>103.39339</v>
      </c>
      <c r="L184" s="40">
        <f>Tabela_3!L182</f>
        <v>145.02163999999999</v>
      </c>
      <c r="M184" s="40">
        <f>Tabela_3!M182</f>
        <v>81.955690000000004</v>
      </c>
      <c r="N184" s="40">
        <f>Tabela_3!N182</f>
        <v>97.588920000000002</v>
      </c>
      <c r="O184" s="40">
        <f>Tabela_3!O182</f>
        <v>85.166839999999993</v>
      </c>
      <c r="P184" s="40">
        <f>Tabela_3!P182</f>
        <v>89.635689999999997</v>
      </c>
      <c r="Q184" s="40">
        <f>Tabela_3!Q182</f>
        <v>87.368009999999998</v>
      </c>
    </row>
    <row r="185" spans="1:17" x14ac:dyDescent="0.25">
      <c r="A185" s="37">
        <v>42644</v>
      </c>
      <c r="B185" s="40">
        <f>Tabela_3!B183</f>
        <v>97.07217</v>
      </c>
      <c r="C185" s="40">
        <f>Tabela_3!C183</f>
        <v>113.52464000000001</v>
      </c>
      <c r="D185" s="40">
        <f>Tabela_3!D183</f>
        <v>79.137190000000004</v>
      </c>
      <c r="E185" s="40">
        <f>Tabela_3!E183</f>
        <v>89.955150000000003</v>
      </c>
      <c r="F185" s="40" t="str">
        <f>Tabela_3!F183</f>
        <v>...</v>
      </c>
      <c r="G185" s="40">
        <f>Tabela_3!G183</f>
        <v>98.16104</v>
      </c>
      <c r="H185" s="40" t="str">
        <f>Tabela_3!H183</f>
        <v>...</v>
      </c>
      <c r="I185" s="40">
        <f>Tabela_3!I183</f>
        <v>98.16037</v>
      </c>
      <c r="J185" s="40">
        <f>Tabela_3!J183</f>
        <v>118.54706</v>
      </c>
      <c r="K185" s="40">
        <f>Tabela_3!K183</f>
        <v>95.748890000000003</v>
      </c>
      <c r="L185" s="40">
        <f>Tabela_3!L183</f>
        <v>145.22297</v>
      </c>
      <c r="M185" s="40">
        <f>Tabela_3!M183</f>
        <v>84.197370000000006</v>
      </c>
      <c r="N185" s="40">
        <f>Tabela_3!N183</f>
        <v>93.338409999999996</v>
      </c>
      <c r="O185" s="40">
        <f>Tabela_3!O183</f>
        <v>86.262010000000004</v>
      </c>
      <c r="P185" s="40">
        <f>Tabela_3!P183</f>
        <v>87.879409999999993</v>
      </c>
      <c r="Q185" s="40">
        <f>Tabela_3!Q183</f>
        <v>87.909850000000006</v>
      </c>
    </row>
    <row r="186" spans="1:17" x14ac:dyDescent="0.25">
      <c r="A186" s="37">
        <v>42675</v>
      </c>
      <c r="B186" s="40">
        <f>Tabela_3!B184</f>
        <v>98.092370000000003</v>
      </c>
      <c r="C186" s="40">
        <f>Tabela_3!C184</f>
        <v>111.10093999999999</v>
      </c>
      <c r="D186" s="40">
        <f>Tabela_3!D184</f>
        <v>87.191010000000006</v>
      </c>
      <c r="E186" s="40">
        <f>Tabela_3!E184</f>
        <v>97.145880000000005</v>
      </c>
      <c r="F186" s="40" t="str">
        <f>Tabela_3!F184</f>
        <v>...</v>
      </c>
      <c r="G186" s="40">
        <f>Tabela_3!G184</f>
        <v>100.37755</v>
      </c>
      <c r="H186" s="40" t="str">
        <f>Tabela_3!H184</f>
        <v>...</v>
      </c>
      <c r="I186" s="40">
        <f>Tabela_3!I184</f>
        <v>97.008009999999999</v>
      </c>
      <c r="J186" s="40">
        <f>Tabela_3!J184</f>
        <v>116.7503</v>
      </c>
      <c r="K186" s="40">
        <f>Tabela_3!K184</f>
        <v>101.01709</v>
      </c>
      <c r="L186" s="40">
        <f>Tabela_3!L184</f>
        <v>139.02382</v>
      </c>
      <c r="M186" s="40">
        <f>Tabela_3!M184</f>
        <v>85.678870000000003</v>
      </c>
      <c r="N186" s="40">
        <f>Tabela_3!N184</f>
        <v>97.258179999999996</v>
      </c>
      <c r="O186" s="40">
        <f>Tabela_3!O184</f>
        <v>90.674490000000006</v>
      </c>
      <c r="P186" s="40">
        <f>Tabela_3!P184</f>
        <v>88.025829999999999</v>
      </c>
      <c r="Q186" s="40">
        <f>Tabela_3!Q184</f>
        <v>86.606620000000007</v>
      </c>
    </row>
    <row r="187" spans="1:17" x14ac:dyDescent="0.25">
      <c r="A187" s="37">
        <v>42705</v>
      </c>
      <c r="B187" s="40">
        <f>Tabela_3!B185</f>
        <v>99.697509999999994</v>
      </c>
      <c r="C187" s="40">
        <f>Tabela_3!C185</f>
        <v>115.23444000000001</v>
      </c>
      <c r="D187" s="40">
        <f>Tabela_3!D185</f>
        <v>85.40325</v>
      </c>
      <c r="E187" s="40">
        <f>Tabela_3!E185</f>
        <v>99.031419999999997</v>
      </c>
      <c r="F187" s="40" t="str">
        <f>Tabela_3!F185</f>
        <v>...</v>
      </c>
      <c r="G187" s="40">
        <f>Tabela_3!G185</f>
        <v>108.6498</v>
      </c>
      <c r="H187" s="40" t="str">
        <f>Tabela_3!H185</f>
        <v>...</v>
      </c>
      <c r="I187" s="40">
        <f>Tabela_3!I185</f>
        <v>98.715620000000001</v>
      </c>
      <c r="J187" s="40">
        <f>Tabela_3!J185</f>
        <v>119.65567</v>
      </c>
      <c r="K187" s="40">
        <f>Tabela_3!K185</f>
        <v>103.33754</v>
      </c>
      <c r="L187" s="40">
        <f>Tabela_3!L185</f>
        <v>148.45067</v>
      </c>
      <c r="M187" s="40">
        <f>Tabela_3!M185</f>
        <v>84.241969999999995</v>
      </c>
      <c r="N187" s="40">
        <f>Tabela_3!N185</f>
        <v>97.371719999999996</v>
      </c>
      <c r="O187" s="40">
        <f>Tabela_3!O185</f>
        <v>91.815669999999997</v>
      </c>
      <c r="P187" s="40">
        <f>Tabela_3!P185</f>
        <v>91.297989999999999</v>
      </c>
      <c r="Q187" s="40">
        <f>Tabela_3!Q185</f>
        <v>91.841729999999998</v>
      </c>
    </row>
    <row r="188" spans="1:17" x14ac:dyDescent="0.25">
      <c r="A188" s="37">
        <v>42736</v>
      </c>
      <c r="B188" s="40">
        <f>Tabela_3!B186</f>
        <v>100.45077999999999</v>
      </c>
      <c r="C188" s="40">
        <f>Tabela_3!C186</f>
        <v>113.36081</v>
      </c>
      <c r="D188" s="40">
        <f>Tabela_3!D186</f>
        <v>82.169479999999993</v>
      </c>
      <c r="E188" s="40">
        <f>Tabela_3!E186</f>
        <v>103.55137000000001</v>
      </c>
      <c r="F188" s="40" t="str">
        <f>Tabela_3!F186</f>
        <v>...</v>
      </c>
      <c r="G188" s="40">
        <f>Tabela_3!G186</f>
        <v>104.6589</v>
      </c>
      <c r="H188" s="40" t="str">
        <f>Tabela_3!H186</f>
        <v>...</v>
      </c>
      <c r="I188" s="40">
        <f>Tabela_3!I186</f>
        <v>100.85223000000001</v>
      </c>
      <c r="J188" s="40">
        <f>Tabela_3!J186</f>
        <v>114.24160000000001</v>
      </c>
      <c r="K188" s="40">
        <f>Tabela_3!K186</f>
        <v>100.72606</v>
      </c>
      <c r="L188" s="40">
        <f>Tabela_3!L186</f>
        <v>153.36031</v>
      </c>
      <c r="M188" s="40">
        <f>Tabela_3!M186</f>
        <v>85.498639999999995</v>
      </c>
      <c r="N188" s="40">
        <f>Tabela_3!N186</f>
        <v>98.101830000000007</v>
      </c>
      <c r="O188" s="40">
        <f>Tabela_3!O186</f>
        <v>92.205659999999995</v>
      </c>
      <c r="P188" s="40">
        <f>Tabela_3!P186</f>
        <v>91.583600000000004</v>
      </c>
      <c r="Q188" s="40">
        <f>Tabela_3!Q186</f>
        <v>88.216530000000006</v>
      </c>
    </row>
    <row r="189" spans="1:17" x14ac:dyDescent="0.25">
      <c r="A189" s="37">
        <v>42767</v>
      </c>
      <c r="B189" s="40">
        <f>Tabela_3!B187</f>
        <v>101.7338</v>
      </c>
      <c r="C189" s="40">
        <f>Tabela_3!C187</f>
        <v>112.93589</v>
      </c>
      <c r="D189" s="40">
        <f>Tabela_3!D187</f>
        <v>84.052369999999996</v>
      </c>
      <c r="E189" s="40">
        <f>Tabela_3!E187</f>
        <v>102.66002</v>
      </c>
      <c r="F189" s="40" t="str">
        <f>Tabela_3!F187</f>
        <v>...</v>
      </c>
      <c r="G189" s="40">
        <f>Tabela_3!G187</f>
        <v>103.73065</v>
      </c>
      <c r="H189" s="40" t="str">
        <f>Tabela_3!H187</f>
        <v>...</v>
      </c>
      <c r="I189" s="40">
        <f>Tabela_3!I187</f>
        <v>94.035730000000001</v>
      </c>
      <c r="J189" s="40">
        <f>Tabela_3!J187</f>
        <v>117.62237</v>
      </c>
      <c r="K189" s="40">
        <f>Tabela_3!K187</f>
        <v>105.55052999999999</v>
      </c>
      <c r="L189" s="40">
        <f>Tabela_3!L187</f>
        <v>150.35580999999999</v>
      </c>
      <c r="M189" s="40">
        <f>Tabela_3!M187</f>
        <v>87.311660000000003</v>
      </c>
      <c r="N189" s="40">
        <f>Tabela_3!N187</f>
        <v>97.333780000000004</v>
      </c>
      <c r="O189" s="40">
        <f>Tabela_3!O187</f>
        <v>92.660899999999998</v>
      </c>
      <c r="P189" s="40">
        <f>Tabela_3!P187</f>
        <v>94.620909999999995</v>
      </c>
      <c r="Q189" s="40">
        <f>Tabela_3!Q187</f>
        <v>90.952699999999993</v>
      </c>
    </row>
    <row r="190" spans="1:17" x14ac:dyDescent="0.25">
      <c r="A190" s="37">
        <v>42795</v>
      </c>
      <c r="B190" s="40">
        <f>Tabela_3!B188</f>
        <v>99.933019999999999</v>
      </c>
      <c r="C190" s="40">
        <f>Tabela_3!C188</f>
        <v>114.57102</v>
      </c>
      <c r="D190" s="40">
        <f>Tabela_3!D188</f>
        <v>79.885069999999999</v>
      </c>
      <c r="E190" s="40">
        <f>Tabela_3!E188</f>
        <v>103.20011</v>
      </c>
      <c r="F190" s="40" t="str">
        <f>Tabela_3!F188</f>
        <v>...</v>
      </c>
      <c r="G190" s="40">
        <f>Tabela_3!G188</f>
        <v>104.5444</v>
      </c>
      <c r="H190" s="40" t="str">
        <f>Tabela_3!H188</f>
        <v>...</v>
      </c>
      <c r="I190" s="40">
        <f>Tabela_3!I188</f>
        <v>98.283280000000005</v>
      </c>
      <c r="J190" s="40">
        <f>Tabela_3!J188</f>
        <v>122.0568</v>
      </c>
      <c r="K190" s="40">
        <f>Tabela_3!K188</f>
        <v>104.14404</v>
      </c>
      <c r="L190" s="40">
        <f>Tabela_3!L188</f>
        <v>148.70740000000001</v>
      </c>
      <c r="M190" s="40">
        <f>Tabela_3!M188</f>
        <v>88.675979999999996</v>
      </c>
      <c r="N190" s="40">
        <f>Tabela_3!N188</f>
        <v>97.336160000000007</v>
      </c>
      <c r="O190" s="40">
        <f>Tabela_3!O188</f>
        <v>92.355850000000004</v>
      </c>
      <c r="P190" s="40">
        <f>Tabela_3!P188</f>
        <v>91.164349999999999</v>
      </c>
      <c r="Q190" s="40">
        <f>Tabela_3!Q188</f>
        <v>90.625439999999998</v>
      </c>
    </row>
    <row r="191" spans="1:17" x14ac:dyDescent="0.25">
      <c r="A191" s="37">
        <v>42826</v>
      </c>
      <c r="B191" s="40">
        <f>Tabela_3!B189</f>
        <v>99.957669999999993</v>
      </c>
      <c r="C191" s="40">
        <f>Tabela_3!C189</f>
        <v>113.55439</v>
      </c>
      <c r="D191" s="40">
        <f>Tabela_3!D189</f>
        <v>84.689949999999996</v>
      </c>
      <c r="E191" s="40">
        <f>Tabela_3!E189</f>
        <v>106.95278999999999</v>
      </c>
      <c r="F191" s="40" t="str">
        <f>Tabela_3!F189</f>
        <v>...</v>
      </c>
      <c r="G191" s="40">
        <f>Tabela_3!G189</f>
        <v>98.944090000000003</v>
      </c>
      <c r="H191" s="40" t="str">
        <f>Tabela_3!H189</f>
        <v>...</v>
      </c>
      <c r="I191" s="40">
        <f>Tabela_3!I189</f>
        <v>93.587639999999993</v>
      </c>
      <c r="J191" s="40">
        <f>Tabela_3!J189</f>
        <v>121.52907999999999</v>
      </c>
      <c r="K191" s="40">
        <f>Tabela_3!K189</f>
        <v>102.55526</v>
      </c>
      <c r="L191" s="40">
        <f>Tabela_3!L189</f>
        <v>149.63744</v>
      </c>
      <c r="M191" s="40">
        <f>Tabela_3!M189</f>
        <v>87.242800000000003</v>
      </c>
      <c r="N191" s="40">
        <f>Tabela_3!N189</f>
        <v>94.480329999999995</v>
      </c>
      <c r="O191" s="40">
        <f>Tabela_3!O189</f>
        <v>88.580029999999994</v>
      </c>
      <c r="P191" s="40">
        <f>Tabela_3!P189</f>
        <v>91.213499999999996</v>
      </c>
      <c r="Q191" s="40">
        <f>Tabela_3!Q189</f>
        <v>88.50376</v>
      </c>
    </row>
    <row r="192" spans="1:17" x14ac:dyDescent="0.25">
      <c r="A192" s="37">
        <v>42856</v>
      </c>
      <c r="B192" s="40">
        <f>Tabela_3!B190</f>
        <v>100.35912</v>
      </c>
      <c r="C192" s="40">
        <f>Tabela_3!C190</f>
        <v>119.51473</v>
      </c>
      <c r="D192" s="40">
        <f>Tabela_3!D190</f>
        <v>88.383150000000001</v>
      </c>
      <c r="E192" s="40">
        <f>Tabela_3!E190</f>
        <v>108.77178000000001</v>
      </c>
      <c r="F192" s="40" t="str">
        <f>Tabela_3!F190</f>
        <v>...</v>
      </c>
      <c r="G192" s="40">
        <f>Tabela_3!G190</f>
        <v>111.36032</v>
      </c>
      <c r="H192" s="40" t="str">
        <f>Tabela_3!H190</f>
        <v>...</v>
      </c>
      <c r="I192" s="40">
        <f>Tabela_3!I190</f>
        <v>95.182100000000005</v>
      </c>
      <c r="J192" s="40">
        <f>Tabela_3!J190</f>
        <v>128.02716000000001</v>
      </c>
      <c r="K192" s="40">
        <f>Tabela_3!K190</f>
        <v>103.66069</v>
      </c>
      <c r="L192" s="40">
        <f>Tabela_3!L190</f>
        <v>152.41107</v>
      </c>
      <c r="M192" s="40">
        <f>Tabela_3!M190</f>
        <v>86.981110000000001</v>
      </c>
      <c r="N192" s="40">
        <f>Tabela_3!N190</f>
        <v>98.899050000000003</v>
      </c>
      <c r="O192" s="40">
        <f>Tabela_3!O190</f>
        <v>90.098389999999995</v>
      </c>
      <c r="P192" s="40">
        <f>Tabela_3!P190</f>
        <v>91.922460000000001</v>
      </c>
      <c r="Q192" s="40">
        <f>Tabela_3!Q190</f>
        <v>91.065619999999996</v>
      </c>
    </row>
    <row r="193" spans="1:17" x14ac:dyDescent="0.25">
      <c r="A193" s="37">
        <v>42887</v>
      </c>
      <c r="B193" s="40">
        <f>Tabela_3!B191</f>
        <v>101.29849</v>
      </c>
      <c r="C193" s="40">
        <f>Tabela_3!C191</f>
        <v>111.56126</v>
      </c>
      <c r="D193" s="40">
        <f>Tabela_3!D191</f>
        <v>88.71481</v>
      </c>
      <c r="E193" s="40">
        <f>Tabela_3!E191</f>
        <v>104.18223999999999</v>
      </c>
      <c r="F193" s="40" t="str">
        <f>Tabela_3!F191</f>
        <v>...</v>
      </c>
      <c r="G193" s="40">
        <f>Tabela_3!G191</f>
        <v>107.33737000000001</v>
      </c>
      <c r="H193" s="40" t="str">
        <f>Tabela_3!H191</f>
        <v>...</v>
      </c>
      <c r="I193" s="40">
        <f>Tabela_3!I191</f>
        <v>96.387600000000006</v>
      </c>
      <c r="J193" s="40">
        <f>Tabela_3!J191</f>
        <v>116.29738999999999</v>
      </c>
      <c r="K193" s="40">
        <f>Tabela_3!K191</f>
        <v>104.87390000000001</v>
      </c>
      <c r="L193" s="40">
        <f>Tabela_3!L191</f>
        <v>151.46055000000001</v>
      </c>
      <c r="M193" s="40">
        <f>Tabela_3!M191</f>
        <v>87.947890000000001</v>
      </c>
      <c r="N193" s="40">
        <f>Tabela_3!N191</f>
        <v>102.51823</v>
      </c>
      <c r="O193" s="40">
        <f>Tabela_3!O191</f>
        <v>90.566339999999997</v>
      </c>
      <c r="P193" s="40">
        <f>Tabela_3!P191</f>
        <v>93.202259999999995</v>
      </c>
      <c r="Q193" s="40">
        <f>Tabela_3!Q191</f>
        <v>89.837630000000004</v>
      </c>
    </row>
    <row r="194" spans="1:17" x14ac:dyDescent="0.25">
      <c r="A194" s="37">
        <v>42917</v>
      </c>
      <c r="B194" s="40">
        <f>Tabela_3!B192</f>
        <v>101.48282</v>
      </c>
      <c r="C194" s="40">
        <f>Tabela_3!C192</f>
        <v>114.89126</v>
      </c>
      <c r="D194" s="40">
        <f>Tabela_3!D192</f>
        <v>86.819299999999998</v>
      </c>
      <c r="E194" s="40">
        <f>Tabela_3!E192</f>
        <v>105.42173</v>
      </c>
      <c r="F194" s="40" t="str">
        <f>Tabela_3!F192</f>
        <v>...</v>
      </c>
      <c r="G194" s="40">
        <f>Tabela_3!G192</f>
        <v>106.03579000000001</v>
      </c>
      <c r="H194" s="40" t="str">
        <f>Tabela_3!H192</f>
        <v>...</v>
      </c>
      <c r="I194" s="40">
        <f>Tabela_3!I192</f>
        <v>94.688320000000004</v>
      </c>
      <c r="J194" s="40">
        <f>Tabela_3!J192</f>
        <v>123.0047</v>
      </c>
      <c r="K194" s="40">
        <f>Tabela_3!K192</f>
        <v>103.34849</v>
      </c>
      <c r="L194" s="40">
        <f>Tabela_3!L192</f>
        <v>137.27074999999999</v>
      </c>
      <c r="M194" s="40">
        <f>Tabela_3!M192</f>
        <v>80.98948</v>
      </c>
      <c r="N194" s="40">
        <f>Tabela_3!N192</f>
        <v>101.16871999999999</v>
      </c>
      <c r="O194" s="40">
        <f>Tabela_3!O192</f>
        <v>90.452960000000004</v>
      </c>
      <c r="P194" s="40">
        <f>Tabela_3!P192</f>
        <v>93.684160000000006</v>
      </c>
      <c r="Q194" s="40">
        <f>Tabela_3!Q192</f>
        <v>87.480549999999994</v>
      </c>
    </row>
    <row r="195" spans="1:17" x14ac:dyDescent="0.25">
      <c r="A195" s="37">
        <v>42948</v>
      </c>
      <c r="B195" s="40">
        <f>Tabela_3!B193</f>
        <v>101.53883999999999</v>
      </c>
      <c r="C195" s="40">
        <f>Tabela_3!C193</f>
        <v>115.62811000000001</v>
      </c>
      <c r="D195" s="40">
        <f>Tabela_3!D193</f>
        <v>91.855739999999997</v>
      </c>
      <c r="E195" s="40">
        <f>Tabela_3!E193</f>
        <v>103.05672</v>
      </c>
      <c r="F195" s="40" t="str">
        <f>Tabela_3!F193</f>
        <v>...</v>
      </c>
      <c r="G195" s="40">
        <f>Tabela_3!G193</f>
        <v>107.32850000000001</v>
      </c>
      <c r="H195" s="40" t="str">
        <f>Tabela_3!H193</f>
        <v>...</v>
      </c>
      <c r="I195" s="40">
        <f>Tabela_3!I193</f>
        <v>96.563739999999996</v>
      </c>
      <c r="J195" s="40">
        <f>Tabela_3!J193</f>
        <v>128.07499000000001</v>
      </c>
      <c r="K195" s="40">
        <f>Tabela_3!K193</f>
        <v>102.49705</v>
      </c>
      <c r="L195" s="40">
        <f>Tabela_3!L193</f>
        <v>146.89491000000001</v>
      </c>
      <c r="M195" s="40">
        <f>Tabela_3!M193</f>
        <v>86.099580000000003</v>
      </c>
      <c r="N195" s="40">
        <f>Tabela_3!N193</f>
        <v>102.20746</v>
      </c>
      <c r="O195" s="40">
        <f>Tabela_3!O193</f>
        <v>92.131240000000005</v>
      </c>
      <c r="P195" s="40">
        <f>Tabela_3!P193</f>
        <v>94.117570000000001</v>
      </c>
      <c r="Q195" s="40">
        <f>Tabela_3!Q193</f>
        <v>86.258409999999998</v>
      </c>
    </row>
    <row r="196" spans="1:17" x14ac:dyDescent="0.25">
      <c r="A196" s="37">
        <v>42979</v>
      </c>
      <c r="B196" s="40">
        <f>Tabela_3!B194</f>
        <v>101.89934</v>
      </c>
      <c r="C196" s="40">
        <f>Tabela_3!C194</f>
        <v>113.58207</v>
      </c>
      <c r="D196" s="40">
        <f>Tabela_3!D194</f>
        <v>91.385499999999993</v>
      </c>
      <c r="E196" s="40">
        <f>Tabela_3!E194</f>
        <v>105.003</v>
      </c>
      <c r="F196" s="40" t="str">
        <f>Tabela_3!F194</f>
        <v>...</v>
      </c>
      <c r="G196" s="40">
        <f>Tabela_3!G194</f>
        <v>104.29297</v>
      </c>
      <c r="H196" s="40" t="str">
        <f>Tabela_3!H194</f>
        <v>...</v>
      </c>
      <c r="I196" s="40">
        <f>Tabela_3!I194</f>
        <v>94.028189999999995</v>
      </c>
      <c r="J196" s="40">
        <f>Tabela_3!J194</f>
        <v>125.08034000000001</v>
      </c>
      <c r="K196" s="40">
        <f>Tabela_3!K194</f>
        <v>100.90594</v>
      </c>
      <c r="L196" s="40">
        <f>Tabela_3!L194</f>
        <v>139.45090999999999</v>
      </c>
      <c r="M196" s="40">
        <f>Tabela_3!M194</f>
        <v>91.889259999999993</v>
      </c>
      <c r="N196" s="40">
        <f>Tabela_3!N194</f>
        <v>103.18398999999999</v>
      </c>
      <c r="O196" s="40">
        <f>Tabela_3!O194</f>
        <v>93.156270000000006</v>
      </c>
      <c r="P196" s="40">
        <f>Tabela_3!P194</f>
        <v>93.331280000000007</v>
      </c>
      <c r="Q196" s="40">
        <f>Tabela_3!Q194</f>
        <v>85.305449999999993</v>
      </c>
    </row>
    <row r="197" spans="1:17" x14ac:dyDescent="0.25">
      <c r="A197" s="37">
        <v>43009</v>
      </c>
      <c r="B197" s="40">
        <f>Tabela_3!B195</f>
        <v>102.81661</v>
      </c>
      <c r="C197" s="40">
        <f>Tabela_3!C195</f>
        <v>112.32747000000001</v>
      </c>
      <c r="D197" s="40">
        <f>Tabela_3!D195</f>
        <v>89.877849999999995</v>
      </c>
      <c r="E197" s="40">
        <f>Tabela_3!E195</f>
        <v>105.28864</v>
      </c>
      <c r="F197" s="40" t="str">
        <f>Tabela_3!F195</f>
        <v>...</v>
      </c>
      <c r="G197" s="40">
        <f>Tabela_3!G195</f>
        <v>107.13531999999999</v>
      </c>
      <c r="H197" s="40" t="str">
        <f>Tabela_3!H195</f>
        <v>...</v>
      </c>
      <c r="I197" s="40">
        <f>Tabela_3!I195</f>
        <v>95.286709999999999</v>
      </c>
      <c r="J197" s="40">
        <f>Tabela_3!J195</f>
        <v>116.07286000000001</v>
      </c>
      <c r="K197" s="40">
        <f>Tabela_3!K195</f>
        <v>98.78734</v>
      </c>
      <c r="L197" s="40">
        <f>Tabela_3!L195</f>
        <v>140.77065999999999</v>
      </c>
      <c r="M197" s="40">
        <f>Tabela_3!M195</f>
        <v>92.706569999999999</v>
      </c>
      <c r="N197" s="40">
        <f>Tabela_3!N195</f>
        <v>101.72252</v>
      </c>
      <c r="O197" s="40">
        <f>Tabela_3!O195</f>
        <v>90.933610000000002</v>
      </c>
      <c r="P197" s="40">
        <f>Tabela_3!P195</f>
        <v>94.574700000000007</v>
      </c>
      <c r="Q197" s="40">
        <f>Tabela_3!Q195</f>
        <v>84.988</v>
      </c>
    </row>
    <row r="198" spans="1:17" x14ac:dyDescent="0.25">
      <c r="A198" s="37">
        <v>43040</v>
      </c>
      <c r="B198" s="40">
        <f>Tabela_3!B196</f>
        <v>103.29403000000001</v>
      </c>
      <c r="C198" s="40">
        <f>Tabela_3!C196</f>
        <v>115.07132</v>
      </c>
      <c r="D198" s="40">
        <f>Tabela_3!D196</f>
        <v>87.923990000000003</v>
      </c>
      <c r="E198" s="40">
        <f>Tabela_3!E196</f>
        <v>107.77784</v>
      </c>
      <c r="F198" s="40" t="str">
        <f>Tabela_3!F196</f>
        <v>...</v>
      </c>
      <c r="G198" s="40">
        <f>Tabela_3!G196</f>
        <v>105.70869</v>
      </c>
      <c r="H198" s="40" t="str">
        <f>Tabela_3!H196</f>
        <v>...</v>
      </c>
      <c r="I198" s="40">
        <f>Tabela_3!I196</f>
        <v>104.62356</v>
      </c>
      <c r="J198" s="40">
        <f>Tabela_3!J196</f>
        <v>119.86121</v>
      </c>
      <c r="K198" s="40">
        <f>Tabela_3!K196</f>
        <v>103.19965000000001</v>
      </c>
      <c r="L198" s="40">
        <f>Tabela_3!L196</f>
        <v>142.24428</v>
      </c>
      <c r="M198" s="40">
        <f>Tabela_3!M196</f>
        <v>91.227109999999996</v>
      </c>
      <c r="N198" s="40">
        <f>Tabela_3!N196</f>
        <v>104.60503</v>
      </c>
      <c r="O198" s="40">
        <f>Tabela_3!O196</f>
        <v>93.984669999999994</v>
      </c>
      <c r="P198" s="40">
        <f>Tabela_3!P196</f>
        <v>95.230130000000003</v>
      </c>
      <c r="Q198" s="40">
        <f>Tabela_3!Q196</f>
        <v>87.151769999999999</v>
      </c>
    </row>
    <row r="199" spans="1:17" x14ac:dyDescent="0.25">
      <c r="A199" s="37">
        <v>43070</v>
      </c>
      <c r="B199" s="40">
        <f>Tabela_3!B197</f>
        <v>106.09195</v>
      </c>
      <c r="C199" s="40">
        <f>Tabela_3!C197</f>
        <v>114.04577999999999</v>
      </c>
      <c r="D199" s="40">
        <f>Tabela_3!D197</f>
        <v>97.431240000000003</v>
      </c>
      <c r="E199" s="40">
        <f>Tabela_3!E197</f>
        <v>106.53452</v>
      </c>
      <c r="F199" s="40" t="str">
        <f>Tabela_3!F197</f>
        <v>...</v>
      </c>
      <c r="G199" s="40">
        <f>Tabela_3!G197</f>
        <v>109.67712</v>
      </c>
      <c r="H199" s="40" t="str">
        <f>Tabela_3!H197</f>
        <v>...</v>
      </c>
      <c r="I199" s="40">
        <f>Tabela_3!I197</f>
        <v>105.09226</v>
      </c>
      <c r="J199" s="40">
        <f>Tabela_3!J197</f>
        <v>117.68521</v>
      </c>
      <c r="K199" s="40">
        <f>Tabela_3!K197</f>
        <v>101.01515999999999</v>
      </c>
      <c r="L199" s="40">
        <f>Tabela_3!L197</f>
        <v>140.04107999999999</v>
      </c>
      <c r="M199" s="40">
        <f>Tabela_3!M197</f>
        <v>90.396789999999996</v>
      </c>
      <c r="N199" s="40">
        <f>Tabela_3!N197</f>
        <v>105.00949</v>
      </c>
      <c r="O199" s="40">
        <f>Tabela_3!O197</f>
        <v>92.064840000000004</v>
      </c>
      <c r="P199" s="40">
        <f>Tabela_3!P197</f>
        <v>98.509979999999999</v>
      </c>
      <c r="Q199" s="40">
        <f>Tabela_3!Q197</f>
        <v>95.655230000000003</v>
      </c>
    </row>
    <row r="200" spans="1:17" x14ac:dyDescent="0.25">
      <c r="A200" s="37">
        <v>43101</v>
      </c>
      <c r="B200" s="40">
        <f>Tabela_3!B198</f>
        <v>103.63921000000001</v>
      </c>
      <c r="C200" s="40">
        <f>Tabela_3!C198</f>
        <v>114.97136</v>
      </c>
      <c r="D200" s="40">
        <f>Tabela_3!D198</f>
        <v>106.57338</v>
      </c>
      <c r="E200" s="40">
        <f>Tabela_3!E198</f>
        <v>118.58665999999999</v>
      </c>
      <c r="F200" s="40" t="str">
        <f>Tabela_3!F198</f>
        <v>...</v>
      </c>
      <c r="G200" s="40">
        <f>Tabela_3!G198</f>
        <v>108.62913</v>
      </c>
      <c r="H200" s="40" t="str">
        <f>Tabela_3!H198</f>
        <v>...</v>
      </c>
      <c r="I200" s="40">
        <f>Tabela_3!I198</f>
        <v>99.962220000000002</v>
      </c>
      <c r="J200" s="40">
        <f>Tabela_3!J198</f>
        <v>121.31366</v>
      </c>
      <c r="K200" s="40">
        <f>Tabela_3!K198</f>
        <v>103.59618</v>
      </c>
      <c r="L200" s="40">
        <f>Tabela_3!L198</f>
        <v>139.47108</v>
      </c>
      <c r="M200" s="40">
        <f>Tabela_3!M198</f>
        <v>90.332340000000002</v>
      </c>
      <c r="N200" s="40">
        <f>Tabela_3!N198</f>
        <v>103.72051999999999</v>
      </c>
      <c r="O200" s="40">
        <f>Tabela_3!O198</f>
        <v>88.986660000000001</v>
      </c>
      <c r="P200" s="40">
        <f>Tabela_3!P198</f>
        <v>97.080340000000007</v>
      </c>
      <c r="Q200" s="40">
        <f>Tabela_3!Q198</f>
        <v>91.227860000000007</v>
      </c>
    </row>
    <row r="201" spans="1:17" x14ac:dyDescent="0.25">
      <c r="A201" s="37">
        <v>43132</v>
      </c>
      <c r="B201" s="40">
        <f>Tabela_3!B199</f>
        <v>103.18993</v>
      </c>
      <c r="C201" s="40">
        <f>Tabela_3!C199</f>
        <v>114.10881999999999</v>
      </c>
      <c r="D201" s="40">
        <f>Tabela_3!D199</f>
        <v>95.392039999999994</v>
      </c>
      <c r="E201" s="40">
        <f>Tabela_3!E199</f>
        <v>102.76681000000001</v>
      </c>
      <c r="F201" s="40" t="str">
        <f>Tabela_3!F199</f>
        <v>...</v>
      </c>
      <c r="G201" s="40">
        <f>Tabela_3!G199</f>
        <v>105.84668000000001</v>
      </c>
      <c r="H201" s="40" t="str">
        <f>Tabela_3!H199</f>
        <v>...</v>
      </c>
      <c r="I201" s="40">
        <f>Tabela_3!I199</f>
        <v>98.747569999999996</v>
      </c>
      <c r="J201" s="40">
        <f>Tabela_3!J199</f>
        <v>120.90196</v>
      </c>
      <c r="K201" s="40">
        <f>Tabela_3!K199</f>
        <v>99.507959999999997</v>
      </c>
      <c r="L201" s="40">
        <f>Tabela_3!L199</f>
        <v>141.86693</v>
      </c>
      <c r="M201" s="40">
        <f>Tabela_3!M199</f>
        <v>89.916910000000001</v>
      </c>
      <c r="N201" s="40">
        <f>Tabela_3!N199</f>
        <v>100.34809</v>
      </c>
      <c r="O201" s="40">
        <f>Tabela_3!O199</f>
        <v>91.214709999999997</v>
      </c>
      <c r="P201" s="40">
        <f>Tabela_3!P199</f>
        <v>98.163820000000001</v>
      </c>
      <c r="Q201" s="40">
        <f>Tabela_3!Q199</f>
        <v>91.593620000000001</v>
      </c>
    </row>
    <row r="202" spans="1:17" x14ac:dyDescent="0.25">
      <c r="A202" s="37">
        <v>43160</v>
      </c>
      <c r="B202" s="40">
        <f>Tabela_3!B200</f>
        <v>104.47763999999999</v>
      </c>
      <c r="C202" s="40">
        <f>Tabela_3!C200</f>
        <v>113.91131</v>
      </c>
      <c r="D202" s="40">
        <f>Tabela_3!D200</f>
        <v>98.723489999999998</v>
      </c>
      <c r="E202" s="40">
        <f>Tabela_3!E200</f>
        <v>116.82489</v>
      </c>
      <c r="F202" s="40" t="str">
        <f>Tabela_3!F200</f>
        <v>...</v>
      </c>
      <c r="G202" s="40">
        <f>Tabela_3!G200</f>
        <v>106.44074999999999</v>
      </c>
      <c r="H202" s="40" t="str">
        <f>Tabela_3!H200</f>
        <v>...</v>
      </c>
      <c r="I202" s="40">
        <f>Tabela_3!I200</f>
        <v>100.91207</v>
      </c>
      <c r="J202" s="40">
        <f>Tabela_3!J200</f>
        <v>119.69710000000001</v>
      </c>
      <c r="K202" s="40">
        <f>Tabela_3!K200</f>
        <v>101.94574</v>
      </c>
      <c r="L202" s="40">
        <f>Tabela_3!L200</f>
        <v>144.04318000000001</v>
      </c>
      <c r="M202" s="40">
        <f>Tabela_3!M200</f>
        <v>88.872129999999999</v>
      </c>
      <c r="N202" s="40">
        <f>Tabela_3!N200</f>
        <v>106.35512</v>
      </c>
      <c r="O202" s="40">
        <f>Tabela_3!O200</f>
        <v>93.765609999999995</v>
      </c>
      <c r="P202" s="40">
        <f>Tabela_3!P200</f>
        <v>97.234210000000004</v>
      </c>
      <c r="Q202" s="40">
        <f>Tabela_3!Q200</f>
        <v>91.075860000000006</v>
      </c>
    </row>
    <row r="203" spans="1:17" x14ac:dyDescent="0.25">
      <c r="A203" s="37">
        <v>43191</v>
      </c>
      <c r="B203" s="40">
        <f>Tabela_3!B201</f>
        <v>104.88439</v>
      </c>
      <c r="C203" s="40">
        <f>Tabela_3!C201</f>
        <v>115.18613000000001</v>
      </c>
      <c r="D203" s="40">
        <f>Tabela_3!D201</f>
        <v>94.254260000000002</v>
      </c>
      <c r="E203" s="40">
        <f>Tabela_3!E201</f>
        <v>109.41987</v>
      </c>
      <c r="F203" s="40" t="str">
        <f>Tabela_3!F201</f>
        <v>...</v>
      </c>
      <c r="G203" s="40">
        <f>Tabela_3!G201</f>
        <v>104.13945</v>
      </c>
      <c r="H203" s="40" t="str">
        <f>Tabela_3!H201</f>
        <v>...</v>
      </c>
      <c r="I203" s="40">
        <f>Tabela_3!I201</f>
        <v>102.74766</v>
      </c>
      <c r="J203" s="40">
        <f>Tabela_3!J201</f>
        <v>123.95943</v>
      </c>
      <c r="K203" s="40">
        <f>Tabela_3!K201</f>
        <v>103.22588</v>
      </c>
      <c r="L203" s="40">
        <f>Tabela_3!L201</f>
        <v>144.99564000000001</v>
      </c>
      <c r="M203" s="40">
        <f>Tabela_3!M201</f>
        <v>96.220179999999999</v>
      </c>
      <c r="N203" s="40">
        <f>Tabela_3!N201</f>
        <v>103.9943</v>
      </c>
      <c r="O203" s="40">
        <f>Tabela_3!O201</f>
        <v>94.054060000000007</v>
      </c>
      <c r="P203" s="40">
        <f>Tabela_3!P201</f>
        <v>98.505189999999999</v>
      </c>
      <c r="Q203" s="40">
        <f>Tabela_3!Q201</f>
        <v>93.055229999999995</v>
      </c>
    </row>
    <row r="204" spans="1:17" x14ac:dyDescent="0.25">
      <c r="A204" s="37">
        <v>43221</v>
      </c>
      <c r="B204" s="40">
        <f>Tabela_3!B202</f>
        <v>93.444360000000003</v>
      </c>
      <c r="C204" s="40">
        <f>Tabela_3!C202</f>
        <v>108.40143999999999</v>
      </c>
      <c r="D204" s="40">
        <f>Tabela_3!D202</f>
        <v>92.20805</v>
      </c>
      <c r="E204" s="40">
        <f>Tabela_3!E202</f>
        <v>116.84479</v>
      </c>
      <c r="F204" s="40" t="str">
        <f>Tabela_3!F202</f>
        <v>...</v>
      </c>
      <c r="G204" s="40">
        <f>Tabela_3!G202</f>
        <v>101.31958</v>
      </c>
      <c r="H204" s="40" t="str">
        <f>Tabela_3!H202</f>
        <v>...</v>
      </c>
      <c r="I204" s="40">
        <f>Tabela_3!I202</f>
        <v>91.419309999999996</v>
      </c>
      <c r="J204" s="40">
        <f>Tabela_3!J202</f>
        <v>111.0433</v>
      </c>
      <c r="K204" s="40">
        <f>Tabela_3!K202</f>
        <v>93.728650000000002</v>
      </c>
      <c r="L204" s="40">
        <f>Tabela_3!L202</f>
        <v>142.7269</v>
      </c>
      <c r="M204" s="40">
        <f>Tabela_3!M202</f>
        <v>88.7971</v>
      </c>
      <c r="N204" s="40">
        <f>Tabela_3!N202</f>
        <v>93.389830000000003</v>
      </c>
      <c r="O204" s="40">
        <f>Tabela_3!O202</f>
        <v>78.434250000000006</v>
      </c>
      <c r="P204" s="40">
        <f>Tabela_3!P202</f>
        <v>83.911749999999998</v>
      </c>
      <c r="Q204" s="40">
        <f>Tabela_3!Q202</f>
        <v>80.570239999999998</v>
      </c>
    </row>
    <row r="205" spans="1:17" x14ac:dyDescent="0.25">
      <c r="A205" s="37">
        <v>43252</v>
      </c>
      <c r="B205" s="40">
        <f>Tabela_3!B203</f>
        <v>105.0051</v>
      </c>
      <c r="C205" s="40">
        <f>Tabela_3!C203</f>
        <v>119.23542</v>
      </c>
      <c r="D205" s="40">
        <f>Tabela_3!D203</f>
        <v>90.734589999999997</v>
      </c>
      <c r="E205" s="40">
        <f>Tabela_3!E203</f>
        <v>118.18102</v>
      </c>
      <c r="F205" s="40" t="str">
        <f>Tabela_3!F203</f>
        <v>...</v>
      </c>
      <c r="G205" s="40">
        <f>Tabela_3!G203</f>
        <v>103.46716000000001</v>
      </c>
      <c r="H205" s="40" t="str">
        <f>Tabela_3!H203</f>
        <v>...</v>
      </c>
      <c r="I205" s="40">
        <f>Tabela_3!I203</f>
        <v>104.69972</v>
      </c>
      <c r="J205" s="40">
        <f>Tabela_3!J203</f>
        <v>126.90045000000001</v>
      </c>
      <c r="K205" s="40">
        <f>Tabela_3!K203</f>
        <v>103.07239</v>
      </c>
      <c r="L205" s="40">
        <f>Tabela_3!L203</f>
        <v>139.47015999999999</v>
      </c>
      <c r="M205" s="40">
        <f>Tabela_3!M203</f>
        <v>91.302090000000007</v>
      </c>
      <c r="N205" s="40">
        <f>Tabela_3!N203</f>
        <v>105.79069</v>
      </c>
      <c r="O205" s="40">
        <f>Tabela_3!O203</f>
        <v>99.824240000000003</v>
      </c>
      <c r="P205" s="40">
        <f>Tabela_3!P203</f>
        <v>98.984279999999998</v>
      </c>
      <c r="Q205" s="40">
        <f>Tabela_3!Q203</f>
        <v>93.379239999999996</v>
      </c>
    </row>
    <row r="206" spans="1:17" x14ac:dyDescent="0.25">
      <c r="A206" s="37">
        <v>43282</v>
      </c>
      <c r="B206" s="40">
        <f>Tabela_3!B204</f>
        <v>104.68025</v>
      </c>
      <c r="C206" s="40">
        <f>Tabela_3!C204</f>
        <v>118.01300999999999</v>
      </c>
      <c r="D206" s="40">
        <f>Tabela_3!D204</f>
        <v>92.382210000000001</v>
      </c>
      <c r="E206" s="40">
        <f>Tabela_3!E204</f>
        <v>118.97051</v>
      </c>
      <c r="F206" s="40" t="str">
        <f>Tabela_3!F204</f>
        <v>...</v>
      </c>
      <c r="G206" s="40">
        <f>Tabela_3!G204</f>
        <v>106.82183000000001</v>
      </c>
      <c r="H206" s="40" t="str">
        <f>Tabela_3!H204</f>
        <v>...</v>
      </c>
      <c r="I206" s="40">
        <f>Tabela_3!I204</f>
        <v>103.96279</v>
      </c>
      <c r="J206" s="40">
        <f>Tabela_3!J204</f>
        <v>124.01927999999999</v>
      </c>
      <c r="K206" s="40">
        <f>Tabela_3!K204</f>
        <v>99.676259999999999</v>
      </c>
      <c r="L206" s="40">
        <f>Tabela_3!L204</f>
        <v>142.19202999999999</v>
      </c>
      <c r="M206" s="40">
        <f>Tabela_3!M204</f>
        <v>89.523290000000003</v>
      </c>
      <c r="N206" s="40">
        <f>Tabela_3!N204</f>
        <v>104.01103999999999</v>
      </c>
      <c r="O206" s="40">
        <f>Tabela_3!O204</f>
        <v>96.871420000000001</v>
      </c>
      <c r="P206" s="40">
        <f>Tabela_3!P204</f>
        <v>99.996979999999994</v>
      </c>
      <c r="Q206" s="40">
        <f>Tabela_3!Q204</f>
        <v>96.970929999999996</v>
      </c>
    </row>
    <row r="207" spans="1:17" x14ac:dyDescent="0.25">
      <c r="A207" s="37">
        <v>43313</v>
      </c>
      <c r="B207" s="40">
        <f>Tabela_3!B205</f>
        <v>103.79564999999999</v>
      </c>
      <c r="C207" s="40">
        <f>Tabela_3!C205</f>
        <v>119.90913999999999</v>
      </c>
      <c r="D207" s="40">
        <f>Tabela_3!D205</f>
        <v>85.372720000000001</v>
      </c>
      <c r="E207" s="40">
        <f>Tabela_3!E205</f>
        <v>111.76103000000001</v>
      </c>
      <c r="F207" s="40" t="str">
        <f>Tabela_3!F205</f>
        <v>...</v>
      </c>
      <c r="G207" s="40">
        <f>Tabela_3!G205</f>
        <v>107.12947</v>
      </c>
      <c r="H207" s="40" t="str">
        <f>Tabela_3!H205</f>
        <v>...</v>
      </c>
      <c r="I207" s="40">
        <f>Tabela_3!I205</f>
        <v>107.7188</v>
      </c>
      <c r="J207" s="40">
        <f>Tabela_3!J205</f>
        <v>129.72619</v>
      </c>
      <c r="K207" s="40">
        <f>Tabela_3!K205</f>
        <v>100.49149</v>
      </c>
      <c r="L207" s="40">
        <f>Tabela_3!L205</f>
        <v>144.49229</v>
      </c>
      <c r="M207" s="40">
        <f>Tabela_3!M205</f>
        <v>89.778180000000006</v>
      </c>
      <c r="N207" s="40">
        <f>Tabela_3!N205</f>
        <v>103.08624</v>
      </c>
      <c r="O207" s="40">
        <f>Tabela_3!O205</f>
        <v>98.68835</v>
      </c>
      <c r="P207" s="40">
        <f>Tabela_3!P205</f>
        <v>99.745189999999994</v>
      </c>
      <c r="Q207" s="40">
        <f>Tabela_3!Q205</f>
        <v>99.051659999999998</v>
      </c>
    </row>
    <row r="208" spans="1:17" x14ac:dyDescent="0.25">
      <c r="A208" s="37">
        <v>43344</v>
      </c>
      <c r="B208" s="40">
        <f>Tabela_3!B206</f>
        <v>100.86284000000001</v>
      </c>
      <c r="C208" s="40">
        <f>Tabela_3!C206</f>
        <v>115.45223</v>
      </c>
      <c r="D208" s="40">
        <f>Tabela_3!D206</f>
        <v>77.740539999999996</v>
      </c>
      <c r="E208" s="40">
        <f>Tabela_3!E206</f>
        <v>117.85861</v>
      </c>
      <c r="F208" s="40" t="str">
        <f>Tabela_3!F206</f>
        <v>...</v>
      </c>
      <c r="G208" s="40">
        <f>Tabela_3!G206</f>
        <v>108.8253</v>
      </c>
      <c r="H208" s="40" t="str">
        <f>Tabela_3!H206</f>
        <v>...</v>
      </c>
      <c r="I208" s="40">
        <f>Tabela_3!I206</f>
        <v>110.44958</v>
      </c>
      <c r="J208" s="40">
        <f>Tabela_3!J206</f>
        <v>121.13641</v>
      </c>
      <c r="K208" s="40">
        <f>Tabela_3!K206</f>
        <v>96.238950000000003</v>
      </c>
      <c r="L208" s="40">
        <f>Tabela_3!L206</f>
        <v>143.95535000000001</v>
      </c>
      <c r="M208" s="40">
        <f>Tabela_3!M206</f>
        <v>87.803640000000001</v>
      </c>
      <c r="N208" s="40">
        <f>Tabela_3!N206</f>
        <v>95.374849999999995</v>
      </c>
      <c r="O208" s="40">
        <f>Tabela_3!O206</f>
        <v>93.299270000000007</v>
      </c>
      <c r="P208" s="40">
        <f>Tabela_3!P206</f>
        <v>95.202699999999993</v>
      </c>
      <c r="Q208" s="40">
        <f>Tabela_3!Q206</f>
        <v>98.579459999999997</v>
      </c>
    </row>
    <row r="209" spans="1:17" x14ac:dyDescent="0.25">
      <c r="A209" s="37">
        <v>43374</v>
      </c>
      <c r="B209" s="40">
        <f>Tabela_3!B207</f>
        <v>102.21872999999999</v>
      </c>
      <c r="C209" s="40">
        <f>Tabela_3!C207</f>
        <v>115.26774</v>
      </c>
      <c r="D209" s="40">
        <f>Tabela_3!D207</f>
        <v>92.535039999999995</v>
      </c>
      <c r="E209" s="40">
        <f>Tabela_3!E207</f>
        <v>118.9768</v>
      </c>
      <c r="F209" s="40" t="str">
        <f>Tabela_3!F207</f>
        <v>...</v>
      </c>
      <c r="G209" s="40">
        <f>Tabela_3!G207</f>
        <v>109.3845</v>
      </c>
      <c r="H209" s="40" t="str">
        <f>Tabela_3!H207</f>
        <v>...</v>
      </c>
      <c r="I209" s="40">
        <f>Tabela_3!I207</f>
        <v>101.02631</v>
      </c>
      <c r="J209" s="40">
        <f>Tabela_3!J207</f>
        <v>125.04507</v>
      </c>
      <c r="K209" s="40">
        <f>Tabela_3!K207</f>
        <v>99.615639999999999</v>
      </c>
      <c r="L209" s="40">
        <f>Tabela_3!L207</f>
        <v>148.80020999999999</v>
      </c>
      <c r="M209" s="40">
        <f>Tabela_3!M207</f>
        <v>89.745080000000002</v>
      </c>
      <c r="N209" s="40">
        <f>Tabela_3!N207</f>
        <v>99.290220000000005</v>
      </c>
      <c r="O209" s="40">
        <f>Tabela_3!O207</f>
        <v>92.250060000000005</v>
      </c>
      <c r="P209" s="40">
        <f>Tabela_3!P207</f>
        <v>100.12572</v>
      </c>
      <c r="Q209" s="40">
        <f>Tabela_3!Q207</f>
        <v>97.675709999999995</v>
      </c>
    </row>
    <row r="210" spans="1:17" x14ac:dyDescent="0.25">
      <c r="A210" s="37">
        <v>43405</v>
      </c>
      <c r="B210" s="40">
        <f>Tabela_3!B208</f>
        <v>102.14704999999999</v>
      </c>
      <c r="C210" s="40">
        <f>Tabela_3!C208</f>
        <v>112.74630999999999</v>
      </c>
      <c r="D210" s="40">
        <f>Tabela_3!D208</f>
        <v>85.986279999999994</v>
      </c>
      <c r="E210" s="40">
        <f>Tabela_3!E208</f>
        <v>117.11563</v>
      </c>
      <c r="F210" s="40" t="str">
        <f>Tabela_3!F208</f>
        <v>...</v>
      </c>
      <c r="G210" s="40">
        <f>Tabela_3!G208</f>
        <v>108.67388</v>
      </c>
      <c r="H210" s="40" t="str">
        <f>Tabela_3!H208</f>
        <v>...</v>
      </c>
      <c r="I210" s="40">
        <f>Tabela_3!I208</f>
        <v>99.352879999999999</v>
      </c>
      <c r="J210" s="40">
        <f>Tabela_3!J208</f>
        <v>119.88566</v>
      </c>
      <c r="K210" s="40">
        <f>Tabela_3!K208</f>
        <v>101.09948</v>
      </c>
      <c r="L210" s="40">
        <f>Tabela_3!L208</f>
        <v>147.94338999999999</v>
      </c>
      <c r="M210" s="40">
        <f>Tabela_3!M208</f>
        <v>86.877340000000004</v>
      </c>
      <c r="N210" s="40">
        <f>Tabela_3!N208</f>
        <v>101.2243</v>
      </c>
      <c r="O210" s="40">
        <f>Tabela_3!O208</f>
        <v>94.344800000000006</v>
      </c>
      <c r="P210" s="40">
        <f>Tabela_3!P208</f>
        <v>99.633949999999999</v>
      </c>
      <c r="Q210" s="40">
        <f>Tabela_3!Q208</f>
        <v>97.544030000000006</v>
      </c>
    </row>
    <row r="211" spans="1:17" x14ac:dyDescent="0.25">
      <c r="A211" s="37">
        <v>43435</v>
      </c>
      <c r="B211" s="40">
        <f>Tabela_3!B209</f>
        <v>102.00234</v>
      </c>
      <c r="C211" s="40">
        <f>Tabela_3!C209</f>
        <v>107.19806</v>
      </c>
      <c r="D211" s="40">
        <f>Tabela_3!D209</f>
        <v>86.417810000000003</v>
      </c>
      <c r="E211" s="40">
        <f>Tabela_3!E209</f>
        <v>113.67963</v>
      </c>
      <c r="F211" s="40" t="str">
        <f>Tabela_3!F209</f>
        <v>...</v>
      </c>
      <c r="G211" s="40">
        <f>Tabela_3!G209</f>
        <v>105.83596</v>
      </c>
      <c r="H211" s="40" t="str">
        <f>Tabela_3!H209</f>
        <v>...</v>
      </c>
      <c r="I211" s="40">
        <f>Tabela_3!I209</f>
        <v>98.059200000000004</v>
      </c>
      <c r="J211" s="40">
        <f>Tabela_3!J209</f>
        <v>118.96245</v>
      </c>
      <c r="K211" s="40">
        <f>Tabela_3!K209</f>
        <v>100.87642</v>
      </c>
      <c r="L211" s="40">
        <f>Tabela_3!L209</f>
        <v>143.41480999999999</v>
      </c>
      <c r="M211" s="40">
        <f>Tabela_3!M209</f>
        <v>90.988420000000005</v>
      </c>
      <c r="N211" s="40">
        <f>Tabela_3!N209</f>
        <v>99.699560000000005</v>
      </c>
      <c r="O211" s="40">
        <f>Tabela_3!O209</f>
        <v>92.528459999999995</v>
      </c>
      <c r="P211" s="40">
        <f>Tabela_3!P209</f>
        <v>97.890450000000001</v>
      </c>
      <c r="Q211" s="40">
        <f>Tabela_3!Q209</f>
        <v>94.95581</v>
      </c>
    </row>
    <row r="212" spans="1:17" x14ac:dyDescent="0.25">
      <c r="A212" s="37">
        <v>43466</v>
      </c>
      <c r="B212" s="40">
        <f>Tabela_3!B210</f>
        <v>101.54909000000001</v>
      </c>
      <c r="C212" s="40">
        <f>Tabela_3!C210</f>
        <v>108.74827000000001</v>
      </c>
      <c r="D212" s="40">
        <f>Tabela_3!D210</f>
        <v>96.486859999999993</v>
      </c>
      <c r="E212" s="40">
        <f>Tabela_3!E210</f>
        <v>119.92740000000001</v>
      </c>
      <c r="F212" s="40" t="str">
        <f>Tabela_3!F210</f>
        <v>...</v>
      </c>
      <c r="G212" s="40">
        <f>Tabela_3!G210</f>
        <v>106.51464</v>
      </c>
      <c r="H212" s="40" t="str">
        <f>Tabela_3!H210</f>
        <v>...</v>
      </c>
      <c r="I212" s="40">
        <f>Tabela_3!I210</f>
        <v>96.395250000000004</v>
      </c>
      <c r="J212" s="40">
        <f>Tabela_3!J210</f>
        <v>114.53104999999999</v>
      </c>
      <c r="K212" s="40">
        <f>Tabela_3!K210</f>
        <v>105.69689</v>
      </c>
      <c r="L212" s="40">
        <f>Tabela_3!L210</f>
        <v>138.28371000000001</v>
      </c>
      <c r="M212" s="40">
        <f>Tabela_3!M210</f>
        <v>89.138189999999994</v>
      </c>
      <c r="N212" s="40">
        <f>Tabela_3!N210</f>
        <v>99.051209999999998</v>
      </c>
      <c r="O212" s="40">
        <f>Tabela_3!O210</f>
        <v>96.313479999999998</v>
      </c>
      <c r="P212" s="40">
        <f>Tabela_3!P210</f>
        <v>98.10051</v>
      </c>
      <c r="Q212" s="40">
        <f>Tabela_3!Q210</f>
        <v>96.085489999999993</v>
      </c>
    </row>
    <row r="213" spans="1:17" x14ac:dyDescent="0.25">
      <c r="A213" s="37">
        <v>43497</v>
      </c>
      <c r="B213" s="40">
        <f>Tabela_3!B211</f>
        <v>101.74787000000001</v>
      </c>
      <c r="C213" s="40">
        <f>Tabela_3!C211</f>
        <v>113.64203999999999</v>
      </c>
      <c r="D213" s="40">
        <f>Tabela_3!D211</f>
        <v>94.706729999999993</v>
      </c>
      <c r="E213" s="40">
        <f>Tabela_3!E211</f>
        <v>116.00055</v>
      </c>
      <c r="F213" s="40" t="str">
        <f>Tabela_3!F211</f>
        <v>...</v>
      </c>
      <c r="G213" s="40">
        <f>Tabela_3!G211</f>
        <v>107.58987</v>
      </c>
      <c r="H213" s="40" t="str">
        <f>Tabela_3!H211</f>
        <v>...</v>
      </c>
      <c r="I213" s="40">
        <f>Tabela_3!I211</f>
        <v>100.68919</v>
      </c>
      <c r="J213" s="40">
        <f>Tabela_3!J211</f>
        <v>122.67564</v>
      </c>
      <c r="K213" s="40">
        <f>Tabela_3!K211</f>
        <v>98.207639999999998</v>
      </c>
      <c r="L213" s="40">
        <f>Tabela_3!L211</f>
        <v>127.30305</v>
      </c>
      <c r="M213" s="40">
        <f>Tabela_3!M211</f>
        <v>87.420640000000006</v>
      </c>
      <c r="N213" s="40">
        <f>Tabela_3!N211</f>
        <v>101.29253</v>
      </c>
      <c r="O213" s="40">
        <f>Tabela_3!O211</f>
        <v>96.397040000000004</v>
      </c>
      <c r="P213" s="40">
        <f>Tabela_3!P211</f>
        <v>99.265559999999994</v>
      </c>
      <c r="Q213" s="40">
        <f>Tabela_3!Q211</f>
        <v>94.851179999999999</v>
      </c>
    </row>
    <row r="214" spans="1:17" x14ac:dyDescent="0.25">
      <c r="A214" s="37">
        <v>43525</v>
      </c>
      <c r="B214" s="40">
        <f>Tabela_3!B212</f>
        <v>101.42856999999999</v>
      </c>
      <c r="C214" s="40">
        <f>Tabela_3!C212</f>
        <v>104.88924</v>
      </c>
      <c r="D214" s="40">
        <f>Tabela_3!D212</f>
        <v>93.517139999999998</v>
      </c>
      <c r="E214" s="40">
        <f>Tabela_3!E212</f>
        <v>104.80092999999999</v>
      </c>
      <c r="F214" s="40" t="str">
        <f>Tabela_3!F212</f>
        <v>...</v>
      </c>
      <c r="G214" s="40">
        <f>Tabela_3!G212</f>
        <v>105.89015000000001</v>
      </c>
      <c r="H214" s="40" t="str">
        <f>Tabela_3!H212</f>
        <v>...</v>
      </c>
      <c r="I214" s="40">
        <f>Tabela_3!I212</f>
        <v>96.524550000000005</v>
      </c>
      <c r="J214" s="40">
        <f>Tabela_3!J212</f>
        <v>107.57205</v>
      </c>
      <c r="K214" s="40">
        <f>Tabela_3!K212</f>
        <v>95.639600000000002</v>
      </c>
      <c r="L214" s="40">
        <f>Tabela_3!L212</f>
        <v>127.75394</v>
      </c>
      <c r="M214" s="40">
        <f>Tabela_3!M212</f>
        <v>89.855890000000002</v>
      </c>
      <c r="N214" s="40">
        <f>Tabela_3!N212</f>
        <v>98.9328</v>
      </c>
      <c r="O214" s="40">
        <f>Tabela_3!O212</f>
        <v>95.615309999999994</v>
      </c>
      <c r="P214" s="40">
        <f>Tabela_3!P212</f>
        <v>101.74353000000001</v>
      </c>
      <c r="Q214" s="40">
        <f>Tabela_3!Q212</f>
        <v>96.760909999999996</v>
      </c>
    </row>
    <row r="215" spans="1:17" x14ac:dyDescent="0.25">
      <c r="A215" s="37">
        <v>43556</v>
      </c>
      <c r="B215" s="40">
        <f>Tabela_3!B213</f>
        <v>101.84972</v>
      </c>
      <c r="C215" s="40">
        <f>Tabela_3!C213</f>
        <v>117.65837000000001</v>
      </c>
      <c r="D215" s="40">
        <f>Tabela_3!D213</f>
        <v>97.259829999999994</v>
      </c>
      <c r="E215" s="40">
        <f>Tabela_3!E213</f>
        <v>77.167869999999994</v>
      </c>
      <c r="F215" s="40" t="str">
        <f>Tabela_3!F213</f>
        <v>...</v>
      </c>
      <c r="G215" s="40">
        <f>Tabela_3!G213</f>
        <v>108.96766</v>
      </c>
      <c r="H215" s="40" t="str">
        <f>Tabela_3!H213</f>
        <v>...</v>
      </c>
      <c r="I215" s="40">
        <f>Tabela_3!I213</f>
        <v>105.57458</v>
      </c>
      <c r="J215" s="40">
        <f>Tabela_3!J213</f>
        <v>126.39957</v>
      </c>
      <c r="K215" s="40">
        <f>Tabela_3!K213</f>
        <v>96.203149999999994</v>
      </c>
      <c r="L215" s="40">
        <f>Tabela_3!L213</f>
        <v>119.13695</v>
      </c>
      <c r="M215" s="40">
        <f>Tabela_3!M213</f>
        <v>88.544370000000001</v>
      </c>
      <c r="N215" s="40">
        <f>Tabela_3!N213</f>
        <v>105.9495</v>
      </c>
      <c r="O215" s="40">
        <f>Tabela_3!O213</f>
        <v>100.77978</v>
      </c>
      <c r="P215" s="40">
        <f>Tabela_3!P213</f>
        <v>102.8708</v>
      </c>
      <c r="Q215" s="40">
        <f>Tabela_3!Q213</f>
        <v>99.232569999999996</v>
      </c>
    </row>
    <row r="216" spans="1:17" x14ac:dyDescent="0.25">
      <c r="A216" s="37">
        <v>43586</v>
      </c>
      <c r="B216" s="40">
        <f>Tabela_3!B214</f>
        <v>101.78707</v>
      </c>
      <c r="C216" s="40">
        <f>Tabela_3!C214</f>
        <v>116.03391999999999</v>
      </c>
      <c r="D216" s="40">
        <f>Tabela_3!D214</f>
        <v>95.610529999999997</v>
      </c>
      <c r="E216" s="40">
        <f>Tabela_3!E214</f>
        <v>118.39515</v>
      </c>
      <c r="F216" s="40" t="str">
        <f>Tabela_3!F214</f>
        <v>...</v>
      </c>
      <c r="G216" s="40">
        <f>Tabela_3!G214</f>
        <v>110.54957</v>
      </c>
      <c r="H216" s="40" t="str">
        <f>Tabela_3!H214</f>
        <v>...</v>
      </c>
      <c r="I216" s="40">
        <f>Tabela_3!I214</f>
        <v>101.69967</v>
      </c>
      <c r="J216" s="40">
        <f>Tabela_3!J214</f>
        <v>125.22206</v>
      </c>
      <c r="K216" s="40">
        <f>Tabela_3!K214</f>
        <v>92.773290000000003</v>
      </c>
      <c r="L216" s="40">
        <f>Tabela_3!L214</f>
        <v>119.15989999999999</v>
      </c>
      <c r="M216" s="40">
        <f>Tabela_3!M214</f>
        <v>93.500709999999998</v>
      </c>
      <c r="N216" s="40">
        <f>Tabela_3!N214</f>
        <v>105.1391</v>
      </c>
      <c r="O216" s="40">
        <f>Tabela_3!O214</f>
        <v>101.4752</v>
      </c>
      <c r="P216" s="40">
        <f>Tabela_3!P214</f>
        <v>102.72919</v>
      </c>
      <c r="Q216" s="40">
        <f>Tabela_3!Q214</f>
        <v>98.655919999999995</v>
      </c>
    </row>
    <row r="217" spans="1:17" x14ac:dyDescent="0.25">
      <c r="A217" s="37">
        <v>43617</v>
      </c>
      <c r="B217" s="40">
        <f>Tabela_3!B215</f>
        <v>100.82084</v>
      </c>
      <c r="C217" s="40">
        <f>Tabela_3!C215</f>
        <v>109.71907</v>
      </c>
      <c r="D217" s="40">
        <f>Tabela_3!D215</f>
        <v>95.935249999999996</v>
      </c>
      <c r="E217" s="40">
        <f>Tabela_3!E215</f>
        <v>121.88445</v>
      </c>
      <c r="F217" s="40" t="str">
        <f>Tabela_3!F215</f>
        <v>...</v>
      </c>
      <c r="G217" s="40">
        <f>Tabela_3!G215</f>
        <v>101.61942000000001</v>
      </c>
      <c r="H217" s="40" t="str">
        <f>Tabela_3!H215</f>
        <v>...</v>
      </c>
      <c r="I217" s="40">
        <f>Tabela_3!I215</f>
        <v>98.931970000000007</v>
      </c>
      <c r="J217" s="40">
        <f>Tabela_3!J215</f>
        <v>116.2304</v>
      </c>
      <c r="K217" s="40">
        <f>Tabela_3!K215</f>
        <v>91.798259999999999</v>
      </c>
      <c r="L217" s="40">
        <f>Tabela_3!L215</f>
        <v>123.81156</v>
      </c>
      <c r="M217" s="40">
        <f>Tabela_3!M215</f>
        <v>85.555750000000003</v>
      </c>
      <c r="N217" s="40">
        <f>Tabela_3!N215</f>
        <v>100.14126</v>
      </c>
      <c r="O217" s="40">
        <f>Tabela_3!O215</f>
        <v>96.151129999999995</v>
      </c>
      <c r="P217" s="40">
        <f>Tabela_3!P215</f>
        <v>100.36896</v>
      </c>
      <c r="Q217" s="40">
        <f>Tabela_3!Q215</f>
        <v>98.90795</v>
      </c>
    </row>
    <row r="218" spans="1:17" x14ac:dyDescent="0.25">
      <c r="A218" s="37">
        <v>43647</v>
      </c>
      <c r="B218" s="40">
        <f>Tabela_3!B216</f>
        <v>100.24102999999999</v>
      </c>
      <c r="C218" s="40">
        <f>Tabela_3!C216</f>
        <v>108.11700999999999</v>
      </c>
      <c r="D218" s="40">
        <f>Tabela_3!D216</f>
        <v>92.361959999999996</v>
      </c>
      <c r="E218" s="40">
        <f>Tabela_3!E216</f>
        <v>122.15136</v>
      </c>
      <c r="F218" s="40" t="str">
        <f>Tabela_3!F216</f>
        <v>...</v>
      </c>
      <c r="G218" s="40">
        <f>Tabela_3!G216</f>
        <v>107.16931</v>
      </c>
      <c r="H218" s="40" t="str">
        <f>Tabela_3!H216</f>
        <v>...</v>
      </c>
      <c r="I218" s="40">
        <f>Tabela_3!I216</f>
        <v>94.289479999999998</v>
      </c>
      <c r="J218" s="40">
        <f>Tabela_3!J216</f>
        <v>116.60337</v>
      </c>
      <c r="K218" s="40">
        <f>Tabela_3!K216</f>
        <v>92.295469999999995</v>
      </c>
      <c r="L218" s="40">
        <f>Tabela_3!L216</f>
        <v>122.32855000000001</v>
      </c>
      <c r="M218" s="40">
        <f>Tabela_3!M216</f>
        <v>92.073340000000002</v>
      </c>
      <c r="N218" s="40">
        <f>Tabela_3!N216</f>
        <v>100.82078</v>
      </c>
      <c r="O218" s="40">
        <f>Tabela_3!O216</f>
        <v>102.78471</v>
      </c>
      <c r="P218" s="40">
        <f>Tabela_3!P216</f>
        <v>97.999529999999993</v>
      </c>
      <c r="Q218" s="40">
        <f>Tabela_3!Q216</f>
        <v>97.617850000000004</v>
      </c>
    </row>
    <row r="219" spans="1:17" x14ac:dyDescent="0.25">
      <c r="A219" s="37">
        <v>43678</v>
      </c>
      <c r="B219" s="40">
        <f>Tabela_3!B217</f>
        <v>101.34206</v>
      </c>
      <c r="C219" s="40">
        <f>Tabela_3!C217</f>
        <v>107.73972000000001</v>
      </c>
      <c r="D219" s="40">
        <f>Tabela_3!D217</f>
        <v>96.57593</v>
      </c>
      <c r="E219" s="40">
        <f>Tabela_3!E217</f>
        <v>122.59059999999999</v>
      </c>
      <c r="F219" s="40" t="str">
        <f>Tabela_3!F217</f>
        <v>...</v>
      </c>
      <c r="G219" s="40">
        <f>Tabela_3!G217</f>
        <v>107.55583</v>
      </c>
      <c r="H219" s="40" t="str">
        <f>Tabela_3!H217</f>
        <v>...</v>
      </c>
      <c r="I219" s="40">
        <f>Tabela_3!I217</f>
        <v>96.670389999999998</v>
      </c>
      <c r="J219" s="40">
        <f>Tabela_3!J217</f>
        <v>117.50624999999999</v>
      </c>
      <c r="K219" s="40">
        <f>Tabela_3!K217</f>
        <v>93.133679999999998</v>
      </c>
      <c r="L219" s="40">
        <f>Tabela_3!L217</f>
        <v>122.07624</v>
      </c>
      <c r="M219" s="40">
        <f>Tabela_3!M217</f>
        <v>92.863190000000003</v>
      </c>
      <c r="N219" s="40">
        <f>Tabela_3!N217</f>
        <v>103.69271000000001</v>
      </c>
      <c r="O219" s="40">
        <f>Tabela_3!O217</f>
        <v>100.53342000000001</v>
      </c>
      <c r="P219" s="40">
        <f>Tabela_3!P217</f>
        <v>96.929609999999997</v>
      </c>
      <c r="Q219" s="40">
        <f>Tabela_3!Q217</f>
        <v>94.272779999999997</v>
      </c>
    </row>
    <row r="220" spans="1:17" x14ac:dyDescent="0.25">
      <c r="A220" s="37">
        <v>43709</v>
      </c>
      <c r="B220" s="40">
        <f>Tabela_3!B218</f>
        <v>101.35778999999999</v>
      </c>
      <c r="C220" s="40">
        <f>Tabela_3!C218</f>
        <v>110.63742999999999</v>
      </c>
      <c r="D220" s="40">
        <f>Tabela_3!D218</f>
        <v>92.708470000000005</v>
      </c>
      <c r="E220" s="40">
        <f>Tabela_3!E218</f>
        <v>113.85709</v>
      </c>
      <c r="F220" s="40" t="str">
        <f>Tabela_3!F218</f>
        <v>...</v>
      </c>
      <c r="G220" s="40">
        <f>Tabela_3!G218</f>
        <v>108.98093</v>
      </c>
      <c r="H220" s="40" t="str">
        <f>Tabela_3!H218</f>
        <v>...</v>
      </c>
      <c r="I220" s="40">
        <f>Tabela_3!I218</f>
        <v>101.55484</v>
      </c>
      <c r="J220" s="40">
        <f>Tabela_3!J218</f>
        <v>118.94088000000001</v>
      </c>
      <c r="K220" s="40">
        <f>Tabela_3!K218</f>
        <v>93.715620000000001</v>
      </c>
      <c r="L220" s="40">
        <f>Tabela_3!L218</f>
        <v>123.68284</v>
      </c>
      <c r="M220" s="40">
        <f>Tabela_3!M218</f>
        <v>93.226259999999996</v>
      </c>
      <c r="N220" s="40">
        <f>Tabela_3!N218</f>
        <v>99.137209999999996</v>
      </c>
      <c r="O220" s="40">
        <f>Tabela_3!O218</f>
        <v>100.56686999999999</v>
      </c>
      <c r="P220" s="40">
        <f>Tabela_3!P218</f>
        <v>98.565569999999994</v>
      </c>
      <c r="Q220" s="40">
        <f>Tabela_3!Q218</f>
        <v>95.756270000000001</v>
      </c>
    </row>
    <row r="221" spans="1:17" x14ac:dyDescent="0.25">
      <c r="A221" s="37">
        <v>43739</v>
      </c>
      <c r="B221" s="40">
        <f>Tabela_3!B219</f>
        <v>103.62775000000001</v>
      </c>
      <c r="C221" s="40">
        <f>Tabela_3!C219</f>
        <v>114.39869</v>
      </c>
      <c r="D221" s="40">
        <f>Tabela_3!D219</f>
        <v>98.444779999999994</v>
      </c>
      <c r="E221" s="40">
        <f>Tabela_3!E219</f>
        <v>114.54951</v>
      </c>
      <c r="F221" s="40" t="str">
        <f>Tabela_3!F219</f>
        <v>...</v>
      </c>
      <c r="G221" s="40">
        <f>Tabela_3!G219</f>
        <v>109.55016000000001</v>
      </c>
      <c r="H221" s="40" t="str">
        <f>Tabela_3!H219</f>
        <v>...</v>
      </c>
      <c r="I221" s="40">
        <f>Tabela_3!I219</f>
        <v>103.29241</v>
      </c>
      <c r="J221" s="40">
        <f>Tabela_3!J219</f>
        <v>123.49392</v>
      </c>
      <c r="K221" s="40">
        <f>Tabela_3!K219</f>
        <v>95.663460000000001</v>
      </c>
      <c r="L221" s="40">
        <f>Tabela_3!L219</f>
        <v>117.4706</v>
      </c>
      <c r="M221" s="40">
        <f>Tabela_3!M219</f>
        <v>95.257760000000005</v>
      </c>
      <c r="N221" s="40">
        <f>Tabela_3!N219</f>
        <v>105.14948</v>
      </c>
      <c r="O221" s="40">
        <f>Tabela_3!O219</f>
        <v>101.82</v>
      </c>
      <c r="P221" s="40">
        <f>Tabela_3!P219</f>
        <v>98.847650000000002</v>
      </c>
      <c r="Q221" s="40">
        <f>Tabela_3!Q219</f>
        <v>95.523560000000003</v>
      </c>
    </row>
    <row r="222" spans="1:17" x14ac:dyDescent="0.25">
      <c r="A222" s="37">
        <v>43770</v>
      </c>
      <c r="B222" s="40">
        <f>Tabela_3!B220</f>
        <v>101.20971</v>
      </c>
      <c r="C222" s="40">
        <f>Tabela_3!C220</f>
        <v>112.19883</v>
      </c>
      <c r="D222" s="40">
        <f>Tabela_3!D220</f>
        <v>97.889279999999999</v>
      </c>
      <c r="E222" s="40">
        <f>Tabela_3!E220</f>
        <v>114.02988000000001</v>
      </c>
      <c r="F222" s="40" t="str">
        <f>Tabela_3!F220</f>
        <v>...</v>
      </c>
      <c r="G222" s="40">
        <f>Tabela_3!G220</f>
        <v>112.03854</v>
      </c>
      <c r="H222" s="40" t="str">
        <f>Tabela_3!H220</f>
        <v>...</v>
      </c>
      <c r="I222" s="40">
        <f>Tabela_3!I220</f>
        <v>99.107789999999994</v>
      </c>
      <c r="J222" s="40">
        <f>Tabela_3!J220</f>
        <v>118.29353</v>
      </c>
      <c r="K222" s="40">
        <f>Tabela_3!K220</f>
        <v>92.71396</v>
      </c>
      <c r="L222" s="40">
        <f>Tabela_3!L220</f>
        <v>112.51049</v>
      </c>
      <c r="M222" s="40">
        <f>Tabela_3!M220</f>
        <v>98.980760000000004</v>
      </c>
      <c r="N222" s="40">
        <f>Tabela_3!N220</f>
        <v>99.456850000000003</v>
      </c>
      <c r="O222" s="40">
        <f>Tabela_3!O220</f>
        <v>91.709959999999995</v>
      </c>
      <c r="P222" s="40">
        <f>Tabela_3!P220</f>
        <v>97.563460000000006</v>
      </c>
      <c r="Q222" s="40">
        <f>Tabela_3!Q220</f>
        <v>94.001400000000004</v>
      </c>
    </row>
    <row r="223" spans="1:17" x14ac:dyDescent="0.25">
      <c r="A223" s="37">
        <v>43800</v>
      </c>
      <c r="B223" s="40">
        <f>Tabela_3!B221</f>
        <v>99.809250000000006</v>
      </c>
      <c r="C223" s="40">
        <f>Tabela_3!C221</f>
        <v>112.31488</v>
      </c>
      <c r="D223" s="40">
        <f>Tabela_3!D221</f>
        <v>96.424899999999994</v>
      </c>
      <c r="E223" s="40">
        <f>Tabela_3!E221</f>
        <v>115.17364999999999</v>
      </c>
      <c r="F223" s="40" t="str">
        <f>Tabela_3!F221</f>
        <v>...</v>
      </c>
      <c r="G223" s="40">
        <f>Tabela_3!G221</f>
        <v>110.29158</v>
      </c>
      <c r="H223" s="40" t="str">
        <f>Tabela_3!H221</f>
        <v>...</v>
      </c>
      <c r="I223" s="40">
        <f>Tabela_3!I221</f>
        <v>99.849149999999995</v>
      </c>
      <c r="J223" s="40">
        <f>Tabela_3!J221</f>
        <v>114.13673</v>
      </c>
      <c r="K223" s="40">
        <f>Tabela_3!K221</f>
        <v>87.705489999999998</v>
      </c>
      <c r="L223" s="40">
        <f>Tabela_3!L221</f>
        <v>109.9823</v>
      </c>
      <c r="M223" s="40">
        <f>Tabela_3!M221</f>
        <v>94.777370000000005</v>
      </c>
      <c r="N223" s="40">
        <f>Tabela_3!N221</f>
        <v>96.946719999999999</v>
      </c>
      <c r="O223" s="40">
        <f>Tabela_3!O221</f>
        <v>93.781059999999997</v>
      </c>
      <c r="P223" s="40">
        <f>Tabela_3!P221</f>
        <v>97.562439999999995</v>
      </c>
      <c r="Q223" s="40">
        <f>Tabela_3!Q221</f>
        <v>91.94341</v>
      </c>
    </row>
    <row r="224" spans="1:17" x14ac:dyDescent="0.25">
      <c r="A224" s="37">
        <v>43831</v>
      </c>
      <c r="B224" s="40">
        <f>Tabela_3!B222</f>
        <v>101.25568</v>
      </c>
      <c r="C224" s="40">
        <f>Tabela_3!C222</f>
        <v>118.15526</v>
      </c>
      <c r="D224" s="40">
        <f>Tabela_3!D222</f>
        <v>100.77011</v>
      </c>
      <c r="E224" s="40">
        <f>Tabela_3!E222</f>
        <v>112.60825</v>
      </c>
      <c r="F224" s="40" t="str">
        <f>Tabela_3!F222</f>
        <v>...</v>
      </c>
      <c r="G224" s="40">
        <f>Tabela_3!G222</f>
        <v>110.76254</v>
      </c>
      <c r="H224" s="40" t="str">
        <f>Tabela_3!H222</f>
        <v>...</v>
      </c>
      <c r="I224" s="40">
        <f>Tabela_3!I222</f>
        <v>102.14601999999999</v>
      </c>
      <c r="J224" s="40">
        <f>Tabela_3!J222</f>
        <v>123.50848000000001</v>
      </c>
      <c r="K224" s="40">
        <f>Tabela_3!K222</f>
        <v>91.71396</v>
      </c>
      <c r="L224" s="40">
        <f>Tabela_3!L222</f>
        <v>111.48942</v>
      </c>
      <c r="M224" s="40">
        <f>Tabela_3!M222</f>
        <v>97.150810000000007</v>
      </c>
      <c r="N224" s="40">
        <f>Tabela_3!N222</f>
        <v>99.567409999999995</v>
      </c>
      <c r="O224" s="40">
        <f>Tabela_3!O222</f>
        <v>95.877840000000006</v>
      </c>
      <c r="P224" s="40">
        <f>Tabela_3!P222</f>
        <v>97.65249</v>
      </c>
      <c r="Q224" s="40">
        <f>Tabela_3!Q222</f>
        <v>94.324349999999995</v>
      </c>
    </row>
    <row r="225" spans="1:17" x14ac:dyDescent="0.25">
      <c r="A225" s="37">
        <v>43862</v>
      </c>
      <c r="B225" s="40">
        <f>Tabela_3!B223</f>
        <v>101.91280999999999</v>
      </c>
      <c r="C225" s="40">
        <f>Tabela_3!C223</f>
        <v>119.23933</v>
      </c>
      <c r="D225" s="40">
        <f>Tabela_3!D223</f>
        <v>96.630579999999995</v>
      </c>
      <c r="E225" s="40">
        <f>Tabela_3!E223</f>
        <v>125.10659</v>
      </c>
      <c r="F225" s="40" t="str">
        <f>Tabela_3!F223</f>
        <v>...</v>
      </c>
      <c r="G225" s="40">
        <f>Tabela_3!G223</f>
        <v>111.39619999999999</v>
      </c>
      <c r="H225" s="40" t="str">
        <f>Tabela_3!H223</f>
        <v>...</v>
      </c>
      <c r="I225" s="40">
        <f>Tabela_3!I223</f>
        <v>105.22667</v>
      </c>
      <c r="J225" s="40">
        <f>Tabela_3!J223</f>
        <v>125.80719000000001</v>
      </c>
      <c r="K225" s="40">
        <f>Tabela_3!K223</f>
        <v>92.613960000000006</v>
      </c>
      <c r="L225" s="40">
        <f>Tabela_3!L223</f>
        <v>121.45347</v>
      </c>
      <c r="M225" s="40">
        <f>Tabela_3!M223</f>
        <v>96.506489999999999</v>
      </c>
      <c r="N225" s="40">
        <f>Tabela_3!N223</f>
        <v>99.869659999999996</v>
      </c>
      <c r="O225" s="40">
        <f>Tabela_3!O223</f>
        <v>99.30153</v>
      </c>
      <c r="P225" s="40">
        <f>Tabela_3!P223</f>
        <v>99.202259999999995</v>
      </c>
      <c r="Q225" s="40">
        <f>Tabela_3!Q223</f>
        <v>96.291340000000005</v>
      </c>
    </row>
    <row r="226" spans="1:17" x14ac:dyDescent="0.25">
      <c r="A226" s="37">
        <v>43891</v>
      </c>
      <c r="B226" s="40">
        <f>Tabela_3!B224</f>
        <v>93.972080000000005</v>
      </c>
      <c r="C226" s="40">
        <f>Tabela_3!C224</f>
        <v>101.82098999999999</v>
      </c>
      <c r="D226" s="40">
        <f>Tabela_3!D224</f>
        <v>83.361540000000005</v>
      </c>
      <c r="E226" s="40">
        <f>Tabela_3!E224</f>
        <v>102.25967</v>
      </c>
      <c r="F226" s="40" t="str">
        <f>Tabela_3!F224</f>
        <v>...</v>
      </c>
      <c r="G226" s="40">
        <f>Tabela_3!G224</f>
        <v>89.674610000000001</v>
      </c>
      <c r="H226" s="40" t="str">
        <f>Tabela_3!H224</f>
        <v>...</v>
      </c>
      <c r="I226" s="40">
        <f>Tabela_3!I224</f>
        <v>98.227149999999995</v>
      </c>
      <c r="J226" s="40">
        <f>Tabela_3!J224</f>
        <v>114.6765</v>
      </c>
      <c r="K226" s="40">
        <f>Tabela_3!K224</f>
        <v>90.734849999999994</v>
      </c>
      <c r="L226" s="40">
        <f>Tabela_3!L224</f>
        <v>112.01664</v>
      </c>
      <c r="M226" s="40">
        <f>Tabela_3!M224</f>
        <v>96.669449999999998</v>
      </c>
      <c r="N226" s="40">
        <f>Tabela_3!N224</f>
        <v>91.747739999999993</v>
      </c>
      <c r="O226" s="40">
        <f>Tabela_3!O224</f>
        <v>94.407510000000002</v>
      </c>
      <c r="P226" s="40">
        <f>Tabela_3!P224</f>
        <v>81.644859999999994</v>
      </c>
      <c r="Q226" s="40">
        <f>Tabela_3!Q224</f>
        <v>80.334280000000007</v>
      </c>
    </row>
    <row r="227" spans="1:17" x14ac:dyDescent="0.25">
      <c r="A227" s="37">
        <v>43922</v>
      </c>
      <c r="B227" s="40">
        <f>Tabela_3!B225</f>
        <v>75.471360000000004</v>
      </c>
      <c r="C227" s="40">
        <f>Tabela_3!C225</f>
        <v>79.903419999999997</v>
      </c>
      <c r="D227" s="40">
        <f>Tabela_3!D225</f>
        <v>46.595799999999997</v>
      </c>
      <c r="E227" s="40">
        <f>Tabela_3!E225</f>
        <v>106.31493</v>
      </c>
      <c r="F227" s="40" t="str">
        <f>Tabela_3!F225</f>
        <v>...</v>
      </c>
      <c r="G227" s="40">
        <f>Tabela_3!G225</f>
        <v>57.81391</v>
      </c>
      <c r="H227" s="40" t="str">
        <f>Tabela_3!H225</f>
        <v>...</v>
      </c>
      <c r="I227" s="40">
        <f>Tabela_3!I225</f>
        <v>78.679640000000006</v>
      </c>
      <c r="J227" s="40">
        <f>Tabela_3!J225</f>
        <v>95.457430000000002</v>
      </c>
      <c r="K227" s="40">
        <f>Tabela_3!K225</f>
        <v>77.845780000000005</v>
      </c>
      <c r="L227" s="40">
        <f>Tabela_3!L225</f>
        <v>88.316810000000004</v>
      </c>
      <c r="M227" s="40">
        <f>Tabela_3!M225</f>
        <v>84.114149999999995</v>
      </c>
      <c r="N227" s="40">
        <f>Tabela_3!N225</f>
        <v>70.377970000000005</v>
      </c>
      <c r="O227" s="40">
        <f>Tabela_3!O225</f>
        <v>70.041259999999994</v>
      </c>
      <c r="P227" s="40">
        <f>Tabela_3!P225</f>
        <v>71.795150000000007</v>
      </c>
      <c r="Q227" s="40">
        <f>Tabela_3!Q225</f>
        <v>63.572670000000002</v>
      </c>
    </row>
    <row r="228" spans="1:17" x14ac:dyDescent="0.25">
      <c r="A228" s="37">
        <v>43952</v>
      </c>
      <c r="B228" s="40">
        <f>Tabela_3!B226</f>
        <v>81.355869999999996</v>
      </c>
      <c r="C228" s="40">
        <f>Tabela_3!C226</f>
        <v>89.952259999999995</v>
      </c>
      <c r="D228" s="40">
        <f>Tabela_3!D226</f>
        <v>50.195189999999997</v>
      </c>
      <c r="E228" s="40">
        <f>Tabela_3!E226</f>
        <v>103.56928000000001</v>
      </c>
      <c r="F228" s="40" t="str">
        <f>Tabela_3!F226</f>
        <v>...</v>
      </c>
      <c r="G228" s="40">
        <f>Tabela_3!G226</f>
        <v>55.836010000000002</v>
      </c>
      <c r="H228" s="40" t="str">
        <f>Tabela_3!H226</f>
        <v>...</v>
      </c>
      <c r="I228" s="40">
        <f>Tabela_3!I226</f>
        <v>89.315830000000005</v>
      </c>
      <c r="J228" s="40">
        <f>Tabela_3!J226</f>
        <v>100.11642000000001</v>
      </c>
      <c r="K228" s="40">
        <f>Tabela_3!K226</f>
        <v>80.188749999999999</v>
      </c>
      <c r="L228" s="40">
        <f>Tabela_3!L226</f>
        <v>81.057029999999997</v>
      </c>
      <c r="M228" s="40">
        <f>Tabela_3!M226</f>
        <v>85.789599999999993</v>
      </c>
      <c r="N228" s="40">
        <f>Tabela_3!N226</f>
        <v>76.666399999999996</v>
      </c>
      <c r="O228" s="40">
        <f>Tabela_3!O226</f>
        <v>84.00273</v>
      </c>
      <c r="P228" s="40">
        <f>Tabela_3!P226</f>
        <v>76.038920000000005</v>
      </c>
      <c r="Q228" s="40">
        <f>Tabela_3!Q226</f>
        <v>73.949680000000001</v>
      </c>
    </row>
    <row r="229" spans="1:17" x14ac:dyDescent="0.25">
      <c r="A229" s="37">
        <v>43983</v>
      </c>
      <c r="B229" s="40">
        <f>Tabela_3!B227</f>
        <v>89.495990000000006</v>
      </c>
      <c r="C229" s="40">
        <f>Tabela_3!C227</f>
        <v>93.450519999999997</v>
      </c>
      <c r="D229" s="40">
        <f>Tabela_3!D227</f>
        <v>80.923029999999997</v>
      </c>
      <c r="E229" s="40">
        <f>Tabela_3!E227</f>
        <v>112.76056</v>
      </c>
      <c r="F229" s="40" t="str">
        <f>Tabela_3!F227</f>
        <v>...</v>
      </c>
      <c r="G229" s="40">
        <f>Tabela_3!G227</f>
        <v>80.133700000000005</v>
      </c>
      <c r="H229" s="40" t="str">
        <f>Tabela_3!H227</f>
        <v>...</v>
      </c>
      <c r="I229" s="40">
        <f>Tabela_3!I227</f>
        <v>98.287419999999997</v>
      </c>
      <c r="J229" s="40">
        <f>Tabela_3!J227</f>
        <v>100.30455000000001</v>
      </c>
      <c r="K229" s="40">
        <f>Tabela_3!K227</f>
        <v>86.999899999999997</v>
      </c>
      <c r="L229" s="40">
        <f>Tabela_3!L227</f>
        <v>84.962940000000003</v>
      </c>
      <c r="M229" s="40">
        <f>Tabela_3!M227</f>
        <v>86.565389999999994</v>
      </c>
      <c r="N229" s="40">
        <f>Tabela_3!N227</f>
        <v>86.996210000000005</v>
      </c>
      <c r="O229" s="40">
        <f>Tabela_3!O227</f>
        <v>90.2898</v>
      </c>
      <c r="P229" s="40">
        <f>Tabela_3!P227</f>
        <v>82.907889999999995</v>
      </c>
      <c r="Q229" s="40">
        <f>Tabela_3!Q227</f>
        <v>83.425709999999995</v>
      </c>
    </row>
    <row r="230" spans="1:17" x14ac:dyDescent="0.25">
      <c r="A230" s="37">
        <v>44013</v>
      </c>
      <c r="B230" s="40">
        <f>Tabela_3!B228</f>
        <v>97.544049999999999</v>
      </c>
      <c r="C230" s="40">
        <f>Tabela_3!C228</f>
        <v>107.59559</v>
      </c>
      <c r="D230" s="40">
        <f>Tabela_3!D228</f>
        <v>98.404489999999996</v>
      </c>
      <c r="E230" s="40">
        <f>Tabela_3!E228</f>
        <v>114.68885</v>
      </c>
      <c r="F230" s="40" t="str">
        <f>Tabela_3!F228</f>
        <v>...</v>
      </c>
      <c r="G230" s="40">
        <f>Tabela_3!G228</f>
        <v>108.97005</v>
      </c>
      <c r="H230" s="40" t="str">
        <f>Tabela_3!H228</f>
        <v>...</v>
      </c>
      <c r="I230" s="40">
        <f>Tabela_3!I228</f>
        <v>106.03367</v>
      </c>
      <c r="J230" s="40">
        <f>Tabela_3!J228</f>
        <v>111.13572000000001</v>
      </c>
      <c r="K230" s="40">
        <f>Tabela_3!K228</f>
        <v>93.341520000000003</v>
      </c>
      <c r="L230" s="40">
        <f>Tabela_3!L228</f>
        <v>106.24148</v>
      </c>
      <c r="M230" s="40">
        <f>Tabela_3!M228</f>
        <v>92.962720000000004</v>
      </c>
      <c r="N230" s="40">
        <f>Tabela_3!N228</f>
        <v>95.829059999999998</v>
      </c>
      <c r="O230" s="40">
        <f>Tabela_3!O228</f>
        <v>92.670079999999999</v>
      </c>
      <c r="P230" s="40">
        <f>Tabela_3!P228</f>
        <v>92.952020000000005</v>
      </c>
      <c r="Q230" s="40">
        <f>Tabela_3!Q228</f>
        <v>91.392799999999994</v>
      </c>
    </row>
    <row r="231" spans="1:17" x14ac:dyDescent="0.25">
      <c r="A231" s="37">
        <v>44044</v>
      </c>
      <c r="B231" s="40">
        <f>Tabela_3!B229</f>
        <v>100.67646999999999</v>
      </c>
      <c r="C231" s="40">
        <f>Tabela_3!C229</f>
        <v>113.13256</v>
      </c>
      <c r="D231" s="40">
        <f>Tabela_3!D229</f>
        <v>97.658240000000006</v>
      </c>
      <c r="E231" s="40">
        <f>Tabela_3!E229</f>
        <v>118.95698</v>
      </c>
      <c r="F231" s="40" t="str">
        <f>Tabela_3!F229</f>
        <v>...</v>
      </c>
      <c r="G231" s="40">
        <f>Tabela_3!G229</f>
        <v>114.73819</v>
      </c>
      <c r="H231" s="40" t="str">
        <f>Tabela_3!H229</f>
        <v>...</v>
      </c>
      <c r="I231" s="40">
        <f>Tabela_3!I229</f>
        <v>107.22889000000001</v>
      </c>
      <c r="J231" s="40">
        <f>Tabela_3!J229</f>
        <v>112.57653000000001</v>
      </c>
      <c r="K231" s="40">
        <f>Tabela_3!K229</f>
        <v>95.736419999999995</v>
      </c>
      <c r="L231" s="40">
        <f>Tabela_3!L229</f>
        <v>104.49929</v>
      </c>
      <c r="M231" s="40">
        <f>Tabela_3!M229</f>
        <v>97.265090000000001</v>
      </c>
      <c r="N231" s="40">
        <f>Tabela_3!N229</f>
        <v>98.863699999999994</v>
      </c>
      <c r="O231" s="40">
        <f>Tabela_3!O229</f>
        <v>93.474029999999999</v>
      </c>
      <c r="P231" s="40">
        <f>Tabela_3!P229</f>
        <v>98.903030000000001</v>
      </c>
      <c r="Q231" s="40">
        <f>Tabela_3!Q229</f>
        <v>96.708749999999995</v>
      </c>
    </row>
    <row r="232" spans="1:17" x14ac:dyDescent="0.25">
      <c r="A232" s="37">
        <v>44075</v>
      </c>
      <c r="B232" s="40">
        <f>Tabela_3!B230</f>
        <v>103.3496</v>
      </c>
      <c r="C232" s="40">
        <f>Tabela_3!C230</f>
        <v>115.55359</v>
      </c>
      <c r="D232" s="40">
        <f>Tabela_3!D230</f>
        <v>106.46225</v>
      </c>
      <c r="E232" s="40">
        <f>Tabela_3!E230</f>
        <v>121.33517999999999</v>
      </c>
      <c r="F232" s="40" t="str">
        <f>Tabela_3!F230</f>
        <v>...</v>
      </c>
      <c r="G232" s="40">
        <f>Tabela_3!G230</f>
        <v>117.88397000000001</v>
      </c>
      <c r="H232" s="40" t="str">
        <f>Tabela_3!H230</f>
        <v>...</v>
      </c>
      <c r="I232" s="40">
        <f>Tabela_3!I230</f>
        <v>110.00256</v>
      </c>
      <c r="J232" s="40">
        <f>Tabela_3!J230</f>
        <v>115.61312</v>
      </c>
      <c r="K232" s="40">
        <f>Tabela_3!K230</f>
        <v>97.138829999999999</v>
      </c>
      <c r="L232" s="40">
        <f>Tabela_3!L230</f>
        <v>108.98139</v>
      </c>
      <c r="M232" s="40">
        <f>Tabela_3!M230</f>
        <v>92.360330000000005</v>
      </c>
      <c r="N232" s="40">
        <f>Tabela_3!N230</f>
        <v>104.32026</v>
      </c>
      <c r="O232" s="40">
        <f>Tabela_3!O230</f>
        <v>103.58866999999999</v>
      </c>
      <c r="P232" s="40">
        <f>Tabela_3!P230</f>
        <v>104.21904000000001</v>
      </c>
      <c r="Q232" s="40">
        <f>Tabela_3!Q230</f>
        <v>100.85034</v>
      </c>
    </row>
    <row r="233" spans="1:17" x14ac:dyDescent="0.25">
      <c r="A233" s="37">
        <v>44105</v>
      </c>
      <c r="B233" s="40">
        <f>Tabela_3!B231</f>
        <v>104.96325</v>
      </c>
      <c r="C233" s="40">
        <f>Tabela_3!C231</f>
        <v>116.37358</v>
      </c>
      <c r="D233" s="40">
        <f>Tabela_3!D231</f>
        <v>105.12166999999999</v>
      </c>
      <c r="E233" s="40">
        <f>Tabela_3!E231</f>
        <v>119.96742999999999</v>
      </c>
      <c r="F233" s="40" t="str">
        <f>Tabela_3!F231</f>
        <v>...</v>
      </c>
      <c r="G233" s="40">
        <f>Tabela_3!G231</f>
        <v>117.90579</v>
      </c>
      <c r="H233" s="40" t="str">
        <f>Tabela_3!H231</f>
        <v>...</v>
      </c>
      <c r="I233" s="40">
        <f>Tabela_3!I231</f>
        <v>114.24737</v>
      </c>
      <c r="J233" s="40">
        <f>Tabela_3!J231</f>
        <v>115.58898000000001</v>
      </c>
      <c r="K233" s="40">
        <f>Tabela_3!K231</f>
        <v>98.621340000000004</v>
      </c>
      <c r="L233" s="40">
        <f>Tabela_3!L231</f>
        <v>110.17503000000001</v>
      </c>
      <c r="M233" s="40">
        <f>Tabela_3!M231</f>
        <v>89.665940000000006</v>
      </c>
      <c r="N233" s="40">
        <f>Tabela_3!N231</f>
        <v>106.19580999999999</v>
      </c>
      <c r="O233" s="40">
        <f>Tabela_3!O231</f>
        <v>106.28252999999999</v>
      </c>
      <c r="P233" s="40">
        <f>Tabela_3!P231</f>
        <v>108.55663</v>
      </c>
      <c r="Q233" s="40">
        <f>Tabela_3!Q231</f>
        <v>99.377189999999999</v>
      </c>
    </row>
    <row r="234" spans="1:17" x14ac:dyDescent="0.25">
      <c r="A234" s="37">
        <v>44136</v>
      </c>
      <c r="B234" s="40">
        <f>Tabela_3!B232</f>
        <v>105.41258000000001</v>
      </c>
      <c r="C234" s="40">
        <f>Tabela_3!C232</f>
        <v>119.49596</v>
      </c>
      <c r="D234" s="40">
        <f>Tabela_3!D232</f>
        <v>113.42859</v>
      </c>
      <c r="E234" s="40">
        <f>Tabela_3!E232</f>
        <v>109.14176</v>
      </c>
      <c r="F234" s="40" t="str">
        <f>Tabela_3!F232</f>
        <v>...</v>
      </c>
      <c r="G234" s="40">
        <f>Tabela_3!G232</f>
        <v>121.35369</v>
      </c>
      <c r="H234" s="40" t="str">
        <f>Tabela_3!H232</f>
        <v>...</v>
      </c>
      <c r="I234" s="40">
        <f>Tabela_3!I232</f>
        <v>114.53514</v>
      </c>
      <c r="J234" s="40">
        <f>Tabela_3!J232</f>
        <v>119.81910999999999</v>
      </c>
      <c r="K234" s="40">
        <f>Tabela_3!K232</f>
        <v>98.979920000000007</v>
      </c>
      <c r="L234" s="40">
        <f>Tabela_3!L232</f>
        <v>110.29284</v>
      </c>
      <c r="M234" s="40">
        <f>Tabela_3!M232</f>
        <v>91.006379999999993</v>
      </c>
      <c r="N234" s="40">
        <f>Tabela_3!N232</f>
        <v>105.71978</v>
      </c>
      <c r="O234" s="40">
        <f>Tabela_3!O232</f>
        <v>106.77119</v>
      </c>
      <c r="P234" s="40">
        <f>Tabela_3!P232</f>
        <v>110.03614</v>
      </c>
      <c r="Q234" s="40">
        <f>Tabela_3!Q232</f>
        <v>102.38122</v>
      </c>
    </row>
    <row r="235" spans="1:17" x14ac:dyDescent="0.25">
      <c r="A235" s="37">
        <v>44166</v>
      </c>
      <c r="B235" s="40">
        <f>Tabela_3!B233</f>
        <v>104.86535000000001</v>
      </c>
      <c r="C235" s="40">
        <f>Tabela_3!C233</f>
        <v>118.1374</v>
      </c>
      <c r="D235" s="40">
        <f>Tabela_3!D233</f>
        <v>104.09269</v>
      </c>
      <c r="E235" s="40">
        <f>Tabela_3!E233</f>
        <v>117.45874999999999</v>
      </c>
      <c r="F235" s="40" t="str">
        <f>Tabela_3!F233</f>
        <v>...</v>
      </c>
      <c r="G235" s="40">
        <f>Tabela_3!G233</f>
        <v>127.60939999999999</v>
      </c>
      <c r="H235" s="40" t="str">
        <f>Tabela_3!H233</f>
        <v>...</v>
      </c>
      <c r="I235" s="40">
        <f>Tabela_3!I233</f>
        <v>111.43132</v>
      </c>
      <c r="J235" s="40">
        <f>Tabela_3!J233</f>
        <v>113.71307</v>
      </c>
      <c r="K235" s="40">
        <f>Tabela_3!K233</f>
        <v>100.58495000000001</v>
      </c>
      <c r="L235" s="40">
        <f>Tabela_3!L233</f>
        <v>113.36717</v>
      </c>
      <c r="M235" s="40">
        <f>Tabela_3!M233</f>
        <v>91.00976</v>
      </c>
      <c r="N235" s="40">
        <f>Tabela_3!N233</f>
        <v>104.60986</v>
      </c>
      <c r="O235" s="40">
        <f>Tabela_3!O233</f>
        <v>106.69195999999999</v>
      </c>
      <c r="P235" s="40">
        <f>Tabela_3!P233</f>
        <v>110.20125</v>
      </c>
      <c r="Q235" s="40">
        <f>Tabela_3!Q233</f>
        <v>104.42579000000001</v>
      </c>
    </row>
    <row r="236" spans="1:17" x14ac:dyDescent="0.25">
      <c r="A236" s="37">
        <v>44197</v>
      </c>
      <c r="B236" s="40">
        <f>Tabela_3!B234</f>
        <v>105.73788</v>
      </c>
      <c r="C236" s="40">
        <f>Tabela_3!C234</f>
        <v>114.68704</v>
      </c>
      <c r="D236" s="40">
        <f>Tabela_3!D234</f>
        <v>95.260869999999997</v>
      </c>
      <c r="E236" s="40">
        <f>Tabela_3!E234</f>
        <v>129.80367000000001</v>
      </c>
      <c r="F236" s="40" t="str">
        <f>Tabela_3!F234</f>
        <v>...</v>
      </c>
      <c r="G236" s="40">
        <f>Tabela_3!G234</f>
        <v>123.59404000000001</v>
      </c>
      <c r="H236" s="40" t="str">
        <f>Tabela_3!H234</f>
        <v>...</v>
      </c>
      <c r="I236" s="40">
        <f>Tabela_3!I234</f>
        <v>113.49695</v>
      </c>
      <c r="J236" s="40">
        <f>Tabela_3!J234</f>
        <v>107.18850999999999</v>
      </c>
      <c r="K236" s="40">
        <f>Tabela_3!K234</f>
        <v>101.80455000000001</v>
      </c>
      <c r="L236" s="40">
        <f>Tabela_3!L234</f>
        <v>108.33672</v>
      </c>
      <c r="M236" s="40">
        <f>Tabela_3!M234</f>
        <v>93.554360000000003</v>
      </c>
      <c r="N236" s="40">
        <f>Tabela_3!N234</f>
        <v>106.46417</v>
      </c>
      <c r="O236" s="40">
        <f>Tabela_3!O234</f>
        <v>108.20217</v>
      </c>
      <c r="P236" s="40">
        <f>Tabela_3!P234</f>
        <v>110.93785</v>
      </c>
      <c r="Q236" s="40">
        <f>Tabela_3!Q234</f>
        <v>105.03577</v>
      </c>
    </row>
    <row r="237" spans="1:17" x14ac:dyDescent="0.25">
      <c r="A237" s="37">
        <v>44228</v>
      </c>
      <c r="B237" s="40">
        <f>Tabela_3!B235</f>
        <v>104.14788</v>
      </c>
      <c r="C237" s="40">
        <f>Tabela_3!C235</f>
        <v>109.3635</v>
      </c>
      <c r="D237" s="40">
        <f>Tabela_3!D235</f>
        <v>90.068060000000003</v>
      </c>
      <c r="E237" s="40">
        <f>Tabela_3!E235</f>
        <v>110.97836</v>
      </c>
      <c r="F237" s="40" t="str">
        <f>Tabela_3!F235</f>
        <v>...</v>
      </c>
      <c r="G237" s="40">
        <f>Tabela_3!G235</f>
        <v>114.59974</v>
      </c>
      <c r="H237" s="40" t="str">
        <f>Tabela_3!H235</f>
        <v>...</v>
      </c>
      <c r="I237" s="40">
        <f>Tabela_3!I235</f>
        <v>108.29267</v>
      </c>
      <c r="J237" s="40">
        <f>Tabela_3!J235</f>
        <v>104.26569000000001</v>
      </c>
      <c r="K237" s="40">
        <f>Tabela_3!K235</f>
        <v>100.00348</v>
      </c>
      <c r="L237" s="40">
        <f>Tabela_3!L235</f>
        <v>108.58402</v>
      </c>
      <c r="M237" s="40">
        <f>Tabela_3!M235</f>
        <v>95.284310000000005</v>
      </c>
      <c r="N237" s="40">
        <f>Tabela_3!N235</f>
        <v>104.51622</v>
      </c>
      <c r="O237" s="40">
        <f>Tabela_3!O235</f>
        <v>106.36991999999999</v>
      </c>
      <c r="P237" s="40">
        <f>Tabela_3!P235</f>
        <v>108.62260999999999</v>
      </c>
      <c r="Q237" s="40">
        <f>Tabela_3!Q235</f>
        <v>104.21652</v>
      </c>
    </row>
    <row r="238" spans="1:17" x14ac:dyDescent="0.25">
      <c r="A238" s="37">
        <v>44256</v>
      </c>
      <c r="B238" s="40">
        <f>Tabela_3!B236</f>
        <v>101.88200000000001</v>
      </c>
      <c r="C238" s="40">
        <f>Tabela_3!C236</f>
        <v>97.267150000000001</v>
      </c>
      <c r="D238" s="40">
        <f>Tabela_3!D236</f>
        <v>99.127759999999995</v>
      </c>
      <c r="E238" s="40">
        <f>Tabela_3!E236</f>
        <v>111.36904</v>
      </c>
      <c r="F238" s="40" t="str">
        <f>Tabela_3!F236</f>
        <v>...</v>
      </c>
      <c r="G238" s="40">
        <f>Tabela_3!G236</f>
        <v>95.98263</v>
      </c>
      <c r="H238" s="40" t="str">
        <f>Tabela_3!H236</f>
        <v>...</v>
      </c>
      <c r="I238" s="40">
        <f>Tabela_3!I236</f>
        <v>102.22629000000001</v>
      </c>
      <c r="J238" s="40">
        <f>Tabela_3!J236</f>
        <v>92.297340000000005</v>
      </c>
      <c r="K238" s="40">
        <f>Tabela_3!K236</f>
        <v>100.30355</v>
      </c>
      <c r="L238" s="40">
        <f>Tabela_3!L236</f>
        <v>110.08053</v>
      </c>
      <c r="M238" s="40">
        <f>Tabela_3!M236</f>
        <v>90.583100000000002</v>
      </c>
      <c r="N238" s="40">
        <f>Tabela_3!N236</f>
        <v>102.95841</v>
      </c>
      <c r="O238" s="40">
        <f>Tabela_3!O236</f>
        <v>107.21093</v>
      </c>
      <c r="P238" s="40">
        <f>Tabela_3!P236</f>
        <v>109.53918</v>
      </c>
      <c r="Q238" s="40">
        <f>Tabela_3!Q236</f>
        <v>97.53013</v>
      </c>
    </row>
    <row r="239" spans="1:17" x14ac:dyDescent="0.25">
      <c r="A239" s="37">
        <v>44287</v>
      </c>
      <c r="B239" s="40">
        <f>Tabela_3!B237</f>
        <v>100.07969</v>
      </c>
      <c r="C239" s="40">
        <f>Tabela_3!C237</f>
        <v>94.781999999999996</v>
      </c>
      <c r="D239" s="40">
        <f>Tabela_3!D237</f>
        <v>99.973150000000004</v>
      </c>
      <c r="E239" s="40">
        <f>Tabela_3!E237</f>
        <v>113.29476</v>
      </c>
      <c r="F239" s="40" t="str">
        <f>Tabela_3!F237</f>
        <v>...</v>
      </c>
      <c r="G239" s="40">
        <f>Tabela_3!G237</f>
        <v>95.049040000000005</v>
      </c>
      <c r="H239" s="40" t="str">
        <f>Tabela_3!H237</f>
        <v>...</v>
      </c>
      <c r="I239" s="40">
        <f>Tabela_3!I237</f>
        <v>98.447929999999999</v>
      </c>
      <c r="J239" s="40">
        <f>Tabela_3!J237</f>
        <v>87.47833</v>
      </c>
      <c r="K239" s="40">
        <f>Tabela_3!K237</f>
        <v>100.92717</v>
      </c>
      <c r="L239" s="40">
        <f>Tabela_3!L237</f>
        <v>110.31556</v>
      </c>
      <c r="M239" s="40">
        <f>Tabela_3!M237</f>
        <v>92.636489999999995</v>
      </c>
      <c r="N239" s="40">
        <f>Tabela_3!N237</f>
        <v>97.712389999999999</v>
      </c>
      <c r="O239" s="40">
        <f>Tabela_3!O237</f>
        <v>107.02946</v>
      </c>
      <c r="P239" s="40">
        <f>Tabela_3!P237</f>
        <v>105.21484</v>
      </c>
      <c r="Q239" s="40">
        <f>Tabela_3!Q237</f>
        <v>97.795100000000005</v>
      </c>
    </row>
    <row r="240" spans="1:17" x14ac:dyDescent="0.25">
      <c r="A240" s="37">
        <v>44317</v>
      </c>
      <c r="B240" s="40">
        <f>Tabela_3!B238</f>
        <v>101.18823</v>
      </c>
      <c r="C240" s="40">
        <f>Tabela_3!C238</f>
        <v>93.490669999999994</v>
      </c>
      <c r="D240" s="40">
        <f>Tabela_3!D238</f>
        <v>94.527360000000002</v>
      </c>
      <c r="E240" s="40">
        <f>Tabela_3!E238</f>
        <v>108.70385</v>
      </c>
      <c r="F240" s="40" t="str">
        <f>Tabela_3!F238</f>
        <v>...</v>
      </c>
      <c r="G240" s="40">
        <f>Tabela_3!G238</f>
        <v>99.231009999999998</v>
      </c>
      <c r="H240" s="40" t="str">
        <f>Tabela_3!H238</f>
        <v>...</v>
      </c>
      <c r="I240" s="40">
        <f>Tabela_3!I238</f>
        <v>101.48224999999999</v>
      </c>
      <c r="J240" s="40">
        <f>Tabela_3!J238</f>
        <v>81.998689999999996</v>
      </c>
      <c r="K240" s="40">
        <f>Tabela_3!K238</f>
        <v>106.81202</v>
      </c>
      <c r="L240" s="40">
        <f>Tabela_3!L238</f>
        <v>111.23708000000001</v>
      </c>
      <c r="M240" s="40">
        <f>Tabela_3!M238</f>
        <v>99.071680000000001</v>
      </c>
      <c r="N240" s="40">
        <f>Tabela_3!N238</f>
        <v>101.73184999999999</v>
      </c>
      <c r="O240" s="40">
        <f>Tabela_3!O238</f>
        <v>103.25803000000001</v>
      </c>
      <c r="P240" s="40">
        <f>Tabela_3!P238</f>
        <v>105.53525999999999</v>
      </c>
      <c r="Q240" s="40">
        <f>Tabela_3!Q238</f>
        <v>97.794709999999995</v>
      </c>
    </row>
    <row r="241" spans="1:17" x14ac:dyDescent="0.25">
      <c r="A241" s="37">
        <v>44348</v>
      </c>
      <c r="B241" s="40">
        <f>Tabela_3!B239</f>
        <v>100.77616</v>
      </c>
      <c r="C241" s="40">
        <f>Tabela_3!C239</f>
        <v>96.857870000000005</v>
      </c>
      <c r="D241" s="40">
        <f>Tabela_3!D239</f>
        <v>101.60762</v>
      </c>
      <c r="E241" s="40">
        <f>Tabela_3!E239</f>
        <v>104.12291999999999</v>
      </c>
      <c r="F241" s="40" t="str">
        <f>Tabela_3!F239</f>
        <v>...</v>
      </c>
      <c r="G241" s="40">
        <f>Tabela_3!G239</f>
        <v>103.79804</v>
      </c>
      <c r="H241" s="40" t="str">
        <f>Tabela_3!H239</f>
        <v>...</v>
      </c>
      <c r="I241" s="40">
        <f>Tabela_3!I239</f>
        <v>95.057860000000005</v>
      </c>
      <c r="J241" s="40">
        <f>Tabela_3!J239</f>
        <v>94.265190000000004</v>
      </c>
      <c r="K241" s="40">
        <f>Tabela_3!K239</f>
        <v>107.41457</v>
      </c>
      <c r="L241" s="40">
        <f>Tabela_3!L239</f>
        <v>106.82138</v>
      </c>
      <c r="M241" s="40">
        <f>Tabela_3!M239</f>
        <v>99.226050000000001</v>
      </c>
      <c r="N241" s="40">
        <f>Tabela_3!N239</f>
        <v>101.12222</v>
      </c>
      <c r="O241" s="40">
        <f>Tabela_3!O239</f>
        <v>97.803399999999996</v>
      </c>
      <c r="P241" s="40">
        <f>Tabela_3!P239</f>
        <v>103.19198</v>
      </c>
      <c r="Q241" s="40">
        <f>Tabela_3!Q239</f>
        <v>96.605109999999996</v>
      </c>
    </row>
    <row r="242" spans="1:17" x14ac:dyDescent="0.25">
      <c r="A242" s="37">
        <v>44378</v>
      </c>
      <c r="B242" s="40">
        <f>Tabela_3!B240</f>
        <v>99.283779999999993</v>
      </c>
      <c r="C242" s="40">
        <f>Tabela_3!C240</f>
        <v>99.587980000000002</v>
      </c>
      <c r="D242" s="40">
        <f>Tabela_3!D240</f>
        <v>91.454359999999994</v>
      </c>
      <c r="E242" s="40">
        <f>Tabela_3!E240</f>
        <v>101.8045</v>
      </c>
      <c r="F242" s="40" t="str">
        <f>Tabela_3!F240</f>
        <v>...</v>
      </c>
      <c r="G242" s="40">
        <f>Tabela_3!G240</f>
        <v>106.27175</v>
      </c>
      <c r="H242" s="40" t="str">
        <f>Tabela_3!H240</f>
        <v>...</v>
      </c>
      <c r="I242" s="40">
        <f>Tabela_3!I240</f>
        <v>95.93965</v>
      </c>
      <c r="J242" s="40">
        <f>Tabela_3!J240</f>
        <v>100.57998000000001</v>
      </c>
      <c r="K242" s="40">
        <f>Tabela_3!K240</f>
        <v>102.00812000000001</v>
      </c>
      <c r="L242" s="40">
        <f>Tabela_3!L240</f>
        <v>109.91346</v>
      </c>
      <c r="M242" s="40">
        <f>Tabela_3!M240</f>
        <v>96.130669999999995</v>
      </c>
      <c r="N242" s="40">
        <f>Tabela_3!N240</f>
        <v>98.163570000000007</v>
      </c>
      <c r="O242" s="40">
        <f>Tabela_3!O240</f>
        <v>101.35299999999999</v>
      </c>
      <c r="P242" s="40">
        <f>Tabela_3!P240</f>
        <v>100.49071000000001</v>
      </c>
      <c r="Q242" s="40">
        <f>Tabela_3!Q240</f>
        <v>94.6233</v>
      </c>
    </row>
    <row r="243" spans="1:17" x14ac:dyDescent="0.25">
      <c r="A243" s="37">
        <v>44409</v>
      </c>
      <c r="B243" s="40">
        <f>Tabela_3!B241</f>
        <v>99.423479999999998</v>
      </c>
      <c r="C243" s="40">
        <f>Tabela_3!C241</f>
        <v>92.856899999999996</v>
      </c>
      <c r="D243" s="40">
        <f>Tabela_3!D241</f>
        <v>93.656940000000006</v>
      </c>
      <c r="E243" s="40">
        <f>Tabela_3!E241</f>
        <v>110.26339</v>
      </c>
      <c r="F243" s="40" t="str">
        <f>Tabela_3!F241</f>
        <v>...</v>
      </c>
      <c r="G243" s="40">
        <f>Tabela_3!G241</f>
        <v>105.43214</v>
      </c>
      <c r="H243" s="40" t="str">
        <f>Tabela_3!H241</f>
        <v>...</v>
      </c>
      <c r="I243" s="40">
        <f>Tabela_3!I241</f>
        <v>90.838089999999994</v>
      </c>
      <c r="J243" s="40">
        <f>Tabela_3!J241</f>
        <v>96.933599999999998</v>
      </c>
      <c r="K243" s="40">
        <f>Tabela_3!K241</f>
        <v>103.61762</v>
      </c>
      <c r="L243" s="40">
        <f>Tabela_3!L241</f>
        <v>108.57187</v>
      </c>
      <c r="M243" s="40">
        <f>Tabela_3!M241</f>
        <v>96.319640000000007</v>
      </c>
      <c r="N243" s="40">
        <f>Tabela_3!N241</f>
        <v>99.115489999999994</v>
      </c>
      <c r="O243" s="40">
        <f>Tabela_3!O241</f>
        <v>103.11649</v>
      </c>
      <c r="P243" s="40">
        <f>Tabela_3!P241</f>
        <v>104.03903</v>
      </c>
      <c r="Q243" s="40">
        <f>Tabela_3!Q241</f>
        <v>95.564109999999999</v>
      </c>
    </row>
    <row r="244" spans="1:17" x14ac:dyDescent="0.25">
      <c r="A244" s="37">
        <v>44440</v>
      </c>
      <c r="B244" s="40">
        <f>Tabela_3!B242</f>
        <v>99.050299999999993</v>
      </c>
      <c r="C244" s="40">
        <f>Tabela_3!C242</f>
        <v>99.581869999999995</v>
      </c>
      <c r="D244" s="40">
        <f>Tabela_3!D242</f>
        <v>93.360249999999994</v>
      </c>
      <c r="E244" s="40">
        <f>Tabela_3!E242</f>
        <v>110.99493</v>
      </c>
      <c r="F244" s="40" t="str">
        <f>Tabela_3!F242</f>
        <v>...</v>
      </c>
      <c r="G244" s="40">
        <f>Tabela_3!G242</f>
        <v>104.28664000000001</v>
      </c>
      <c r="H244" s="40" t="str">
        <f>Tabela_3!H242</f>
        <v>...</v>
      </c>
      <c r="I244" s="40">
        <f>Tabela_3!I242</f>
        <v>103.21814000000001</v>
      </c>
      <c r="J244" s="40">
        <f>Tabela_3!J242</f>
        <v>100.11853000000001</v>
      </c>
      <c r="K244" s="40">
        <f>Tabela_3!K242</f>
        <v>101.76806000000001</v>
      </c>
      <c r="L244" s="40">
        <f>Tabela_3!L242</f>
        <v>108.93015</v>
      </c>
      <c r="M244" s="40">
        <f>Tabela_3!M242</f>
        <v>96.359780000000001</v>
      </c>
      <c r="N244" s="40">
        <f>Tabela_3!N242</f>
        <v>97.476039999999998</v>
      </c>
      <c r="O244" s="40">
        <f>Tabela_3!O242</f>
        <v>103.33189</v>
      </c>
      <c r="P244" s="40">
        <f>Tabela_3!P242</f>
        <v>104.39117</v>
      </c>
      <c r="Q244" s="40">
        <f>Tabela_3!Q242</f>
        <v>96.143649999999994</v>
      </c>
    </row>
    <row r="245" spans="1:17" x14ac:dyDescent="0.25">
      <c r="A245" s="37">
        <v>44470</v>
      </c>
      <c r="B245" s="40">
        <f>Tabela_3!B243</f>
        <v>98.649600000000007</v>
      </c>
      <c r="C245" s="40">
        <f>Tabela_3!C243</f>
        <v>104.87372000000001</v>
      </c>
      <c r="D245" s="40">
        <f>Tabela_3!D243</f>
        <v>95.150840000000002</v>
      </c>
      <c r="E245" s="40">
        <f>Tabela_3!E243</f>
        <v>102.27833</v>
      </c>
      <c r="F245" s="40" t="str">
        <f>Tabela_3!F243</f>
        <v>...</v>
      </c>
      <c r="G245" s="40">
        <f>Tabela_3!G243</f>
        <v>107.43069</v>
      </c>
      <c r="H245" s="40" t="str">
        <f>Tabela_3!H243</f>
        <v>...</v>
      </c>
      <c r="I245" s="40">
        <f>Tabela_3!I243</f>
        <v>107.14125</v>
      </c>
      <c r="J245" s="40">
        <f>Tabela_3!J243</f>
        <v>102.73779999999999</v>
      </c>
      <c r="K245" s="40">
        <f>Tabela_3!K243</f>
        <v>95.041219999999996</v>
      </c>
      <c r="L245" s="40">
        <f>Tabela_3!L243</f>
        <v>111.42851</v>
      </c>
      <c r="M245" s="40">
        <f>Tabela_3!M243</f>
        <v>96.742710000000002</v>
      </c>
      <c r="N245" s="40">
        <f>Tabela_3!N243</f>
        <v>94.663610000000006</v>
      </c>
      <c r="O245" s="40">
        <f>Tabela_3!O243</f>
        <v>104.71897</v>
      </c>
      <c r="P245" s="40">
        <f>Tabela_3!P243</f>
        <v>98.910210000000006</v>
      </c>
      <c r="Q245" s="40">
        <f>Tabela_3!Q243</f>
        <v>100.34473</v>
      </c>
    </row>
    <row r="246" spans="1:17" x14ac:dyDescent="0.25">
      <c r="A246" s="37">
        <v>44501</v>
      </c>
      <c r="B246" s="40">
        <f>Tabela_3!B244</f>
        <v>98.649850000000001</v>
      </c>
      <c r="C246" s="40">
        <f>Tabela_3!C244</f>
        <v>105.59451</v>
      </c>
      <c r="D246" s="40">
        <f>Tabela_3!D244</f>
        <v>96.038740000000004</v>
      </c>
      <c r="E246" s="40">
        <f>Tabela_3!E244</f>
        <v>111.74653000000001</v>
      </c>
      <c r="F246" s="40" t="str">
        <f>Tabela_3!F244</f>
        <v>...</v>
      </c>
      <c r="G246" s="40">
        <f>Tabela_3!G244</f>
        <v>105.35114</v>
      </c>
      <c r="H246" s="40" t="str">
        <f>Tabela_3!H244</f>
        <v>...</v>
      </c>
      <c r="I246" s="40">
        <f>Tabela_3!I244</f>
        <v>109.96425000000001</v>
      </c>
      <c r="J246" s="40">
        <f>Tabela_3!J244</f>
        <v>100.82879</v>
      </c>
      <c r="K246" s="40">
        <f>Tabela_3!K244</f>
        <v>97.013750000000002</v>
      </c>
      <c r="L246" s="40">
        <f>Tabela_3!L244</f>
        <v>108.09122000000001</v>
      </c>
      <c r="M246" s="40">
        <f>Tabela_3!M244</f>
        <v>94.692250000000001</v>
      </c>
      <c r="N246" s="40">
        <f>Tabela_3!N244</f>
        <v>95.044250000000005</v>
      </c>
      <c r="O246" s="40">
        <f>Tabela_3!O244</f>
        <v>103.09063999999999</v>
      </c>
      <c r="P246" s="40">
        <f>Tabela_3!P244</f>
        <v>104.13584</v>
      </c>
      <c r="Q246" s="40">
        <f>Tabela_3!Q244</f>
        <v>101.20502999999999</v>
      </c>
    </row>
    <row r="247" spans="1:17" x14ac:dyDescent="0.25">
      <c r="A247" s="37">
        <v>44531</v>
      </c>
      <c r="B247" s="40">
        <f>Tabela_3!B245</f>
        <v>100.16386</v>
      </c>
      <c r="C247" s="40">
        <f>Tabela_3!C245</f>
        <v>105.48591999999999</v>
      </c>
      <c r="D247" s="40">
        <f>Tabela_3!D245</f>
        <v>106.98076</v>
      </c>
      <c r="E247" s="40">
        <f>Tabela_3!E245</f>
        <v>106.71968</v>
      </c>
      <c r="F247" s="40" t="str">
        <f>Tabela_3!F245</f>
        <v>...</v>
      </c>
      <c r="G247" s="40">
        <f>Tabela_3!G245</f>
        <v>102.3811</v>
      </c>
      <c r="H247" s="40" t="str">
        <f>Tabela_3!H245</f>
        <v>...</v>
      </c>
      <c r="I247" s="40">
        <f>Tabela_3!I245</f>
        <v>107.26011</v>
      </c>
      <c r="J247" s="40">
        <f>Tabela_3!J245</f>
        <v>103.60713</v>
      </c>
      <c r="K247" s="40">
        <f>Tabela_3!K245</f>
        <v>100.39149</v>
      </c>
      <c r="L247" s="40">
        <f>Tabela_3!L245</f>
        <v>110.26117000000001</v>
      </c>
      <c r="M247" s="40">
        <f>Tabela_3!M245</f>
        <v>97.420550000000006</v>
      </c>
      <c r="N247" s="40">
        <f>Tabela_3!N245</f>
        <v>98.187870000000004</v>
      </c>
      <c r="O247" s="40">
        <f>Tabela_3!O245</f>
        <v>108.67805</v>
      </c>
      <c r="P247" s="40">
        <f>Tabela_3!P245</f>
        <v>99.547730000000001</v>
      </c>
      <c r="Q247" s="40">
        <f>Tabela_3!Q245</f>
        <v>100.14679</v>
      </c>
    </row>
    <row r="248" spans="1:17" x14ac:dyDescent="0.25">
      <c r="A248" s="37">
        <v>44562</v>
      </c>
      <c r="B248" s="40">
        <f>Tabela_3!B246</f>
        <v>100.11696000000001</v>
      </c>
      <c r="C248" s="40">
        <f>Tabela_3!C246</f>
        <v>103.36921</v>
      </c>
      <c r="D248" s="40">
        <f>Tabela_3!D246</f>
        <v>92.746849999999995</v>
      </c>
      <c r="E248" s="40">
        <f>Tabela_3!E246</f>
        <v>103.42961</v>
      </c>
      <c r="F248" s="40" t="str">
        <f>Tabela_3!F246</f>
        <v>-</v>
      </c>
      <c r="G248" s="40">
        <f>Tabela_3!G246</f>
        <v>98.047300000000007</v>
      </c>
      <c r="H248" s="40" t="str">
        <f>Tabela_3!H246</f>
        <v>-</v>
      </c>
      <c r="I248" s="40">
        <f>Tabela_3!I246</f>
        <v>102.40362</v>
      </c>
      <c r="J248" s="40">
        <f>Tabela_3!J246</f>
        <v>104.69686</v>
      </c>
      <c r="K248" s="40">
        <f>Tabela_3!K246</f>
        <v>92.957520000000002</v>
      </c>
      <c r="L248" s="40">
        <f>Tabela_3!L246</f>
        <v>118.16094</v>
      </c>
      <c r="M248" s="40">
        <f>Tabela_3!M246</f>
        <v>97.006460000000004</v>
      </c>
      <c r="N248" s="40">
        <f>Tabela_3!N246</f>
        <v>100.82527</v>
      </c>
      <c r="O248" s="40">
        <f>Tabela_3!O246</f>
        <v>104.49975000000001</v>
      </c>
      <c r="P248" s="40">
        <f>Tabela_3!P246</f>
        <v>103.32096</v>
      </c>
      <c r="Q248" s="40">
        <f>Tabela_3!Q246</f>
        <v>105.36145</v>
      </c>
    </row>
    <row r="249" spans="1:17" x14ac:dyDescent="0.25">
      <c r="A249" s="37">
        <v>44593</v>
      </c>
      <c r="B249" s="40">
        <f>Tabela_3!B247</f>
        <v>100.90769</v>
      </c>
      <c r="C249" s="40">
        <f>Tabela_3!C247</f>
        <v>104.97823</v>
      </c>
      <c r="D249" s="40">
        <f>Tabela_3!D247</f>
        <v>96.15043</v>
      </c>
      <c r="E249" s="40">
        <f>Tabela_3!E247</f>
        <v>109.17618</v>
      </c>
      <c r="F249" s="40" t="str">
        <f>Tabela_3!F247</f>
        <v>-</v>
      </c>
      <c r="G249" s="40">
        <f>Tabela_3!G247</f>
        <v>102.41697000000001</v>
      </c>
      <c r="H249" s="40" t="str">
        <f>Tabela_3!H247</f>
        <v>-</v>
      </c>
      <c r="I249" s="40">
        <f>Tabela_3!I247</f>
        <v>108.36261</v>
      </c>
      <c r="J249" s="40">
        <f>Tabela_3!J247</f>
        <v>103.83001</v>
      </c>
      <c r="K249" s="40">
        <f>Tabela_3!K247</f>
        <v>99.006060000000005</v>
      </c>
      <c r="L249" s="40">
        <f>Tabela_3!L247</f>
        <v>109.00277</v>
      </c>
      <c r="M249" s="40">
        <f>Tabela_3!M247</f>
        <v>95.334389999999999</v>
      </c>
      <c r="N249" s="40">
        <f>Tabela_3!N247</f>
        <v>100.97917</v>
      </c>
      <c r="O249" s="40">
        <f>Tabela_3!O247</f>
        <v>102.78828</v>
      </c>
      <c r="P249" s="40">
        <f>Tabela_3!P247</f>
        <v>103.52542</v>
      </c>
      <c r="Q249" s="40">
        <f>Tabela_3!Q247</f>
        <v>100.05342</v>
      </c>
    </row>
    <row r="250" spans="1:17" x14ac:dyDescent="0.25">
      <c r="A250" s="37">
        <v>44621</v>
      </c>
      <c r="B250" s="40">
        <f>Tabela_3!B248</f>
        <v>100.15482</v>
      </c>
      <c r="C250" s="40">
        <f>Tabela_3!C248</f>
        <v>101.34488</v>
      </c>
      <c r="D250" s="40">
        <f>Tabela_3!D248</f>
        <v>95.872579999999999</v>
      </c>
      <c r="E250" s="40">
        <f>Tabela_3!E248</f>
        <v>103.93247</v>
      </c>
      <c r="F250" s="40" t="str">
        <f>Tabela_3!F248</f>
        <v>-</v>
      </c>
      <c r="G250" s="40">
        <f>Tabela_3!G248</f>
        <v>99.827799999999996</v>
      </c>
      <c r="H250" s="40" t="str">
        <f>Tabela_3!H248</f>
        <v>-</v>
      </c>
      <c r="I250" s="40">
        <f>Tabela_3!I248</f>
        <v>113.8888</v>
      </c>
      <c r="J250" s="40">
        <f>Tabela_3!J248</f>
        <v>101.58217999999999</v>
      </c>
      <c r="K250" s="40">
        <f>Tabela_3!K248</f>
        <v>99.925659999999993</v>
      </c>
      <c r="L250" s="40">
        <f>Tabela_3!L248</f>
        <v>107.73923000000001</v>
      </c>
      <c r="M250" s="40">
        <f>Tabela_3!M248</f>
        <v>98.18938</v>
      </c>
      <c r="N250" s="40">
        <f>Tabela_3!N248</f>
        <v>99.870199999999997</v>
      </c>
      <c r="O250" s="40">
        <f>Tabela_3!O248</f>
        <v>105.52732</v>
      </c>
      <c r="P250" s="40">
        <f>Tabela_3!P248</f>
        <v>100.14209</v>
      </c>
      <c r="Q250" s="40">
        <f>Tabela_3!Q248</f>
        <v>101.12282999999999</v>
      </c>
    </row>
    <row r="251" spans="1:17" x14ac:dyDescent="0.25">
      <c r="A251" s="37">
        <v>44652</v>
      </c>
      <c r="B251" s="40">
        <f>Tabela_3!B249</f>
        <v>100.78131999999999</v>
      </c>
      <c r="C251" s="40">
        <f>Tabela_3!C249</f>
        <v>104.52997999999999</v>
      </c>
      <c r="D251" s="40">
        <f>Tabela_3!D249</f>
        <v>98.494339999999994</v>
      </c>
      <c r="E251" s="40">
        <f>Tabela_3!E249</f>
        <v>103.66589</v>
      </c>
      <c r="F251" s="40" t="str">
        <f>Tabela_3!F249</f>
        <v>-</v>
      </c>
      <c r="G251" s="40">
        <f>Tabela_3!G249</f>
        <v>103.46353000000001</v>
      </c>
      <c r="H251" s="40" t="str">
        <f>Tabela_3!H249</f>
        <v>-</v>
      </c>
      <c r="I251" s="40">
        <f>Tabela_3!I249</f>
        <v>110.85738000000001</v>
      </c>
      <c r="J251" s="40">
        <f>Tabela_3!J249</f>
        <v>104.51904999999999</v>
      </c>
      <c r="K251" s="40">
        <f>Tabela_3!K249</f>
        <v>101.40253</v>
      </c>
      <c r="L251" s="40">
        <f>Tabela_3!L249</f>
        <v>106.82465000000001</v>
      </c>
      <c r="M251" s="40">
        <f>Tabela_3!M249</f>
        <v>105.80318</v>
      </c>
      <c r="N251" s="40">
        <f>Tabela_3!N249</f>
        <v>99.419169999999994</v>
      </c>
      <c r="O251" s="40">
        <f>Tabela_3!O249</f>
        <v>102.28054</v>
      </c>
      <c r="P251" s="40">
        <f>Tabela_3!P249</f>
        <v>101.32545</v>
      </c>
      <c r="Q251" s="40">
        <f>Tabela_3!Q249</f>
        <v>98.655919999999995</v>
      </c>
    </row>
    <row r="252" spans="1:17" x14ac:dyDescent="0.25">
      <c r="A252" s="37">
        <v>44682</v>
      </c>
      <c r="B252" s="40">
        <f>Tabela_3!B250</f>
        <v>100.24588</v>
      </c>
      <c r="C252" s="40">
        <f>Tabela_3!C250</f>
        <v>104.66673</v>
      </c>
      <c r="D252" s="40">
        <f>Tabela_3!D250</f>
        <v>103.93062999999999</v>
      </c>
      <c r="E252" s="40">
        <f>Tabela_3!E250</f>
        <v>85.389020000000002</v>
      </c>
      <c r="F252" s="40" t="str">
        <f>Tabela_3!F250</f>
        <v>-</v>
      </c>
      <c r="G252" s="40">
        <f>Tabela_3!G250</f>
        <v>105.64464</v>
      </c>
      <c r="H252" s="40" t="str">
        <f>Tabela_3!H250</f>
        <v>-</v>
      </c>
      <c r="I252" s="40">
        <f>Tabela_3!I250</f>
        <v>103.57252</v>
      </c>
      <c r="J252" s="40">
        <f>Tabela_3!J250</f>
        <v>105.14058</v>
      </c>
      <c r="K252" s="40">
        <f>Tabela_3!K250</f>
        <v>100.80634999999999</v>
      </c>
      <c r="L252" s="40">
        <f>Tabela_3!L250</f>
        <v>108.46941</v>
      </c>
      <c r="M252" s="40">
        <f>Tabela_3!M250</f>
        <v>97.716499999999996</v>
      </c>
      <c r="N252" s="40">
        <f>Tabela_3!N250</f>
        <v>99.217209999999994</v>
      </c>
      <c r="O252" s="40">
        <f>Tabela_3!O250</f>
        <v>102.43474999999999</v>
      </c>
      <c r="P252" s="40">
        <f>Tabela_3!P250</f>
        <v>102.47853000000001</v>
      </c>
      <c r="Q252" s="40">
        <f>Tabela_3!Q250</f>
        <v>98.754419999999996</v>
      </c>
    </row>
    <row r="253" spans="1:17" x14ac:dyDescent="0.25">
      <c r="A253" s="37">
        <v>44713</v>
      </c>
      <c r="B253" s="40">
        <f>Tabela_3!B251</f>
        <v>100.15557</v>
      </c>
      <c r="C253" s="40">
        <f>Tabela_3!C251</f>
        <v>104.44056999999999</v>
      </c>
      <c r="D253" s="40">
        <f>Tabela_3!D251</f>
        <v>96.855320000000006</v>
      </c>
      <c r="E253" s="40">
        <f>Tabela_3!E251</f>
        <v>101.69455000000001</v>
      </c>
      <c r="F253" s="40" t="str">
        <f>Tabela_3!F251</f>
        <v>-</v>
      </c>
      <c r="G253" s="40">
        <f>Tabela_3!G251</f>
        <v>107.66965999999999</v>
      </c>
      <c r="H253" s="40" t="str">
        <f>Tabela_3!H251</f>
        <v>-</v>
      </c>
      <c r="I253" s="40">
        <f>Tabela_3!I251</f>
        <v>105.38294</v>
      </c>
      <c r="J253" s="40">
        <f>Tabela_3!J251</f>
        <v>106.0879</v>
      </c>
      <c r="K253" s="40">
        <f>Tabela_3!K251</f>
        <v>98.319710000000001</v>
      </c>
      <c r="L253" s="40">
        <f>Tabela_3!L251</f>
        <v>103.31102</v>
      </c>
      <c r="M253" s="40">
        <f>Tabela_3!M251</f>
        <v>93.231340000000003</v>
      </c>
      <c r="N253" s="40">
        <f>Tabela_3!N251</f>
        <v>99.710239999999999</v>
      </c>
      <c r="O253" s="40">
        <f>Tabela_3!O251</f>
        <v>102.24603999999999</v>
      </c>
      <c r="P253" s="40">
        <f>Tabela_3!P251</f>
        <v>100.64457</v>
      </c>
      <c r="Q253" s="40">
        <f>Tabela_3!Q251</f>
        <v>100.79413</v>
      </c>
    </row>
    <row r="254" spans="1:17" x14ac:dyDescent="0.25">
      <c r="A254" s="37">
        <v>44743</v>
      </c>
      <c r="B254" s="40">
        <f>Tabela_3!B252</f>
        <v>101.11601</v>
      </c>
      <c r="C254" s="40">
        <f>Tabela_3!C252</f>
        <v>99.502939999999995</v>
      </c>
      <c r="D254" s="40">
        <f>Tabela_3!D252</f>
        <v>111.33351999999999</v>
      </c>
      <c r="E254" s="40">
        <f>Tabela_3!E252</f>
        <v>106.17</v>
      </c>
      <c r="F254" s="40" t="str">
        <f>Tabela_3!F252</f>
        <v>-</v>
      </c>
      <c r="G254" s="40">
        <f>Tabela_3!G252</f>
        <v>99.267510000000001</v>
      </c>
      <c r="H254" s="40" t="str">
        <f>Tabela_3!H252</f>
        <v>-</v>
      </c>
      <c r="I254" s="40">
        <f>Tabela_3!I252</f>
        <v>100.06690999999999</v>
      </c>
      <c r="J254" s="40">
        <f>Tabela_3!J252</f>
        <v>101.07874</v>
      </c>
      <c r="K254" s="40">
        <f>Tabela_3!K252</f>
        <v>102.04859</v>
      </c>
      <c r="L254" s="40">
        <f>Tabela_3!L252</f>
        <v>83.117080000000001</v>
      </c>
      <c r="M254" s="40">
        <f>Tabela_3!M252</f>
        <v>100.03022</v>
      </c>
      <c r="N254" s="40">
        <f>Tabela_3!N252</f>
        <v>102.08677</v>
      </c>
      <c r="O254" s="40">
        <f>Tabela_3!O252</f>
        <v>102.27919</v>
      </c>
      <c r="P254" s="40">
        <f>Tabela_3!P252</f>
        <v>102.70354</v>
      </c>
      <c r="Q254" s="40">
        <f>Tabela_3!Q252</f>
        <v>99.860479999999995</v>
      </c>
    </row>
    <row r="255" spans="1:17" x14ac:dyDescent="0.25">
      <c r="A255" s="37">
        <v>44774</v>
      </c>
      <c r="B255" s="40">
        <f>Tabela_3!B253</f>
        <v>99.776690000000002</v>
      </c>
      <c r="C255" s="40">
        <f>Tabela_3!C253</f>
        <v>99.533829999999995</v>
      </c>
      <c r="D255" s="40">
        <f>Tabela_3!D253</f>
        <v>100.62896000000001</v>
      </c>
      <c r="E255" s="40">
        <f>Tabela_3!E253</f>
        <v>101.39194000000001</v>
      </c>
      <c r="F255" s="40" t="str">
        <f>Tabela_3!F253</f>
        <v>-</v>
      </c>
      <c r="G255" s="40">
        <f>Tabela_3!G253</f>
        <v>100.27278</v>
      </c>
      <c r="H255" s="40" t="str">
        <f>Tabela_3!H253</f>
        <v>-</v>
      </c>
      <c r="I255" s="40">
        <f>Tabela_3!I253</f>
        <v>100.51899</v>
      </c>
      <c r="J255" s="40">
        <f>Tabela_3!J253</f>
        <v>98.378699999999995</v>
      </c>
      <c r="K255" s="40">
        <f>Tabela_3!K253</f>
        <v>99.236649999999997</v>
      </c>
      <c r="L255" s="40">
        <f>Tabela_3!L253</f>
        <v>91.87</v>
      </c>
      <c r="M255" s="40">
        <f>Tabela_3!M253</f>
        <v>100.17619999999999</v>
      </c>
      <c r="N255" s="40">
        <f>Tabela_3!N253</f>
        <v>98.863839999999996</v>
      </c>
      <c r="O255" s="40">
        <f>Tabela_3!O253</f>
        <v>102.14044</v>
      </c>
      <c r="P255" s="40">
        <f>Tabela_3!P253</f>
        <v>100.54706</v>
      </c>
      <c r="Q255" s="40">
        <f>Tabela_3!Q253</f>
        <v>100.1516</v>
      </c>
    </row>
    <row r="256" spans="1:17" x14ac:dyDescent="0.25">
      <c r="A256" s="37">
        <v>44805</v>
      </c>
      <c r="B256" s="40">
        <f>Tabela_3!B254</f>
        <v>98.167829999999995</v>
      </c>
      <c r="C256" s="40">
        <f>Tabela_3!C254</f>
        <v>102.42023</v>
      </c>
      <c r="D256" s="40">
        <f>Tabela_3!D254</f>
        <v>102.34068000000001</v>
      </c>
      <c r="E256" s="40">
        <f>Tabela_3!E254</f>
        <v>95.412620000000004</v>
      </c>
      <c r="F256" s="40" t="str">
        <f>Tabela_3!F254</f>
        <v>-</v>
      </c>
      <c r="G256" s="40">
        <f>Tabela_3!G254</f>
        <v>104.92323</v>
      </c>
      <c r="H256" s="40" t="str">
        <f>Tabela_3!H254</f>
        <v>-</v>
      </c>
      <c r="I256" s="40">
        <f>Tabela_3!I254</f>
        <v>95.279150000000001</v>
      </c>
      <c r="J256" s="40">
        <f>Tabela_3!J254</f>
        <v>99.449420000000003</v>
      </c>
      <c r="K256" s="40">
        <f>Tabela_3!K254</f>
        <v>101.1217</v>
      </c>
      <c r="L256" s="40">
        <f>Tabela_3!L254</f>
        <v>96.323939999999993</v>
      </c>
      <c r="M256" s="40">
        <f>Tabela_3!M254</f>
        <v>99.93289</v>
      </c>
      <c r="N256" s="40">
        <f>Tabela_3!N254</f>
        <v>95.778440000000003</v>
      </c>
      <c r="O256" s="40">
        <f>Tabela_3!O254</f>
        <v>95.88597</v>
      </c>
      <c r="P256" s="40">
        <f>Tabela_3!P254</f>
        <v>96.542159999999996</v>
      </c>
      <c r="Q256" s="40">
        <f>Tabela_3!Q254</f>
        <v>99.000320000000002</v>
      </c>
    </row>
    <row r="257" spans="1:20" x14ac:dyDescent="0.25">
      <c r="A257" s="37">
        <v>44835</v>
      </c>
      <c r="B257" s="40">
        <f>Tabela_3!B255</f>
        <v>99.761420000000001</v>
      </c>
      <c r="C257" s="40">
        <f>Tabela_3!C255</f>
        <v>93.265730000000005</v>
      </c>
      <c r="D257" s="40">
        <f>Tabela_3!D255</f>
        <v>105.87603</v>
      </c>
      <c r="E257" s="40">
        <f>Tabela_3!E255</f>
        <v>100.83711</v>
      </c>
      <c r="F257" s="40" t="str">
        <f>Tabela_3!F255</f>
        <v>-</v>
      </c>
      <c r="G257" s="40">
        <f>Tabela_3!G255</f>
        <v>92.203519999999997</v>
      </c>
      <c r="H257" s="40" t="str">
        <f>Tabela_3!H255</f>
        <v>-</v>
      </c>
      <c r="I257" s="40">
        <f>Tabela_3!I255</f>
        <v>89.074879999999993</v>
      </c>
      <c r="J257" s="40">
        <f>Tabela_3!J255</f>
        <v>90.912599999999998</v>
      </c>
      <c r="K257" s="40">
        <f>Tabela_3!K255</f>
        <v>102.93186</v>
      </c>
      <c r="L257" s="40">
        <f>Tabela_3!L255</f>
        <v>90.703239999999994</v>
      </c>
      <c r="M257" s="40">
        <f>Tabela_3!M255</f>
        <v>109.49995</v>
      </c>
      <c r="N257" s="40">
        <f>Tabela_3!N255</f>
        <v>99.705969999999994</v>
      </c>
      <c r="O257" s="40">
        <f>Tabela_3!O255</f>
        <v>84.372979999999998</v>
      </c>
      <c r="P257" s="40">
        <f>Tabela_3!P255</f>
        <v>95.561679999999996</v>
      </c>
      <c r="Q257" s="40">
        <f>Tabela_3!Q255</f>
        <v>97.939549999999997</v>
      </c>
    </row>
    <row r="258" spans="1:20" x14ac:dyDescent="0.25">
      <c r="A258" s="37">
        <v>44866</v>
      </c>
      <c r="B258" s="40">
        <f>Tabela_3!B256</f>
        <v>99.727999999999994</v>
      </c>
      <c r="C258" s="40">
        <f>Tabela_3!C256</f>
        <v>92.184920000000005</v>
      </c>
      <c r="D258" s="40">
        <f>Tabela_3!D256</f>
        <v>99.70711</v>
      </c>
      <c r="E258" s="40">
        <f>Tabela_3!E256</f>
        <v>94.451779999999999</v>
      </c>
      <c r="F258" s="40" t="str">
        <f>Tabela_3!F256</f>
        <v>-</v>
      </c>
      <c r="G258" s="40">
        <f>Tabela_3!G256</f>
        <v>93.984290000000001</v>
      </c>
      <c r="H258" s="40" t="str">
        <f>Tabela_3!H256</f>
        <v>-</v>
      </c>
      <c r="I258" s="40">
        <f>Tabela_3!I256</f>
        <v>90.768450000000001</v>
      </c>
      <c r="J258" s="40">
        <f>Tabela_3!J256</f>
        <v>91.494810000000001</v>
      </c>
      <c r="K258" s="40">
        <f>Tabela_3!K256</f>
        <v>104.90736</v>
      </c>
      <c r="L258" s="40">
        <f>Tabela_3!L256</f>
        <v>97.752070000000003</v>
      </c>
      <c r="M258" s="40">
        <f>Tabela_3!M256</f>
        <v>101.4496</v>
      </c>
      <c r="N258" s="40">
        <f>Tabela_3!N256</f>
        <v>102.57012</v>
      </c>
      <c r="O258" s="40">
        <f>Tabela_3!O256</f>
        <v>92.800669999999997</v>
      </c>
      <c r="P258" s="40">
        <f>Tabela_3!P256</f>
        <v>96.133930000000007</v>
      </c>
      <c r="Q258" s="40">
        <f>Tabela_3!Q256</f>
        <v>99.029020000000003</v>
      </c>
    </row>
    <row r="259" spans="1:20" x14ac:dyDescent="0.25">
      <c r="A259" s="37">
        <v>44896</v>
      </c>
      <c r="B259" s="40">
        <f>Tabela_3!B257</f>
        <v>99.801850000000002</v>
      </c>
      <c r="C259" s="40">
        <f>Tabela_3!C257</f>
        <v>91.924409999999995</v>
      </c>
      <c r="D259" s="40">
        <f>Tabela_3!D257</f>
        <v>99.630650000000003</v>
      </c>
      <c r="E259" s="40">
        <f>Tabela_3!E257</f>
        <v>96.031620000000004</v>
      </c>
      <c r="F259" s="40" t="str">
        <f>Tabela_3!F257</f>
        <v>-</v>
      </c>
      <c r="G259" s="40">
        <f>Tabela_3!G257</f>
        <v>95.369119999999995</v>
      </c>
      <c r="H259" s="40" t="str">
        <f>Tabela_3!H257</f>
        <v>-</v>
      </c>
      <c r="I259" s="40">
        <f>Tabela_3!I257</f>
        <v>85.279740000000004</v>
      </c>
      <c r="J259" s="40">
        <f>Tabela_3!J257</f>
        <v>93.645579999999995</v>
      </c>
      <c r="K259" s="40">
        <f>Tabela_3!K257</f>
        <v>98.029529999999994</v>
      </c>
      <c r="L259" s="40">
        <f>Tabela_3!L257</f>
        <v>88.426659999999998</v>
      </c>
      <c r="M259" s="40">
        <f>Tabela_3!M257</f>
        <v>102.13392</v>
      </c>
      <c r="N259" s="40">
        <f>Tabela_3!N257</f>
        <v>101.07789</v>
      </c>
      <c r="O259" s="40">
        <f>Tabela_3!O257</f>
        <v>103.22783</v>
      </c>
      <c r="P259" s="40">
        <f>Tabela_3!P257</f>
        <v>99.009919999999994</v>
      </c>
      <c r="Q259" s="40">
        <f>Tabela_3!Q257</f>
        <v>101.09041000000001</v>
      </c>
    </row>
    <row r="260" spans="1:20" x14ac:dyDescent="0.25">
      <c r="A260" s="37">
        <v>44927</v>
      </c>
      <c r="B260" s="40">
        <f>Tabela_3!B258</f>
        <v>99.720730000000003</v>
      </c>
      <c r="C260" s="40">
        <f>Tabela_3!C258</f>
        <v>97.378600000000006</v>
      </c>
      <c r="D260" s="40">
        <f>Tabela_3!D258</f>
        <v>102.36143</v>
      </c>
      <c r="E260" s="40">
        <f>Tabela_3!E258</f>
        <v>100.79532</v>
      </c>
      <c r="F260" s="40" t="str">
        <f>Tabela_3!F258</f>
        <v>-</v>
      </c>
      <c r="G260" s="40">
        <f>Tabela_3!G258</f>
        <v>98.022859999999994</v>
      </c>
      <c r="H260" s="40" t="str">
        <f>Tabela_3!H258</f>
        <v>-</v>
      </c>
      <c r="I260" s="40">
        <f>Tabela_3!I258</f>
        <v>99.424300000000002</v>
      </c>
      <c r="J260" s="40">
        <f>Tabela_3!J258</f>
        <v>93.184790000000007</v>
      </c>
      <c r="K260" s="40">
        <f>Tabela_3!K258</f>
        <v>101.92355000000001</v>
      </c>
      <c r="L260" s="40">
        <f>Tabela_3!L258</f>
        <v>110.43509</v>
      </c>
      <c r="M260" s="40">
        <f>Tabela_3!M258</f>
        <v>101.93857</v>
      </c>
      <c r="N260" s="40">
        <f>Tabela_3!N258</f>
        <v>97.875010000000003</v>
      </c>
      <c r="O260" s="40">
        <f>Tabela_3!O258</f>
        <v>104.02803</v>
      </c>
      <c r="P260" s="40">
        <f>Tabela_3!P258</f>
        <v>97.251819999999995</v>
      </c>
      <c r="Q260" s="40">
        <f>Tabela_3!Q258</f>
        <v>96.607380000000006</v>
      </c>
    </row>
    <row r="261" spans="1:20" x14ac:dyDescent="0.25">
      <c r="A261" s="37">
        <v>44958</v>
      </c>
      <c r="B261" s="40">
        <f>Tabela_3!B259</f>
        <v>99.560429999999997</v>
      </c>
      <c r="C261" s="40">
        <f>Tabela_3!C259</f>
        <v>98.662019999999998</v>
      </c>
      <c r="D261" s="40">
        <f>Tabela_3!D259</f>
        <v>103.5866</v>
      </c>
      <c r="E261" s="40">
        <f>Tabela_3!E259</f>
        <v>104.35988999999999</v>
      </c>
      <c r="F261" s="40" t="str">
        <f>Tabela_3!F259</f>
        <v>-</v>
      </c>
      <c r="G261" s="40">
        <f>Tabela_3!G259</f>
        <v>95.582369999999997</v>
      </c>
      <c r="H261" s="40" t="str">
        <f>Tabela_3!H259</f>
        <v>-</v>
      </c>
      <c r="I261" s="40">
        <f>Tabela_3!I259</f>
        <v>103.60763</v>
      </c>
      <c r="J261" s="40">
        <f>Tabela_3!J259</f>
        <v>97.569299999999998</v>
      </c>
      <c r="K261" s="40">
        <f>Tabela_3!K259</f>
        <v>104.94953</v>
      </c>
      <c r="L261" s="40">
        <f>Tabela_3!L259</f>
        <v>106.24985</v>
      </c>
      <c r="M261" s="40">
        <f>Tabela_3!M259</f>
        <v>102.55405</v>
      </c>
      <c r="N261" s="40">
        <f>Tabela_3!N259</f>
        <v>97.766810000000007</v>
      </c>
      <c r="O261" s="40">
        <f>Tabela_3!O259</f>
        <v>104.76036999999999</v>
      </c>
      <c r="P261" s="40">
        <f>Tabela_3!P259</f>
        <v>99.445049999999995</v>
      </c>
      <c r="Q261" s="40">
        <f>Tabela_3!Q259</f>
        <v>87.9495</v>
      </c>
    </row>
    <row r="262" spans="1:20" x14ac:dyDescent="0.25">
      <c r="A262" s="37">
        <v>44986</v>
      </c>
      <c r="B262" s="40">
        <f>Tabela_3!B260</f>
        <v>100.45217</v>
      </c>
      <c r="C262" s="40">
        <f>Tabela_3!C260</f>
        <v>100.85398000000001</v>
      </c>
      <c r="D262" s="40">
        <f>Tabela_3!D260</f>
        <v>116.95747</v>
      </c>
      <c r="E262" s="40">
        <f>Tabela_3!E260</f>
        <v>106.74629</v>
      </c>
      <c r="F262" s="40" t="str">
        <f>Tabela_3!F260</f>
        <v>-</v>
      </c>
      <c r="G262" s="40">
        <f>Tabela_3!G260</f>
        <v>98.547430000000006</v>
      </c>
      <c r="H262" s="40" t="str">
        <f>Tabela_3!H260</f>
        <v>-</v>
      </c>
      <c r="I262" s="40">
        <f>Tabela_3!I260</f>
        <v>109.37112</v>
      </c>
      <c r="J262" s="40">
        <f>Tabela_3!J260</f>
        <v>102.66262</v>
      </c>
      <c r="K262" s="40">
        <f>Tabela_3!K260</f>
        <v>106.23642</v>
      </c>
      <c r="L262" s="40">
        <f>Tabela_3!L260</f>
        <v>106.96395</v>
      </c>
      <c r="M262" s="40">
        <f>Tabela_3!M260</f>
        <v>104.04803</v>
      </c>
      <c r="N262" s="40">
        <f>Tabela_3!N260</f>
        <v>96.677499999999995</v>
      </c>
      <c r="O262" s="40">
        <f>Tabela_3!O260</f>
        <v>102.89251</v>
      </c>
      <c r="P262" s="40">
        <f>Tabela_3!P260</f>
        <v>97.661990000000003</v>
      </c>
      <c r="Q262" s="40">
        <f>Tabela_3!Q260</f>
        <v>93.594980000000007</v>
      </c>
    </row>
    <row r="263" spans="1:20" x14ac:dyDescent="0.25">
      <c r="A263" s="37">
        <v>45017</v>
      </c>
      <c r="B263" s="40">
        <f>Tabela_3!B261</f>
        <v>100.07006</v>
      </c>
      <c r="C263" s="40">
        <f>Tabela_3!C261</f>
        <v>100.43734000000001</v>
      </c>
      <c r="D263" s="40">
        <f>Tabela_3!D261</f>
        <v>102.73826</v>
      </c>
      <c r="E263" s="40">
        <f>Tabela_3!E261</f>
        <v>109.12609999999999</v>
      </c>
      <c r="F263" s="40" t="str">
        <f>Tabela_3!F261</f>
        <v>-</v>
      </c>
      <c r="G263" s="40">
        <f>Tabela_3!G261</f>
        <v>97.843869999999995</v>
      </c>
      <c r="H263" s="40" t="str">
        <f>Tabela_3!H261</f>
        <v>-</v>
      </c>
      <c r="I263" s="40">
        <f>Tabela_3!I261</f>
        <v>103.5761</v>
      </c>
      <c r="J263" s="40">
        <f>Tabela_3!J261</f>
        <v>107.27007999999999</v>
      </c>
      <c r="K263" s="40">
        <f>Tabela_3!K261</f>
        <v>104.22629000000001</v>
      </c>
      <c r="L263" s="40">
        <f>Tabela_3!L261</f>
        <v>104.89082999999999</v>
      </c>
      <c r="M263" s="40">
        <f>Tabela_3!M261</f>
        <v>104.07374</v>
      </c>
      <c r="N263" s="40">
        <f>Tabela_3!N261</f>
        <v>97.546819999999997</v>
      </c>
      <c r="O263" s="40">
        <f>Tabela_3!O261</f>
        <v>101.27889</v>
      </c>
      <c r="P263" s="40">
        <f>Tabela_3!P261</f>
        <v>98.489379999999997</v>
      </c>
      <c r="Q263" s="40">
        <f>Tabela_3!Q261</f>
        <v>96.511880000000005</v>
      </c>
    </row>
    <row r="264" spans="1:20" x14ac:dyDescent="0.25">
      <c r="A264" s="37">
        <v>45047</v>
      </c>
      <c r="B264" s="40">
        <f>Tabela_3!B262</f>
        <v>100.58156</v>
      </c>
      <c r="C264" s="40">
        <f>Tabela_3!C262</f>
        <v>99.373230000000007</v>
      </c>
      <c r="D264" s="40">
        <f>Tabela_3!D262</f>
        <v>106.4516</v>
      </c>
      <c r="E264" s="40">
        <f>Tabela_3!E262</f>
        <v>110.00935</v>
      </c>
      <c r="F264" s="40" t="str">
        <f>Tabela_3!F262</f>
        <v>-</v>
      </c>
      <c r="G264" s="40">
        <f>Tabela_3!G262</f>
        <v>95.881690000000006</v>
      </c>
      <c r="H264" s="40" t="str">
        <f>Tabela_3!H262</f>
        <v>-</v>
      </c>
      <c r="I264" s="40">
        <f>Tabela_3!I262</f>
        <v>107.21751</v>
      </c>
      <c r="J264" s="40">
        <f>Tabela_3!J262</f>
        <v>99.8065</v>
      </c>
      <c r="K264" s="40">
        <f>Tabela_3!K262</f>
        <v>104.47757</v>
      </c>
      <c r="L264" s="40">
        <f>Tabela_3!L262</f>
        <v>110.08226999999999</v>
      </c>
      <c r="M264" s="40">
        <f>Tabela_3!M262</f>
        <v>100.76885</v>
      </c>
      <c r="N264" s="40">
        <f>Tabela_3!N262</f>
        <v>99.421520000000001</v>
      </c>
      <c r="O264" s="40">
        <f>Tabela_3!O262</f>
        <v>103.52630000000001</v>
      </c>
      <c r="P264" s="40">
        <f>Tabela_3!P262</f>
        <v>96.635429999999999</v>
      </c>
      <c r="Q264" s="40">
        <f>Tabela_3!Q262</f>
        <v>96.36421</v>
      </c>
    </row>
    <row r="265" spans="1:20" x14ac:dyDescent="0.25">
      <c r="A265" s="37">
        <v>45078</v>
      </c>
      <c r="B265" s="40">
        <f>Tabela_3!B263</f>
        <v>100.023</v>
      </c>
      <c r="C265" s="40">
        <f>Tabela_3!C263</f>
        <v>97.244659999999996</v>
      </c>
      <c r="D265" s="40">
        <f>Tabela_3!D263</f>
        <v>103.68882000000001</v>
      </c>
      <c r="E265" s="40">
        <f>Tabela_3!E263</f>
        <v>107.64868</v>
      </c>
      <c r="F265" s="40" t="str">
        <f>Tabela_3!F263</f>
        <v>-</v>
      </c>
      <c r="G265" s="40">
        <f>Tabela_3!G263</f>
        <v>91.772639999999996</v>
      </c>
      <c r="H265" s="40" t="str">
        <f>Tabela_3!H263</f>
        <v>-</v>
      </c>
      <c r="I265" s="40">
        <f>Tabela_3!I263</f>
        <v>108.02800000000001</v>
      </c>
      <c r="J265" s="40">
        <f>Tabela_3!J263</f>
        <v>101.92707</v>
      </c>
      <c r="K265" s="40">
        <f>Tabela_3!K263</f>
        <v>103.7902</v>
      </c>
      <c r="L265" s="40">
        <f>Tabela_3!L263</f>
        <v>114.87071</v>
      </c>
      <c r="M265" s="40">
        <f>Tabela_3!M263</f>
        <v>105.02719999999999</v>
      </c>
      <c r="N265" s="40">
        <f>Tabela_3!N263</f>
        <v>95.910870000000003</v>
      </c>
      <c r="O265" s="40">
        <f>Tabela_3!O263</f>
        <v>99.42022</v>
      </c>
      <c r="P265" s="40">
        <f>Tabela_3!P263</f>
        <v>99.31371</v>
      </c>
      <c r="Q265" s="40">
        <f>Tabela_3!Q263</f>
        <v>95.086600000000004</v>
      </c>
    </row>
    <row r="266" spans="1:20" x14ac:dyDescent="0.25">
      <c r="A266" s="37">
        <v>45108</v>
      </c>
      <c r="B266" s="40">
        <f>Tabela_3!B264</f>
        <v>99.438140000000004</v>
      </c>
      <c r="C266" s="40">
        <f>Tabela_3!C264</f>
        <v>96.718450000000004</v>
      </c>
      <c r="D266" s="40">
        <f>Tabela_3!D264</f>
        <v>98.555229999999995</v>
      </c>
      <c r="E266" s="40">
        <f>Tabela_3!E264</f>
        <v>102.42739</v>
      </c>
      <c r="F266" s="40" t="str">
        <f>Tabela_3!F264</f>
        <v>-</v>
      </c>
      <c r="G266" s="40">
        <f>Tabela_3!G264</f>
        <v>94.464460000000003</v>
      </c>
      <c r="H266" s="40" t="str">
        <f>Tabela_3!H264</f>
        <v>-</v>
      </c>
      <c r="I266" s="40">
        <f>Tabela_3!I264</f>
        <v>107.49494</v>
      </c>
      <c r="J266" s="40">
        <f>Tabela_3!J264</f>
        <v>97.847189999999998</v>
      </c>
      <c r="K266" s="40">
        <f>Tabela_3!K264</f>
        <v>102.46966999999999</v>
      </c>
      <c r="L266" s="40">
        <f>Tabela_3!L264</f>
        <v>110.98184999999999</v>
      </c>
      <c r="M266" s="40">
        <f>Tabela_3!M264</f>
        <v>105.74688999999999</v>
      </c>
      <c r="N266" s="40">
        <f>Tabela_3!N264</f>
        <v>96.970119999999994</v>
      </c>
      <c r="O266" s="40">
        <f>Tabela_3!O264</f>
        <v>97.862740000000002</v>
      </c>
      <c r="P266" s="40">
        <f>Tabela_3!P264</f>
        <v>98.034909999999996</v>
      </c>
      <c r="Q266" s="40">
        <f>Tabela_3!Q264</f>
        <v>94.72457</v>
      </c>
    </row>
    <row r="267" spans="1:20" x14ac:dyDescent="0.25">
      <c r="A267" s="37">
        <v>45139</v>
      </c>
      <c r="B267" s="40">
        <f>Tabela_3!B265</f>
        <v>100.15673</v>
      </c>
      <c r="C267" s="40">
        <f>Tabela_3!C265</f>
        <v>93.98612</v>
      </c>
      <c r="D267" s="40">
        <f>Tabela_3!D265</f>
        <v>105.5239</v>
      </c>
      <c r="E267" s="40">
        <f>Tabela_3!E265</f>
        <v>93.416529999999995</v>
      </c>
      <c r="F267" s="40" t="str">
        <f>Tabela_3!F265</f>
        <v>-</v>
      </c>
      <c r="G267" s="40">
        <f>Tabela_3!G265</f>
        <v>86.176940000000002</v>
      </c>
      <c r="H267" s="40" t="str">
        <f>Tabela_3!H265</f>
        <v>-</v>
      </c>
      <c r="I267" s="40">
        <f>Tabela_3!I265</f>
        <v>103.18671000000001</v>
      </c>
      <c r="J267" s="40">
        <f>Tabela_3!J265</f>
        <v>92.880309999999994</v>
      </c>
      <c r="K267" s="40">
        <f>Tabela_3!K265</f>
        <v>100.53995999999999</v>
      </c>
      <c r="L267" s="40">
        <f>Tabela_3!L265</f>
        <v>117.53622</v>
      </c>
      <c r="M267" s="40">
        <f>Tabela_3!M265</f>
        <v>106.93389000000001</v>
      </c>
      <c r="N267" s="40">
        <f>Tabela_3!N265</f>
        <v>98.557429999999997</v>
      </c>
      <c r="O267" s="40">
        <f>Tabela_3!O265</f>
        <v>102.20468</v>
      </c>
      <c r="P267" s="40">
        <f>Tabela_3!P265</f>
        <v>100.53436000000001</v>
      </c>
      <c r="Q267" s="40">
        <f>Tabela_3!Q265</f>
        <v>101.22828</v>
      </c>
    </row>
    <row r="268" spans="1:20" x14ac:dyDescent="0.25">
      <c r="A268" s="37">
        <v>45170</v>
      </c>
      <c r="B268" s="40">
        <f>Tabela_3!B266</f>
        <v>99.638059999999996</v>
      </c>
      <c r="C268" s="40">
        <f>Tabela_3!C266</f>
        <v>91.989090000000004</v>
      </c>
      <c r="D268" s="40">
        <f>Tabela_3!D266</f>
        <v>100.68998000000001</v>
      </c>
      <c r="E268" s="40">
        <f>Tabela_3!E266</f>
        <v>109.76268</v>
      </c>
      <c r="F268" s="40" t="str">
        <f>Tabela_3!F266</f>
        <v>-</v>
      </c>
      <c r="G268" s="40">
        <f>Tabela_3!G266</f>
        <v>93.188140000000004</v>
      </c>
      <c r="H268" s="40" t="str">
        <f>Tabela_3!H266</f>
        <v>-</v>
      </c>
      <c r="I268" s="40">
        <f>Tabela_3!I266</f>
        <v>92.45044</v>
      </c>
      <c r="J268" s="40">
        <f>Tabela_3!J266</f>
        <v>88.873180000000005</v>
      </c>
      <c r="K268" s="40">
        <f>Tabela_3!K266</f>
        <v>101.30473000000001</v>
      </c>
      <c r="L268" s="40">
        <f>Tabela_3!L266</f>
        <v>110.89516</v>
      </c>
      <c r="M268" s="40">
        <f>Tabela_3!M266</f>
        <v>110.30848</v>
      </c>
      <c r="N268" s="40">
        <f>Tabela_3!N266</f>
        <v>97.572299999999998</v>
      </c>
      <c r="O268" s="40">
        <f>Tabela_3!O266</f>
        <v>104.39236</v>
      </c>
      <c r="P268" s="40">
        <f>Tabela_3!P266</f>
        <v>99.456810000000004</v>
      </c>
      <c r="Q268" s="40">
        <f>Tabela_3!Q266</f>
        <v>95.176270000000002</v>
      </c>
    </row>
    <row r="269" spans="1:20" x14ac:dyDescent="0.25">
      <c r="A269" s="37">
        <v>45200</v>
      </c>
      <c r="B269" s="40">
        <f>Tabela_3!B267</f>
        <v>100.09343</v>
      </c>
      <c r="C269" s="40">
        <f>Tabela_3!C267</f>
        <v>94.783460000000005</v>
      </c>
      <c r="D269" s="40">
        <f>Tabela_3!D267</f>
        <v>97.553929999999994</v>
      </c>
      <c r="E269" s="40">
        <f>Tabela_3!E267</f>
        <v>104.24497</v>
      </c>
      <c r="F269" s="40" t="str">
        <f>Tabela_3!F267</f>
        <v>-</v>
      </c>
      <c r="G269" s="40">
        <f>Tabela_3!G267</f>
        <v>94.395719999999997</v>
      </c>
      <c r="H269" s="40" t="str">
        <f>Tabela_3!H267</f>
        <v>-</v>
      </c>
      <c r="I269" s="40">
        <f>Tabela_3!I267</f>
        <v>102.36233</v>
      </c>
      <c r="J269" s="40">
        <f>Tabela_3!J267</f>
        <v>97.820580000000007</v>
      </c>
      <c r="K269" s="40">
        <f>Tabela_3!K267</f>
        <v>102.88602</v>
      </c>
      <c r="L269" s="40">
        <f>Tabela_3!L267</f>
        <v>108.2717</v>
      </c>
      <c r="M269" s="40">
        <f>Tabela_3!M267</f>
        <v>110.27639000000001</v>
      </c>
      <c r="N269" s="40">
        <f>Tabela_3!N267</f>
        <v>98.504459999999995</v>
      </c>
      <c r="O269" s="40">
        <f>Tabela_3!O267</f>
        <v>102.33955</v>
      </c>
      <c r="P269" s="40">
        <f>Tabela_3!P267</f>
        <v>99.159019999999998</v>
      </c>
      <c r="Q269" s="40">
        <f>Tabela_3!Q267</f>
        <v>96.633160000000004</v>
      </c>
    </row>
    <row r="270" spans="1:20" x14ac:dyDescent="0.25">
      <c r="A270" s="37">
        <v>45231</v>
      </c>
      <c r="B270" s="40">
        <f>Tabela_3!B268</f>
        <v>101.15478</v>
      </c>
      <c r="C270" s="40">
        <f>Tabela_3!C268</f>
        <v>93.766580000000005</v>
      </c>
      <c r="D270" s="40">
        <f>Tabela_3!D268</f>
        <v>92.723190000000002</v>
      </c>
      <c r="E270" s="40">
        <f>Tabela_3!E268</f>
        <v>106.36230999999999</v>
      </c>
      <c r="F270" s="40" t="str">
        <f>Tabela_3!F268</f>
        <v>-</v>
      </c>
      <c r="G270" s="40">
        <f>Tabela_3!G268</f>
        <v>96.559309999999996</v>
      </c>
      <c r="H270" s="40" t="str">
        <f>Tabela_3!H268</f>
        <v>-</v>
      </c>
      <c r="I270" s="40">
        <f>Tabela_3!I268</f>
        <v>91.410989999999998</v>
      </c>
      <c r="J270" s="40">
        <f>Tabela_3!J268</f>
        <v>100.75364999999999</v>
      </c>
      <c r="K270" s="40">
        <f>Tabela_3!K268</f>
        <v>104.88063</v>
      </c>
      <c r="L270" s="40">
        <f>Tabela_3!L268</f>
        <v>115.25713</v>
      </c>
      <c r="M270" s="40">
        <f>Tabela_3!M268</f>
        <v>114.18398000000001</v>
      </c>
      <c r="N270" s="40">
        <f>Tabela_3!N268</f>
        <v>101.21158</v>
      </c>
      <c r="O270" s="40">
        <f>Tabela_3!O268</f>
        <v>104.57277999999999</v>
      </c>
      <c r="P270" s="40">
        <f>Tabela_3!P268</f>
        <v>99.049689999999998</v>
      </c>
      <c r="Q270" s="40">
        <f>Tabela_3!Q268</f>
        <v>94.240449999999996</v>
      </c>
      <c r="R270" s="236"/>
      <c r="S270" s="236"/>
      <c r="T270" s="236"/>
    </row>
    <row r="271" spans="1:20" x14ac:dyDescent="0.25">
      <c r="A271" s="37">
        <v>45261</v>
      </c>
      <c r="B271" s="40">
        <f>Tabela_3!B269</f>
        <v>102.79974</v>
      </c>
      <c r="C271" s="40">
        <f>Tabela_3!C269</f>
        <v>95.720579999999998</v>
      </c>
      <c r="D271" s="40">
        <f>Tabela_3!D269</f>
        <v>101.25736000000001</v>
      </c>
      <c r="E271" s="40">
        <f>Tabela_3!E269</f>
        <v>110.39127999999999</v>
      </c>
      <c r="F271" s="40" t="str">
        <f>Tabela_3!F269</f>
        <v>-</v>
      </c>
      <c r="G271" s="40">
        <f>Tabela_3!G269</f>
        <v>102.07261</v>
      </c>
      <c r="H271" s="40" t="str">
        <f>Tabela_3!H269</f>
        <v>-</v>
      </c>
      <c r="I271" s="40">
        <f>Tabela_3!I269</f>
        <v>100.67310000000001</v>
      </c>
      <c r="J271" s="40">
        <f>Tabela_3!J269</f>
        <v>98.756429999999995</v>
      </c>
      <c r="K271" s="40">
        <f>Tabela_3!K269</f>
        <v>106.39878</v>
      </c>
      <c r="L271" s="40">
        <f>Tabela_3!L269</f>
        <v>116.6071</v>
      </c>
      <c r="M271" s="40">
        <f>Tabela_3!M269</f>
        <v>109.14294</v>
      </c>
      <c r="N271" s="40">
        <f>Tabela_3!N269</f>
        <v>101.53276</v>
      </c>
      <c r="O271" s="40">
        <f>Tabela_3!O269</f>
        <v>105.14663</v>
      </c>
      <c r="P271" s="40">
        <f>Tabela_3!P269</f>
        <v>105.90805</v>
      </c>
      <c r="Q271" s="40">
        <f>Tabela_3!Q269</f>
        <v>96.409829999999999</v>
      </c>
      <c r="R271" s="237"/>
      <c r="S271" s="237"/>
      <c r="T271" s="237"/>
    </row>
    <row r="272" spans="1:20" x14ac:dyDescent="0.25">
      <c r="A272" s="37">
        <v>45292</v>
      </c>
      <c r="B272" s="40">
        <f>Tabela_3!B270</f>
        <v>101.44544999999999</v>
      </c>
      <c r="C272" s="40">
        <f>Tabela_3!C270</f>
        <v>97.731710000000007</v>
      </c>
      <c r="D272" s="40">
        <f>Tabela_3!D270</f>
        <v>107.84968000000001</v>
      </c>
      <c r="E272" s="40">
        <f>Tabela_3!E270</f>
        <v>107.20386999999999</v>
      </c>
      <c r="F272" s="40" t="str">
        <f>Tabela_3!F270</f>
        <v>-</v>
      </c>
      <c r="G272" s="40">
        <f>Tabela_3!G270</f>
        <v>100.20255</v>
      </c>
      <c r="H272" s="40" t="str">
        <f>Tabela_3!H270</f>
        <v>-</v>
      </c>
      <c r="I272" s="40">
        <f>Tabela_3!I270</f>
        <v>100.45868</v>
      </c>
      <c r="J272" s="40">
        <f>Tabela_3!J270</f>
        <v>98.30941</v>
      </c>
      <c r="K272" s="40">
        <f>Tabela_3!K270</f>
        <v>106.10046</v>
      </c>
      <c r="L272" s="40">
        <f>Tabela_3!L270</f>
        <v>113.06926</v>
      </c>
      <c r="M272" s="40">
        <f>Tabela_3!M270</f>
        <v>107.49928</v>
      </c>
      <c r="N272" s="40">
        <f>Tabela_3!N270</f>
        <v>99.761009999999999</v>
      </c>
      <c r="O272" s="40">
        <f>Tabela_3!O270</f>
        <v>105.35691</v>
      </c>
      <c r="P272" s="40">
        <f>Tabela_3!P270</f>
        <v>101.60115999999999</v>
      </c>
      <c r="Q272" s="40">
        <f>Tabela_3!Q270</f>
        <v>90.80068</v>
      </c>
      <c r="R272" s="239"/>
      <c r="S272" s="239"/>
      <c r="T272" s="239"/>
    </row>
    <row r="273" spans="1:20" x14ac:dyDescent="0.25">
      <c r="A273" s="37">
        <v>45323</v>
      </c>
      <c r="B273" s="40">
        <f>Tabela_3!B271</f>
        <v>101.67102</v>
      </c>
      <c r="C273" s="40">
        <f>Tabela_3!C271</f>
        <v>97.959699999999998</v>
      </c>
      <c r="D273" s="40">
        <f>Tabela_3!D271</f>
        <v>116.37126000000001</v>
      </c>
      <c r="E273" s="40">
        <f>Tabela_3!E271</f>
        <v>104.76957</v>
      </c>
      <c r="F273" s="40" t="str">
        <f>Tabela_3!F271</f>
        <v>-</v>
      </c>
      <c r="G273" s="40">
        <f>Tabela_3!G271</f>
        <v>103.07044999999999</v>
      </c>
      <c r="H273" s="40" t="str">
        <f>Tabela_3!H271</f>
        <v>-</v>
      </c>
      <c r="I273" s="40">
        <f>Tabela_3!I271</f>
        <v>103.06443</v>
      </c>
      <c r="J273" s="40">
        <f>Tabela_3!J271</f>
        <v>100.44188</v>
      </c>
      <c r="K273" s="40">
        <f>Tabela_3!K271</f>
        <v>105.7599</v>
      </c>
      <c r="L273" s="40">
        <f>Tabela_3!L271</f>
        <v>115.65</v>
      </c>
      <c r="M273" s="40">
        <f>Tabela_3!M271</f>
        <v>109.30816</v>
      </c>
      <c r="N273" s="40">
        <f>Tabela_3!N271</f>
        <v>99.616590000000002</v>
      </c>
      <c r="O273" s="40">
        <f>Tabela_3!O271</f>
        <v>102.54276</v>
      </c>
      <c r="P273" s="40">
        <f>Tabela_3!P271</f>
        <v>101.25337</v>
      </c>
      <c r="Q273" s="40">
        <f>Tabela_3!Q271</f>
        <v>98.334100000000007</v>
      </c>
      <c r="R273" s="241"/>
      <c r="S273" s="241"/>
      <c r="T273" s="241"/>
    </row>
    <row r="274" spans="1:20" x14ac:dyDescent="0.25">
      <c r="A274" s="37">
        <v>45352</v>
      </c>
      <c r="B274" s="40">
        <f>Tabela_3!B272</f>
        <v>102.54259</v>
      </c>
      <c r="C274" s="40">
        <f>Tabela_3!C272</f>
        <v>97.22963</v>
      </c>
      <c r="D274" s="40">
        <f>Tabela_3!D272</f>
        <v>105.95291</v>
      </c>
      <c r="E274" s="40">
        <f>Tabela_3!E272</f>
        <v>108.40996</v>
      </c>
      <c r="F274" s="40" t="str">
        <f>Tabela_3!F272</f>
        <v>-</v>
      </c>
      <c r="G274" s="40">
        <f>Tabela_3!G272</f>
        <v>103.26179</v>
      </c>
      <c r="H274" s="40" t="str">
        <f>Tabela_3!H272</f>
        <v>-</v>
      </c>
      <c r="I274" s="40">
        <f>Tabela_3!I272</f>
        <v>105.10062000000001</v>
      </c>
      <c r="J274" s="40">
        <f>Tabela_3!J272</f>
        <v>102.98918999999999</v>
      </c>
      <c r="K274" s="40">
        <f>Tabela_3!K272</f>
        <v>106.20245</v>
      </c>
      <c r="L274" s="40">
        <f>Tabela_3!L272</f>
        <v>110.78471999999999</v>
      </c>
      <c r="M274" s="40">
        <f>Tabela_3!M272</f>
        <v>108.21681</v>
      </c>
      <c r="N274" s="40">
        <f>Tabela_3!N272</f>
        <v>101.6657</v>
      </c>
      <c r="O274" s="40">
        <f>Tabela_3!O272</f>
        <v>96.077550000000002</v>
      </c>
      <c r="P274" s="40">
        <f>Tabela_3!P272</f>
        <v>103.70474</v>
      </c>
      <c r="Q274" s="40">
        <f>Tabela_3!Q272</f>
        <v>98.637339999999995</v>
      </c>
      <c r="R274" s="245"/>
      <c r="S274" s="245"/>
      <c r="T274" s="245"/>
    </row>
    <row r="275" spans="1:20" s="247" customFormat="1" x14ac:dyDescent="0.25">
      <c r="A275" s="37">
        <v>45383</v>
      </c>
      <c r="B275" s="40">
        <f>Tabela_3!B273</f>
        <v>102.16708</v>
      </c>
      <c r="C275" s="40">
        <f>Tabela_3!C273</f>
        <v>96.437349999999995</v>
      </c>
      <c r="D275" s="40">
        <f>Tabela_3!D273</f>
        <v>106.23963999999999</v>
      </c>
      <c r="E275" s="40">
        <f>Tabela_3!E273</f>
        <v>94.150049999999993</v>
      </c>
      <c r="F275" s="40" t="str">
        <f>Tabela_3!F273</f>
        <v>-</v>
      </c>
      <c r="G275" s="40">
        <f>Tabela_3!G273</f>
        <v>101.64604</v>
      </c>
      <c r="H275" s="40" t="str">
        <f>Tabela_3!H273</f>
        <v>-</v>
      </c>
      <c r="I275" s="40">
        <f>Tabela_3!I273</f>
        <v>109.90187</v>
      </c>
      <c r="J275" s="40">
        <f>Tabela_3!J273</f>
        <v>98.611249999999998</v>
      </c>
      <c r="K275" s="40">
        <f>Tabela_3!K273</f>
        <v>104.76658999999999</v>
      </c>
      <c r="L275" s="40">
        <f>Tabela_3!L273</f>
        <v>113.49288</v>
      </c>
      <c r="M275" s="40">
        <f>Tabela_3!M273</f>
        <v>107.25915000000001</v>
      </c>
      <c r="N275" s="40">
        <f>Tabela_3!N273</f>
        <v>100.95807000000001</v>
      </c>
      <c r="O275" s="40">
        <f>Tabela_3!O273</f>
        <v>104.97654</v>
      </c>
      <c r="P275" s="40">
        <f>Tabela_3!P273</f>
        <v>105.00523</v>
      </c>
      <c r="Q275" s="40">
        <f>Tabela_3!Q273</f>
        <v>98.773539999999997</v>
      </c>
    </row>
    <row r="276" spans="1:20" s="251" customFormat="1" x14ac:dyDescent="0.25">
      <c r="A276" s="37">
        <v>45413</v>
      </c>
      <c r="B276" s="40">
        <f>Tabela_3!B274</f>
        <v>100.59885</v>
      </c>
      <c r="C276" s="40">
        <f>Tabela_3!C274</f>
        <v>102.09778</v>
      </c>
      <c r="D276" s="40">
        <f>Tabela_3!D274</f>
        <v>103.17664000000001</v>
      </c>
      <c r="E276" s="40">
        <f>Tabela_3!E274</f>
        <v>108.34702</v>
      </c>
      <c r="F276" s="40" t="str">
        <f>Tabela_3!F274</f>
        <v>-</v>
      </c>
      <c r="G276" s="40">
        <f>Tabela_3!G274</f>
        <v>99.403689999999997</v>
      </c>
      <c r="H276" s="40" t="str">
        <f>Tabela_3!H274</f>
        <v>-</v>
      </c>
      <c r="I276" s="40">
        <f>Tabela_3!I274</f>
        <v>109.65033</v>
      </c>
      <c r="J276" s="40">
        <f>Tabela_3!J274</f>
        <v>107.61836</v>
      </c>
      <c r="K276" s="40">
        <f>Tabela_3!K274</f>
        <v>100.10715</v>
      </c>
      <c r="L276" s="40">
        <f>Tabela_3!L274</f>
        <v>101.94517999999999</v>
      </c>
      <c r="M276" s="40">
        <f>Tabela_3!M274</f>
        <v>106.75633999999999</v>
      </c>
      <c r="N276" s="40">
        <f>Tabela_3!N274</f>
        <v>100.23651</v>
      </c>
      <c r="O276" s="40">
        <f>Tabela_3!O274</f>
        <v>102.06028000000001</v>
      </c>
      <c r="P276" s="40">
        <f>Tabela_3!P274</f>
        <v>104.80517999999999</v>
      </c>
      <c r="Q276" s="40">
        <f>Tabela_3!Q274</f>
        <v>72.707759999999993</v>
      </c>
    </row>
    <row r="277" spans="1:20" s="253" customFormat="1" x14ac:dyDescent="0.25">
      <c r="A277" s="37">
        <v>45444</v>
      </c>
      <c r="B277" s="40">
        <f>Tabela_3!B275</f>
        <v>104.93342</v>
      </c>
      <c r="C277" s="40">
        <f>Tabela_3!C275</f>
        <v>97.952219999999997</v>
      </c>
      <c r="D277" s="40">
        <f>Tabela_3!D275</f>
        <v>101.58824</v>
      </c>
      <c r="E277" s="40">
        <f>Tabela_3!E275</f>
        <v>118.11028</v>
      </c>
      <c r="F277" s="40" t="str">
        <f>Tabela_3!F275</f>
        <v>-</v>
      </c>
      <c r="G277" s="40">
        <f>Tabela_3!G275</f>
        <v>103.11669000000001</v>
      </c>
      <c r="H277" s="40" t="str">
        <f>Tabela_3!H275</f>
        <v>-</v>
      </c>
      <c r="I277" s="40">
        <f>Tabela_3!I275</f>
        <v>106.23978</v>
      </c>
      <c r="J277" s="40">
        <f>Tabela_3!J275</f>
        <v>102.35290999999999</v>
      </c>
      <c r="K277" s="40">
        <f>Tabela_3!K275</f>
        <v>106.27969</v>
      </c>
      <c r="L277" s="40">
        <f>Tabela_3!L275</f>
        <v>105.73701</v>
      </c>
      <c r="M277" s="40">
        <f>Tabela_3!M275</f>
        <v>107.71178999999999</v>
      </c>
      <c r="N277" s="40">
        <f>Tabela_3!N275</f>
        <v>106.18935</v>
      </c>
      <c r="O277" s="40">
        <f>Tabela_3!O275</f>
        <v>109.2484</v>
      </c>
      <c r="P277" s="40">
        <f>Tabela_3!P275</f>
        <v>105.877</v>
      </c>
      <c r="Q277" s="40">
        <f>Tabela_3!Q275</f>
        <v>98.670630000000003</v>
      </c>
    </row>
    <row r="278" spans="1:20" s="255" customFormat="1" x14ac:dyDescent="0.25">
      <c r="A278" s="37">
        <v>45474</v>
      </c>
      <c r="B278" s="40">
        <f>Tabela_3!B276</f>
        <v>103.38854000000001</v>
      </c>
      <c r="C278" s="40">
        <f>Tabela_3!C276</f>
        <v>98.436850000000007</v>
      </c>
      <c r="D278" s="40">
        <f>Tabela_3!D276</f>
        <v>103.93698000000001</v>
      </c>
      <c r="E278" s="40">
        <f>Tabela_3!E276</f>
        <v>113.84701</v>
      </c>
      <c r="F278" s="40" t="str">
        <f>Tabela_3!F276</f>
        <v>-</v>
      </c>
      <c r="G278" s="40">
        <f>Tabela_3!G276</f>
        <v>101.36973</v>
      </c>
      <c r="H278" s="40" t="str">
        <f>Tabela_3!H276</f>
        <v>-</v>
      </c>
      <c r="I278" s="40">
        <f>Tabela_3!I276</f>
        <v>108.34685</v>
      </c>
      <c r="J278" s="40">
        <f>Tabela_3!J276</f>
        <v>97.230230000000006</v>
      </c>
      <c r="K278" s="40">
        <f>Tabela_3!K276</f>
        <v>106.61283</v>
      </c>
      <c r="L278" s="40">
        <f>Tabela_3!L276</f>
        <v>110.92588000000001</v>
      </c>
      <c r="M278" s="40">
        <f>Tabela_3!M276</f>
        <v>104.30537</v>
      </c>
      <c r="N278" s="40">
        <f>Tabela_3!N276</f>
        <v>100.96145</v>
      </c>
      <c r="O278" s="40">
        <f>Tabela_3!O276</f>
        <v>109.94781</v>
      </c>
      <c r="P278" s="40">
        <f>Tabela_3!P276</f>
        <v>107.78251</v>
      </c>
      <c r="Q278" s="40">
        <f>Tabela_3!Q276</f>
        <v>99.463539999999995</v>
      </c>
    </row>
    <row r="279" spans="1:20" s="262" customFormat="1" x14ac:dyDescent="0.25">
      <c r="A279" s="37">
        <v>45505</v>
      </c>
      <c r="B279" s="40">
        <f>Tabela_3!B277</f>
        <v>103.53849</v>
      </c>
      <c r="C279" s="40">
        <f>Tabela_3!C277</f>
        <v>99.716440000000006</v>
      </c>
      <c r="D279" s="40">
        <f>Tabela_3!D277</f>
        <v>104.97195000000001</v>
      </c>
      <c r="E279" s="40">
        <f>Tabela_3!E277</f>
        <v>110.19559</v>
      </c>
      <c r="F279" s="40" t="str">
        <f>Tabela_3!F277</f>
        <v>-</v>
      </c>
      <c r="G279" s="40">
        <f>Tabela_3!G277</f>
        <v>104.64743</v>
      </c>
      <c r="H279" s="40" t="str">
        <f>Tabela_3!H277</f>
        <v>-</v>
      </c>
      <c r="I279" s="40">
        <f>Tabela_3!I277</f>
        <v>108.11396999999999</v>
      </c>
      <c r="J279" s="40">
        <f>Tabela_3!J277</f>
        <v>99.522139999999993</v>
      </c>
      <c r="K279" s="40">
        <f>Tabela_3!K277</f>
        <v>109.33811</v>
      </c>
      <c r="L279" s="40">
        <f>Tabela_3!L277</f>
        <v>109.69096</v>
      </c>
      <c r="M279" s="40">
        <f>Tabela_3!M277</f>
        <v>106.39758999999999</v>
      </c>
      <c r="N279" s="40">
        <f>Tabela_3!N277</f>
        <v>100.67834999999999</v>
      </c>
      <c r="O279" s="40">
        <f>Tabela_3!O277</f>
        <v>107.02381</v>
      </c>
      <c r="P279" s="40">
        <f>Tabela_3!P277</f>
        <v>106.31178</v>
      </c>
      <c r="Q279" s="40">
        <f>Tabela_3!Q277</f>
        <v>96.87079</v>
      </c>
    </row>
    <row r="280" spans="1:20" s="263" customFormat="1" x14ac:dyDescent="0.25">
      <c r="A280" s="37">
        <v>45536</v>
      </c>
      <c r="B280" s="40">
        <f>Tabela_3!B278</f>
        <v>104.42001999999999</v>
      </c>
      <c r="C280" s="40">
        <f>Tabela_3!C278</f>
        <v>100.59629</v>
      </c>
      <c r="D280" s="40">
        <f>Tabela_3!D278</f>
        <v>102.76685999999999</v>
      </c>
      <c r="E280" s="40">
        <f>Tabela_3!E278</f>
        <v>108.48236</v>
      </c>
      <c r="F280" s="40" t="str">
        <f>Tabela_3!F278</f>
        <v>-</v>
      </c>
      <c r="G280" s="40">
        <f>Tabela_3!G278</f>
        <v>101.13818000000001</v>
      </c>
      <c r="H280" s="40" t="str">
        <f>Tabela_3!H278</f>
        <v>-</v>
      </c>
      <c r="I280" s="40">
        <f>Tabela_3!I278</f>
        <v>106.00556</v>
      </c>
      <c r="J280" s="40">
        <f>Tabela_3!J278</f>
        <v>98.372010000000003</v>
      </c>
      <c r="K280" s="40">
        <f>Tabela_3!K278</f>
        <v>108.16221</v>
      </c>
      <c r="L280" s="40">
        <f>Tabela_3!L278</f>
        <v>112.12484000000001</v>
      </c>
      <c r="M280" s="40">
        <f>Tabela_3!M278</f>
        <v>104.68702</v>
      </c>
      <c r="N280" s="40">
        <f>Tabela_3!N278</f>
        <v>101.90064</v>
      </c>
      <c r="O280" s="40">
        <f>Tabela_3!O278</f>
        <v>109.70952</v>
      </c>
      <c r="P280" s="40">
        <f>Tabela_3!P278</f>
        <v>108.94049</v>
      </c>
      <c r="Q280" s="40">
        <f>Tabela_3!Q278</f>
        <v>98.825360000000003</v>
      </c>
    </row>
    <row r="281" spans="1:20" s="264" customFormat="1" x14ac:dyDescent="0.25">
      <c r="A281" s="37">
        <v>45566</v>
      </c>
      <c r="B281" s="40">
        <f>Tabela_3!B279</f>
        <v>104.25991</v>
      </c>
      <c r="C281" s="40">
        <f>Tabela_3!C279</f>
        <v>98.042280000000005</v>
      </c>
      <c r="D281" s="40">
        <f>Tabela_3!D279</f>
        <v>98.973209999999995</v>
      </c>
      <c r="E281" s="40">
        <f>Tabela_3!E279</f>
        <v>116.87879</v>
      </c>
      <c r="F281" s="40" t="str">
        <f>Tabela_3!F279</f>
        <v>-</v>
      </c>
      <c r="G281" s="40">
        <f>Tabela_3!G279</f>
        <v>102.71293</v>
      </c>
      <c r="H281" s="40" t="str">
        <f>Tabela_3!H279</f>
        <v>-</v>
      </c>
      <c r="I281" s="40">
        <f>Tabela_3!I279</f>
        <v>102.54877</v>
      </c>
      <c r="J281" s="40">
        <f>Tabela_3!J279</f>
        <v>98.827740000000006</v>
      </c>
      <c r="K281" s="40">
        <f>Tabela_3!K279</f>
        <v>107.07362999999999</v>
      </c>
      <c r="L281" s="40">
        <f>Tabela_3!L279</f>
        <v>110.34044</v>
      </c>
      <c r="M281" s="40">
        <f>Tabela_3!M279</f>
        <v>102.6474</v>
      </c>
      <c r="N281" s="40">
        <f>Tabela_3!N279</f>
        <v>102.43882000000001</v>
      </c>
      <c r="O281" s="40">
        <f>Tabela_3!O279</f>
        <v>111.03274999999999</v>
      </c>
      <c r="P281" s="40">
        <f>Tabela_3!P279</f>
        <v>109.72284000000001</v>
      </c>
      <c r="Q281" s="40">
        <f>Tabela_3!Q279</f>
        <v>97.740579999999994</v>
      </c>
    </row>
    <row r="282" spans="1:20" s="266" customFormat="1" x14ac:dyDescent="0.25">
      <c r="A282" s="37">
        <v>45597</v>
      </c>
      <c r="B282" s="40">
        <f>Tabela_3!B280</f>
        <v>103.48716</v>
      </c>
      <c r="C282" s="40">
        <f>Tabela_3!C280</f>
        <v>99.050039999999996</v>
      </c>
      <c r="D282" s="40">
        <f>Tabela_3!D280</f>
        <v>104.91628</v>
      </c>
      <c r="E282" s="40">
        <f>Tabela_3!E280</f>
        <v>125.00452</v>
      </c>
      <c r="F282" s="40" t="str">
        <f>Tabela_3!F280</f>
        <v>-</v>
      </c>
      <c r="G282" s="40">
        <f>Tabela_3!G280</f>
        <v>102.24043</v>
      </c>
      <c r="H282" s="40" t="str">
        <f>Tabela_3!H280</f>
        <v>-</v>
      </c>
      <c r="I282" s="40">
        <f>Tabela_3!I280</f>
        <v>107.19023</v>
      </c>
      <c r="J282" s="40">
        <f>Tabela_3!J280</f>
        <v>98.857740000000007</v>
      </c>
      <c r="K282" s="40">
        <f>Tabela_3!K280</f>
        <v>105.57613000000001</v>
      </c>
      <c r="L282" s="40">
        <f>Tabela_3!L280</f>
        <v>102.22617</v>
      </c>
      <c r="M282" s="40">
        <f>Tabela_3!M280</f>
        <v>104.47938000000001</v>
      </c>
      <c r="N282" s="40">
        <f>Tabela_3!N280</f>
        <v>99.535979999999995</v>
      </c>
      <c r="O282" s="40">
        <f>Tabela_3!O280</f>
        <v>112.14812000000001</v>
      </c>
      <c r="P282" s="40">
        <f>Tabela_3!P280</f>
        <v>108.71856</v>
      </c>
      <c r="Q282" s="40">
        <f>Tabela_3!Q280</f>
        <v>97.162890000000004</v>
      </c>
    </row>
    <row r="283" spans="1:20" s="267" customFormat="1" x14ac:dyDescent="0.25">
      <c r="A283" s="37">
        <v>45627</v>
      </c>
      <c r="B283" s="40">
        <f>Tabela_3!B281</f>
        <v>103.1352</v>
      </c>
      <c r="C283" s="40">
        <f>Tabela_3!C281</f>
        <v>99.518469999999994</v>
      </c>
      <c r="D283" s="40">
        <f>Tabela_3!D281</f>
        <v>108.42236</v>
      </c>
      <c r="E283" s="40">
        <f>Tabela_3!E281</f>
        <v>113.37054999999999</v>
      </c>
      <c r="F283" s="40" t="str">
        <f>Tabela_3!F281</f>
        <v>-</v>
      </c>
      <c r="G283" s="40">
        <f>Tabela_3!G281</f>
        <v>92.821240000000003</v>
      </c>
      <c r="H283" s="40" t="str">
        <f>Tabela_3!H281</f>
        <v>-</v>
      </c>
      <c r="I283" s="40">
        <f>Tabela_3!I281</f>
        <v>109.9487</v>
      </c>
      <c r="J283" s="40">
        <f>Tabela_3!J281</f>
        <v>102.35711000000001</v>
      </c>
      <c r="K283" s="40">
        <f>Tabela_3!K281</f>
        <v>104.88379</v>
      </c>
      <c r="L283" s="40">
        <f>Tabela_3!L281</f>
        <v>105.84509</v>
      </c>
      <c r="M283" s="40">
        <f>Tabela_3!M281</f>
        <v>103.41851</v>
      </c>
      <c r="N283" s="40">
        <f>Tabela_3!N281</f>
        <v>98.403549999999996</v>
      </c>
      <c r="O283" s="40">
        <f>Tabela_3!O281</f>
        <v>106.84743</v>
      </c>
      <c r="P283" s="40">
        <f>Tabela_3!P281</f>
        <v>109.56388</v>
      </c>
      <c r="Q283" s="40">
        <f>Tabela_3!Q281</f>
        <v>97.845119999999994</v>
      </c>
    </row>
    <row r="284" spans="1:20" s="270" customFormat="1" x14ac:dyDescent="0.25">
      <c r="A284" s="37">
        <v>45658</v>
      </c>
      <c r="B284" s="40">
        <f>Tabela_3!B282</f>
        <v>103.12951</v>
      </c>
      <c r="C284" s="40">
        <f>Tabela_3!C282</f>
        <v>95.702330000000003</v>
      </c>
      <c r="D284" s="40">
        <f>Tabela_3!D282</f>
        <v>107.58374000000001</v>
      </c>
      <c r="E284" s="40">
        <f>Tabela_3!E282</f>
        <v>108.95733</v>
      </c>
      <c r="F284" s="40" t="str">
        <f>Tabela_3!F282</f>
        <v>-</v>
      </c>
      <c r="G284" s="40">
        <f>Tabela_3!G282</f>
        <v>100.73233999999999</v>
      </c>
      <c r="H284" s="40" t="str">
        <f>Tabela_3!H282</f>
        <v>-</v>
      </c>
      <c r="I284" s="40">
        <f>Tabela_3!I282</f>
        <v>82.341269999999994</v>
      </c>
      <c r="J284" s="40">
        <f>Tabela_3!J282</f>
        <v>103.97038999999999</v>
      </c>
      <c r="K284" s="40">
        <f>Tabela_3!K282</f>
        <v>105.94356000000001</v>
      </c>
      <c r="L284" s="40">
        <f>Tabela_3!L282</f>
        <v>103.08383000000001</v>
      </c>
      <c r="M284" s="40">
        <f>Tabela_3!M282</f>
        <v>105.87486</v>
      </c>
      <c r="N284" s="40">
        <f>Tabela_3!N282</f>
        <v>100.21516</v>
      </c>
      <c r="O284" s="40">
        <f>Tabela_3!O282</f>
        <v>106.31255</v>
      </c>
      <c r="P284" s="40">
        <f>Tabela_3!P282</f>
        <v>110.78552999999999</v>
      </c>
      <c r="Q284" s="40">
        <f>Tabela_3!Q282</f>
        <v>97.852860000000007</v>
      </c>
    </row>
    <row r="285" spans="1:20" s="271" customFormat="1" x14ac:dyDescent="0.25">
      <c r="A285" s="37">
        <v>45689</v>
      </c>
      <c r="B285" s="40">
        <f>Tabela_3!B283</f>
        <v>103.03984</v>
      </c>
      <c r="C285" s="40">
        <f>Tabela_3!C283</f>
        <v>96.226640000000003</v>
      </c>
      <c r="D285" s="40">
        <f>Tabela_3!D283</f>
        <v>108.51836</v>
      </c>
      <c r="E285" s="40">
        <f>Tabela_3!E283</f>
        <v>110.73371</v>
      </c>
      <c r="F285" s="40" t="str">
        <f>Tabela_3!F283</f>
        <v>-</v>
      </c>
      <c r="G285" s="40">
        <f>Tabela_3!G283</f>
        <v>99.773309999999995</v>
      </c>
      <c r="H285" s="40" t="str">
        <f>Tabela_3!H283</f>
        <v>-</v>
      </c>
      <c r="I285" s="40">
        <f>Tabela_3!I283</f>
        <v>87.677250000000001</v>
      </c>
      <c r="J285" s="40">
        <f>Tabela_3!J283</f>
        <v>101.29080999999999</v>
      </c>
      <c r="K285" s="40">
        <f>Tabela_3!K283</f>
        <v>105.71446</v>
      </c>
      <c r="L285" s="40">
        <f>Tabela_3!L283</f>
        <v>104.16853</v>
      </c>
      <c r="M285" s="40">
        <f>Tabela_3!M283</f>
        <v>105.50706</v>
      </c>
      <c r="N285" s="40">
        <f>Tabela_3!N283</f>
        <v>99.445400000000006</v>
      </c>
      <c r="O285" s="40">
        <f>Tabela_3!O283</f>
        <v>108.48974</v>
      </c>
      <c r="P285" s="40">
        <f>Tabela_3!P283</f>
        <v>110.08065999999999</v>
      </c>
      <c r="Q285" s="40">
        <f>Tabela_3!Q283</f>
        <v>98.351749999999996</v>
      </c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Marçal</cp:lastModifiedBy>
  <dcterms:created xsi:type="dcterms:W3CDTF">2014-05-13T15:31:21Z</dcterms:created>
  <dcterms:modified xsi:type="dcterms:W3CDTF">2025-04-08T15:13:46Z</dcterms:modified>
</cp:coreProperties>
</file>