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15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16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17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18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19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20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Z:\Estudos Econômicos\5_Contabilidade Social\Projetos\1_PIB Estadual\BASE 2010\2023\2.18-Divulgação\"/>
    </mc:Choice>
  </mc:AlternateContent>
  <xr:revisionPtr revIDLastSave="0" documentId="13_ncr:1_{A33926EA-4B39-46EC-A0A1-1D961419A4A6}" xr6:coauthVersionLast="47" xr6:coauthVersionMax="47" xr10:uidLastSave="{00000000-0000-0000-0000-000000000000}"/>
  <bookViews>
    <workbookView xWindow="-120" yWindow="-120" windowWidth="29040" windowHeight="15720" xr2:uid="{9125F7FB-2A8E-44B0-8A74-5ADA76F84348}"/>
  </bookViews>
  <sheets>
    <sheet name="Capa" sheetId="37" r:id="rId1"/>
    <sheet name="SUMÁRIO" sheetId="23" r:id="rId2"/>
    <sheet name="1" sheetId="8" r:id="rId3"/>
    <sheet name="2.1" sheetId="26" r:id="rId4"/>
    <sheet name="2.2" sheetId="27" r:id="rId5"/>
    <sheet name="2.3" sheetId="28" r:id="rId6"/>
    <sheet name="2.4" sheetId="29" r:id="rId7"/>
    <sheet name="2.5" sheetId="30" r:id="rId8"/>
    <sheet name="2.6" sheetId="31" r:id="rId9"/>
    <sheet name="2.7" sheetId="32" r:id="rId10"/>
    <sheet name="2.8" sheetId="33" r:id="rId11"/>
    <sheet name="2.9" sheetId="34" r:id="rId12"/>
    <sheet name="2.10" sheetId="35" r:id="rId13"/>
    <sheet name="G1" sheetId="10" state="hidden" r:id="rId14"/>
    <sheet name="G2" sheetId="11" state="hidden" r:id="rId15"/>
    <sheet name="T1" sheetId="12" state="hidden" r:id="rId16"/>
    <sheet name="T2" sheetId="13" state="hidden" r:id="rId17"/>
    <sheet name="T3" sheetId="14" state="hidden" r:id="rId18"/>
    <sheet name="G3" sheetId="15" state="hidden" r:id="rId19"/>
    <sheet name="G4" sheetId="17" state="hidden" r:id="rId20"/>
    <sheet name="G5" sheetId="18" state="hidden" r:id="rId21"/>
  </sheets>
  <externalReferences>
    <externalReference r:id="rId2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X18" i="33" l="1"/>
  <c r="B17" i="15" s="1"/>
  <c r="W18" i="33"/>
  <c r="V18" i="33"/>
  <c r="U18" i="33"/>
  <c r="T18" i="33"/>
  <c r="S18" i="33"/>
  <c r="R18" i="33"/>
  <c r="Q18" i="33"/>
  <c r="P18" i="33"/>
  <c r="O18" i="33"/>
  <c r="N18" i="33"/>
  <c r="M18" i="33"/>
  <c r="L18" i="33"/>
  <c r="K18" i="33"/>
  <c r="J18" i="33"/>
  <c r="I18" i="33"/>
  <c r="H18" i="33"/>
  <c r="G18" i="33"/>
  <c r="F18" i="33"/>
  <c r="E18" i="33"/>
  <c r="D18" i="33"/>
  <c r="X17" i="33"/>
  <c r="B16" i="15" s="1"/>
  <c r="W17" i="33"/>
  <c r="V17" i="33"/>
  <c r="U17" i="33"/>
  <c r="T17" i="33"/>
  <c r="S17" i="33"/>
  <c r="R17" i="33"/>
  <c r="Q17" i="33"/>
  <c r="P17" i="33"/>
  <c r="O17" i="33"/>
  <c r="N17" i="33"/>
  <c r="M17" i="33"/>
  <c r="L17" i="33"/>
  <c r="K17" i="33"/>
  <c r="J17" i="33"/>
  <c r="I17" i="33"/>
  <c r="H17" i="33"/>
  <c r="G17" i="33"/>
  <c r="F17" i="33"/>
  <c r="E17" i="33"/>
  <c r="D17" i="33"/>
  <c r="X16" i="33"/>
  <c r="B15" i="15" s="1"/>
  <c r="W16" i="33"/>
  <c r="V16" i="33"/>
  <c r="U16" i="33"/>
  <c r="T16" i="33"/>
  <c r="S16" i="33"/>
  <c r="R16" i="33"/>
  <c r="Q16" i="33"/>
  <c r="P16" i="33"/>
  <c r="O16" i="33"/>
  <c r="N16" i="33"/>
  <c r="M16" i="33"/>
  <c r="L16" i="33"/>
  <c r="K16" i="33"/>
  <c r="J16" i="33"/>
  <c r="I16" i="33"/>
  <c r="H16" i="33"/>
  <c r="G16" i="33"/>
  <c r="F16" i="33"/>
  <c r="E16" i="33"/>
  <c r="D16" i="33"/>
  <c r="X15" i="33"/>
  <c r="B14" i="15" s="1"/>
  <c r="W15" i="33"/>
  <c r="V15" i="33"/>
  <c r="U15" i="33"/>
  <c r="T15" i="33"/>
  <c r="S15" i="33"/>
  <c r="R15" i="33"/>
  <c r="Q15" i="33"/>
  <c r="P15" i="33"/>
  <c r="O15" i="33"/>
  <c r="N15" i="33"/>
  <c r="M15" i="33"/>
  <c r="L15" i="33"/>
  <c r="K15" i="33"/>
  <c r="J15" i="33"/>
  <c r="I15" i="33"/>
  <c r="H15" i="33"/>
  <c r="G15" i="33"/>
  <c r="F15" i="33"/>
  <c r="E15" i="33"/>
  <c r="D15" i="33"/>
  <c r="X14" i="33"/>
  <c r="B13" i="15" s="1"/>
  <c r="W14" i="33"/>
  <c r="V14" i="33"/>
  <c r="U14" i="33"/>
  <c r="T14" i="33"/>
  <c r="S14" i="33"/>
  <c r="R14" i="33"/>
  <c r="Q14" i="33"/>
  <c r="P14" i="33"/>
  <c r="O14" i="33"/>
  <c r="N14" i="33"/>
  <c r="M14" i="33"/>
  <c r="L14" i="33"/>
  <c r="K14" i="33"/>
  <c r="J14" i="33"/>
  <c r="I14" i="33"/>
  <c r="H14" i="33"/>
  <c r="G14" i="33"/>
  <c r="F14" i="33"/>
  <c r="E14" i="33"/>
  <c r="D14" i="33"/>
  <c r="X13" i="33"/>
  <c r="B12" i="15" s="1"/>
  <c r="W13" i="33"/>
  <c r="V13" i="33"/>
  <c r="U13" i="33"/>
  <c r="T13" i="33"/>
  <c r="S13" i="33"/>
  <c r="R13" i="33"/>
  <c r="Q13" i="33"/>
  <c r="P13" i="33"/>
  <c r="O13" i="33"/>
  <c r="N13" i="33"/>
  <c r="M13" i="33"/>
  <c r="L13" i="33"/>
  <c r="K13" i="33"/>
  <c r="J13" i="33"/>
  <c r="I13" i="33"/>
  <c r="H13" i="33"/>
  <c r="G13" i="33"/>
  <c r="F13" i="33"/>
  <c r="E13" i="33"/>
  <c r="D13" i="33"/>
  <c r="X12" i="33"/>
  <c r="B11" i="15" s="1"/>
  <c r="W12" i="33"/>
  <c r="V12" i="33"/>
  <c r="U12" i="33"/>
  <c r="T12" i="33"/>
  <c r="S12" i="33"/>
  <c r="R12" i="33"/>
  <c r="Q12" i="33"/>
  <c r="P12" i="33"/>
  <c r="O12" i="33"/>
  <c r="N12" i="33"/>
  <c r="M12" i="33"/>
  <c r="L12" i="33"/>
  <c r="K12" i="33"/>
  <c r="J12" i="33"/>
  <c r="I12" i="33"/>
  <c r="H12" i="33"/>
  <c r="G12" i="33"/>
  <c r="F12" i="33"/>
  <c r="E12" i="33"/>
  <c r="D12" i="33"/>
  <c r="X11" i="33"/>
  <c r="B10" i="15" s="1"/>
  <c r="W11" i="33"/>
  <c r="V11" i="33"/>
  <c r="U11" i="33"/>
  <c r="T11" i="33"/>
  <c r="S11" i="33"/>
  <c r="R11" i="33"/>
  <c r="Q11" i="33"/>
  <c r="P11" i="33"/>
  <c r="O11" i="33"/>
  <c r="N11" i="33"/>
  <c r="M11" i="33"/>
  <c r="L11" i="33"/>
  <c r="K11" i="33"/>
  <c r="J11" i="33"/>
  <c r="I11" i="33"/>
  <c r="H11" i="33"/>
  <c r="G11" i="33"/>
  <c r="F11" i="33"/>
  <c r="E11" i="33"/>
  <c r="D11" i="33"/>
  <c r="X10" i="33"/>
  <c r="B9" i="15" s="1"/>
  <c r="W10" i="33"/>
  <c r="V10" i="33"/>
  <c r="U10" i="33"/>
  <c r="T10" i="33"/>
  <c r="S10" i="33"/>
  <c r="R10" i="33"/>
  <c r="Q10" i="33"/>
  <c r="P10" i="33"/>
  <c r="O10" i="33"/>
  <c r="N10" i="33"/>
  <c r="M10" i="33"/>
  <c r="L10" i="33"/>
  <c r="K10" i="33"/>
  <c r="J10" i="33"/>
  <c r="I10" i="33"/>
  <c r="H10" i="33"/>
  <c r="G10" i="33"/>
  <c r="F10" i="33"/>
  <c r="E10" i="33"/>
  <c r="D10" i="33"/>
  <c r="X9" i="33"/>
  <c r="B8" i="15" s="1"/>
  <c r="W9" i="33"/>
  <c r="V9" i="33"/>
  <c r="U9" i="33"/>
  <c r="T9" i="33"/>
  <c r="S9" i="33"/>
  <c r="R9" i="33"/>
  <c r="Q9" i="33"/>
  <c r="P9" i="33"/>
  <c r="O9" i="33"/>
  <c r="N9" i="33"/>
  <c r="M9" i="33"/>
  <c r="L9" i="33"/>
  <c r="K9" i="33"/>
  <c r="J9" i="33"/>
  <c r="I9" i="33"/>
  <c r="H9" i="33"/>
  <c r="G9" i="33"/>
  <c r="F9" i="33"/>
  <c r="E9" i="33"/>
  <c r="D9" i="33"/>
  <c r="X8" i="33"/>
  <c r="B7" i="15" s="1"/>
  <c r="W8" i="33"/>
  <c r="V8" i="33"/>
  <c r="U8" i="33"/>
  <c r="T8" i="33"/>
  <c r="S8" i="33"/>
  <c r="R8" i="33"/>
  <c r="Q8" i="33"/>
  <c r="P8" i="33"/>
  <c r="O8" i="33"/>
  <c r="N8" i="33"/>
  <c r="M8" i="33"/>
  <c r="L8" i="33"/>
  <c r="K8" i="33"/>
  <c r="J8" i="33"/>
  <c r="I8" i="33"/>
  <c r="H8" i="33"/>
  <c r="G8" i="33"/>
  <c r="F8" i="33"/>
  <c r="E8" i="33"/>
  <c r="D8" i="33"/>
  <c r="X7" i="33"/>
  <c r="B6" i="15" s="1"/>
  <c r="W7" i="33"/>
  <c r="V7" i="33"/>
  <c r="U7" i="33"/>
  <c r="T7" i="33"/>
  <c r="S7" i="33"/>
  <c r="R7" i="33"/>
  <c r="Q7" i="33"/>
  <c r="P7" i="33"/>
  <c r="O7" i="33"/>
  <c r="N7" i="33"/>
  <c r="M7" i="33"/>
  <c r="L7" i="33"/>
  <c r="K7" i="33"/>
  <c r="J7" i="33"/>
  <c r="I7" i="33"/>
  <c r="H7" i="33"/>
  <c r="G7" i="33"/>
  <c r="F7" i="33"/>
  <c r="E7" i="33"/>
  <c r="D7" i="33"/>
  <c r="X6" i="33"/>
  <c r="B5" i="15" s="1"/>
  <c r="W6" i="33"/>
  <c r="V6" i="33"/>
  <c r="U6" i="33"/>
  <c r="T6" i="33"/>
  <c r="S6" i="33"/>
  <c r="R6" i="33"/>
  <c r="Q6" i="33"/>
  <c r="P6" i="33"/>
  <c r="O6" i="33"/>
  <c r="N6" i="33"/>
  <c r="M6" i="33"/>
  <c r="L6" i="33"/>
  <c r="K6" i="33"/>
  <c r="J6" i="33"/>
  <c r="I6" i="33"/>
  <c r="H6" i="33"/>
  <c r="G6" i="33"/>
  <c r="F6" i="33"/>
  <c r="E6" i="33"/>
  <c r="D6" i="33"/>
  <c r="X5" i="33"/>
  <c r="B4" i="15" s="1"/>
  <c r="W5" i="33"/>
  <c r="V5" i="33"/>
  <c r="U5" i="33"/>
  <c r="T5" i="33"/>
  <c r="S5" i="33"/>
  <c r="R5" i="33"/>
  <c r="Q5" i="33"/>
  <c r="P5" i="33"/>
  <c r="O5" i="33"/>
  <c r="N5" i="33"/>
  <c r="M5" i="33"/>
  <c r="L5" i="33"/>
  <c r="K5" i="33"/>
  <c r="J5" i="33"/>
  <c r="I5" i="33"/>
  <c r="H5" i="33"/>
  <c r="G5" i="33"/>
  <c r="F5" i="33"/>
  <c r="E5" i="33"/>
  <c r="D5" i="33"/>
  <c r="X4" i="33"/>
  <c r="B3" i="15" s="1"/>
  <c r="W4" i="33"/>
  <c r="V4" i="33"/>
  <c r="U4" i="33"/>
  <c r="T4" i="33"/>
  <c r="S4" i="33"/>
  <c r="R4" i="33"/>
  <c r="Q4" i="33"/>
  <c r="P4" i="33"/>
  <c r="O4" i="33"/>
  <c r="N4" i="33"/>
  <c r="M4" i="33"/>
  <c r="L4" i="33"/>
  <c r="K4" i="33"/>
  <c r="J4" i="33"/>
  <c r="I4" i="33"/>
  <c r="H4" i="33"/>
  <c r="G4" i="33"/>
  <c r="F4" i="33"/>
  <c r="E4" i="33"/>
  <c r="D4" i="33"/>
  <c r="O3" i="18" l="1"/>
  <c r="O4" i="18"/>
  <c r="O5" i="18"/>
  <c r="O6" i="18"/>
  <c r="O3" i="17"/>
  <c r="O4" i="17"/>
  <c r="O5" i="17"/>
  <c r="P5" i="14"/>
  <c r="P6" i="14"/>
  <c r="P7" i="14"/>
  <c r="P8" i="14"/>
  <c r="P9" i="14"/>
  <c r="P10" i="14"/>
  <c r="P11" i="14"/>
  <c r="P12" i="14"/>
  <c r="P13" i="14"/>
  <c r="P14" i="14"/>
  <c r="P15" i="14"/>
  <c r="P16" i="14"/>
  <c r="P17" i="14"/>
  <c r="P18" i="14"/>
  <c r="P19" i="14"/>
  <c r="P20" i="14"/>
  <c r="P21" i="14"/>
  <c r="P22" i="14"/>
  <c r="P23" i="14"/>
  <c r="P24" i="14"/>
  <c r="P25" i="14"/>
  <c r="P26" i="14"/>
  <c r="P27" i="14"/>
  <c r="P28" i="14"/>
  <c r="P29" i="14"/>
  <c r="P30" i="14"/>
  <c r="P31" i="14"/>
  <c r="S5" i="13"/>
  <c r="S6" i="13"/>
  <c r="S7" i="13"/>
  <c r="M5" i="13"/>
  <c r="M6" i="13"/>
  <c r="M7" i="13"/>
  <c r="G5" i="13"/>
  <c r="G6" i="13"/>
  <c r="G7" i="13"/>
  <c r="P5" i="12"/>
  <c r="P36" i="12" s="1"/>
  <c r="P6" i="12"/>
  <c r="P37" i="12" s="1"/>
  <c r="P7" i="12"/>
  <c r="P38" i="12" s="1"/>
  <c r="P8" i="12"/>
  <c r="P39" i="12" s="1"/>
  <c r="P9" i="12"/>
  <c r="P40" i="12" s="1"/>
  <c r="P10" i="12"/>
  <c r="P41" i="12" s="1"/>
  <c r="P11" i="12"/>
  <c r="P42" i="12" s="1"/>
  <c r="P12" i="12"/>
  <c r="P43" i="12" s="1"/>
  <c r="P13" i="12"/>
  <c r="P44" i="12" s="1"/>
  <c r="P14" i="12"/>
  <c r="P45" i="12" s="1"/>
  <c r="P15" i="12"/>
  <c r="P46" i="12" s="1"/>
  <c r="P16" i="12"/>
  <c r="P47" i="12" s="1"/>
  <c r="P17" i="12"/>
  <c r="P48" i="12" s="1"/>
  <c r="P18" i="12"/>
  <c r="P49" i="12" s="1"/>
  <c r="P19" i="12"/>
  <c r="P50" i="12" s="1"/>
  <c r="P20" i="12"/>
  <c r="P51" i="12" s="1"/>
  <c r="P21" i="12"/>
  <c r="P52" i="12" s="1"/>
  <c r="P22" i="12"/>
  <c r="P53" i="12" s="1"/>
  <c r="P23" i="12"/>
  <c r="P54" i="12" s="1"/>
  <c r="P24" i="12"/>
  <c r="P55" i="12" s="1"/>
  <c r="P25" i="12"/>
  <c r="P56" i="12" s="1"/>
  <c r="P26" i="12"/>
  <c r="P57" i="12" s="1"/>
  <c r="P27" i="12"/>
  <c r="P58" i="12" s="1"/>
  <c r="P28" i="12"/>
  <c r="P59" i="12" s="1"/>
  <c r="P29" i="12"/>
  <c r="P60" i="12" s="1"/>
  <c r="P30" i="12"/>
  <c r="P61" i="12" s="1"/>
  <c r="P31" i="12"/>
  <c r="P62" i="12" s="1"/>
  <c r="X4" i="29"/>
  <c r="N3" i="10" s="1"/>
  <c r="X5" i="29"/>
  <c r="X6" i="29"/>
  <c r="X7" i="29"/>
  <c r="X8" i="29"/>
  <c r="X9" i="29"/>
  <c r="X10" i="29"/>
  <c r="X11" i="29"/>
  <c r="X12" i="29"/>
  <c r="X13" i="29"/>
  <c r="X14" i="29"/>
  <c r="X15" i="29"/>
  <c r="X16" i="29"/>
  <c r="X17" i="29"/>
  <c r="X18" i="29"/>
  <c r="X19" i="29"/>
  <c r="X20" i="29"/>
  <c r="X21" i="29"/>
  <c r="X22" i="29"/>
  <c r="X23" i="29"/>
  <c r="N4" i="10" s="1"/>
  <c r="X24" i="29"/>
  <c r="X25" i="29"/>
  <c r="N5" i="10" s="1"/>
  <c r="X26" i="29"/>
  <c r="X27" i="29"/>
  <c r="X28" i="29"/>
  <c r="X29" i="29"/>
  <c r="X30" i="29"/>
  <c r="X31" i="29"/>
  <c r="X32" i="29"/>
  <c r="X33" i="29"/>
  <c r="X34" i="29"/>
  <c r="X35" i="29"/>
  <c r="X36" i="29"/>
  <c r="AV28" i="14" l="1"/>
  <c r="AV19" i="12"/>
  <c r="AV17" i="14"/>
  <c r="AV16" i="14"/>
  <c r="AV15" i="14"/>
  <c r="AV14" i="14"/>
  <c r="AV13" i="14"/>
  <c r="AV12" i="14"/>
  <c r="AV31" i="14"/>
  <c r="AV11" i="14"/>
  <c r="AV30" i="14"/>
  <c r="AV10" i="14"/>
  <c r="AV29" i="14"/>
  <c r="AV9" i="14"/>
  <c r="AV8" i="14"/>
  <c r="AV27" i="14"/>
  <c r="AV7" i="14"/>
  <c r="AV26" i="14"/>
  <c r="AV6" i="14"/>
  <c r="AV25" i="14"/>
  <c r="AF11" i="14"/>
  <c r="AV24" i="14"/>
  <c r="AV23" i="14"/>
  <c r="AV22" i="14"/>
  <c r="AV21" i="14"/>
  <c r="AV19" i="14"/>
  <c r="AV18" i="14"/>
  <c r="AV18" i="12"/>
  <c r="AV14" i="12"/>
  <c r="AV17" i="12"/>
  <c r="AV16" i="12"/>
  <c r="AV15" i="12"/>
  <c r="AV13" i="12"/>
  <c r="AV12" i="12"/>
  <c r="AV31" i="12"/>
  <c r="AV11" i="12"/>
  <c r="AV30" i="12"/>
  <c r="AF22" i="12"/>
  <c r="AV10" i="12"/>
  <c r="AV29" i="12"/>
  <c r="AF21" i="12"/>
  <c r="AV9" i="12"/>
  <c r="AV28" i="12"/>
  <c r="AF20" i="12"/>
  <c r="AV8" i="12"/>
  <c r="AV26" i="12"/>
  <c r="AF18" i="12"/>
  <c r="AV6" i="12"/>
  <c r="AV25" i="12"/>
  <c r="AF5" i="12"/>
  <c r="AV5" i="12"/>
  <c r="AV24" i="12"/>
  <c r="AV27" i="12"/>
  <c r="AV23" i="12"/>
  <c r="AV7" i="12"/>
  <c r="AV22" i="12"/>
  <c r="AV21" i="12"/>
  <c r="AV20" i="12"/>
  <c r="AF30" i="14"/>
  <c r="AF10" i="14"/>
  <c r="AF29" i="14"/>
  <c r="AF9" i="14"/>
  <c r="AF28" i="14"/>
  <c r="AF8" i="14"/>
  <c r="AF27" i="14"/>
  <c r="AF7" i="14"/>
  <c r="AF26" i="14"/>
  <c r="AF6" i="14"/>
  <c r="AF25" i="14"/>
  <c r="AF5" i="14"/>
  <c r="AF19" i="12"/>
  <c r="AF24" i="14"/>
  <c r="AF23" i="14"/>
  <c r="AF22" i="14"/>
  <c r="AF21" i="14"/>
  <c r="AF20" i="14"/>
  <c r="AF19" i="14"/>
  <c r="AF18" i="14"/>
  <c r="AV5" i="14"/>
  <c r="AF17" i="14"/>
  <c r="AF16" i="14"/>
  <c r="AF15" i="14"/>
  <c r="AF14" i="14"/>
  <c r="AF13" i="14"/>
  <c r="AV20" i="14"/>
  <c r="AF12" i="14"/>
  <c r="AF31" i="14"/>
  <c r="AF10" i="12"/>
  <c r="AF11" i="12"/>
  <c r="AF30" i="12"/>
  <c r="AF29" i="12"/>
  <c r="AF9" i="12"/>
  <c r="AF28" i="12"/>
  <c r="AF8" i="12"/>
  <c r="AF27" i="12"/>
  <c r="AF7" i="12"/>
  <c r="AF26" i="12"/>
  <c r="AF6" i="12"/>
  <c r="AF25" i="12"/>
  <c r="AF17" i="12"/>
  <c r="AF16" i="12"/>
  <c r="AF15" i="12"/>
  <c r="AF14" i="12"/>
  <c r="AF13" i="12"/>
  <c r="AF12" i="12"/>
  <c r="AF31" i="12"/>
  <c r="AF24" i="12"/>
  <c r="AF23" i="12"/>
  <c r="H5" i="14"/>
  <c r="I5" i="14"/>
  <c r="J5" i="14"/>
  <c r="K5" i="14"/>
  <c r="L5" i="14"/>
  <c r="M5" i="14"/>
  <c r="N5" i="14"/>
  <c r="O5" i="14"/>
  <c r="H6" i="14"/>
  <c r="I6" i="14"/>
  <c r="J6" i="14"/>
  <c r="K6" i="14"/>
  <c r="L6" i="14"/>
  <c r="M6" i="14"/>
  <c r="N6" i="14"/>
  <c r="O6" i="14"/>
  <c r="H7" i="14"/>
  <c r="I7" i="14"/>
  <c r="J7" i="14"/>
  <c r="K7" i="14"/>
  <c r="L7" i="14"/>
  <c r="M7" i="14"/>
  <c r="N7" i="14"/>
  <c r="O7" i="14"/>
  <c r="H8" i="14"/>
  <c r="I8" i="14"/>
  <c r="J8" i="14"/>
  <c r="K8" i="14"/>
  <c r="L8" i="14"/>
  <c r="M8" i="14"/>
  <c r="N8" i="14"/>
  <c r="O8" i="14"/>
  <c r="H9" i="14"/>
  <c r="I9" i="14"/>
  <c r="J9" i="14"/>
  <c r="K9" i="14"/>
  <c r="L9" i="14"/>
  <c r="M9" i="14"/>
  <c r="N9" i="14"/>
  <c r="O9" i="14"/>
  <c r="H10" i="14"/>
  <c r="I10" i="14"/>
  <c r="J10" i="14"/>
  <c r="K10" i="14"/>
  <c r="L10" i="14"/>
  <c r="M10" i="14"/>
  <c r="N10" i="14"/>
  <c r="O10" i="14"/>
  <c r="H11" i="14"/>
  <c r="I11" i="14"/>
  <c r="J11" i="14"/>
  <c r="K11" i="14"/>
  <c r="L11" i="14"/>
  <c r="M11" i="14"/>
  <c r="N11" i="14"/>
  <c r="O11" i="14"/>
  <c r="H12" i="14"/>
  <c r="I12" i="14"/>
  <c r="J12" i="14"/>
  <c r="K12" i="14"/>
  <c r="L12" i="14"/>
  <c r="M12" i="14"/>
  <c r="N12" i="14"/>
  <c r="O12" i="14"/>
  <c r="H13" i="14"/>
  <c r="I13" i="14"/>
  <c r="J13" i="14"/>
  <c r="K13" i="14"/>
  <c r="L13" i="14"/>
  <c r="M13" i="14"/>
  <c r="N13" i="14"/>
  <c r="O13" i="14"/>
  <c r="H14" i="14"/>
  <c r="I14" i="14"/>
  <c r="J14" i="14"/>
  <c r="K14" i="14"/>
  <c r="L14" i="14"/>
  <c r="M14" i="14"/>
  <c r="N14" i="14"/>
  <c r="O14" i="14"/>
  <c r="H15" i="14"/>
  <c r="I15" i="14"/>
  <c r="J15" i="14"/>
  <c r="K15" i="14"/>
  <c r="L15" i="14"/>
  <c r="M15" i="14"/>
  <c r="N15" i="14"/>
  <c r="O15" i="14"/>
  <c r="H16" i="14"/>
  <c r="I16" i="14"/>
  <c r="J16" i="14"/>
  <c r="K16" i="14"/>
  <c r="L16" i="14"/>
  <c r="M16" i="14"/>
  <c r="N16" i="14"/>
  <c r="O16" i="14"/>
  <c r="H17" i="14"/>
  <c r="I17" i="14"/>
  <c r="J17" i="14"/>
  <c r="K17" i="14"/>
  <c r="L17" i="14"/>
  <c r="M17" i="14"/>
  <c r="N17" i="14"/>
  <c r="O17" i="14"/>
  <c r="H18" i="14"/>
  <c r="I18" i="14"/>
  <c r="J18" i="14"/>
  <c r="K18" i="14"/>
  <c r="L18" i="14"/>
  <c r="M18" i="14"/>
  <c r="N18" i="14"/>
  <c r="O18" i="14"/>
  <c r="H19" i="14"/>
  <c r="I19" i="14"/>
  <c r="J19" i="14"/>
  <c r="K19" i="14"/>
  <c r="L19" i="14"/>
  <c r="M19" i="14"/>
  <c r="N19" i="14"/>
  <c r="O19" i="14"/>
  <c r="H20" i="14"/>
  <c r="I20" i="14"/>
  <c r="J20" i="14"/>
  <c r="K20" i="14"/>
  <c r="L20" i="14"/>
  <c r="M20" i="14"/>
  <c r="N20" i="14"/>
  <c r="O20" i="14"/>
  <c r="H21" i="14"/>
  <c r="I21" i="14"/>
  <c r="J21" i="14"/>
  <c r="K21" i="14"/>
  <c r="L21" i="14"/>
  <c r="M21" i="14"/>
  <c r="N21" i="14"/>
  <c r="O21" i="14"/>
  <c r="H22" i="14"/>
  <c r="I22" i="14"/>
  <c r="J22" i="14"/>
  <c r="K22" i="14"/>
  <c r="L22" i="14"/>
  <c r="M22" i="14"/>
  <c r="N22" i="14"/>
  <c r="O22" i="14"/>
  <c r="H23" i="14"/>
  <c r="I23" i="14"/>
  <c r="J23" i="14"/>
  <c r="K23" i="14"/>
  <c r="L23" i="14"/>
  <c r="M23" i="14"/>
  <c r="N23" i="14"/>
  <c r="O23" i="14"/>
  <c r="H24" i="14"/>
  <c r="I24" i="14"/>
  <c r="J24" i="14"/>
  <c r="K24" i="14"/>
  <c r="L24" i="14"/>
  <c r="M24" i="14"/>
  <c r="N24" i="14"/>
  <c r="O24" i="14"/>
  <c r="H25" i="14"/>
  <c r="I25" i="14"/>
  <c r="J25" i="14"/>
  <c r="K25" i="14"/>
  <c r="L25" i="14"/>
  <c r="M25" i="14"/>
  <c r="N25" i="14"/>
  <c r="O25" i="14"/>
  <c r="H26" i="14"/>
  <c r="I26" i="14"/>
  <c r="J26" i="14"/>
  <c r="K26" i="14"/>
  <c r="L26" i="14"/>
  <c r="M26" i="14"/>
  <c r="N26" i="14"/>
  <c r="O26" i="14"/>
  <c r="H27" i="14"/>
  <c r="I27" i="14"/>
  <c r="J27" i="14"/>
  <c r="K27" i="14"/>
  <c r="L27" i="14"/>
  <c r="M27" i="14"/>
  <c r="N27" i="14"/>
  <c r="O27" i="14"/>
  <c r="H28" i="14"/>
  <c r="I28" i="14"/>
  <c r="J28" i="14"/>
  <c r="K28" i="14"/>
  <c r="L28" i="14"/>
  <c r="M28" i="14"/>
  <c r="N28" i="14"/>
  <c r="O28" i="14"/>
  <c r="H29" i="14"/>
  <c r="I29" i="14"/>
  <c r="J29" i="14"/>
  <c r="K29" i="14"/>
  <c r="L29" i="14"/>
  <c r="M29" i="14"/>
  <c r="N29" i="14"/>
  <c r="O29" i="14"/>
  <c r="H30" i="14"/>
  <c r="I30" i="14"/>
  <c r="J30" i="14"/>
  <c r="K30" i="14"/>
  <c r="L30" i="14"/>
  <c r="M30" i="14"/>
  <c r="N30" i="14"/>
  <c r="O30" i="14"/>
  <c r="H31" i="14"/>
  <c r="I31" i="14"/>
  <c r="J31" i="14"/>
  <c r="K31" i="14"/>
  <c r="L31" i="14"/>
  <c r="M31" i="14"/>
  <c r="N31" i="14"/>
  <c r="O31" i="14"/>
  <c r="F5" i="14"/>
  <c r="G5" i="14"/>
  <c r="F6" i="14"/>
  <c r="G6" i="14"/>
  <c r="F7" i="14"/>
  <c r="G7" i="14"/>
  <c r="F8" i="14"/>
  <c r="G8" i="14"/>
  <c r="F9" i="14"/>
  <c r="G9" i="14"/>
  <c r="F10" i="14"/>
  <c r="G10" i="14"/>
  <c r="F11" i="14"/>
  <c r="G11" i="14"/>
  <c r="F12" i="14"/>
  <c r="G12" i="14"/>
  <c r="F13" i="14"/>
  <c r="G13" i="14"/>
  <c r="F14" i="14"/>
  <c r="G14" i="14"/>
  <c r="F15" i="14"/>
  <c r="G15" i="14"/>
  <c r="F16" i="14"/>
  <c r="G16" i="14"/>
  <c r="F17" i="14"/>
  <c r="G17" i="14"/>
  <c r="F18" i="14"/>
  <c r="G18" i="14"/>
  <c r="F19" i="14"/>
  <c r="G19" i="14"/>
  <c r="F20" i="14"/>
  <c r="G20" i="14"/>
  <c r="F21" i="14"/>
  <c r="G21" i="14"/>
  <c r="F22" i="14"/>
  <c r="G22" i="14"/>
  <c r="F23" i="14"/>
  <c r="G23" i="14"/>
  <c r="F24" i="14"/>
  <c r="G24" i="14"/>
  <c r="F25" i="14"/>
  <c r="G25" i="14"/>
  <c r="F26" i="14"/>
  <c r="G26" i="14"/>
  <c r="F27" i="14"/>
  <c r="G27" i="14"/>
  <c r="F28" i="14"/>
  <c r="G28" i="14"/>
  <c r="F29" i="14"/>
  <c r="G29" i="14"/>
  <c r="F30" i="14"/>
  <c r="G30" i="14"/>
  <c r="F31" i="14"/>
  <c r="G31" i="14"/>
  <c r="D5" i="14"/>
  <c r="E5" i="14"/>
  <c r="D6" i="14"/>
  <c r="E6" i="14"/>
  <c r="D7" i="14"/>
  <c r="E7" i="14"/>
  <c r="D8" i="14"/>
  <c r="E8" i="14"/>
  <c r="D9" i="14"/>
  <c r="E9" i="14"/>
  <c r="D10" i="14"/>
  <c r="E10" i="14"/>
  <c r="D11" i="14"/>
  <c r="E11" i="14"/>
  <c r="D12" i="14"/>
  <c r="E12" i="14"/>
  <c r="D13" i="14"/>
  <c r="E13" i="14"/>
  <c r="D14" i="14"/>
  <c r="E14" i="14"/>
  <c r="D15" i="14"/>
  <c r="E15" i="14"/>
  <c r="D16" i="14"/>
  <c r="E16" i="14"/>
  <c r="D17" i="14"/>
  <c r="E17" i="14"/>
  <c r="D18" i="14"/>
  <c r="E18" i="14"/>
  <c r="D19" i="14"/>
  <c r="E19" i="14"/>
  <c r="D20" i="14"/>
  <c r="E20" i="14"/>
  <c r="D21" i="14"/>
  <c r="E21" i="14"/>
  <c r="D22" i="14"/>
  <c r="E22" i="14"/>
  <c r="D23" i="14"/>
  <c r="E23" i="14"/>
  <c r="D24" i="14"/>
  <c r="E24" i="14"/>
  <c r="D25" i="14"/>
  <c r="E25" i="14"/>
  <c r="D26" i="14"/>
  <c r="E26" i="14"/>
  <c r="D27" i="14"/>
  <c r="E27" i="14"/>
  <c r="D28" i="14"/>
  <c r="E28" i="14"/>
  <c r="D29" i="14"/>
  <c r="E29" i="14"/>
  <c r="D30" i="14"/>
  <c r="E30" i="14"/>
  <c r="D31" i="14"/>
  <c r="E31" i="14"/>
  <c r="C31" i="14"/>
  <c r="C30" i="14"/>
  <c r="C29" i="14"/>
  <c r="C28" i="14"/>
  <c r="C27" i="14"/>
  <c r="C26" i="14"/>
  <c r="C25" i="14"/>
  <c r="C24" i="14"/>
  <c r="C23" i="14"/>
  <c r="C22" i="14"/>
  <c r="C21" i="14"/>
  <c r="C20" i="14"/>
  <c r="C19" i="14"/>
  <c r="C18" i="14"/>
  <c r="C17" i="14"/>
  <c r="C16" i="14"/>
  <c r="C15" i="14"/>
  <c r="C14" i="14"/>
  <c r="C13" i="14"/>
  <c r="C12" i="14"/>
  <c r="C11" i="14"/>
  <c r="C10" i="14"/>
  <c r="C9" i="14"/>
  <c r="C8" i="14"/>
  <c r="C7" i="14"/>
  <c r="C6" i="14"/>
  <c r="C5" i="14"/>
  <c r="AE17" i="14" l="1"/>
  <c r="AE22" i="14"/>
  <c r="AE16" i="14"/>
  <c r="AE12" i="14"/>
  <c r="AE31" i="14"/>
  <c r="AE11" i="14"/>
  <c r="AE30" i="14"/>
  <c r="AE10" i="14"/>
  <c r="AE29" i="14"/>
  <c r="AE9" i="14"/>
  <c r="AE14" i="14"/>
  <c r="AE28" i="14"/>
  <c r="AE8" i="14"/>
  <c r="AE15" i="14"/>
  <c r="AE27" i="14"/>
  <c r="AE7" i="14"/>
  <c r="AE26" i="14"/>
  <c r="AE6" i="14"/>
  <c r="AE25" i="14"/>
  <c r="AE5" i="14"/>
  <c r="AE24" i="14"/>
  <c r="AE23" i="14"/>
  <c r="AE21" i="14"/>
  <c r="AE20" i="14"/>
  <c r="AE13" i="14"/>
  <c r="AE19" i="14"/>
  <c r="AE18" i="14"/>
  <c r="N3" i="18"/>
  <c r="O7" i="13"/>
  <c r="P7" i="13"/>
  <c r="Q7" i="13"/>
  <c r="R7" i="13"/>
  <c r="N7" i="13"/>
  <c r="R6" i="13"/>
  <c r="O6" i="13"/>
  <c r="P6" i="13"/>
  <c r="Q6" i="13"/>
  <c r="N6" i="13"/>
  <c r="O5" i="13"/>
  <c r="P5" i="13"/>
  <c r="Q5" i="13"/>
  <c r="R5" i="13"/>
  <c r="N5" i="13"/>
  <c r="I7" i="13"/>
  <c r="J7" i="13"/>
  <c r="K7" i="13"/>
  <c r="L7" i="13"/>
  <c r="H7" i="13"/>
  <c r="I6" i="13"/>
  <c r="J6" i="13"/>
  <c r="K6" i="13"/>
  <c r="L6" i="13"/>
  <c r="H6" i="13"/>
  <c r="I5" i="13"/>
  <c r="J5" i="13"/>
  <c r="K5" i="13"/>
  <c r="L5" i="13"/>
  <c r="H5" i="13"/>
  <c r="C6" i="13"/>
  <c r="D6" i="13"/>
  <c r="E6" i="13"/>
  <c r="F6" i="13"/>
  <c r="B6" i="13"/>
  <c r="C7" i="13"/>
  <c r="D7" i="13"/>
  <c r="E7" i="13"/>
  <c r="F7" i="13"/>
  <c r="B7" i="13"/>
  <c r="C5" i="13"/>
  <c r="D5" i="13"/>
  <c r="E5" i="13"/>
  <c r="F5" i="13"/>
  <c r="B5" i="13"/>
  <c r="C3" i="18"/>
  <c r="D3" i="18"/>
  <c r="E3" i="18"/>
  <c r="F3" i="18"/>
  <c r="G3" i="18"/>
  <c r="H3" i="18"/>
  <c r="I3" i="18"/>
  <c r="J3" i="18"/>
  <c r="K3" i="18"/>
  <c r="L3" i="18"/>
  <c r="M3" i="18"/>
  <c r="C4" i="18"/>
  <c r="D4" i="18"/>
  <c r="E4" i="18"/>
  <c r="F4" i="18"/>
  <c r="G4" i="18"/>
  <c r="H4" i="18"/>
  <c r="I4" i="18"/>
  <c r="J4" i="18"/>
  <c r="K4" i="18"/>
  <c r="L4" i="18"/>
  <c r="M4" i="18"/>
  <c r="N4" i="18"/>
  <c r="C5" i="18"/>
  <c r="D5" i="18"/>
  <c r="E5" i="18"/>
  <c r="F5" i="18"/>
  <c r="G5" i="18"/>
  <c r="H5" i="18"/>
  <c r="I5" i="18"/>
  <c r="J5" i="18"/>
  <c r="K5" i="18"/>
  <c r="L5" i="18"/>
  <c r="M5" i="18"/>
  <c r="N5" i="18"/>
  <c r="C6" i="18"/>
  <c r="D6" i="18"/>
  <c r="E6" i="18"/>
  <c r="F6" i="18"/>
  <c r="G6" i="18"/>
  <c r="H6" i="18"/>
  <c r="I6" i="18"/>
  <c r="J6" i="18"/>
  <c r="K6" i="18"/>
  <c r="L6" i="18"/>
  <c r="M6" i="18"/>
  <c r="N6" i="18"/>
  <c r="B6" i="18"/>
  <c r="B5" i="18"/>
  <c r="B4" i="18"/>
  <c r="B3" i="18"/>
  <c r="C3" i="17"/>
  <c r="D3" i="17"/>
  <c r="E3" i="17"/>
  <c r="F3" i="17"/>
  <c r="G3" i="17"/>
  <c r="H3" i="17"/>
  <c r="I3" i="17"/>
  <c r="J3" i="17"/>
  <c r="K3" i="17"/>
  <c r="L3" i="17"/>
  <c r="M3" i="17"/>
  <c r="N3" i="17"/>
  <c r="C4" i="17"/>
  <c r="D4" i="17"/>
  <c r="E4" i="17"/>
  <c r="F4" i="17"/>
  <c r="G4" i="17"/>
  <c r="H4" i="17"/>
  <c r="I4" i="17"/>
  <c r="J4" i="17"/>
  <c r="K4" i="17"/>
  <c r="L4" i="17"/>
  <c r="M4" i="17"/>
  <c r="N4" i="17"/>
  <c r="C5" i="17"/>
  <c r="D5" i="17"/>
  <c r="E5" i="17"/>
  <c r="F5" i="17"/>
  <c r="G5" i="17"/>
  <c r="H5" i="17"/>
  <c r="I5" i="17"/>
  <c r="J5" i="17"/>
  <c r="K5" i="17"/>
  <c r="L5" i="17"/>
  <c r="M5" i="17"/>
  <c r="N5" i="17"/>
  <c r="B5" i="17"/>
  <c r="B4" i="17"/>
  <c r="B3" i="17"/>
  <c r="AU5" i="14"/>
  <c r="AU6" i="14"/>
  <c r="AU7" i="14"/>
  <c r="AU8" i="14"/>
  <c r="AU9" i="14"/>
  <c r="AU10" i="14"/>
  <c r="AU11" i="14"/>
  <c r="AU12" i="14"/>
  <c r="AU13" i="14"/>
  <c r="AU14" i="14"/>
  <c r="AU15" i="14"/>
  <c r="AU16" i="14"/>
  <c r="AU17" i="14"/>
  <c r="AU18" i="14"/>
  <c r="AU19" i="14"/>
  <c r="AU20" i="14"/>
  <c r="AU21" i="14"/>
  <c r="AU22" i="14"/>
  <c r="AU23" i="14"/>
  <c r="AU24" i="14"/>
  <c r="AU25" i="14"/>
  <c r="AU26" i="14"/>
  <c r="AU27" i="14"/>
  <c r="AU28" i="14"/>
  <c r="AU29" i="14"/>
  <c r="AU30" i="14"/>
  <c r="AU31" i="14"/>
  <c r="O45" i="12"/>
  <c r="O5" i="12"/>
  <c r="O36" i="12" s="1"/>
  <c r="O6" i="12"/>
  <c r="O37" i="12" s="1"/>
  <c r="O7" i="12"/>
  <c r="O38" i="12" s="1"/>
  <c r="O8" i="12"/>
  <c r="O39" i="12" s="1"/>
  <c r="O9" i="12"/>
  <c r="O40" i="12" s="1"/>
  <c r="O10" i="12"/>
  <c r="O41" i="12" s="1"/>
  <c r="O11" i="12"/>
  <c r="O42" i="12" s="1"/>
  <c r="O12" i="12"/>
  <c r="O43" i="12" s="1"/>
  <c r="O13" i="12"/>
  <c r="O44" i="12" s="1"/>
  <c r="O14" i="12"/>
  <c r="O15" i="12"/>
  <c r="O46" i="12" s="1"/>
  <c r="O16" i="12"/>
  <c r="O47" i="12" s="1"/>
  <c r="O17" i="12"/>
  <c r="O48" i="12" s="1"/>
  <c r="O18" i="12"/>
  <c r="O49" i="12" s="1"/>
  <c r="O19" i="12"/>
  <c r="O50" i="12" s="1"/>
  <c r="O20" i="12"/>
  <c r="O51" i="12" s="1"/>
  <c r="O21" i="12"/>
  <c r="O52" i="12" s="1"/>
  <c r="O22" i="12"/>
  <c r="O53" i="12" s="1"/>
  <c r="O23" i="12"/>
  <c r="O54" i="12" s="1"/>
  <c r="O24" i="12"/>
  <c r="O55" i="12" s="1"/>
  <c r="O25" i="12"/>
  <c r="O56" i="12" s="1"/>
  <c r="O26" i="12"/>
  <c r="O57" i="12" s="1"/>
  <c r="O27" i="12"/>
  <c r="O58" i="12" s="1"/>
  <c r="O28" i="12"/>
  <c r="O59" i="12" s="1"/>
  <c r="O29" i="12"/>
  <c r="O60" i="12" s="1"/>
  <c r="O30" i="12"/>
  <c r="O61" i="12" s="1"/>
  <c r="O31" i="12"/>
  <c r="O62" i="12" s="1"/>
  <c r="N31" i="12"/>
  <c r="M31" i="12"/>
  <c r="L31" i="12"/>
  <c r="K31" i="12"/>
  <c r="J31" i="12"/>
  <c r="I31" i="12"/>
  <c r="H31" i="12"/>
  <c r="G31" i="12"/>
  <c r="F31" i="12"/>
  <c r="E31" i="12"/>
  <c r="D31" i="12"/>
  <c r="C31" i="12"/>
  <c r="N30" i="12"/>
  <c r="M30" i="12"/>
  <c r="L30" i="12"/>
  <c r="K30" i="12"/>
  <c r="J30" i="12"/>
  <c r="I30" i="12"/>
  <c r="H30" i="12"/>
  <c r="G30" i="12"/>
  <c r="F30" i="12"/>
  <c r="E30" i="12"/>
  <c r="D30" i="12"/>
  <c r="C30" i="12"/>
  <c r="N29" i="12"/>
  <c r="M29" i="12"/>
  <c r="L29" i="12"/>
  <c r="K29" i="12"/>
  <c r="J29" i="12"/>
  <c r="I29" i="12"/>
  <c r="H29" i="12"/>
  <c r="G29" i="12"/>
  <c r="F29" i="12"/>
  <c r="E29" i="12"/>
  <c r="D29" i="12"/>
  <c r="C29" i="12"/>
  <c r="N28" i="12"/>
  <c r="M28" i="12"/>
  <c r="L28" i="12"/>
  <c r="K28" i="12"/>
  <c r="J28" i="12"/>
  <c r="I28" i="12"/>
  <c r="H28" i="12"/>
  <c r="G28" i="12"/>
  <c r="F28" i="12"/>
  <c r="E28" i="12"/>
  <c r="D28" i="12"/>
  <c r="C28" i="12"/>
  <c r="N27" i="12"/>
  <c r="M27" i="12"/>
  <c r="L27" i="12"/>
  <c r="K27" i="12"/>
  <c r="J27" i="12"/>
  <c r="I27" i="12"/>
  <c r="H27" i="12"/>
  <c r="G27" i="12"/>
  <c r="F27" i="12"/>
  <c r="E27" i="12"/>
  <c r="D27" i="12"/>
  <c r="C27" i="12"/>
  <c r="N26" i="12"/>
  <c r="M26" i="12"/>
  <c r="L26" i="12"/>
  <c r="K26" i="12"/>
  <c r="J26" i="12"/>
  <c r="I26" i="12"/>
  <c r="H26" i="12"/>
  <c r="G26" i="12"/>
  <c r="F26" i="12"/>
  <c r="E26" i="12"/>
  <c r="D26" i="12"/>
  <c r="C26" i="12"/>
  <c r="N25" i="12"/>
  <c r="M25" i="12"/>
  <c r="L25" i="12"/>
  <c r="K25" i="12"/>
  <c r="J25" i="12"/>
  <c r="I25" i="12"/>
  <c r="H25" i="12"/>
  <c r="G25" i="12"/>
  <c r="F25" i="12"/>
  <c r="E25" i="12"/>
  <c r="D25" i="12"/>
  <c r="C25" i="12"/>
  <c r="N24" i="12"/>
  <c r="M24" i="12"/>
  <c r="L24" i="12"/>
  <c r="K24" i="12"/>
  <c r="J24" i="12"/>
  <c r="I24" i="12"/>
  <c r="H24" i="12"/>
  <c r="G24" i="12"/>
  <c r="F24" i="12"/>
  <c r="E24" i="12"/>
  <c r="D24" i="12"/>
  <c r="C24" i="12"/>
  <c r="N23" i="12"/>
  <c r="M23" i="12"/>
  <c r="L23" i="12"/>
  <c r="K23" i="12"/>
  <c r="J23" i="12"/>
  <c r="I23" i="12"/>
  <c r="H23" i="12"/>
  <c r="G23" i="12"/>
  <c r="F23" i="12"/>
  <c r="E23" i="12"/>
  <c r="D23" i="12"/>
  <c r="C23" i="12"/>
  <c r="N22" i="12"/>
  <c r="M22" i="12"/>
  <c r="L22" i="12"/>
  <c r="K22" i="12"/>
  <c r="J22" i="12"/>
  <c r="I22" i="12"/>
  <c r="H22" i="12"/>
  <c r="G22" i="12"/>
  <c r="F22" i="12"/>
  <c r="E22" i="12"/>
  <c r="D22" i="12"/>
  <c r="C22" i="12"/>
  <c r="N21" i="12"/>
  <c r="M21" i="12"/>
  <c r="L21" i="12"/>
  <c r="K21" i="12"/>
  <c r="J21" i="12"/>
  <c r="I21" i="12"/>
  <c r="H21" i="12"/>
  <c r="G21" i="12"/>
  <c r="F21" i="12"/>
  <c r="E21" i="12"/>
  <c r="D21" i="12"/>
  <c r="C21" i="12"/>
  <c r="N20" i="12"/>
  <c r="M20" i="12"/>
  <c r="L20" i="12"/>
  <c r="K20" i="12"/>
  <c r="J20" i="12"/>
  <c r="I20" i="12"/>
  <c r="H20" i="12"/>
  <c r="G20" i="12"/>
  <c r="F20" i="12"/>
  <c r="E20" i="12"/>
  <c r="D20" i="12"/>
  <c r="C20" i="12"/>
  <c r="N19" i="12"/>
  <c r="M19" i="12"/>
  <c r="L19" i="12"/>
  <c r="K19" i="12"/>
  <c r="J19" i="12"/>
  <c r="I19" i="12"/>
  <c r="H19" i="12"/>
  <c r="G19" i="12"/>
  <c r="F19" i="12"/>
  <c r="E19" i="12"/>
  <c r="D19" i="12"/>
  <c r="C19" i="12"/>
  <c r="N18" i="12"/>
  <c r="M18" i="12"/>
  <c r="L18" i="12"/>
  <c r="K18" i="12"/>
  <c r="J18" i="12"/>
  <c r="I18" i="12"/>
  <c r="H18" i="12"/>
  <c r="G18" i="12"/>
  <c r="F18" i="12"/>
  <c r="E18" i="12"/>
  <c r="D18" i="12"/>
  <c r="C18" i="12"/>
  <c r="N17" i="12"/>
  <c r="M17" i="12"/>
  <c r="L17" i="12"/>
  <c r="K17" i="12"/>
  <c r="J17" i="12"/>
  <c r="I17" i="12"/>
  <c r="H17" i="12"/>
  <c r="G17" i="12"/>
  <c r="F17" i="12"/>
  <c r="E17" i="12"/>
  <c r="D17" i="12"/>
  <c r="C17" i="12"/>
  <c r="N16" i="12"/>
  <c r="M16" i="12"/>
  <c r="L16" i="12"/>
  <c r="K16" i="12"/>
  <c r="J16" i="12"/>
  <c r="I16" i="12"/>
  <c r="H16" i="12"/>
  <c r="G16" i="12"/>
  <c r="F16" i="12"/>
  <c r="E16" i="12"/>
  <c r="D16" i="12"/>
  <c r="C16" i="12"/>
  <c r="N15" i="12"/>
  <c r="M15" i="12"/>
  <c r="L15" i="12"/>
  <c r="K15" i="12"/>
  <c r="J15" i="12"/>
  <c r="I15" i="12"/>
  <c r="H15" i="12"/>
  <c r="G15" i="12"/>
  <c r="F15" i="12"/>
  <c r="E15" i="12"/>
  <c r="D15" i="12"/>
  <c r="C15" i="12"/>
  <c r="N14" i="12"/>
  <c r="M14" i="12"/>
  <c r="L14" i="12"/>
  <c r="K14" i="12"/>
  <c r="J14" i="12"/>
  <c r="I14" i="12"/>
  <c r="H14" i="12"/>
  <c r="G14" i="12"/>
  <c r="F14" i="12"/>
  <c r="E14" i="12"/>
  <c r="D14" i="12"/>
  <c r="C14" i="12"/>
  <c r="N13" i="12"/>
  <c r="M13" i="12"/>
  <c r="L13" i="12"/>
  <c r="K13" i="12"/>
  <c r="J13" i="12"/>
  <c r="I13" i="12"/>
  <c r="H13" i="12"/>
  <c r="G13" i="12"/>
  <c r="F13" i="12"/>
  <c r="E13" i="12"/>
  <c r="D13" i="12"/>
  <c r="C13" i="12"/>
  <c r="N12" i="12"/>
  <c r="M12" i="12"/>
  <c r="L12" i="12"/>
  <c r="K12" i="12"/>
  <c r="J12" i="12"/>
  <c r="I12" i="12"/>
  <c r="H12" i="12"/>
  <c r="G12" i="12"/>
  <c r="F12" i="12"/>
  <c r="E12" i="12"/>
  <c r="D12" i="12"/>
  <c r="C12" i="12"/>
  <c r="N11" i="12"/>
  <c r="M11" i="12"/>
  <c r="L11" i="12"/>
  <c r="K11" i="12"/>
  <c r="J11" i="12"/>
  <c r="I11" i="12"/>
  <c r="H11" i="12"/>
  <c r="G11" i="12"/>
  <c r="F11" i="12"/>
  <c r="E11" i="12"/>
  <c r="D11" i="12"/>
  <c r="C11" i="12"/>
  <c r="N10" i="12"/>
  <c r="M10" i="12"/>
  <c r="L10" i="12"/>
  <c r="K10" i="12"/>
  <c r="J10" i="12"/>
  <c r="I10" i="12"/>
  <c r="H10" i="12"/>
  <c r="G10" i="12"/>
  <c r="F10" i="12"/>
  <c r="E10" i="12"/>
  <c r="D10" i="12"/>
  <c r="C10" i="12"/>
  <c r="N9" i="12"/>
  <c r="M9" i="12"/>
  <c r="L9" i="12"/>
  <c r="K9" i="12"/>
  <c r="J9" i="12"/>
  <c r="I9" i="12"/>
  <c r="H9" i="12"/>
  <c r="G9" i="12"/>
  <c r="F9" i="12"/>
  <c r="E9" i="12"/>
  <c r="D9" i="12"/>
  <c r="C9" i="12"/>
  <c r="N8" i="12"/>
  <c r="M8" i="12"/>
  <c r="L8" i="12"/>
  <c r="K8" i="12"/>
  <c r="J8" i="12"/>
  <c r="I8" i="12"/>
  <c r="H8" i="12"/>
  <c r="G8" i="12"/>
  <c r="F8" i="12"/>
  <c r="E8" i="12"/>
  <c r="D8" i="12"/>
  <c r="C8" i="12"/>
  <c r="N7" i="12"/>
  <c r="M7" i="12"/>
  <c r="L7" i="12"/>
  <c r="K7" i="12"/>
  <c r="J7" i="12"/>
  <c r="I7" i="12"/>
  <c r="H7" i="12"/>
  <c r="G7" i="12"/>
  <c r="F7" i="12"/>
  <c r="E7" i="12"/>
  <c r="D7" i="12"/>
  <c r="C7" i="12"/>
  <c r="N6" i="12"/>
  <c r="M6" i="12"/>
  <c r="L6" i="12"/>
  <c r="K6" i="12"/>
  <c r="J6" i="12"/>
  <c r="I6" i="12"/>
  <c r="H6" i="12"/>
  <c r="G6" i="12"/>
  <c r="F6" i="12"/>
  <c r="E6" i="12"/>
  <c r="D6" i="12"/>
  <c r="C6" i="12"/>
  <c r="N5" i="12"/>
  <c r="M5" i="12"/>
  <c r="L5" i="12"/>
  <c r="K5" i="12"/>
  <c r="J5" i="12"/>
  <c r="I5" i="12"/>
  <c r="H5" i="12"/>
  <c r="G5" i="12"/>
  <c r="F5" i="12"/>
  <c r="E5" i="12"/>
  <c r="D5" i="12"/>
  <c r="C5" i="12"/>
  <c r="B30" i="11"/>
  <c r="B29" i="11"/>
  <c r="B28" i="11"/>
  <c r="B27" i="11"/>
  <c r="B23" i="11"/>
  <c r="B19" i="11"/>
  <c r="B14" i="11"/>
  <c r="B12" i="11"/>
  <c r="B9" i="11"/>
  <c r="B8" i="11"/>
  <c r="B7" i="11"/>
  <c r="B5" i="11"/>
  <c r="W36" i="29"/>
  <c r="B11" i="11" s="1"/>
  <c r="V36" i="29"/>
  <c r="U36" i="29"/>
  <c r="T36" i="29"/>
  <c r="S36" i="29"/>
  <c r="R36" i="29"/>
  <c r="Q36" i="29"/>
  <c r="P36" i="29"/>
  <c r="O36" i="29"/>
  <c r="N36" i="29"/>
  <c r="M36" i="29"/>
  <c r="L36" i="29"/>
  <c r="K36" i="29"/>
  <c r="J36" i="29"/>
  <c r="I36" i="29"/>
  <c r="H36" i="29"/>
  <c r="G36" i="29"/>
  <c r="F36" i="29"/>
  <c r="E36" i="29"/>
  <c r="W35" i="29"/>
  <c r="B13" i="11" s="1"/>
  <c r="V35" i="29"/>
  <c r="U35" i="29"/>
  <c r="T35" i="29"/>
  <c r="S35" i="29"/>
  <c r="R35" i="29"/>
  <c r="Q35" i="29"/>
  <c r="P35" i="29"/>
  <c r="O35" i="29"/>
  <c r="N35" i="29"/>
  <c r="M35" i="29"/>
  <c r="L35" i="29"/>
  <c r="K35" i="29"/>
  <c r="J35" i="29"/>
  <c r="I35" i="29"/>
  <c r="H35" i="29"/>
  <c r="G35" i="29"/>
  <c r="F35" i="29"/>
  <c r="E35" i="29"/>
  <c r="W34" i="29"/>
  <c r="B15" i="11" s="1"/>
  <c r="V34" i="29"/>
  <c r="U34" i="29"/>
  <c r="T34" i="29"/>
  <c r="S34" i="29"/>
  <c r="R34" i="29"/>
  <c r="Q34" i="29"/>
  <c r="P34" i="29"/>
  <c r="O34" i="29"/>
  <c r="N34" i="29"/>
  <c r="M34" i="29"/>
  <c r="L34" i="29"/>
  <c r="K34" i="29"/>
  <c r="J34" i="29"/>
  <c r="I34" i="29"/>
  <c r="H34" i="29"/>
  <c r="G34" i="29"/>
  <c r="F34" i="29"/>
  <c r="E34" i="29"/>
  <c r="W33" i="29"/>
  <c r="B16" i="11" s="1"/>
  <c r="V33" i="29"/>
  <c r="U33" i="29"/>
  <c r="T33" i="29"/>
  <c r="S33" i="29"/>
  <c r="R33" i="29"/>
  <c r="Q33" i="29"/>
  <c r="P33" i="29"/>
  <c r="O33" i="29"/>
  <c r="N33" i="29"/>
  <c r="M33" i="29"/>
  <c r="L33" i="29"/>
  <c r="K33" i="29"/>
  <c r="J33" i="29"/>
  <c r="I33" i="29"/>
  <c r="H33" i="29"/>
  <c r="G33" i="29"/>
  <c r="F33" i="29"/>
  <c r="E33" i="29"/>
  <c r="W32" i="29"/>
  <c r="V32" i="29"/>
  <c r="U32" i="29"/>
  <c r="T32" i="29"/>
  <c r="S32" i="29"/>
  <c r="R32" i="29"/>
  <c r="Q32" i="29"/>
  <c r="P32" i="29"/>
  <c r="O32" i="29"/>
  <c r="N32" i="29"/>
  <c r="M32" i="29"/>
  <c r="L32" i="29"/>
  <c r="K32" i="29"/>
  <c r="J32" i="29"/>
  <c r="I32" i="29"/>
  <c r="H32" i="29"/>
  <c r="G32" i="29"/>
  <c r="F32" i="29"/>
  <c r="E32" i="29"/>
  <c r="W31" i="29"/>
  <c r="B25" i="11" s="1"/>
  <c r="V31" i="29"/>
  <c r="U31" i="29"/>
  <c r="T31" i="29"/>
  <c r="S31" i="29"/>
  <c r="R31" i="29"/>
  <c r="Q31" i="29"/>
  <c r="P31" i="29"/>
  <c r="O31" i="29"/>
  <c r="N31" i="29"/>
  <c r="M31" i="29"/>
  <c r="L31" i="29"/>
  <c r="K31" i="29"/>
  <c r="J31" i="29"/>
  <c r="I31" i="29"/>
  <c r="H31" i="29"/>
  <c r="G31" i="29"/>
  <c r="F31" i="29"/>
  <c r="E31" i="29"/>
  <c r="W30" i="29"/>
  <c r="V30" i="29"/>
  <c r="U30" i="29"/>
  <c r="T30" i="29"/>
  <c r="S30" i="29"/>
  <c r="R30" i="29"/>
  <c r="Q30" i="29"/>
  <c r="P30" i="29"/>
  <c r="O30" i="29"/>
  <c r="N30" i="29"/>
  <c r="M30" i="29"/>
  <c r="L30" i="29"/>
  <c r="K30" i="29"/>
  <c r="J30" i="29"/>
  <c r="I30" i="29"/>
  <c r="H30" i="29"/>
  <c r="G30" i="29"/>
  <c r="F30" i="29"/>
  <c r="E30" i="29"/>
  <c r="W29" i="29"/>
  <c r="B20" i="11" s="1"/>
  <c r="V29" i="29"/>
  <c r="U29" i="29"/>
  <c r="T29" i="29"/>
  <c r="S29" i="29"/>
  <c r="R29" i="29"/>
  <c r="Q29" i="29"/>
  <c r="P29" i="29"/>
  <c r="O29" i="29"/>
  <c r="N29" i="29"/>
  <c r="M29" i="29"/>
  <c r="L29" i="29"/>
  <c r="K29" i="29"/>
  <c r="J29" i="29"/>
  <c r="I29" i="29"/>
  <c r="H29" i="29"/>
  <c r="G29" i="29"/>
  <c r="F29" i="29"/>
  <c r="E29" i="29"/>
  <c r="W28" i="29"/>
  <c r="V28" i="29"/>
  <c r="U28" i="29"/>
  <c r="T28" i="29"/>
  <c r="S28" i="29"/>
  <c r="R28" i="29"/>
  <c r="Q28" i="29"/>
  <c r="P28" i="29"/>
  <c r="O28" i="29"/>
  <c r="N28" i="29"/>
  <c r="M28" i="29"/>
  <c r="L28" i="29"/>
  <c r="K28" i="29"/>
  <c r="J28" i="29"/>
  <c r="I28" i="29"/>
  <c r="H28" i="29"/>
  <c r="G28" i="29"/>
  <c r="F28" i="29"/>
  <c r="E28" i="29"/>
  <c r="W27" i="29"/>
  <c r="V27" i="29"/>
  <c r="U27" i="29"/>
  <c r="T27" i="29"/>
  <c r="S27" i="29"/>
  <c r="R27" i="29"/>
  <c r="Q27" i="29"/>
  <c r="P27" i="29"/>
  <c r="O27" i="29"/>
  <c r="N27" i="29"/>
  <c r="M27" i="29"/>
  <c r="L27" i="29"/>
  <c r="K27" i="29"/>
  <c r="J27" i="29"/>
  <c r="I27" i="29"/>
  <c r="H27" i="29"/>
  <c r="G27" i="29"/>
  <c r="F27" i="29"/>
  <c r="E27" i="29"/>
  <c r="W26" i="29"/>
  <c r="V26" i="29"/>
  <c r="U26" i="29"/>
  <c r="T26" i="29"/>
  <c r="S26" i="29"/>
  <c r="R26" i="29"/>
  <c r="Q26" i="29"/>
  <c r="P26" i="29"/>
  <c r="O26" i="29"/>
  <c r="N26" i="29"/>
  <c r="M26" i="29"/>
  <c r="L26" i="29"/>
  <c r="K26" i="29"/>
  <c r="J26" i="29"/>
  <c r="I26" i="29"/>
  <c r="H26" i="29"/>
  <c r="G26" i="29"/>
  <c r="F26" i="29"/>
  <c r="E26" i="29"/>
  <c r="W25" i="29"/>
  <c r="M5" i="10" s="1"/>
  <c r="V25" i="29"/>
  <c r="U25" i="29"/>
  <c r="T25" i="29"/>
  <c r="S25" i="29"/>
  <c r="R25" i="29"/>
  <c r="Q25" i="29"/>
  <c r="P25" i="29"/>
  <c r="O25" i="29"/>
  <c r="N25" i="29"/>
  <c r="M25" i="29"/>
  <c r="L25" i="29"/>
  <c r="K25" i="29"/>
  <c r="J25" i="29"/>
  <c r="I25" i="29"/>
  <c r="H25" i="29"/>
  <c r="G25" i="29"/>
  <c r="F25" i="29"/>
  <c r="E25" i="29"/>
  <c r="W24" i="29"/>
  <c r="B17" i="11" s="1"/>
  <c r="V24" i="29"/>
  <c r="U24" i="29"/>
  <c r="T24" i="29"/>
  <c r="S24" i="29"/>
  <c r="R24" i="29"/>
  <c r="Q24" i="29"/>
  <c r="P24" i="29"/>
  <c r="O24" i="29"/>
  <c r="N24" i="29"/>
  <c r="M24" i="29"/>
  <c r="L24" i="29"/>
  <c r="K24" i="29"/>
  <c r="J24" i="29"/>
  <c r="I24" i="29"/>
  <c r="H24" i="29"/>
  <c r="G24" i="29"/>
  <c r="F24" i="29"/>
  <c r="E24" i="29"/>
  <c r="W23" i="29"/>
  <c r="M4" i="10" s="1"/>
  <c r="V23" i="29"/>
  <c r="L4" i="10" s="1"/>
  <c r="U23" i="29"/>
  <c r="T23" i="29"/>
  <c r="S23" i="29"/>
  <c r="I4" i="10" s="1"/>
  <c r="R23" i="29"/>
  <c r="H4" i="10" s="1"/>
  <c r="Q23" i="29"/>
  <c r="G4" i="10" s="1"/>
  <c r="P23" i="29"/>
  <c r="F4" i="10" s="1"/>
  <c r="O23" i="29"/>
  <c r="E4" i="10" s="1"/>
  <c r="N23" i="29"/>
  <c r="D4" i="10" s="1"/>
  <c r="M23" i="29"/>
  <c r="C4" i="10" s="1"/>
  <c r="L23" i="29"/>
  <c r="B4" i="10" s="1"/>
  <c r="K23" i="29"/>
  <c r="J23" i="29"/>
  <c r="I23" i="29"/>
  <c r="H23" i="29"/>
  <c r="G23" i="29"/>
  <c r="F23" i="29"/>
  <c r="E23" i="29"/>
  <c r="W22" i="29"/>
  <c r="V22" i="29"/>
  <c r="U22" i="29"/>
  <c r="T22" i="29"/>
  <c r="S22" i="29"/>
  <c r="R22" i="29"/>
  <c r="Q22" i="29"/>
  <c r="P22" i="29"/>
  <c r="O22" i="29"/>
  <c r="N22" i="29"/>
  <c r="M22" i="29"/>
  <c r="L22" i="29"/>
  <c r="K22" i="29"/>
  <c r="J22" i="29"/>
  <c r="I22" i="29"/>
  <c r="H22" i="29"/>
  <c r="G22" i="29"/>
  <c r="F22" i="29"/>
  <c r="E22" i="29"/>
  <c r="W21" i="29"/>
  <c r="V21" i="29"/>
  <c r="U21" i="29"/>
  <c r="T21" i="29"/>
  <c r="S21" i="29"/>
  <c r="R21" i="29"/>
  <c r="Q21" i="29"/>
  <c r="P21" i="29"/>
  <c r="O21" i="29"/>
  <c r="N21" i="29"/>
  <c r="M21" i="29"/>
  <c r="L21" i="29"/>
  <c r="K21" i="29"/>
  <c r="J21" i="29"/>
  <c r="I21" i="29"/>
  <c r="H21" i="29"/>
  <c r="G21" i="29"/>
  <c r="F21" i="29"/>
  <c r="E21" i="29"/>
  <c r="W20" i="29"/>
  <c r="B6" i="11" s="1"/>
  <c r="V20" i="29"/>
  <c r="U20" i="29"/>
  <c r="T20" i="29"/>
  <c r="S20" i="29"/>
  <c r="R20" i="29"/>
  <c r="Q20" i="29"/>
  <c r="P20" i="29"/>
  <c r="O20" i="29"/>
  <c r="N20" i="29"/>
  <c r="M20" i="29"/>
  <c r="L20" i="29"/>
  <c r="K20" i="29"/>
  <c r="J20" i="29"/>
  <c r="I20" i="29"/>
  <c r="H20" i="29"/>
  <c r="G20" i="29"/>
  <c r="F20" i="29"/>
  <c r="E20" i="29"/>
  <c r="W19" i="29"/>
  <c r="B21" i="11" s="1"/>
  <c r="V19" i="29"/>
  <c r="U19" i="29"/>
  <c r="T19" i="29"/>
  <c r="S19" i="29"/>
  <c r="R19" i="29"/>
  <c r="Q19" i="29"/>
  <c r="P19" i="29"/>
  <c r="O19" i="29"/>
  <c r="N19" i="29"/>
  <c r="M19" i="29"/>
  <c r="L19" i="29"/>
  <c r="K19" i="29"/>
  <c r="J19" i="29"/>
  <c r="I19" i="29"/>
  <c r="H19" i="29"/>
  <c r="G19" i="29"/>
  <c r="F19" i="29"/>
  <c r="E19" i="29"/>
  <c r="W18" i="29"/>
  <c r="V18" i="29"/>
  <c r="U18" i="29"/>
  <c r="T18" i="29"/>
  <c r="S18" i="29"/>
  <c r="R18" i="29"/>
  <c r="Q18" i="29"/>
  <c r="P18" i="29"/>
  <c r="O18" i="29"/>
  <c r="N18" i="29"/>
  <c r="M18" i="29"/>
  <c r="L18" i="29"/>
  <c r="K18" i="29"/>
  <c r="J18" i="29"/>
  <c r="I18" i="29"/>
  <c r="H18" i="29"/>
  <c r="G18" i="29"/>
  <c r="F18" i="29"/>
  <c r="E18" i="29"/>
  <c r="W17" i="29"/>
  <c r="B24" i="11" s="1"/>
  <c r="V17" i="29"/>
  <c r="U17" i="29"/>
  <c r="T17" i="29"/>
  <c r="S17" i="29"/>
  <c r="R17" i="29"/>
  <c r="Q17" i="29"/>
  <c r="P17" i="29"/>
  <c r="O17" i="29"/>
  <c r="N17" i="29"/>
  <c r="M17" i="29"/>
  <c r="L17" i="29"/>
  <c r="K17" i="29"/>
  <c r="J17" i="29"/>
  <c r="I17" i="29"/>
  <c r="H17" i="29"/>
  <c r="G17" i="29"/>
  <c r="F17" i="29"/>
  <c r="E17" i="29"/>
  <c r="W16" i="29"/>
  <c r="B10" i="11" s="1"/>
  <c r="V16" i="29"/>
  <c r="U16" i="29"/>
  <c r="T16" i="29"/>
  <c r="S16" i="29"/>
  <c r="R16" i="29"/>
  <c r="Q16" i="29"/>
  <c r="P16" i="29"/>
  <c r="O16" i="29"/>
  <c r="N16" i="29"/>
  <c r="M16" i="29"/>
  <c r="L16" i="29"/>
  <c r="K16" i="29"/>
  <c r="J16" i="29"/>
  <c r="I16" i="29"/>
  <c r="H16" i="29"/>
  <c r="G16" i="29"/>
  <c r="F16" i="29"/>
  <c r="E16" i="29"/>
  <c r="W15" i="29"/>
  <c r="B22" i="11" s="1"/>
  <c r="V15" i="29"/>
  <c r="U15" i="29"/>
  <c r="T15" i="29"/>
  <c r="S15" i="29"/>
  <c r="R15" i="29"/>
  <c r="Q15" i="29"/>
  <c r="P15" i="29"/>
  <c r="O15" i="29"/>
  <c r="N15" i="29"/>
  <c r="M15" i="29"/>
  <c r="L15" i="29"/>
  <c r="K15" i="29"/>
  <c r="J15" i="29"/>
  <c r="I15" i="29"/>
  <c r="H15" i="29"/>
  <c r="G15" i="29"/>
  <c r="F15" i="29"/>
  <c r="E15" i="29"/>
  <c r="W14" i="29"/>
  <c r="V14" i="29"/>
  <c r="U14" i="29"/>
  <c r="T14" i="29"/>
  <c r="S14" i="29"/>
  <c r="R14" i="29"/>
  <c r="Q14" i="29"/>
  <c r="P14" i="29"/>
  <c r="O14" i="29"/>
  <c r="N14" i="29"/>
  <c r="M14" i="29"/>
  <c r="L14" i="29"/>
  <c r="K14" i="29"/>
  <c r="J14" i="29"/>
  <c r="I14" i="29"/>
  <c r="H14" i="29"/>
  <c r="G14" i="29"/>
  <c r="F14" i="29"/>
  <c r="E14" i="29"/>
  <c r="W13" i="29"/>
  <c r="V13" i="29"/>
  <c r="U13" i="29"/>
  <c r="T13" i="29"/>
  <c r="S13" i="29"/>
  <c r="R13" i="29"/>
  <c r="Q13" i="29"/>
  <c r="P13" i="29"/>
  <c r="O13" i="29"/>
  <c r="N13" i="29"/>
  <c r="M13" i="29"/>
  <c r="L13" i="29"/>
  <c r="K13" i="29"/>
  <c r="J13" i="29"/>
  <c r="I13" i="29"/>
  <c r="H13" i="29"/>
  <c r="G13" i="29"/>
  <c r="F13" i="29"/>
  <c r="E13" i="29"/>
  <c r="W12" i="29"/>
  <c r="B31" i="11" s="1"/>
  <c r="V12" i="29"/>
  <c r="U12" i="29"/>
  <c r="T12" i="29"/>
  <c r="S12" i="29"/>
  <c r="R12" i="29"/>
  <c r="Q12" i="29"/>
  <c r="P12" i="29"/>
  <c r="O12" i="29"/>
  <c r="N12" i="29"/>
  <c r="M12" i="29"/>
  <c r="L12" i="29"/>
  <c r="K12" i="29"/>
  <c r="J12" i="29"/>
  <c r="I12" i="29"/>
  <c r="H12" i="29"/>
  <c r="G12" i="29"/>
  <c r="F12" i="29"/>
  <c r="E12" i="29"/>
  <c r="W11" i="29"/>
  <c r="V11" i="29"/>
  <c r="U11" i="29"/>
  <c r="T11" i="29"/>
  <c r="S11" i="29"/>
  <c r="R11" i="29"/>
  <c r="Q11" i="29"/>
  <c r="P11" i="29"/>
  <c r="O11" i="29"/>
  <c r="N11" i="29"/>
  <c r="M11" i="29"/>
  <c r="L11" i="29"/>
  <c r="K11" i="29"/>
  <c r="J11" i="29"/>
  <c r="I11" i="29"/>
  <c r="H11" i="29"/>
  <c r="G11" i="29"/>
  <c r="F11" i="29"/>
  <c r="E11" i="29"/>
  <c r="W10" i="29"/>
  <c r="B18" i="11" s="1"/>
  <c r="V10" i="29"/>
  <c r="U10" i="29"/>
  <c r="T10" i="29"/>
  <c r="S10" i="29"/>
  <c r="R10" i="29"/>
  <c r="Q10" i="29"/>
  <c r="P10" i="29"/>
  <c r="O10" i="29"/>
  <c r="N10" i="29"/>
  <c r="M10" i="29"/>
  <c r="L10" i="29"/>
  <c r="K10" i="29"/>
  <c r="J10" i="29"/>
  <c r="I10" i="29"/>
  <c r="H10" i="29"/>
  <c r="G10" i="29"/>
  <c r="F10" i="29"/>
  <c r="E10" i="29"/>
  <c r="W9" i="29"/>
  <c r="V9" i="29"/>
  <c r="U9" i="29"/>
  <c r="T9" i="29"/>
  <c r="S9" i="29"/>
  <c r="R9" i="29"/>
  <c r="Q9" i="29"/>
  <c r="P9" i="29"/>
  <c r="O9" i="29"/>
  <c r="N9" i="29"/>
  <c r="M9" i="29"/>
  <c r="L9" i="29"/>
  <c r="K9" i="29"/>
  <c r="J9" i="29"/>
  <c r="I9" i="29"/>
  <c r="H9" i="29"/>
  <c r="G9" i="29"/>
  <c r="F9" i="29"/>
  <c r="E9" i="29"/>
  <c r="W8" i="29"/>
  <c r="V8" i="29"/>
  <c r="U8" i="29"/>
  <c r="T8" i="29"/>
  <c r="S8" i="29"/>
  <c r="R8" i="29"/>
  <c r="Q8" i="29"/>
  <c r="P8" i="29"/>
  <c r="O8" i="29"/>
  <c r="N8" i="29"/>
  <c r="M8" i="29"/>
  <c r="L8" i="29"/>
  <c r="K8" i="29"/>
  <c r="J8" i="29"/>
  <c r="I8" i="29"/>
  <c r="H8" i="29"/>
  <c r="G8" i="29"/>
  <c r="F8" i="29"/>
  <c r="E8" i="29"/>
  <c r="W7" i="29"/>
  <c r="V7" i="29"/>
  <c r="U7" i="29"/>
  <c r="T7" i="29"/>
  <c r="S7" i="29"/>
  <c r="R7" i="29"/>
  <c r="Q7" i="29"/>
  <c r="P7" i="29"/>
  <c r="O7" i="29"/>
  <c r="N7" i="29"/>
  <c r="M7" i="29"/>
  <c r="L7" i="29"/>
  <c r="K7" i="29"/>
  <c r="J7" i="29"/>
  <c r="I7" i="29"/>
  <c r="H7" i="29"/>
  <c r="G7" i="29"/>
  <c r="F7" i="29"/>
  <c r="E7" i="29"/>
  <c r="W6" i="29"/>
  <c r="B26" i="11" s="1"/>
  <c r="V6" i="29"/>
  <c r="U6" i="29"/>
  <c r="T6" i="29"/>
  <c r="S6" i="29"/>
  <c r="R6" i="29"/>
  <c r="Q6" i="29"/>
  <c r="P6" i="29"/>
  <c r="O6" i="29"/>
  <c r="N6" i="29"/>
  <c r="M6" i="29"/>
  <c r="L6" i="29"/>
  <c r="K6" i="29"/>
  <c r="J6" i="29"/>
  <c r="I6" i="29"/>
  <c r="H6" i="29"/>
  <c r="G6" i="29"/>
  <c r="F6" i="29"/>
  <c r="E6" i="29"/>
  <c r="W5" i="29"/>
  <c r="V5" i="29"/>
  <c r="U5" i="29"/>
  <c r="T5" i="29"/>
  <c r="S5" i="29"/>
  <c r="R5" i="29"/>
  <c r="Q5" i="29"/>
  <c r="P5" i="29"/>
  <c r="O5" i="29"/>
  <c r="N5" i="29"/>
  <c r="M5" i="29"/>
  <c r="L5" i="29"/>
  <c r="K5" i="29"/>
  <c r="J5" i="29"/>
  <c r="I5" i="29"/>
  <c r="H5" i="29"/>
  <c r="G5" i="29"/>
  <c r="F5" i="29"/>
  <c r="E5" i="29"/>
  <c r="W4" i="29"/>
  <c r="V4" i="29"/>
  <c r="U4" i="29"/>
  <c r="K3" i="10" s="1"/>
  <c r="T4" i="29"/>
  <c r="J3" i="10" s="1"/>
  <c r="S4" i="29"/>
  <c r="I3" i="10" s="1"/>
  <c r="R4" i="29"/>
  <c r="H3" i="10" s="1"/>
  <c r="Q4" i="29"/>
  <c r="G3" i="10" s="1"/>
  <c r="P4" i="29"/>
  <c r="F3" i="10" s="1"/>
  <c r="O4" i="29"/>
  <c r="E3" i="10" s="1"/>
  <c r="N4" i="29"/>
  <c r="D3" i="10" s="1"/>
  <c r="M4" i="29"/>
  <c r="C3" i="10" s="1"/>
  <c r="L4" i="29"/>
  <c r="B3" i="10" s="1"/>
  <c r="K4" i="29"/>
  <c r="J4" i="29"/>
  <c r="I4" i="29"/>
  <c r="H4" i="29"/>
  <c r="G4" i="29"/>
  <c r="F4" i="29"/>
  <c r="E4" i="29"/>
  <c r="D36" i="29"/>
  <c r="D35" i="29"/>
  <c r="D34" i="29"/>
  <c r="D33" i="29"/>
  <c r="D32" i="29"/>
  <c r="D31" i="29"/>
  <c r="D30" i="29"/>
  <c r="D29" i="29"/>
  <c r="D28" i="29"/>
  <c r="D27" i="29"/>
  <c r="D26" i="29"/>
  <c r="D25" i="29"/>
  <c r="D24" i="29"/>
  <c r="D23" i="29"/>
  <c r="D22" i="29"/>
  <c r="D21" i="29"/>
  <c r="D20" i="29"/>
  <c r="D19" i="29"/>
  <c r="D18" i="29"/>
  <c r="D17" i="29"/>
  <c r="D16" i="29"/>
  <c r="D15" i="29"/>
  <c r="D14" i="29"/>
  <c r="D13" i="29"/>
  <c r="D12" i="29"/>
  <c r="D11" i="29"/>
  <c r="D10" i="29"/>
  <c r="D9" i="29"/>
  <c r="D8" i="29"/>
  <c r="D7" i="29"/>
  <c r="D6" i="29"/>
  <c r="D5" i="29"/>
  <c r="D4" i="29"/>
  <c r="L3" i="10"/>
  <c r="M3" i="10"/>
  <c r="J4" i="10"/>
  <c r="K4" i="10"/>
  <c r="B5" i="10" l="1"/>
  <c r="C5" i="10"/>
  <c r="D5" i="10"/>
  <c r="K5" i="10"/>
  <c r="H5" i="10"/>
  <c r="I5" i="10"/>
  <c r="J5" i="10"/>
  <c r="L5" i="10"/>
  <c r="E5" i="10"/>
  <c r="F5" i="10"/>
  <c r="G5" i="10"/>
  <c r="AE14" i="12"/>
  <c r="AU22" i="12"/>
  <c r="AU14" i="12"/>
  <c r="AE31" i="12"/>
  <c r="AU19" i="12"/>
  <c r="AU30" i="12"/>
  <c r="AU10" i="12"/>
  <c r="AU15" i="12"/>
  <c r="AU31" i="12"/>
  <c r="AU29" i="12"/>
  <c r="AU8" i="12"/>
  <c r="AU7" i="12"/>
  <c r="AU26" i="12"/>
  <c r="AU6" i="12"/>
  <c r="AU21" i="12"/>
  <c r="AE13" i="12"/>
  <c r="AU20" i="12"/>
  <c r="AE25" i="12"/>
  <c r="AU13" i="12"/>
  <c r="AE18" i="12"/>
  <c r="AU11" i="12"/>
  <c r="AU9" i="12"/>
  <c r="AU28" i="12"/>
  <c r="AU27" i="12"/>
  <c r="AU25" i="12"/>
  <c r="AE19" i="12"/>
  <c r="AE17" i="12"/>
  <c r="AU5" i="12"/>
  <c r="AU24" i="12"/>
  <c r="AE15" i="12"/>
  <c r="AU23" i="12"/>
  <c r="AE10" i="12"/>
  <c r="AE29" i="12"/>
  <c r="AE8" i="12"/>
  <c r="AE24" i="12"/>
  <c r="AU18" i="12"/>
  <c r="AU17" i="12"/>
  <c r="AU16" i="12"/>
  <c r="AU12" i="12"/>
  <c r="AE26" i="12"/>
  <c r="AE16" i="12"/>
  <c r="AE9" i="12"/>
  <c r="AE28" i="12"/>
  <c r="AE27" i="12"/>
  <c r="AE7" i="12"/>
  <c r="AE12" i="12"/>
  <c r="AE30" i="12"/>
  <c r="AE23" i="12"/>
  <c r="AE22" i="12"/>
  <c r="AE11" i="12"/>
  <c r="AE6" i="12"/>
  <c r="AE5" i="12"/>
  <c r="AE21" i="12"/>
  <c r="AE20" i="12"/>
  <c r="AT31" i="14"/>
  <c r="AT30" i="14" l="1"/>
  <c r="AT9" i="14"/>
  <c r="AT27" i="14"/>
  <c r="AT6" i="14"/>
  <c r="AT24" i="14"/>
  <c r="AT23" i="14"/>
  <c r="AT22" i="14"/>
  <c r="AT21" i="14"/>
  <c r="AT20" i="14"/>
  <c r="AT19" i="14"/>
  <c r="AT10" i="14"/>
  <c r="AT28" i="14"/>
  <c r="AT7" i="14"/>
  <c r="AD5" i="14"/>
  <c r="AT18" i="14"/>
  <c r="AT17" i="14"/>
  <c r="AT11" i="14"/>
  <c r="AT29" i="14"/>
  <c r="AT8" i="14"/>
  <c r="AT26" i="14"/>
  <c r="AT25" i="14"/>
  <c r="AT16" i="14"/>
  <c r="AT15" i="14"/>
  <c r="AT14" i="14"/>
  <c r="AT13" i="14"/>
  <c r="AT12" i="14"/>
  <c r="AD24" i="14"/>
  <c r="AD23" i="14"/>
  <c r="AD22" i="14"/>
  <c r="AD21" i="14"/>
  <c r="AD20" i="14"/>
  <c r="AD19" i="14"/>
  <c r="AD18" i="14"/>
  <c r="AT5" i="14"/>
  <c r="AD17" i="14"/>
  <c r="AD16" i="14"/>
  <c r="AD15" i="14"/>
  <c r="AD14" i="14"/>
  <c r="AD13" i="14"/>
  <c r="AD12" i="14"/>
  <c r="AD31" i="14"/>
  <c r="AD11" i="14"/>
  <c r="AD30" i="14"/>
  <c r="AD10" i="14"/>
  <c r="AD29" i="14"/>
  <c r="AD9" i="14"/>
  <c r="AD28" i="14"/>
  <c r="AD8" i="14"/>
  <c r="AD27" i="14"/>
  <c r="AD7" i="14"/>
  <c r="AD26" i="14"/>
  <c r="AD6" i="14"/>
  <c r="AD25" i="14"/>
  <c r="N38" i="12"/>
  <c r="N40" i="12"/>
  <c r="N43" i="12"/>
  <c r="N45" i="12"/>
  <c r="N46" i="12"/>
  <c r="N47" i="12"/>
  <c r="N48" i="12"/>
  <c r="N53" i="12"/>
  <c r="N55" i="12"/>
  <c r="N56" i="12"/>
  <c r="N61" i="12"/>
  <c r="N36" i="12"/>
  <c r="N37" i="12"/>
  <c r="N39" i="12"/>
  <c r="N41" i="12"/>
  <c r="N42" i="12"/>
  <c r="N44" i="12"/>
  <c r="N49" i="12"/>
  <c r="N50" i="12"/>
  <c r="N51" i="12"/>
  <c r="N52" i="12"/>
  <c r="N54" i="12"/>
  <c r="N57" i="12"/>
  <c r="N58" i="12"/>
  <c r="N59" i="12"/>
  <c r="N60" i="12"/>
  <c r="N62" i="12"/>
  <c r="F4" i="11"/>
  <c r="AD14" i="12" l="1"/>
  <c r="AT26" i="12"/>
  <c r="AT12" i="12"/>
  <c r="AT31" i="12"/>
  <c r="AD9" i="12"/>
  <c r="AT23" i="12"/>
  <c r="AT21" i="12"/>
  <c r="AT27" i="12"/>
  <c r="AD19" i="12"/>
  <c r="AT13" i="12"/>
  <c r="AT6" i="12"/>
  <c r="AT29" i="12"/>
  <c r="AT16" i="12"/>
  <c r="AT17" i="12"/>
  <c r="AD25" i="12"/>
  <c r="AD20" i="12"/>
  <c r="AT24" i="12"/>
  <c r="AT18" i="12"/>
  <c r="AT7" i="12"/>
  <c r="AT20" i="12"/>
  <c r="AT19" i="12"/>
  <c r="AT9" i="12"/>
  <c r="AT5" i="12"/>
  <c r="AD29" i="12"/>
  <c r="AT30" i="12"/>
  <c r="AT22" i="12"/>
  <c r="AT8" i="12"/>
  <c r="AT11" i="12"/>
  <c r="AT15" i="12"/>
  <c r="AT28" i="12"/>
  <c r="AT10" i="12"/>
  <c r="AT14" i="12"/>
  <c r="AD31" i="12"/>
  <c r="AD10" i="12"/>
  <c r="AD30" i="12"/>
  <c r="AD5" i="12"/>
  <c r="AD7" i="12"/>
  <c r="AD12" i="12"/>
  <c r="AD17" i="12"/>
  <c r="AD22" i="12"/>
  <c r="AD27" i="12"/>
  <c r="AD6" i="12"/>
  <c r="AD11" i="12"/>
  <c r="AD16" i="12"/>
  <c r="AD21" i="12"/>
  <c r="AD26" i="12"/>
  <c r="AD8" i="12"/>
  <c r="AD13" i="12"/>
  <c r="AD18" i="12"/>
  <c r="AD23" i="12"/>
  <c r="AD28" i="12"/>
  <c r="AT25" i="12"/>
  <c r="AD15" i="12"/>
  <c r="AD24" i="12"/>
  <c r="C16" i="23"/>
  <c r="C15" i="23"/>
  <c r="C14" i="23"/>
  <c r="C13" i="23"/>
  <c r="C12" i="23"/>
  <c r="C11" i="23"/>
  <c r="C10" i="23"/>
  <c r="C9" i="23"/>
  <c r="C8" i="23"/>
  <c r="C7" i="23"/>
  <c r="C37" i="12" l="1"/>
  <c r="D37" i="12"/>
  <c r="E37" i="12"/>
  <c r="F37" i="12"/>
  <c r="G37" i="12"/>
  <c r="H37" i="12"/>
  <c r="I37" i="12"/>
  <c r="J37" i="12"/>
  <c r="K37" i="12"/>
  <c r="L37" i="12"/>
  <c r="M37" i="12"/>
  <c r="C38" i="12"/>
  <c r="D38" i="12"/>
  <c r="E38" i="12"/>
  <c r="F38" i="12"/>
  <c r="G38" i="12"/>
  <c r="H38" i="12"/>
  <c r="I38" i="12"/>
  <c r="J38" i="12"/>
  <c r="K38" i="12"/>
  <c r="L38" i="12"/>
  <c r="M38" i="12"/>
  <c r="C39" i="12"/>
  <c r="D39" i="12"/>
  <c r="E39" i="12"/>
  <c r="F39" i="12"/>
  <c r="G39" i="12"/>
  <c r="H39" i="12"/>
  <c r="I39" i="12"/>
  <c r="J39" i="12"/>
  <c r="K39" i="12"/>
  <c r="L39" i="12"/>
  <c r="M39" i="12"/>
  <c r="C40" i="12"/>
  <c r="D40" i="12"/>
  <c r="E40" i="12"/>
  <c r="F40" i="12"/>
  <c r="G40" i="12"/>
  <c r="H40" i="12"/>
  <c r="I40" i="12"/>
  <c r="J40" i="12"/>
  <c r="K40" i="12"/>
  <c r="L40" i="12"/>
  <c r="M40" i="12"/>
  <c r="C41" i="12"/>
  <c r="D41" i="12"/>
  <c r="E41" i="12"/>
  <c r="F41" i="12"/>
  <c r="G41" i="12"/>
  <c r="H41" i="12"/>
  <c r="I41" i="12"/>
  <c r="J41" i="12"/>
  <c r="K41" i="12"/>
  <c r="L41" i="12"/>
  <c r="M41" i="12"/>
  <c r="C42" i="12"/>
  <c r="D42" i="12"/>
  <c r="E42" i="12"/>
  <c r="F42" i="12"/>
  <c r="G42" i="12"/>
  <c r="H42" i="12"/>
  <c r="I42" i="12"/>
  <c r="J42" i="12"/>
  <c r="K42" i="12"/>
  <c r="L42" i="12"/>
  <c r="M42" i="12"/>
  <c r="C43" i="12"/>
  <c r="D43" i="12"/>
  <c r="E43" i="12"/>
  <c r="F43" i="12"/>
  <c r="G43" i="12"/>
  <c r="H43" i="12"/>
  <c r="I43" i="12"/>
  <c r="J43" i="12"/>
  <c r="K43" i="12"/>
  <c r="L43" i="12"/>
  <c r="M43" i="12"/>
  <c r="C44" i="12"/>
  <c r="D44" i="12"/>
  <c r="E44" i="12"/>
  <c r="F44" i="12"/>
  <c r="G44" i="12"/>
  <c r="H44" i="12"/>
  <c r="I44" i="12"/>
  <c r="J44" i="12"/>
  <c r="K44" i="12"/>
  <c r="L44" i="12"/>
  <c r="M44" i="12"/>
  <c r="C45" i="12"/>
  <c r="D45" i="12"/>
  <c r="E45" i="12"/>
  <c r="F45" i="12"/>
  <c r="G45" i="12"/>
  <c r="H45" i="12"/>
  <c r="I45" i="12"/>
  <c r="J45" i="12"/>
  <c r="K45" i="12"/>
  <c r="L45" i="12"/>
  <c r="M45" i="12"/>
  <c r="C46" i="12"/>
  <c r="D46" i="12"/>
  <c r="E46" i="12"/>
  <c r="F46" i="12"/>
  <c r="G46" i="12"/>
  <c r="H46" i="12"/>
  <c r="I46" i="12"/>
  <c r="J46" i="12"/>
  <c r="K46" i="12"/>
  <c r="L46" i="12"/>
  <c r="M46" i="12"/>
  <c r="C47" i="12"/>
  <c r="D47" i="12"/>
  <c r="E47" i="12"/>
  <c r="F47" i="12"/>
  <c r="G47" i="12"/>
  <c r="H47" i="12"/>
  <c r="I47" i="12"/>
  <c r="J47" i="12"/>
  <c r="K47" i="12"/>
  <c r="L47" i="12"/>
  <c r="M47" i="12"/>
  <c r="C48" i="12"/>
  <c r="D48" i="12"/>
  <c r="E48" i="12"/>
  <c r="F48" i="12"/>
  <c r="G48" i="12"/>
  <c r="H48" i="12"/>
  <c r="I48" i="12"/>
  <c r="J48" i="12"/>
  <c r="K48" i="12"/>
  <c r="L48" i="12"/>
  <c r="M48" i="12"/>
  <c r="C49" i="12"/>
  <c r="D49" i="12"/>
  <c r="E49" i="12"/>
  <c r="F49" i="12"/>
  <c r="G49" i="12"/>
  <c r="H49" i="12"/>
  <c r="I49" i="12"/>
  <c r="J49" i="12"/>
  <c r="K49" i="12"/>
  <c r="L49" i="12"/>
  <c r="M49" i="12"/>
  <c r="C50" i="12"/>
  <c r="D50" i="12"/>
  <c r="E50" i="12"/>
  <c r="F50" i="12"/>
  <c r="G50" i="12"/>
  <c r="H50" i="12"/>
  <c r="I50" i="12"/>
  <c r="J50" i="12"/>
  <c r="K50" i="12"/>
  <c r="L50" i="12"/>
  <c r="M50" i="12"/>
  <c r="C51" i="12"/>
  <c r="D51" i="12"/>
  <c r="E51" i="12"/>
  <c r="F51" i="12"/>
  <c r="G51" i="12"/>
  <c r="H51" i="12"/>
  <c r="I51" i="12"/>
  <c r="J51" i="12"/>
  <c r="K51" i="12"/>
  <c r="L51" i="12"/>
  <c r="M51" i="12"/>
  <c r="C52" i="12"/>
  <c r="D52" i="12"/>
  <c r="E52" i="12"/>
  <c r="F52" i="12"/>
  <c r="G52" i="12"/>
  <c r="H52" i="12"/>
  <c r="I52" i="12"/>
  <c r="J52" i="12"/>
  <c r="K52" i="12"/>
  <c r="L52" i="12"/>
  <c r="M52" i="12"/>
  <c r="C53" i="12"/>
  <c r="D53" i="12"/>
  <c r="E53" i="12"/>
  <c r="F53" i="12"/>
  <c r="G53" i="12"/>
  <c r="H53" i="12"/>
  <c r="I53" i="12"/>
  <c r="J53" i="12"/>
  <c r="K53" i="12"/>
  <c r="L53" i="12"/>
  <c r="M53" i="12"/>
  <c r="C54" i="12"/>
  <c r="D54" i="12"/>
  <c r="E54" i="12"/>
  <c r="F54" i="12"/>
  <c r="G54" i="12"/>
  <c r="H54" i="12"/>
  <c r="I54" i="12"/>
  <c r="J54" i="12"/>
  <c r="K54" i="12"/>
  <c r="L54" i="12"/>
  <c r="M54" i="12"/>
  <c r="C55" i="12"/>
  <c r="D55" i="12"/>
  <c r="E55" i="12"/>
  <c r="F55" i="12"/>
  <c r="G55" i="12"/>
  <c r="H55" i="12"/>
  <c r="I55" i="12"/>
  <c r="J55" i="12"/>
  <c r="K55" i="12"/>
  <c r="L55" i="12"/>
  <c r="M55" i="12"/>
  <c r="C56" i="12"/>
  <c r="D56" i="12"/>
  <c r="E56" i="12"/>
  <c r="F56" i="12"/>
  <c r="G56" i="12"/>
  <c r="H56" i="12"/>
  <c r="I56" i="12"/>
  <c r="J56" i="12"/>
  <c r="K56" i="12"/>
  <c r="L56" i="12"/>
  <c r="M56" i="12"/>
  <c r="C57" i="12"/>
  <c r="D57" i="12"/>
  <c r="E57" i="12"/>
  <c r="F57" i="12"/>
  <c r="G57" i="12"/>
  <c r="H57" i="12"/>
  <c r="I57" i="12"/>
  <c r="J57" i="12"/>
  <c r="K57" i="12"/>
  <c r="L57" i="12"/>
  <c r="M57" i="12"/>
  <c r="C58" i="12"/>
  <c r="D58" i="12"/>
  <c r="E58" i="12"/>
  <c r="F58" i="12"/>
  <c r="G58" i="12"/>
  <c r="H58" i="12"/>
  <c r="I58" i="12"/>
  <c r="J58" i="12"/>
  <c r="K58" i="12"/>
  <c r="L58" i="12"/>
  <c r="M58" i="12"/>
  <c r="C59" i="12"/>
  <c r="D59" i="12"/>
  <c r="E59" i="12"/>
  <c r="F59" i="12"/>
  <c r="G59" i="12"/>
  <c r="H59" i="12"/>
  <c r="I59" i="12"/>
  <c r="J59" i="12"/>
  <c r="K59" i="12"/>
  <c r="L59" i="12"/>
  <c r="M59" i="12"/>
  <c r="C60" i="12"/>
  <c r="D60" i="12"/>
  <c r="E60" i="12"/>
  <c r="F60" i="12"/>
  <c r="G60" i="12"/>
  <c r="H60" i="12"/>
  <c r="I60" i="12"/>
  <c r="J60" i="12"/>
  <c r="K60" i="12"/>
  <c r="L60" i="12"/>
  <c r="M60" i="12"/>
  <c r="C61" i="12"/>
  <c r="D61" i="12"/>
  <c r="E61" i="12"/>
  <c r="F61" i="12"/>
  <c r="G61" i="12"/>
  <c r="H61" i="12"/>
  <c r="I61" i="12"/>
  <c r="J61" i="12"/>
  <c r="K61" i="12"/>
  <c r="L61" i="12"/>
  <c r="M61" i="12"/>
  <c r="C62" i="12"/>
  <c r="D62" i="12"/>
  <c r="E62" i="12"/>
  <c r="F62" i="12"/>
  <c r="G62" i="12"/>
  <c r="H62" i="12"/>
  <c r="I62" i="12"/>
  <c r="J62" i="12"/>
  <c r="K62" i="12"/>
  <c r="L62" i="12"/>
  <c r="M62" i="12"/>
  <c r="D36" i="12"/>
  <c r="E36" i="12"/>
  <c r="F36" i="12"/>
  <c r="G36" i="12"/>
  <c r="H36" i="12"/>
  <c r="I36" i="12"/>
  <c r="J36" i="12"/>
  <c r="K36" i="12"/>
  <c r="L36" i="12"/>
  <c r="M36" i="12"/>
  <c r="C36" i="12"/>
  <c r="AO30" i="12" l="1"/>
  <c r="AS26" i="12"/>
  <c r="AL23" i="12"/>
  <c r="AR17" i="12"/>
  <c r="AK14" i="12"/>
  <c r="AQ28" i="12"/>
  <c r="AJ25" i="12"/>
  <c r="AP19" i="12"/>
  <c r="AI16" i="12"/>
  <c r="AM12" i="12"/>
  <c r="AN30" i="12"/>
  <c r="W6" i="12"/>
  <c r="W11" i="12"/>
  <c r="W16" i="12"/>
  <c r="W21" i="12"/>
  <c r="W26" i="12"/>
  <c r="W31" i="12"/>
  <c r="W10" i="12"/>
  <c r="W15" i="12"/>
  <c r="W20" i="12"/>
  <c r="W25" i="12"/>
  <c r="W30" i="12"/>
  <c r="W24" i="12"/>
  <c r="W29" i="12"/>
  <c r="W19" i="12"/>
  <c r="W22" i="12"/>
  <c r="W7" i="12"/>
  <c r="W28" i="12"/>
  <c r="W13" i="12"/>
  <c r="W17" i="12"/>
  <c r="AM5" i="12"/>
  <c r="W14" i="12"/>
  <c r="W23" i="12"/>
  <c r="W18" i="12"/>
  <c r="W8" i="12"/>
  <c r="W5" i="12"/>
  <c r="W9" i="12"/>
  <c r="W12" i="12"/>
  <c r="W27" i="12"/>
  <c r="AQ17" i="12"/>
  <c r="AM30" i="12"/>
  <c r="AR15" i="12"/>
  <c r="AP26" i="12"/>
  <c r="AQ22" i="12"/>
  <c r="X10" i="12"/>
  <c r="X15" i="12"/>
  <c r="X20" i="12"/>
  <c r="X25" i="12"/>
  <c r="X30" i="12"/>
  <c r="X6" i="12"/>
  <c r="X24" i="12"/>
  <c r="X29" i="12"/>
  <c r="X22" i="12"/>
  <c r="X19" i="12"/>
  <c r="X7" i="12"/>
  <c r="X17" i="12"/>
  <c r="AN5" i="12"/>
  <c r="X14" i="12"/>
  <c r="X26" i="12"/>
  <c r="X12" i="12"/>
  <c r="X23" i="12"/>
  <c r="X28" i="12"/>
  <c r="X8" i="12"/>
  <c r="X18" i="12"/>
  <c r="X13" i="12"/>
  <c r="X11" i="12"/>
  <c r="X16" i="12"/>
  <c r="X27" i="12"/>
  <c r="X5" i="12"/>
  <c r="X9" i="12"/>
  <c r="X21" i="12"/>
  <c r="X31" i="12"/>
  <c r="AN21" i="12"/>
  <c r="AI25" i="12"/>
  <c r="AJ14" i="12"/>
  <c r="AO28" i="12"/>
  <c r="AP17" i="12"/>
  <c r="AL30" i="12"/>
  <c r="AK21" i="12"/>
  <c r="AS13" i="12"/>
  <c r="AQ24" i="12"/>
  <c r="AR13" i="12"/>
  <c r="AS31" i="12"/>
  <c r="AR22" i="12"/>
  <c r="AJ10" i="12"/>
  <c r="AK28" i="12"/>
  <c r="AN15" i="12"/>
  <c r="AJ28" i="12"/>
  <c r="AL26" i="12"/>
  <c r="AN24" i="12"/>
  <c r="AP22" i="12"/>
  <c r="AR20" i="12"/>
  <c r="AI19" i="12"/>
  <c r="AK17" i="12"/>
  <c r="AM15" i="12"/>
  <c r="AO13" i="12"/>
  <c r="AQ11" i="12"/>
  <c r="AS9" i="12"/>
  <c r="AJ8" i="12"/>
  <c r="AL6" i="12"/>
  <c r="AP31" i="12"/>
  <c r="AR29" i="12"/>
  <c r="AI28" i="12"/>
  <c r="AK26" i="12"/>
  <c r="AM24" i="12"/>
  <c r="AO22" i="12"/>
  <c r="AQ20" i="12"/>
  <c r="AS18" i="12"/>
  <c r="AJ17" i="12"/>
  <c r="AL15" i="12"/>
  <c r="AN13" i="12"/>
  <c r="AP11" i="12"/>
  <c r="AR9" i="12"/>
  <c r="AI8" i="12"/>
  <c r="AK6" i="12"/>
  <c r="AO31" i="12"/>
  <c r="AQ29" i="12"/>
  <c r="AS27" i="12"/>
  <c r="AJ26" i="12"/>
  <c r="AL24" i="12"/>
  <c r="AN22" i="12"/>
  <c r="AP20" i="12"/>
  <c r="AR18" i="12"/>
  <c r="AI17" i="12"/>
  <c r="AK15" i="12"/>
  <c r="AM13" i="12"/>
  <c r="AO11" i="12"/>
  <c r="AQ9" i="12"/>
  <c r="AS7" i="12"/>
  <c r="AJ6" i="12"/>
  <c r="AQ8" i="12"/>
  <c r="AP28" i="12"/>
  <c r="AS15" i="12"/>
  <c r="AL21" i="12"/>
  <c r="AO8" i="12"/>
  <c r="AN28" i="12"/>
  <c r="AQ15" i="12"/>
  <c r="AS22" i="12"/>
  <c r="AI12" i="12"/>
  <c r="AL28" i="12"/>
  <c r="AM17" i="12"/>
  <c r="AR31" i="12"/>
  <c r="AS20" i="12"/>
  <c r="AP13" i="12"/>
  <c r="AK24" i="12"/>
  <c r="AQ18" i="12"/>
  <c r="AS16" i="12"/>
  <c r="AJ15" i="12"/>
  <c r="AL13" i="12"/>
  <c r="AN11" i="12"/>
  <c r="AP9" i="12"/>
  <c r="AR7" i="12"/>
  <c r="AI6" i="12"/>
  <c r="AO10" i="12"/>
  <c r="AR26" i="12"/>
  <c r="AL12" i="12"/>
  <c r="V6" i="12"/>
  <c r="V11" i="12"/>
  <c r="V16" i="12"/>
  <c r="V21" i="12"/>
  <c r="V26" i="12"/>
  <c r="V31" i="12"/>
  <c r="V10" i="12"/>
  <c r="V15" i="12"/>
  <c r="V20" i="12"/>
  <c r="V25" i="12"/>
  <c r="V7" i="12"/>
  <c r="V12" i="12"/>
  <c r="V17" i="12"/>
  <c r="V22" i="12"/>
  <c r="V27" i="12"/>
  <c r="V24" i="12"/>
  <c r="V29" i="12"/>
  <c r="V19" i="12"/>
  <c r="V14" i="12"/>
  <c r="V28" i="12"/>
  <c r="V13" i="12"/>
  <c r="V23" i="12"/>
  <c r="V8" i="12"/>
  <c r="V5" i="12"/>
  <c r="V18" i="12"/>
  <c r="V9" i="12"/>
  <c r="AL5" i="12"/>
  <c r="V30" i="12"/>
  <c r="AN19" i="12"/>
  <c r="AQ6" i="12"/>
  <c r="AO17" i="12"/>
  <c r="AP6" i="12"/>
  <c r="AM28" i="12"/>
  <c r="AP15" i="12"/>
  <c r="AJ30" i="12"/>
  <c r="AK19" i="12"/>
  <c r="AN6" i="12"/>
  <c r="AM26" i="12"/>
  <c r="AR11" i="12"/>
  <c r="AQ31" i="12"/>
  <c r="AR27" i="12"/>
  <c r="AO29" i="12"/>
  <c r="AN20" i="12"/>
  <c r="AM11" i="12"/>
  <c r="AN18" i="12"/>
  <c r="AL8" i="12"/>
  <c r="AM20" i="12"/>
  <c r="AL7" i="12"/>
  <c r="AS6" i="12"/>
  <c r="AM21" i="12"/>
  <c r="AR6" i="12"/>
  <c r="AS24" i="12"/>
  <c r="AK12" i="12"/>
  <c r="AR24" i="12"/>
  <c r="AN8" i="12"/>
  <c r="AK30" i="12"/>
  <c r="AL19" i="12"/>
  <c r="AK10" i="12"/>
  <c r="AI21" i="12"/>
  <c r="AS11" i="12"/>
  <c r="AO24" i="12"/>
  <c r="AI10" i="12"/>
  <c r="AS29" i="12"/>
  <c r="AI26" i="12"/>
  <c r="AM31" i="12"/>
  <c r="AJ24" i="12"/>
  <c r="AP18" i="12"/>
  <c r="AK13" i="12"/>
  <c r="AN29" i="12"/>
  <c r="AI24" i="12"/>
  <c r="AQ16" i="12"/>
  <c r="AN9" i="12"/>
  <c r="AK31" i="12"/>
  <c r="AQ25" i="12"/>
  <c r="AL20" i="12"/>
  <c r="AI13" i="12"/>
  <c r="AO7" i="12"/>
  <c r="AL29" i="12"/>
  <c r="AR23" i="12"/>
  <c r="AK20" i="12"/>
  <c r="AO16" i="12"/>
  <c r="AJ11" i="12"/>
  <c r="AI31" i="12"/>
  <c r="AM27" i="12"/>
  <c r="AS21" i="12"/>
  <c r="AN16" i="12"/>
  <c r="AI11" i="12"/>
  <c r="AS30" i="12"/>
  <c r="AL27" i="12"/>
  <c r="AI20" i="12"/>
  <c r="AM16" i="12"/>
  <c r="AQ12" i="12"/>
  <c r="AR30" i="12"/>
  <c r="AI29" i="12"/>
  <c r="AK27" i="12"/>
  <c r="AM25" i="12"/>
  <c r="AO23" i="12"/>
  <c r="AQ21" i="12"/>
  <c r="AS19" i="12"/>
  <c r="AJ18" i="12"/>
  <c r="AL16" i="12"/>
  <c r="AN14" i="12"/>
  <c r="AP12" i="12"/>
  <c r="AR10" i="12"/>
  <c r="AI9" i="12"/>
  <c r="AK7" i="12"/>
  <c r="AO19" i="12"/>
  <c r="AN10" i="12"/>
  <c r="AJ23" i="12"/>
  <c r="AM10" i="12"/>
  <c r="U6" i="12"/>
  <c r="U11" i="12"/>
  <c r="U16" i="12"/>
  <c r="U21" i="12"/>
  <c r="U26" i="12"/>
  <c r="U31" i="12"/>
  <c r="U5" i="12"/>
  <c r="U19" i="12"/>
  <c r="U14" i="12"/>
  <c r="U9" i="12"/>
  <c r="U27" i="12"/>
  <c r="U22" i="12"/>
  <c r="U28" i="12"/>
  <c r="U7" i="12"/>
  <c r="U13" i="12"/>
  <c r="U25" i="12"/>
  <c r="U10" i="12"/>
  <c r="U23" i="12"/>
  <c r="U8" i="12"/>
  <c r="U20" i="12"/>
  <c r="U29" i="12"/>
  <c r="U18" i="12"/>
  <c r="U24" i="12"/>
  <c r="AK5" i="12"/>
  <c r="U30" i="12"/>
  <c r="U15" i="12"/>
  <c r="U12" i="12"/>
  <c r="U17" i="12"/>
  <c r="AM19" i="12"/>
  <c r="AL10" i="12"/>
  <c r="T5" i="12"/>
  <c r="T7" i="12"/>
  <c r="T12" i="12"/>
  <c r="T17" i="12"/>
  <c r="T22" i="12"/>
  <c r="T27" i="12"/>
  <c r="T14" i="12"/>
  <c r="T9" i="12"/>
  <c r="T28" i="12"/>
  <c r="T13" i="12"/>
  <c r="T25" i="12"/>
  <c r="T10" i="12"/>
  <c r="T19" i="12"/>
  <c r="T16" i="12"/>
  <c r="T8" i="12"/>
  <c r="T20" i="12"/>
  <c r="T26" i="12"/>
  <c r="T29" i="12"/>
  <c r="T11" i="12"/>
  <c r="T24" i="12"/>
  <c r="T18" i="12"/>
  <c r="T23" i="12"/>
  <c r="T15" i="12"/>
  <c r="T30" i="12"/>
  <c r="AJ5" i="12"/>
  <c r="T21" i="12"/>
  <c r="T6" i="12"/>
  <c r="T31" i="12"/>
  <c r="AJ21" i="12"/>
  <c r="AO6" i="12"/>
  <c r="AN26" i="12"/>
  <c r="AO15" i="12"/>
  <c r="AI30" i="12"/>
  <c r="AL17" i="12"/>
  <c r="AK8" i="12"/>
  <c r="AN31" i="12"/>
  <c r="AM22" i="12"/>
  <c r="AS25" i="12"/>
  <c r="AR16" i="12"/>
  <c r="AQ7" i="12"/>
  <c r="AL31" i="12"/>
  <c r="AR25" i="12"/>
  <c r="AO18" i="12"/>
  <c r="AJ13" i="12"/>
  <c r="AP7" i="12"/>
  <c r="AO27" i="12"/>
  <c r="AJ22" i="12"/>
  <c r="AR14" i="12"/>
  <c r="AM9" i="12"/>
  <c r="S5" i="12"/>
  <c r="S8" i="12"/>
  <c r="S13" i="12"/>
  <c r="S18" i="12"/>
  <c r="S23" i="12"/>
  <c r="S28" i="12"/>
  <c r="S7" i="12"/>
  <c r="S12" i="12"/>
  <c r="S17" i="12"/>
  <c r="S22" i="12"/>
  <c r="S27" i="12"/>
  <c r="S9" i="12"/>
  <c r="S25" i="12"/>
  <c r="S10" i="12"/>
  <c r="S19" i="12"/>
  <c r="S16" i="12"/>
  <c r="S14" i="12"/>
  <c r="S26" i="12"/>
  <c r="S29" i="12"/>
  <c r="S11" i="12"/>
  <c r="S24" i="12"/>
  <c r="S20" i="12"/>
  <c r="AI5" i="12"/>
  <c r="S31" i="12"/>
  <c r="S21" i="12"/>
  <c r="S6" i="12"/>
  <c r="S15" i="12"/>
  <c r="S30" i="12"/>
  <c r="AN27" i="12"/>
  <c r="AI22" i="12"/>
  <c r="AQ14" i="12"/>
  <c r="AL9" i="12"/>
  <c r="AK29" i="12"/>
  <c r="AQ23" i="12"/>
  <c r="AL18" i="12"/>
  <c r="AR12" i="12"/>
  <c r="AM7" i="12"/>
  <c r="AJ29" i="12"/>
  <c r="AP23" i="12"/>
  <c r="AK18" i="12"/>
  <c r="AJ9" i="12"/>
  <c r="Z9" i="12"/>
  <c r="Z14" i="12"/>
  <c r="Z19" i="12"/>
  <c r="Z24" i="12"/>
  <c r="Z29" i="12"/>
  <c r="Z8" i="12"/>
  <c r="Z13" i="12"/>
  <c r="Z18" i="12"/>
  <c r="Z23" i="12"/>
  <c r="Z10" i="12"/>
  <c r="Z15" i="12"/>
  <c r="Z20" i="12"/>
  <c r="Z25" i="12"/>
  <c r="Z16" i="12"/>
  <c r="Z31" i="12"/>
  <c r="Z11" i="12"/>
  <c r="Z6" i="12"/>
  <c r="Z21" i="12"/>
  <c r="Z30" i="12"/>
  <c r="Z7" i="12"/>
  <c r="Z27" i="12"/>
  <c r="Z12" i="12"/>
  <c r="Z28" i="12"/>
  <c r="Z5" i="12"/>
  <c r="AP5" i="12"/>
  <c r="Z17" i="12"/>
  <c r="Z22" i="12"/>
  <c r="Z26" i="12"/>
  <c r="AS28" i="12"/>
  <c r="AJ27" i="12"/>
  <c r="AL25" i="12"/>
  <c r="AN23" i="12"/>
  <c r="AP21" i="12"/>
  <c r="AR19" i="12"/>
  <c r="AI18" i="12"/>
  <c r="AK16" i="12"/>
  <c r="AM14" i="12"/>
  <c r="AO12" i="12"/>
  <c r="AQ10" i="12"/>
  <c r="AS8" i="12"/>
  <c r="AJ7" i="12"/>
  <c r="AK23" i="12"/>
  <c r="AP8" i="12"/>
  <c r="AQ26" i="12"/>
  <c r="AI14" i="12"/>
  <c r="AI23" i="12"/>
  <c r="AJ12" i="12"/>
  <c r="AO26" i="12"/>
  <c r="AN17" i="12"/>
  <c r="AM8" i="12"/>
  <c r="AP24" i="12"/>
  <c r="AQ13" i="12"/>
  <c r="AJ19" i="12"/>
  <c r="AM6" i="12"/>
  <c r="AP29" i="12"/>
  <c r="AO20" i="12"/>
  <c r="AQ27" i="12"/>
  <c r="AL22" i="12"/>
  <c r="AI15" i="12"/>
  <c r="AO9" i="12"/>
  <c r="AP27" i="12"/>
  <c r="AK22" i="12"/>
  <c r="AS14" i="12"/>
  <c r="AL11" i="12"/>
  <c r="AM29" i="12"/>
  <c r="AS23" i="12"/>
  <c r="AP16" i="12"/>
  <c r="AK11" i="12"/>
  <c r="AJ31" i="12"/>
  <c r="AP25" i="12"/>
  <c r="AM18" i="12"/>
  <c r="AS12" i="12"/>
  <c r="AN7" i="12"/>
  <c r="AC7" i="12"/>
  <c r="AC12" i="12"/>
  <c r="AC17" i="12"/>
  <c r="AC22" i="12"/>
  <c r="AC27" i="12"/>
  <c r="AS5" i="12"/>
  <c r="AC26" i="12"/>
  <c r="AC21" i="12"/>
  <c r="AC9" i="12"/>
  <c r="AC15" i="12"/>
  <c r="AC6" i="12"/>
  <c r="AC30" i="12"/>
  <c r="AC18" i="12"/>
  <c r="AC31" i="12"/>
  <c r="AC14" i="12"/>
  <c r="AC29" i="12"/>
  <c r="AC23" i="12"/>
  <c r="AC5" i="12"/>
  <c r="AC13" i="12"/>
  <c r="AC28" i="12"/>
  <c r="AC8" i="12"/>
  <c r="AC24" i="12"/>
  <c r="AC20" i="12"/>
  <c r="AC25" i="12"/>
  <c r="AC10" i="12"/>
  <c r="AC19" i="12"/>
  <c r="AC16" i="12"/>
  <c r="AC11" i="12"/>
  <c r="AO25" i="12"/>
  <c r="AJ20" i="12"/>
  <c r="AP14" i="12"/>
  <c r="AK9" i="12"/>
  <c r="AR5" i="12"/>
  <c r="AB8" i="12"/>
  <c r="AB13" i="12"/>
  <c r="AB18" i="12"/>
  <c r="AB23" i="12"/>
  <c r="AB28" i="12"/>
  <c r="AB26" i="12"/>
  <c r="AB21" i="12"/>
  <c r="AB16" i="12"/>
  <c r="AB31" i="12"/>
  <c r="AB15" i="12"/>
  <c r="AB27" i="12"/>
  <c r="AB30" i="12"/>
  <c r="AB6" i="12"/>
  <c r="AB12" i="12"/>
  <c r="AB17" i="12"/>
  <c r="AB22" i="12"/>
  <c r="AB7" i="12"/>
  <c r="AB5" i="12"/>
  <c r="AB14" i="12"/>
  <c r="AB19" i="12"/>
  <c r="AB29" i="12"/>
  <c r="AB24" i="12"/>
  <c r="AB9" i="12"/>
  <c r="AB20" i="12"/>
  <c r="AB25" i="12"/>
  <c r="AB10" i="12"/>
  <c r="AB11" i="12"/>
  <c r="AN25" i="12"/>
  <c r="AR21" i="12"/>
  <c r="AO14" i="12"/>
  <c r="AS10" i="12"/>
  <c r="AQ5" i="12"/>
  <c r="AA9" i="12"/>
  <c r="AA14" i="12"/>
  <c r="AA19" i="12"/>
  <c r="AA24" i="12"/>
  <c r="AA29" i="12"/>
  <c r="AA8" i="12"/>
  <c r="AA13" i="12"/>
  <c r="AA18" i="12"/>
  <c r="AA23" i="12"/>
  <c r="AA28" i="12"/>
  <c r="AA21" i="12"/>
  <c r="AA16" i="12"/>
  <c r="AA31" i="12"/>
  <c r="AA11" i="12"/>
  <c r="AA6" i="12"/>
  <c r="AA12" i="12"/>
  <c r="AA30" i="12"/>
  <c r="AA5" i="12"/>
  <c r="AA7" i="12"/>
  <c r="AA27" i="12"/>
  <c r="AA20" i="12"/>
  <c r="AA25" i="12"/>
  <c r="AA10" i="12"/>
  <c r="AA15" i="12"/>
  <c r="AA17" i="12"/>
  <c r="AA22" i="12"/>
  <c r="AA26" i="12"/>
  <c r="AQ30" i="12"/>
  <c r="Y9" i="12"/>
  <c r="Y14" i="12"/>
  <c r="Y19" i="12"/>
  <c r="Y24" i="12"/>
  <c r="Y29" i="12"/>
  <c r="Y11" i="12"/>
  <c r="Y6" i="12"/>
  <c r="Y7" i="12"/>
  <c r="Y18" i="12"/>
  <c r="Y22" i="12"/>
  <c r="Y25" i="12"/>
  <c r="Y17" i="12"/>
  <c r="Y20" i="12"/>
  <c r="AO5" i="12"/>
  <c r="Y5" i="12"/>
  <c r="Y23" i="12"/>
  <c r="Y8" i="12"/>
  <c r="Y12" i="12"/>
  <c r="Y28" i="12"/>
  <c r="Y13" i="12"/>
  <c r="Y15" i="12"/>
  <c r="Y16" i="12"/>
  <c r="Y10" i="12"/>
  <c r="Y30" i="12"/>
  <c r="Y26" i="12"/>
  <c r="Y27" i="12"/>
  <c r="Y21" i="12"/>
  <c r="Y31" i="12"/>
  <c r="AP30" i="12"/>
  <c r="AR28" i="12"/>
  <c r="AI27" i="12"/>
  <c r="AK25" i="12"/>
  <c r="AM23" i="12"/>
  <c r="AO21" i="12"/>
  <c r="AQ19" i="12"/>
  <c r="AS17" i="12"/>
  <c r="AJ16" i="12"/>
  <c r="AL14" i="12"/>
  <c r="AN12" i="12"/>
  <c r="AP10" i="12"/>
  <c r="AR8" i="12"/>
  <c r="AI7" i="12"/>
  <c r="AS24" i="14"/>
  <c r="AS28" i="14"/>
  <c r="AS20" i="14"/>
  <c r="AS8" i="14"/>
  <c r="AS31" i="14"/>
  <c r="AS27" i="14"/>
  <c r="AS23" i="14"/>
  <c r="AS19" i="14"/>
  <c r="AS15" i="14"/>
  <c r="AS11" i="14"/>
  <c r="AS7" i="14"/>
  <c r="AS16" i="14"/>
  <c r="AS30" i="14"/>
  <c r="AS26" i="14"/>
  <c r="AS22" i="14"/>
  <c r="AS18" i="14"/>
  <c r="AS14" i="14"/>
  <c r="AS10" i="14"/>
  <c r="AS6" i="14"/>
  <c r="AS12" i="14"/>
  <c r="AS29" i="14"/>
  <c r="AS25" i="14"/>
  <c r="AS21" i="14"/>
  <c r="AS17" i="14"/>
  <c r="AS13" i="14"/>
  <c r="AS9" i="14"/>
  <c r="AS5" i="14"/>
  <c r="AC29" i="14"/>
  <c r="AC25" i="14"/>
  <c r="AC21" i="14"/>
  <c r="AC17" i="14"/>
  <c r="AC13" i="14"/>
  <c r="AC9" i="14"/>
  <c r="AC5" i="14"/>
  <c r="AC28" i="14"/>
  <c r="AC24" i="14"/>
  <c r="AC20" i="14"/>
  <c r="AC16" i="14"/>
  <c r="AC12" i="14"/>
  <c r="AC8" i="14"/>
  <c r="AC31" i="14"/>
  <c r="AC27" i="14"/>
  <c r="AC23" i="14"/>
  <c r="AC19" i="14"/>
  <c r="AC15" i="14"/>
  <c r="AC11" i="14"/>
  <c r="AC7" i="14"/>
  <c r="AC30" i="14"/>
  <c r="AC26" i="14"/>
  <c r="AC22" i="14"/>
  <c r="AC18" i="14"/>
  <c r="AC14" i="14"/>
  <c r="AC10" i="14"/>
  <c r="AC6" i="14"/>
  <c r="F24" i="11" l="1"/>
  <c r="E24" i="11" s="1"/>
  <c r="AO5" i="14" l="1"/>
  <c r="F17" i="11"/>
  <c r="E17" i="11" s="1"/>
  <c r="F28" i="11"/>
  <c r="E28" i="11" s="1"/>
  <c r="F6" i="11"/>
  <c r="E6" i="11" s="1"/>
  <c r="F19" i="11"/>
  <c r="E19" i="11" s="1"/>
  <c r="F21" i="11"/>
  <c r="E21" i="11" s="1"/>
  <c r="F18" i="11"/>
  <c r="E18" i="11" s="1"/>
  <c r="F9" i="11"/>
  <c r="E9" i="11" s="1"/>
  <c r="F29" i="11"/>
  <c r="E29" i="11" s="1"/>
  <c r="F15" i="11"/>
  <c r="E15" i="11" s="1"/>
  <c r="F25" i="11"/>
  <c r="E25" i="11" s="1"/>
  <c r="F11" i="11"/>
  <c r="E11" i="11" s="1"/>
  <c r="F8" i="11"/>
  <c r="E8" i="11" s="1"/>
  <c r="F13" i="11"/>
  <c r="E13" i="11" s="1"/>
  <c r="F12" i="11"/>
  <c r="E12" i="11" s="1"/>
  <c r="F10" i="11"/>
  <c r="E10" i="11" s="1"/>
  <c r="F22" i="11"/>
  <c r="E22" i="11" s="1"/>
  <c r="F20" i="11"/>
  <c r="E20" i="11" s="1"/>
  <c r="F30" i="11"/>
  <c r="E30" i="11" s="1"/>
  <c r="F7" i="11"/>
  <c r="E7" i="11" s="1"/>
  <c r="F31" i="11"/>
  <c r="E31" i="11" s="1"/>
  <c r="F23" i="11"/>
  <c r="E23" i="11" s="1"/>
  <c r="F5" i="11"/>
  <c r="E5" i="11" s="1"/>
  <c r="F14" i="11"/>
  <c r="E14" i="11" s="1"/>
  <c r="F16" i="11"/>
  <c r="E16" i="11" s="1"/>
  <c r="F27" i="11"/>
  <c r="E27" i="11" s="1"/>
  <c r="F26" i="11"/>
  <c r="E26" i="11" s="1"/>
  <c r="AR31" i="14"/>
  <c r="AN31" i="14"/>
  <c r="AP30" i="14"/>
  <c r="AL30" i="14"/>
  <c r="AQ31" i="14"/>
  <c r="AM31" i="14"/>
  <c r="AI31" i="14"/>
  <c r="AK30" i="14"/>
  <c r="AJ31" i="14"/>
  <c r="AR29" i="14"/>
  <c r="AP28" i="14"/>
  <c r="AN27" i="14"/>
  <c r="AL26" i="14"/>
  <c r="AP24" i="14"/>
  <c r="AJ23" i="14"/>
  <c r="AO20" i="14"/>
  <c r="AJ5" i="14"/>
  <c r="AN29" i="14"/>
  <c r="AL28" i="14"/>
  <c r="AJ27" i="14"/>
  <c r="AR25" i="14"/>
  <c r="AJ25" i="14"/>
  <c r="AR23" i="14"/>
  <c r="AP22" i="14"/>
  <c r="AR21" i="14"/>
  <c r="AJ21" i="14"/>
  <c r="AL20" i="14"/>
  <c r="AN19" i="14"/>
  <c r="AP18" i="14"/>
  <c r="AR17" i="14"/>
  <c r="AJ17" i="14"/>
  <c r="AL16" i="14"/>
  <c r="AN15" i="14"/>
  <c r="AP14" i="14"/>
  <c r="AR13" i="14"/>
  <c r="AJ13" i="14"/>
  <c r="AL12" i="14"/>
  <c r="AN11" i="14"/>
  <c r="AP10" i="14"/>
  <c r="AR9" i="14"/>
  <c r="AJ9" i="14"/>
  <c r="AL8" i="14"/>
  <c r="AN7" i="14"/>
  <c r="AP6" i="14"/>
  <c r="AR5" i="14"/>
  <c r="AM29" i="14"/>
  <c r="AO28" i="14"/>
  <c r="AQ27" i="14"/>
  <c r="AI27" i="14"/>
  <c r="AK26" i="14"/>
  <c r="AM25" i="14"/>
  <c r="AO24" i="14"/>
  <c r="AQ23" i="14"/>
  <c r="AI23" i="14"/>
  <c r="AQ21" i="14"/>
  <c r="AQ19" i="14"/>
  <c r="AJ29" i="14"/>
  <c r="AR27" i="14"/>
  <c r="AP26" i="14"/>
  <c r="AN25" i="14"/>
  <c r="AL24" i="14"/>
  <c r="AN23" i="14"/>
  <c r="AL22" i="14"/>
  <c r="AN21" i="14"/>
  <c r="AP20" i="14"/>
  <c r="AR19" i="14"/>
  <c r="AJ19" i="14"/>
  <c r="AL18" i="14"/>
  <c r="AN17" i="14"/>
  <c r="AP16" i="14"/>
  <c r="AR15" i="14"/>
  <c r="AJ15" i="14"/>
  <c r="AL14" i="14"/>
  <c r="AN13" i="14"/>
  <c r="AP12" i="14"/>
  <c r="AR11" i="14"/>
  <c r="AJ11" i="14"/>
  <c r="AL10" i="14"/>
  <c r="AN9" i="14"/>
  <c r="AP8" i="14"/>
  <c r="AR7" i="14"/>
  <c r="AJ7" i="14"/>
  <c r="AL6" i="14"/>
  <c r="AN5" i="14"/>
  <c r="AO30" i="14"/>
  <c r="AQ29" i="14"/>
  <c r="AI29" i="14"/>
  <c r="AK28" i="14"/>
  <c r="AM27" i="14"/>
  <c r="AO26" i="14"/>
  <c r="AQ25" i="14"/>
  <c r="AI25" i="14"/>
  <c r="AK24" i="14"/>
  <c r="AM23" i="14"/>
  <c r="AO22" i="14"/>
  <c r="AK22" i="14"/>
  <c r="AM21" i="14"/>
  <c r="AI21" i="14"/>
  <c r="AK20" i="14"/>
  <c r="AI19" i="14"/>
  <c r="AK18" i="14"/>
  <c r="AM17" i="14"/>
  <c r="AO16" i="14"/>
  <c r="AQ15" i="14"/>
  <c r="AI15" i="14"/>
  <c r="AK14" i="14"/>
  <c r="AM13" i="14"/>
  <c r="AO12" i="14"/>
  <c r="AQ11" i="14"/>
  <c r="AI11" i="14"/>
  <c r="AK10" i="14"/>
  <c r="AM9" i="14"/>
  <c r="AO8" i="14"/>
  <c r="AK8" i="14"/>
  <c r="AM7" i="14"/>
  <c r="AK6" i="14"/>
  <c r="AI5" i="14"/>
  <c r="AQ5" i="14"/>
  <c r="AM5" i="14"/>
  <c r="AP31" i="14"/>
  <c r="AL31" i="14"/>
  <c r="AR30" i="14"/>
  <c r="AN30" i="14"/>
  <c r="AJ30" i="14"/>
  <c r="AP29" i="14"/>
  <c r="AL29" i="14"/>
  <c r="AR28" i="14"/>
  <c r="AN28" i="14"/>
  <c r="AJ28" i="14"/>
  <c r="AP27" i="14"/>
  <c r="AL27" i="14"/>
  <c r="AR26" i="14"/>
  <c r="AN26" i="14"/>
  <c r="AJ26" i="14"/>
  <c r="AP25" i="14"/>
  <c r="AL25" i="14"/>
  <c r="AR24" i="14"/>
  <c r="AN24" i="14"/>
  <c r="AJ24" i="14"/>
  <c r="AP23" i="14"/>
  <c r="AL23" i="14"/>
  <c r="AR22" i="14"/>
  <c r="AN22" i="14"/>
  <c r="AJ22" i="14"/>
  <c r="AP21" i="14"/>
  <c r="AL21" i="14"/>
  <c r="AR20" i="14"/>
  <c r="AN20" i="14"/>
  <c r="AJ20" i="14"/>
  <c r="AP19" i="14"/>
  <c r="AL19" i="14"/>
  <c r="AR18" i="14"/>
  <c r="AN18" i="14"/>
  <c r="AJ18" i="14"/>
  <c r="AP17" i="14"/>
  <c r="AL17" i="14"/>
  <c r="AR16" i="14"/>
  <c r="AN16" i="14"/>
  <c r="AJ16" i="14"/>
  <c r="AP15" i="14"/>
  <c r="AL15" i="14"/>
  <c r="AR14" i="14"/>
  <c r="AN14" i="14"/>
  <c r="AJ14" i="14"/>
  <c r="AP13" i="14"/>
  <c r="AL13" i="14"/>
  <c r="AR12" i="14"/>
  <c r="AN12" i="14"/>
  <c r="AJ12" i="14"/>
  <c r="AP11" i="14"/>
  <c r="AL11" i="14"/>
  <c r="AR10" i="14"/>
  <c r="AN10" i="14"/>
  <c r="AJ10" i="14"/>
  <c r="AP9" i="14"/>
  <c r="AL9" i="14"/>
  <c r="AR8" i="14"/>
  <c r="AN8" i="14"/>
  <c r="AJ8" i="14"/>
  <c r="AP7" i="14"/>
  <c r="AL7" i="14"/>
  <c r="AR6" i="14"/>
  <c r="AN6" i="14"/>
  <c r="AJ6" i="14"/>
  <c r="AM19" i="14"/>
  <c r="AO18" i="14"/>
  <c r="AQ17" i="14"/>
  <c r="AI17" i="14"/>
  <c r="AK16" i="14"/>
  <c r="AM15" i="14"/>
  <c r="AO14" i="14"/>
  <c r="AQ13" i="14"/>
  <c r="AI13" i="14"/>
  <c r="AK12" i="14"/>
  <c r="AM11" i="14"/>
  <c r="AO10" i="14"/>
  <c r="AQ9" i="14"/>
  <c r="AI9" i="14"/>
  <c r="AQ7" i="14"/>
  <c r="AI7" i="14"/>
  <c r="AO6" i="14"/>
  <c r="AK5" i="14"/>
  <c r="AP5" i="14"/>
  <c r="AL5" i="14"/>
  <c r="AO31" i="14"/>
  <c r="AK31" i="14"/>
  <c r="AQ30" i="14"/>
  <c r="AM30" i="14"/>
  <c r="AI30" i="14"/>
  <c r="AO29" i="14"/>
  <c r="AK29" i="14"/>
  <c r="AQ28" i="14"/>
  <c r="AM28" i="14"/>
  <c r="AI28" i="14"/>
  <c r="AO27" i="14"/>
  <c r="AK27" i="14"/>
  <c r="AQ26" i="14"/>
  <c r="AM26" i="14"/>
  <c r="AI26" i="14"/>
  <c r="AO25" i="14"/>
  <c r="AK25" i="14"/>
  <c r="AQ24" i="14"/>
  <c r="AM24" i="14"/>
  <c r="AI24" i="14"/>
  <c r="AO23" i="14"/>
  <c r="AK23" i="14"/>
  <c r="AQ22" i="14"/>
  <c r="AM22" i="14"/>
  <c r="AI22" i="14"/>
  <c r="AO21" i="14"/>
  <c r="AK21" i="14"/>
  <c r="AQ20" i="14"/>
  <c r="AM20" i="14"/>
  <c r="AI20" i="14"/>
  <c r="AO19" i="14"/>
  <c r="AK19" i="14"/>
  <c r="AQ18" i="14"/>
  <c r="AM18" i="14"/>
  <c r="AI18" i="14"/>
  <c r="AO17" i="14"/>
  <c r="AK17" i="14"/>
  <c r="AQ16" i="14"/>
  <c r="AM16" i="14"/>
  <c r="AI16" i="14"/>
  <c r="AO15" i="14"/>
  <c r="AK15" i="14"/>
  <c r="AQ14" i="14"/>
  <c r="AM14" i="14"/>
  <c r="AI14" i="14"/>
  <c r="AO13" i="14"/>
  <c r="AK13" i="14"/>
  <c r="AQ12" i="14"/>
  <c r="AM12" i="14"/>
  <c r="AI12" i="14"/>
  <c r="AO11" i="14"/>
  <c r="AK11" i="14"/>
  <c r="AQ10" i="14"/>
  <c r="AM10" i="14"/>
  <c r="AI10" i="14"/>
  <c r="AO9" i="14"/>
  <c r="AK9" i="14"/>
  <c r="AQ8" i="14"/>
  <c r="AM8" i="14"/>
  <c r="AI8" i="14"/>
  <c r="AO7" i="14"/>
  <c r="AK7" i="14"/>
  <c r="AQ6" i="14"/>
  <c r="AM6" i="14"/>
  <c r="AI6" i="14"/>
  <c r="C5" i="23"/>
  <c r="AB31" i="14"/>
  <c r="AA31" i="14"/>
  <c r="Z31" i="14"/>
  <c r="Y31" i="14"/>
  <c r="X31" i="14"/>
  <c r="W31" i="14"/>
  <c r="V31" i="14"/>
  <c r="U31" i="14"/>
  <c r="T31" i="14"/>
  <c r="S31" i="14"/>
  <c r="AB30" i="14"/>
  <c r="AA30" i="14"/>
  <c r="Z30" i="14"/>
  <c r="Y30" i="14"/>
  <c r="X30" i="14"/>
  <c r="W30" i="14"/>
  <c r="V30" i="14"/>
  <c r="U30" i="14"/>
  <c r="T30" i="14"/>
  <c r="S30" i="14"/>
  <c r="AB29" i="14"/>
  <c r="AA29" i="14"/>
  <c r="Z29" i="14"/>
  <c r="Y29" i="14"/>
  <c r="X29" i="14"/>
  <c r="W29" i="14"/>
  <c r="V29" i="14"/>
  <c r="U29" i="14"/>
  <c r="T29" i="14"/>
  <c r="S29" i="14"/>
  <c r="AB28" i="14"/>
  <c r="AA28" i="14"/>
  <c r="Z28" i="14"/>
  <c r="Y28" i="14"/>
  <c r="X28" i="14"/>
  <c r="W28" i="14"/>
  <c r="V28" i="14"/>
  <c r="U28" i="14"/>
  <c r="T28" i="14"/>
  <c r="S28" i="14"/>
  <c r="AB27" i="14"/>
  <c r="AA27" i="14"/>
  <c r="Z27" i="14"/>
  <c r="Y27" i="14"/>
  <c r="X27" i="14"/>
  <c r="W27" i="14"/>
  <c r="V27" i="14"/>
  <c r="U27" i="14"/>
  <c r="T27" i="14"/>
  <c r="S27" i="14"/>
  <c r="AB26" i="14"/>
  <c r="AA26" i="14"/>
  <c r="Z26" i="14"/>
  <c r="Y26" i="14"/>
  <c r="X26" i="14"/>
  <c r="W26" i="14"/>
  <c r="V26" i="14"/>
  <c r="U26" i="14"/>
  <c r="T26" i="14"/>
  <c r="S26" i="14"/>
  <c r="AB25" i="14"/>
  <c r="AA25" i="14"/>
  <c r="Z25" i="14"/>
  <c r="Y25" i="14"/>
  <c r="X25" i="14"/>
  <c r="W25" i="14"/>
  <c r="V25" i="14"/>
  <c r="U25" i="14"/>
  <c r="T25" i="14"/>
  <c r="S25" i="14"/>
  <c r="AB24" i="14"/>
  <c r="AA24" i="14"/>
  <c r="Z24" i="14"/>
  <c r="Y24" i="14"/>
  <c r="X24" i="14"/>
  <c r="W24" i="14"/>
  <c r="V24" i="14"/>
  <c r="U24" i="14"/>
  <c r="T24" i="14"/>
  <c r="S24" i="14"/>
  <c r="AB23" i="14"/>
  <c r="AA23" i="14"/>
  <c r="Z23" i="14"/>
  <c r="Y23" i="14"/>
  <c r="X23" i="14"/>
  <c r="W23" i="14"/>
  <c r="V23" i="14"/>
  <c r="U23" i="14"/>
  <c r="T23" i="14"/>
  <c r="S23" i="14"/>
  <c r="AB22" i="14"/>
  <c r="AA22" i="14"/>
  <c r="Z22" i="14"/>
  <c r="Y22" i="14"/>
  <c r="X22" i="14"/>
  <c r="W22" i="14"/>
  <c r="V22" i="14"/>
  <c r="U22" i="14"/>
  <c r="T22" i="14"/>
  <c r="S22" i="14"/>
  <c r="AB21" i="14"/>
  <c r="AA21" i="14"/>
  <c r="Z21" i="14"/>
  <c r="Y21" i="14"/>
  <c r="X21" i="14"/>
  <c r="W21" i="14"/>
  <c r="V21" i="14"/>
  <c r="U21" i="14"/>
  <c r="T21" i="14"/>
  <c r="S21" i="14"/>
  <c r="AB20" i="14"/>
  <c r="AA20" i="14"/>
  <c r="Z20" i="14"/>
  <c r="Y20" i="14"/>
  <c r="X20" i="14"/>
  <c r="W20" i="14"/>
  <c r="V20" i="14"/>
  <c r="U20" i="14"/>
  <c r="T20" i="14"/>
  <c r="S20" i="14"/>
  <c r="AB19" i="14"/>
  <c r="AA19" i="14"/>
  <c r="Z19" i="14"/>
  <c r="Y19" i="14"/>
  <c r="X19" i="14"/>
  <c r="W19" i="14"/>
  <c r="V19" i="14"/>
  <c r="U19" i="14"/>
  <c r="T19" i="14"/>
  <c r="S19" i="14"/>
  <c r="AB18" i="14"/>
  <c r="AA18" i="14"/>
  <c r="Z18" i="14"/>
  <c r="Y18" i="14"/>
  <c r="X18" i="14"/>
  <c r="W18" i="14"/>
  <c r="V18" i="14"/>
  <c r="U18" i="14"/>
  <c r="T18" i="14"/>
  <c r="S18" i="14"/>
  <c r="AB17" i="14"/>
  <c r="AA17" i="14"/>
  <c r="Z17" i="14"/>
  <c r="Y17" i="14"/>
  <c r="X17" i="14"/>
  <c r="W17" i="14"/>
  <c r="V17" i="14"/>
  <c r="U17" i="14"/>
  <c r="T17" i="14"/>
  <c r="S17" i="14"/>
  <c r="AB16" i="14"/>
  <c r="AA16" i="14"/>
  <c r="Z16" i="14"/>
  <c r="Y16" i="14"/>
  <c r="X16" i="14"/>
  <c r="W16" i="14"/>
  <c r="V16" i="14"/>
  <c r="U16" i="14"/>
  <c r="T16" i="14"/>
  <c r="S16" i="14"/>
  <c r="AB15" i="14"/>
  <c r="AA15" i="14"/>
  <c r="Z15" i="14"/>
  <c r="Y15" i="14"/>
  <c r="X15" i="14"/>
  <c r="W15" i="14"/>
  <c r="V15" i="14"/>
  <c r="U15" i="14"/>
  <c r="T15" i="14"/>
  <c r="S15" i="14"/>
  <c r="AB14" i="14"/>
  <c r="AA14" i="14"/>
  <c r="Z14" i="14"/>
  <c r="Y14" i="14"/>
  <c r="X14" i="14"/>
  <c r="W14" i="14"/>
  <c r="V14" i="14"/>
  <c r="U14" i="14"/>
  <c r="T14" i="14"/>
  <c r="S14" i="14"/>
  <c r="AB13" i="14"/>
  <c r="AA13" i="14"/>
  <c r="Z13" i="14"/>
  <c r="Y13" i="14"/>
  <c r="X13" i="14"/>
  <c r="W13" i="14"/>
  <c r="V13" i="14"/>
  <c r="U13" i="14"/>
  <c r="T13" i="14"/>
  <c r="S13" i="14"/>
  <c r="AB12" i="14"/>
  <c r="AA12" i="14"/>
  <c r="Z12" i="14"/>
  <c r="Y12" i="14"/>
  <c r="X12" i="14"/>
  <c r="W12" i="14"/>
  <c r="V12" i="14"/>
  <c r="U12" i="14"/>
  <c r="T12" i="14"/>
  <c r="S12" i="14"/>
  <c r="AB11" i="14"/>
  <c r="AA11" i="14"/>
  <c r="Z11" i="14"/>
  <c r="Y11" i="14"/>
  <c r="X11" i="14"/>
  <c r="W11" i="14"/>
  <c r="V11" i="14"/>
  <c r="U11" i="14"/>
  <c r="T11" i="14"/>
  <c r="S11" i="14"/>
  <c r="AB10" i="14"/>
  <c r="AA10" i="14"/>
  <c r="Z10" i="14"/>
  <c r="Y10" i="14"/>
  <c r="X10" i="14"/>
  <c r="W10" i="14"/>
  <c r="V10" i="14"/>
  <c r="U10" i="14"/>
  <c r="T10" i="14"/>
  <c r="S10" i="14"/>
  <c r="AB9" i="14"/>
  <c r="AA9" i="14"/>
  <c r="Z9" i="14"/>
  <c r="Y9" i="14"/>
  <c r="X9" i="14"/>
  <c r="W9" i="14"/>
  <c r="V9" i="14"/>
  <c r="U9" i="14"/>
  <c r="T9" i="14"/>
  <c r="S9" i="14"/>
  <c r="AB8" i="14"/>
  <c r="AA8" i="14"/>
  <c r="Z8" i="14"/>
  <c r="Y8" i="14"/>
  <c r="X8" i="14"/>
  <c r="W8" i="14"/>
  <c r="V8" i="14"/>
  <c r="U8" i="14"/>
  <c r="T8" i="14"/>
  <c r="S8" i="14"/>
  <c r="AB7" i="14"/>
  <c r="AA7" i="14"/>
  <c r="Z7" i="14"/>
  <c r="Y7" i="14"/>
  <c r="X7" i="14"/>
  <c r="W7" i="14"/>
  <c r="V7" i="14"/>
  <c r="U7" i="14"/>
  <c r="T7" i="14"/>
  <c r="S7" i="14"/>
  <c r="AB6" i="14"/>
  <c r="AA6" i="14"/>
  <c r="Z6" i="14"/>
  <c r="Y6" i="14"/>
  <c r="X6" i="14"/>
  <c r="W6" i="14"/>
  <c r="V6" i="14"/>
  <c r="U6" i="14"/>
  <c r="T6" i="14"/>
  <c r="S6" i="14"/>
  <c r="AB5" i="14"/>
  <c r="AA5" i="14"/>
  <c r="Z5" i="14"/>
  <c r="Y5" i="14"/>
  <c r="X5" i="14"/>
  <c r="W5" i="14"/>
  <c r="V5" i="14"/>
  <c r="U5" i="14"/>
  <c r="T5" i="14"/>
  <c r="S5" i="14"/>
</calcChain>
</file>

<file path=xl/sharedStrings.xml><?xml version="1.0" encoding="utf-8"?>
<sst xmlns="http://schemas.openxmlformats.org/spreadsheetml/2006/main" count="641" uniqueCount="157">
  <si>
    <t>Brasil, Grandes Regiões
e
Unidades da Federação</t>
  </si>
  <si>
    <t xml:space="preserve">               Brasil</t>
  </si>
  <si>
    <t xml:space="preserve">          Norte</t>
  </si>
  <si>
    <t>Rondônia</t>
  </si>
  <si>
    <t>Acre</t>
  </si>
  <si>
    <t>Amazonas</t>
  </si>
  <si>
    <t>Roraima</t>
  </si>
  <si>
    <t>Pará</t>
  </si>
  <si>
    <t>Amapá</t>
  </si>
  <si>
    <t>Tocantins</t>
  </si>
  <si>
    <t xml:space="preserve">          Nordeste</t>
  </si>
  <si>
    <t>Maranhão</t>
  </si>
  <si>
    <t>Piauí</t>
  </si>
  <si>
    <t>Ceará</t>
  </si>
  <si>
    <t>Rio Grande do Norte</t>
  </si>
  <si>
    <t>Paraíba</t>
  </si>
  <si>
    <t>Pernambuco</t>
  </si>
  <si>
    <t>Alagoas</t>
  </si>
  <si>
    <t>Sergipe</t>
  </si>
  <si>
    <t>Bahia</t>
  </si>
  <si>
    <t xml:space="preserve">          Sudeste</t>
  </si>
  <si>
    <t>Minas Gerais</t>
  </si>
  <si>
    <t>Espírito Santo</t>
  </si>
  <si>
    <t>Rio de Janeiro</t>
  </si>
  <si>
    <t>São Paulo</t>
  </si>
  <si>
    <t xml:space="preserve">          Sul</t>
  </si>
  <si>
    <t>Paraná</t>
  </si>
  <si>
    <t>Santa Catarina</t>
  </si>
  <si>
    <t>Rio Grande do Sul</t>
  </si>
  <si>
    <t xml:space="preserve">          Centro-Oeste</t>
  </si>
  <si>
    <t>Mato Grosso do Sul</t>
  </si>
  <si>
    <t xml:space="preserve">Mato Grosso </t>
  </si>
  <si>
    <t>Goiás</t>
  </si>
  <si>
    <t>Distrito Federal</t>
  </si>
  <si>
    <t>Fonte: IBGE, em parceria com os Órgãos Estaduais de Estatística, Secretarias Estaduais de Governo e Superintendência da Zona Franca de Manaus - SUFRAMA.</t>
  </si>
  <si>
    <t>Participação no Produto Interno Bruto (%)</t>
  </si>
  <si>
    <t>Total das Atividades</t>
  </si>
  <si>
    <t>Indústrias extrativas</t>
  </si>
  <si>
    <t>Indústrias de transformação</t>
  </si>
  <si>
    <t>Eletricidade e gás, água, esgoto, atividades de gestão de resíduos e descontaminação</t>
  </si>
  <si>
    <t>Construção</t>
  </si>
  <si>
    <t>Comércio e reparação de veículos automotores e motocicletas</t>
  </si>
  <si>
    <t>Transporte, armazenagem e correio</t>
  </si>
  <si>
    <t>Informação e comunicação</t>
  </si>
  <si>
    <t>Atividades financeiras, de seguros e serviços relacionados</t>
  </si>
  <si>
    <t>Atividades imobiliárias</t>
  </si>
  <si>
    <t>Administração, defesa, educação e saúde públicas e seguridade social</t>
  </si>
  <si>
    <t>Agropecuária</t>
  </si>
  <si>
    <t>Indústria</t>
  </si>
  <si>
    <t>Serviços</t>
  </si>
  <si>
    <t>PIB per capita (R$)</t>
  </si>
  <si>
    <t>Brasil</t>
  </si>
  <si>
    <t>Sudeste</t>
  </si>
  <si>
    <t>RO</t>
  </si>
  <si>
    <t>AC</t>
  </si>
  <si>
    <t>AM</t>
  </si>
  <si>
    <t>PA</t>
  </si>
  <si>
    <t>TO</t>
  </si>
  <si>
    <t>MA</t>
  </si>
  <si>
    <t>PI</t>
  </si>
  <si>
    <t>CE</t>
  </si>
  <si>
    <t>PE</t>
  </si>
  <si>
    <t>AL</t>
  </si>
  <si>
    <t>SE</t>
  </si>
  <si>
    <t>BA</t>
  </si>
  <si>
    <t>ES</t>
  </si>
  <si>
    <t>RR</t>
  </si>
  <si>
    <t>AP</t>
  </si>
  <si>
    <t>RN</t>
  </si>
  <si>
    <t>PB</t>
  </si>
  <si>
    <t>MG</t>
  </si>
  <si>
    <t>RJ</t>
  </si>
  <si>
    <t>SP</t>
  </si>
  <si>
    <t>PR</t>
  </si>
  <si>
    <t>SC</t>
  </si>
  <si>
    <t>RS</t>
  </si>
  <si>
    <t>MS</t>
  </si>
  <si>
    <t>MT</t>
  </si>
  <si>
    <t>GO</t>
  </si>
  <si>
    <t>DF</t>
  </si>
  <si>
    <t>Indicadores</t>
  </si>
  <si>
    <t>PIB corrente, a preços de mercado (R$ 1 000 000)</t>
  </si>
  <si>
    <t>Participação no PIB do Brasil (%)</t>
  </si>
  <si>
    <t>PIB corrente, PIB per capita e participação no PIB do Brasil</t>
  </si>
  <si>
    <t>Posição</t>
  </si>
  <si>
    <t>AGROPECUÁRIA</t>
  </si>
  <si>
    <t>INDÚSTRIA</t>
  </si>
  <si>
    <t>SERVIÇOS</t>
  </si>
  <si>
    <t>Atividades</t>
  </si>
  <si>
    <t>Mato Grosso</t>
  </si>
  <si>
    <t>PIB</t>
  </si>
  <si>
    <t>PIB per capita</t>
  </si>
  <si>
    <t>Representatividade ES/BR (%)</t>
  </si>
  <si>
    <t>Variação real (%)</t>
  </si>
  <si>
    <t>Taxa anual do PIB</t>
  </si>
  <si>
    <t>Taxa anual do PIB per capita</t>
  </si>
  <si>
    <t>Composição do PIB (R$ milhões)</t>
  </si>
  <si>
    <t>Valor adicionado bruto a preço básico corrente</t>
  </si>
  <si>
    <t>Impostos sobre produtos, líquidos de subsídios</t>
  </si>
  <si>
    <t>Produto interno bruto a preço de mercado corrente</t>
  </si>
  <si>
    <t>Indicador per capita (R$)</t>
  </si>
  <si>
    <t>Nº</t>
  </si>
  <si>
    <t>Título</t>
  </si>
  <si>
    <t xml:space="preserve">Fonte: IBGE/IJSN. </t>
  </si>
  <si>
    <t>Elaboração: Coordenação de Estudos Econômicos - CEE/IJSN.</t>
  </si>
  <si>
    <t>Produto Interno Bruto per capita do Brasil, segundo as Grandes Regiões e Unidades da Federação, 2010 - 2020</t>
  </si>
  <si>
    <t>Participação das Grandes Regiões e Unidades da Federação no Produto Interno Bruto - 2010-2020</t>
  </si>
  <si>
    <t>Seção</t>
  </si>
  <si>
    <t>Resumo do resultados do PIB do Espírito Santo - 2002-2020</t>
  </si>
  <si>
    <t>1</t>
  </si>
  <si>
    <t>2.1</t>
  </si>
  <si>
    <t>2.2</t>
  </si>
  <si>
    <t>2.3</t>
  </si>
  <si>
    <t>2.4</t>
  </si>
  <si>
    <t>2.5</t>
  </si>
  <si>
    <t>2.6</t>
  </si>
  <si>
    <t>2.7</t>
  </si>
  <si>
    <t>2.8</t>
  </si>
  <si>
    <t>2.9</t>
  </si>
  <si>
    <t>2.10</t>
  </si>
  <si>
    <t>Variação em volume do Produto Interno Bruto, Brasil, Sudeste e Espírito Santo - 2011-2020</t>
  </si>
  <si>
    <t>Ranking da taxa de variação em volume das UFs - 2020/2019</t>
  </si>
  <si>
    <t>Gráfico 4 – Participação dos setores no VAB Estadual - 2010-2021</t>
  </si>
  <si>
    <t>Outros serviços</t>
  </si>
  <si>
    <t>Produto Interno Bruto (valores correntes R$ milhões) - Brasil, Grandes Regiões e Unidades da Federação - 2002-2023</t>
  </si>
  <si>
    <t>Participação (%) das Grandes Regiões e Unidades da Federação no Produto Interno Bruto do Brasil - 2002-2023</t>
  </si>
  <si>
    <t>Série encadeada do volume do Produto Interno Bruto (base:2010 = 100), segundo Brasil, Grandes Regiões e Unidades da Federação - 2002-2023</t>
  </si>
  <si>
    <t>Valor adicionado bruto (R$ milhões), segundo Brasil, Grandes Regiões e Unidades da federação - 2002-2023</t>
  </si>
  <si>
    <t>Variação (%) real do Produto Interno Bruto, segundo Brasil, Grandes Regiões e Unidades da Federação - 2002-2023</t>
  </si>
  <si>
    <t>Produto Interno Bruto per capita (R$) do Brasil, segundo as Grandes Regiões e Unidades da Federação - 2002 - 2023</t>
  </si>
  <si>
    <t>Participação (%) das atividades econômicas no Valor Adicionado Bruto do Espírito Santo - 2002-2023</t>
  </si>
  <si>
    <t>Participação (%) das atividades do Espírito Santo no valor adicionado bruto das atividades econômicas do Brasil - 2002-2023</t>
  </si>
  <si>
    <t>Gráfico 3 – Variação (%) em volume do valor adicionado das atividades econômicas no Espírito Santo - 2023/2022</t>
  </si>
  <si>
    <t>Resumo dos resultados do Produto Interno Bruto (PIB) do Espírito Santo - 2002-2023</t>
  </si>
  <si>
    <t>Produto Interno Bruto (PIB) - Espírito Santo - 2002 a 2023</t>
  </si>
  <si>
    <t>Produto Interno Bruto (PIB) do Espírito Santo - 2002 a 2023 - Série retropolada</t>
  </si>
  <si>
    <t>Série encadeada do volume do valor adicionado bruto do Espírito Santo, por atividades econômicas - 2002-2023</t>
  </si>
  <si>
    <t>Variação real (%) do valor adicionado bruto do Espírito Santo, por Atividade Econômica - 2002-2023</t>
  </si>
  <si>
    <t>GOVERNO DO ESTADO DO ESPÍRITO SANTO</t>
  </si>
  <si>
    <t>José Renato Casagrande</t>
  </si>
  <si>
    <t>VICE-GOVERNADORIA</t>
  </si>
  <si>
    <t>Ricardo Ferraço</t>
  </si>
  <si>
    <t>SECRETARIA DE ECONOMIA E PLANEJAMENTO – SEP</t>
  </si>
  <si>
    <t>Álvaro Rogério Duboc Fajardo</t>
  </si>
  <si>
    <t>INSTITUTO JONES DOS SANTOS NEVES – IJSN</t>
  </si>
  <si>
    <t xml:space="preserve">Diretor Presidente </t>
  </si>
  <si>
    <t>Diretoria de Estudos e Pesquisas</t>
  </si>
  <si>
    <t>Pablo Silva Lira</t>
  </si>
  <si>
    <t>Pablo Medeiros Jabor</t>
  </si>
  <si>
    <t>Diretoria de Integração e Projetos Especiais</t>
  </si>
  <si>
    <t>Diretoria de Gestão Administrativa</t>
  </si>
  <si>
    <t>Antônio Ricardo F. da Rocha</t>
  </si>
  <si>
    <t>Katia Cesconeto de Paula</t>
  </si>
  <si>
    <t>Coordenação Geral</t>
  </si>
  <si>
    <t>Edna Morais Tresinari</t>
  </si>
  <si>
    <t>Elaboração</t>
  </si>
  <si>
    <t>Adriano do Carmo Santos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</si>
</sst>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0.0"/>
    <numFmt numFmtId="165" formatCode="_-* #,##0_-;\-* #,##0_-;_-* &quot;-&quot;??_-;_-@_-"/>
    <numFmt numFmtId="166" formatCode="#,##0.0"/>
    <numFmt numFmtId="167" formatCode="_-* #,##0.0_-;\-* #,##0.0_-;_-* &quot;-&quot;??_-;_-@_-"/>
    <numFmt numFmtId="168" formatCode="##0.0"/>
    <numFmt numFmtId="169" formatCode="[$R$-416]&quot; &quot;#,##0.00;[Red]&quot;-&quot;[$R$-416]&quot; &quot;#,##0.00"/>
    <numFmt numFmtId="170" formatCode="#,##0.00&quot; &quot;;#,##0.00&quot; &quot;;&quot;-&quot;#&quot; &quot;;&quot; &quot;@&quot; &quot;"/>
  </numFmts>
  <fonts count="9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indexed="8"/>
      <name val="Arial"/>
      <family val="2"/>
    </font>
    <font>
      <sz val="10"/>
      <color theme="0"/>
      <name val="Calibri Light"/>
      <family val="1"/>
      <scheme val="maj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b/>
      <sz val="13"/>
      <color rgb="FF18203D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name val="Arial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"/>
      <color rgb="FF333333"/>
      <name val="Arial"/>
      <family val="2"/>
    </font>
    <font>
      <u/>
      <sz val="11"/>
      <color theme="1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name val="Arial"/>
      <family val="2"/>
    </font>
    <font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indexed="8"/>
      <name val="Arial"/>
      <family val="2"/>
    </font>
    <font>
      <sz val="6"/>
      <color indexed="8"/>
      <name val="Arial"/>
    </font>
    <font>
      <b/>
      <sz val="9"/>
      <color theme="0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Bookman Old Style"/>
      <family val="1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z val="16"/>
      <color indexed="8"/>
      <name val="Arial"/>
      <family val="2"/>
    </font>
    <font>
      <b/>
      <i/>
      <u/>
      <sz val="11"/>
      <color indexed="8"/>
      <name val="Arial"/>
      <family val="2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b/>
      <sz val="10"/>
      <color rgb="FF000000"/>
      <name val="Liberation Sans"/>
      <family val="2"/>
    </font>
    <font>
      <sz val="10"/>
      <color rgb="FFFFFFFF"/>
      <name val="Liberation Sans"/>
      <family val="2"/>
    </font>
    <font>
      <sz val="10"/>
      <color rgb="FFFFFFFF"/>
      <name val="Calibri"/>
      <family val="2"/>
    </font>
    <font>
      <b/>
      <sz val="10"/>
      <color rgb="FF000000"/>
      <name val="Calibri"/>
      <family val="2"/>
    </font>
    <font>
      <sz val="10"/>
      <color rgb="FFCC0000"/>
      <name val="Liberation Sans"/>
      <family val="2"/>
    </font>
    <font>
      <sz val="10"/>
      <color rgb="FFFF0000"/>
      <name val="Liberation Sans"/>
      <family val="2"/>
    </font>
    <font>
      <sz val="11"/>
      <color rgb="FF800080"/>
      <name val="Calibri"/>
      <family val="2"/>
    </font>
    <font>
      <sz val="10"/>
      <color rgb="FFCC0000"/>
      <name val="Calibri"/>
      <family val="2"/>
    </font>
    <font>
      <sz val="11"/>
      <color rgb="FF008000"/>
      <name val="Calibri"/>
      <family val="2"/>
    </font>
    <font>
      <b/>
      <sz val="11"/>
      <color rgb="FFFF9900"/>
      <name val="Calibri"/>
      <family val="2"/>
    </font>
    <font>
      <sz val="10"/>
      <color rgb="FF000000"/>
      <name val="Arial"/>
      <family val="2"/>
    </font>
    <font>
      <b/>
      <sz val="11"/>
      <color rgb="FFFFFFFF"/>
      <name val="Calibri"/>
      <family val="2"/>
    </font>
    <font>
      <sz val="11"/>
      <color rgb="FFFF9900"/>
      <name val="Calibri"/>
      <family val="2"/>
    </font>
    <font>
      <sz val="11"/>
      <color rgb="FF333399"/>
      <name val="Calibri"/>
      <family val="2"/>
    </font>
    <font>
      <b/>
      <sz val="10"/>
      <color rgb="FFFFFFFF"/>
      <name val="Liberation Sans"/>
      <family val="2"/>
    </font>
    <font>
      <b/>
      <sz val="10"/>
      <color rgb="FFFFFFFF"/>
      <name val="Calibri"/>
      <family val="2"/>
    </font>
    <font>
      <sz val="11"/>
      <color theme="1"/>
      <name val="Liberation Sans"/>
      <family val="2"/>
    </font>
    <font>
      <i/>
      <sz val="11"/>
      <color rgb="FF808080"/>
      <name val="Calibri"/>
      <family val="2"/>
    </font>
    <font>
      <i/>
      <sz val="10"/>
      <color rgb="FF808080"/>
      <name val="Liberation Sans"/>
      <family val="2"/>
    </font>
    <font>
      <i/>
      <sz val="10"/>
      <color rgb="FF808080"/>
      <name val="Calibri"/>
      <family val="2"/>
    </font>
    <font>
      <sz val="10"/>
      <color rgb="FF006600"/>
      <name val="Liberation Sans"/>
      <family val="2"/>
    </font>
    <font>
      <sz val="10"/>
      <color rgb="FF008000"/>
      <name val="Liberation Sans"/>
      <family val="2"/>
    </font>
    <font>
      <sz val="10"/>
      <color rgb="FF006600"/>
      <name val="Calibri"/>
      <family val="2"/>
    </font>
    <font>
      <b/>
      <sz val="24"/>
      <color rgb="FF000000"/>
      <name val="Liberation Sans"/>
      <family val="2"/>
    </font>
    <font>
      <b/>
      <sz val="24"/>
      <color rgb="FF000000"/>
      <name val="Calibri"/>
      <family val="2"/>
    </font>
    <font>
      <sz val="18"/>
      <color rgb="FF000000"/>
      <name val="Liberation Sans"/>
      <family val="2"/>
    </font>
    <font>
      <b/>
      <sz val="15"/>
      <color rgb="FF003366"/>
      <name val="Calibri"/>
      <family val="2"/>
    </font>
    <font>
      <sz val="18"/>
      <color rgb="FF000000"/>
      <name val="Calibri"/>
      <family val="2"/>
    </font>
    <font>
      <sz val="12"/>
      <color rgb="FF000000"/>
      <name val="Liberation Sans"/>
      <family val="2"/>
    </font>
    <font>
      <b/>
      <sz val="13"/>
      <color rgb="FF003366"/>
      <name val="Calibri"/>
      <family val="2"/>
    </font>
    <font>
      <sz val="12"/>
      <color rgb="FF000000"/>
      <name val="Calibri"/>
      <family val="2"/>
    </font>
    <font>
      <b/>
      <sz val="11"/>
      <color rgb="FF003366"/>
      <name val="Calibri"/>
      <family val="2"/>
    </font>
    <font>
      <b/>
      <i/>
      <sz val="16"/>
      <color rgb="FF000000"/>
      <name val="Arial"/>
      <family val="2"/>
    </font>
    <font>
      <u/>
      <sz val="10"/>
      <color rgb="FF0000EE"/>
      <name val="Calibri"/>
      <family val="2"/>
    </font>
    <font>
      <sz val="11"/>
      <color rgb="FF993300"/>
      <name val="Calibri"/>
      <family val="2"/>
    </font>
    <font>
      <sz val="10"/>
      <color rgb="FF996600"/>
      <name val="Liberation Sans"/>
      <family val="2"/>
    </font>
    <font>
      <sz val="10"/>
      <color rgb="FF993300"/>
      <name val="Liberation Sans"/>
      <family val="2"/>
    </font>
    <font>
      <sz val="10"/>
      <color rgb="FF996600"/>
      <name val="Calibri"/>
      <family val="2"/>
    </font>
    <font>
      <sz val="8"/>
      <color theme="1"/>
      <name val="Arial"/>
      <family val="2"/>
    </font>
    <font>
      <sz val="8"/>
      <color rgb="FF000000"/>
      <name val="Arial"/>
      <family val="2"/>
    </font>
    <font>
      <sz val="10"/>
      <color rgb="FF000000"/>
      <name val="Bookman Old Style1"/>
      <family val="1"/>
    </font>
    <font>
      <sz val="11"/>
      <color rgb="FF000000"/>
      <name val="Liberation Sans"/>
      <family val="2"/>
    </font>
    <font>
      <sz val="10"/>
      <color rgb="FF000000"/>
      <name val="Bookman Old Style"/>
      <family val="1"/>
    </font>
    <font>
      <sz val="10"/>
      <color rgb="FF333333"/>
      <name val="Liberation Sans"/>
      <family val="2"/>
    </font>
    <font>
      <sz val="10"/>
      <color rgb="FF333333"/>
      <name val="Calibri"/>
      <family val="2"/>
    </font>
    <font>
      <b/>
      <sz val="11"/>
      <color rgb="FF333333"/>
      <name val="Calibri"/>
      <family val="2"/>
    </font>
    <font>
      <b/>
      <i/>
      <u/>
      <sz val="11"/>
      <color rgb="FF000000"/>
      <name val="Arial"/>
      <family val="2"/>
    </font>
    <font>
      <sz val="11"/>
      <color rgb="FFFF0000"/>
      <name val="Calibri"/>
      <family val="2"/>
    </font>
    <font>
      <b/>
      <sz val="18"/>
      <color rgb="FF003366"/>
      <name val="Cambria"/>
      <family val="1"/>
    </font>
    <font>
      <b/>
      <sz val="11"/>
      <color rgb="FF000000"/>
      <name val="Calibri"/>
      <family val="2"/>
    </font>
    <font>
      <sz val="6"/>
      <color indexed="8"/>
      <name val="Arial"/>
      <family val="2"/>
    </font>
    <font>
      <sz val="7"/>
      <color indexed="8"/>
      <name val="Univers"/>
      <family val="2"/>
    </font>
    <font>
      <b/>
      <sz val="11"/>
      <color theme="4" tint="-0.249977111117893"/>
      <name val="Calibri"/>
      <family val="2"/>
      <scheme val="minor"/>
    </font>
    <font>
      <b/>
      <sz val="11"/>
      <color theme="9"/>
      <name val="Calibri"/>
      <family val="2"/>
      <scheme val="minor"/>
    </font>
    <font>
      <sz val="11"/>
      <color theme="9"/>
      <name val="Calibri"/>
      <family val="2"/>
      <scheme val="minor"/>
    </font>
  </fonts>
  <fills count="60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18203D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C0C0C0"/>
        <bgColor rgb="FFC0C0C0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FFCCCC"/>
        <bgColor rgb="FFFFCCCC"/>
      </patternFill>
    </fill>
    <fill>
      <patternFill patternType="solid">
        <fgColor rgb="FF969696"/>
        <bgColor rgb="FF969696"/>
      </patternFill>
    </fill>
    <fill>
      <patternFill patternType="solid">
        <fgColor rgb="FFCC0000"/>
        <bgColor rgb="FFCC0000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8">
    <border>
      <left/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/>
      <top style="thin">
        <color theme="0"/>
      </top>
      <bottom style="thin">
        <color indexed="64"/>
      </bottom>
      <diagonal/>
    </border>
    <border>
      <left style="medium">
        <color indexed="64"/>
      </left>
      <right style="thin">
        <color theme="0"/>
      </right>
      <top style="medium">
        <color indexed="64"/>
      </top>
      <bottom/>
      <diagonal/>
    </border>
    <border>
      <left style="thin">
        <color theme="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rgb="FF333399"/>
      </bottom>
      <diagonal/>
    </border>
    <border>
      <left/>
      <right/>
      <top/>
      <bottom style="medium">
        <color rgb="FFC0C0C0"/>
      </bottom>
      <diagonal/>
    </border>
    <border>
      <left/>
      <right/>
      <top/>
      <bottom style="thin">
        <color rgb="FF0066CC"/>
      </bottom>
      <diagonal/>
    </border>
    <border>
      <left/>
      <right/>
      <top/>
      <bottom style="thin">
        <color rgb="FF00000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 style="thin">
        <color rgb="FF333399"/>
      </top>
      <bottom style="double">
        <color indexed="64"/>
      </bottom>
      <diagonal/>
    </border>
    <border>
      <left/>
      <right/>
      <top style="thin">
        <color rgb="FF333399"/>
      </top>
      <bottom style="thin">
        <color rgb="FF000000"/>
      </bottom>
      <diagonal/>
    </border>
  </borders>
  <cellStyleXfs count="572">
    <xf numFmtId="0" fontId="0" fillId="0" borderId="0"/>
    <xf numFmtId="43" fontId="1" fillId="0" borderId="0" applyFont="0" applyFill="0" applyBorder="0" applyAlignment="0" applyProtection="0"/>
    <xf numFmtId="0" fontId="1" fillId="4" borderId="0" applyNumberFormat="0" applyBorder="0" applyAlignment="0" applyProtection="0"/>
    <xf numFmtId="0" fontId="6" fillId="0" borderId="0" applyNumberFormat="0" applyFill="0" applyBorder="0" applyAlignment="0" applyProtection="0"/>
    <xf numFmtId="0" fontId="7" fillId="0" borderId="6" applyNumberFormat="0" applyFill="0" applyAlignment="0" applyProtection="0"/>
    <xf numFmtId="0" fontId="10" fillId="0" borderId="0"/>
    <xf numFmtId="0" fontId="1" fillId="0" borderId="0"/>
    <xf numFmtId="9" fontId="1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20" fillId="0" borderId="0" applyFill="0" applyProtection="0"/>
    <xf numFmtId="0" fontId="42" fillId="31" borderId="0"/>
    <xf numFmtId="0" fontId="22" fillId="9" borderId="0" applyNumberFormat="0" applyBorder="0" applyAlignment="0" applyProtection="0"/>
    <xf numFmtId="0" fontId="42" fillId="31" borderId="0"/>
    <xf numFmtId="0" fontId="42" fillId="32" borderId="0"/>
    <xf numFmtId="0" fontId="22" fillId="10" borderId="0" applyNumberFormat="0" applyBorder="0" applyAlignment="0" applyProtection="0"/>
    <xf numFmtId="0" fontId="42" fillId="32" borderId="0"/>
    <xf numFmtId="0" fontId="42" fillId="33" borderId="0"/>
    <xf numFmtId="0" fontId="22" fillId="11" borderId="0" applyNumberFormat="0" applyBorder="0" applyAlignment="0" applyProtection="0"/>
    <xf numFmtId="0" fontId="42" fillId="33" borderId="0"/>
    <xf numFmtId="0" fontId="42" fillId="34" borderId="0"/>
    <xf numFmtId="0" fontId="22" fillId="12" borderId="0" applyNumberFormat="0" applyBorder="0" applyAlignment="0" applyProtection="0"/>
    <xf numFmtId="0" fontId="42" fillId="34" borderId="0"/>
    <xf numFmtId="0" fontId="42" fillId="35" borderId="0"/>
    <xf numFmtId="0" fontId="22" fillId="13" borderId="0" applyNumberFormat="0" applyBorder="0" applyAlignment="0" applyProtection="0"/>
    <xf numFmtId="0" fontId="42" fillId="35" borderId="0"/>
    <xf numFmtId="0" fontId="42" fillId="36" borderId="0"/>
    <xf numFmtId="0" fontId="22" fillId="14" borderId="0" applyNumberFormat="0" applyBorder="0" applyAlignment="0" applyProtection="0"/>
    <xf numFmtId="0" fontId="42" fillId="36" borderId="0"/>
    <xf numFmtId="0" fontId="22" fillId="9" borderId="0" applyNumberFormat="0" applyBorder="0" applyAlignment="0" applyProtection="0"/>
    <xf numFmtId="0" fontId="42" fillId="31" borderId="0"/>
    <xf numFmtId="0" fontId="22" fillId="9" borderId="0" applyNumberFormat="0" applyBorder="0" applyAlignment="0" applyProtection="0"/>
    <xf numFmtId="0" fontId="42" fillId="31" borderId="0"/>
    <xf numFmtId="0" fontId="22" fillId="10" borderId="0" applyNumberFormat="0" applyBorder="0" applyAlignment="0" applyProtection="0"/>
    <xf numFmtId="0" fontId="42" fillId="32" borderId="0"/>
    <xf numFmtId="0" fontId="22" fillId="10" borderId="0" applyNumberFormat="0" applyBorder="0" applyAlignment="0" applyProtection="0"/>
    <xf numFmtId="0" fontId="42" fillId="32" borderId="0"/>
    <xf numFmtId="0" fontId="22" fillId="11" borderId="0" applyNumberFormat="0" applyBorder="0" applyAlignment="0" applyProtection="0"/>
    <xf numFmtId="0" fontId="42" fillId="33" borderId="0"/>
    <xf numFmtId="0" fontId="22" fillId="11" borderId="0" applyNumberFormat="0" applyBorder="0" applyAlignment="0" applyProtection="0"/>
    <xf numFmtId="0" fontId="42" fillId="33" borderId="0"/>
    <xf numFmtId="0" fontId="22" fillId="12" borderId="0" applyNumberFormat="0" applyBorder="0" applyAlignment="0" applyProtection="0"/>
    <xf numFmtId="0" fontId="42" fillId="34" borderId="0"/>
    <xf numFmtId="0" fontId="22" fillId="12" borderId="0" applyNumberFormat="0" applyBorder="0" applyAlignment="0" applyProtection="0"/>
    <xf numFmtId="0" fontId="42" fillId="34" borderId="0"/>
    <xf numFmtId="0" fontId="22" fillId="13" borderId="0" applyNumberFormat="0" applyBorder="0" applyAlignment="0" applyProtection="0"/>
    <xf numFmtId="0" fontId="42" fillId="35" borderId="0"/>
    <xf numFmtId="0" fontId="22" fillId="13" borderId="0" applyNumberFormat="0" applyBorder="0" applyAlignment="0" applyProtection="0"/>
    <xf numFmtId="0" fontId="42" fillId="35" borderId="0"/>
    <xf numFmtId="0" fontId="22" fillId="14" borderId="0" applyNumberFormat="0" applyBorder="0" applyAlignment="0" applyProtection="0"/>
    <xf numFmtId="0" fontId="42" fillId="36" borderId="0"/>
    <xf numFmtId="0" fontId="22" fillId="14" borderId="0" applyNumberFormat="0" applyBorder="0" applyAlignment="0" applyProtection="0"/>
    <xf numFmtId="0" fontId="42" fillId="36" borderId="0"/>
    <xf numFmtId="0" fontId="42" fillId="37" borderId="0"/>
    <xf numFmtId="0" fontId="22" fillId="17" borderId="0" applyNumberFormat="0" applyBorder="0" applyAlignment="0" applyProtection="0"/>
    <xf numFmtId="0" fontId="42" fillId="37" borderId="0"/>
    <xf numFmtId="0" fontId="42" fillId="38" borderId="0"/>
    <xf numFmtId="0" fontId="22" fillId="15" borderId="0" applyNumberFormat="0" applyBorder="0" applyAlignment="0" applyProtection="0"/>
    <xf numFmtId="0" fontId="42" fillId="38" borderId="0"/>
    <xf numFmtId="0" fontId="42" fillId="39" borderId="0"/>
    <xf numFmtId="0" fontId="22" fillId="18" borderId="0" applyNumberFormat="0" applyBorder="0" applyAlignment="0" applyProtection="0"/>
    <xf numFmtId="0" fontId="42" fillId="39" borderId="0"/>
    <xf numFmtId="0" fontId="42" fillId="34" borderId="0"/>
    <xf numFmtId="0" fontId="22" fillId="12" borderId="0" applyNumberFormat="0" applyBorder="0" applyAlignment="0" applyProtection="0"/>
    <xf numFmtId="0" fontId="42" fillId="34" borderId="0"/>
    <xf numFmtId="0" fontId="42" fillId="37" borderId="0"/>
    <xf numFmtId="0" fontId="22" fillId="17" borderId="0" applyNumberFormat="0" applyBorder="0" applyAlignment="0" applyProtection="0"/>
    <xf numFmtId="0" fontId="42" fillId="37" borderId="0"/>
    <xf numFmtId="0" fontId="42" fillId="40" borderId="0"/>
    <xf numFmtId="0" fontId="22" fillId="19" borderId="0" applyNumberFormat="0" applyBorder="0" applyAlignment="0" applyProtection="0"/>
    <xf numFmtId="0" fontId="42" fillId="40" borderId="0"/>
    <xf numFmtId="0" fontId="22" fillId="17" borderId="0" applyNumberFormat="0" applyBorder="0" applyAlignment="0" applyProtection="0"/>
    <xf numFmtId="0" fontId="42" fillId="37" borderId="0"/>
    <xf numFmtId="0" fontId="22" fillId="17" borderId="0" applyNumberFormat="0" applyBorder="0" applyAlignment="0" applyProtection="0"/>
    <xf numFmtId="0" fontId="42" fillId="37" borderId="0"/>
    <xf numFmtId="0" fontId="22" fillId="15" borderId="0" applyNumberFormat="0" applyBorder="0" applyAlignment="0" applyProtection="0"/>
    <xf numFmtId="0" fontId="42" fillId="38" borderId="0"/>
    <xf numFmtId="0" fontId="22" fillId="15" borderId="0" applyNumberFormat="0" applyBorder="0" applyAlignment="0" applyProtection="0"/>
    <xf numFmtId="0" fontId="42" fillId="38" borderId="0"/>
    <xf numFmtId="0" fontId="22" fillId="18" borderId="0" applyNumberFormat="0" applyBorder="0" applyAlignment="0" applyProtection="0"/>
    <xf numFmtId="0" fontId="42" fillId="39" borderId="0"/>
    <xf numFmtId="0" fontId="22" fillId="18" borderId="0" applyNumberFormat="0" applyBorder="0" applyAlignment="0" applyProtection="0"/>
    <xf numFmtId="0" fontId="42" fillId="39" borderId="0"/>
    <xf numFmtId="0" fontId="22" fillId="12" borderId="0" applyNumberFormat="0" applyBorder="0" applyAlignment="0" applyProtection="0"/>
    <xf numFmtId="0" fontId="42" fillId="34" borderId="0"/>
    <xf numFmtId="0" fontId="22" fillId="12" borderId="0" applyNumberFormat="0" applyBorder="0" applyAlignment="0" applyProtection="0"/>
    <xf numFmtId="0" fontId="42" fillId="34" borderId="0"/>
    <xf numFmtId="0" fontId="22" fillId="17" borderId="0" applyNumberFormat="0" applyBorder="0" applyAlignment="0" applyProtection="0"/>
    <xf numFmtId="0" fontId="42" fillId="37" borderId="0"/>
    <xf numFmtId="0" fontId="22" fillId="17" borderId="0" applyNumberFormat="0" applyBorder="0" applyAlignment="0" applyProtection="0"/>
    <xf numFmtId="0" fontId="42" fillId="37" borderId="0"/>
    <xf numFmtId="0" fontId="22" fillId="19" borderId="0" applyNumberFormat="0" applyBorder="0" applyAlignment="0" applyProtection="0"/>
    <xf numFmtId="0" fontId="42" fillId="40" borderId="0"/>
    <xf numFmtId="0" fontId="22" fillId="19" borderId="0" applyNumberFormat="0" applyBorder="0" applyAlignment="0" applyProtection="0"/>
    <xf numFmtId="0" fontId="42" fillId="40" borderId="0"/>
    <xf numFmtId="0" fontId="43" fillId="41" borderId="0"/>
    <xf numFmtId="0" fontId="23" fillId="21" borderId="0" applyNumberFormat="0" applyBorder="0" applyAlignment="0" applyProtection="0"/>
    <xf numFmtId="0" fontId="43" fillId="41" borderId="0"/>
    <xf numFmtId="0" fontId="43" fillId="38" borderId="0"/>
    <xf numFmtId="0" fontId="23" fillId="15" borderId="0" applyNumberFormat="0" applyBorder="0" applyAlignment="0" applyProtection="0"/>
    <xf numFmtId="0" fontId="43" fillId="38" borderId="0"/>
    <xf numFmtId="0" fontId="43" fillId="39" borderId="0"/>
    <xf numFmtId="0" fontId="23" fillId="18" borderId="0" applyNumberFormat="0" applyBorder="0" applyAlignment="0" applyProtection="0"/>
    <xf numFmtId="0" fontId="43" fillId="39" borderId="0"/>
    <xf numFmtId="0" fontId="43" fillId="42" borderId="0"/>
    <xf numFmtId="0" fontId="23" fillId="22" borderId="0" applyNumberFormat="0" applyBorder="0" applyAlignment="0" applyProtection="0"/>
    <xf numFmtId="0" fontId="43" fillId="42" borderId="0"/>
    <xf numFmtId="0" fontId="43" fillId="43" borderId="0"/>
    <xf numFmtId="0" fontId="23" fillId="23" borderId="0" applyNumberFormat="0" applyBorder="0" applyAlignment="0" applyProtection="0"/>
    <xf numFmtId="0" fontId="43" fillId="43" borderId="0"/>
    <xf numFmtId="0" fontId="43" fillId="44" borderId="0"/>
    <xf numFmtId="0" fontId="23" fillId="24" borderId="0" applyNumberFormat="0" applyBorder="0" applyAlignment="0" applyProtection="0"/>
    <xf numFmtId="0" fontId="43" fillId="44" borderId="0"/>
    <xf numFmtId="0" fontId="23" fillId="21" borderId="0" applyNumberFormat="0" applyBorder="0" applyAlignment="0" applyProtection="0"/>
    <xf numFmtId="0" fontId="43" fillId="41" borderId="0"/>
    <xf numFmtId="0" fontId="23" fillId="21" borderId="0" applyNumberFormat="0" applyBorder="0" applyAlignment="0" applyProtection="0"/>
    <xf numFmtId="0" fontId="43" fillId="41" borderId="0"/>
    <xf numFmtId="0" fontId="23" fillId="15" borderId="0" applyNumberFormat="0" applyBorder="0" applyAlignment="0" applyProtection="0"/>
    <xf numFmtId="0" fontId="43" fillId="38" borderId="0"/>
    <xf numFmtId="0" fontId="23" fillId="15" borderId="0" applyNumberFormat="0" applyBorder="0" applyAlignment="0" applyProtection="0"/>
    <xf numFmtId="0" fontId="43" fillId="38" borderId="0"/>
    <xf numFmtId="0" fontId="23" fillId="18" borderId="0" applyNumberFormat="0" applyBorder="0" applyAlignment="0" applyProtection="0"/>
    <xf numFmtId="0" fontId="43" fillId="39" borderId="0"/>
    <xf numFmtId="0" fontId="23" fillId="18" borderId="0" applyNumberFormat="0" applyBorder="0" applyAlignment="0" applyProtection="0"/>
    <xf numFmtId="0" fontId="43" fillId="39" borderId="0"/>
    <xf numFmtId="0" fontId="23" fillId="22" borderId="0" applyNumberFormat="0" applyBorder="0" applyAlignment="0" applyProtection="0"/>
    <xf numFmtId="0" fontId="43" fillId="42" borderId="0"/>
    <xf numFmtId="0" fontId="23" fillId="22" borderId="0" applyNumberFormat="0" applyBorder="0" applyAlignment="0" applyProtection="0"/>
    <xf numFmtId="0" fontId="43" fillId="42" borderId="0"/>
    <xf numFmtId="0" fontId="23" fillId="23" borderId="0" applyNumberFormat="0" applyBorder="0" applyAlignment="0" applyProtection="0"/>
    <xf numFmtId="0" fontId="43" fillId="43" borderId="0"/>
    <xf numFmtId="0" fontId="23" fillId="23" borderId="0" applyNumberFormat="0" applyBorder="0" applyAlignment="0" applyProtection="0"/>
    <xf numFmtId="0" fontId="43" fillId="43" borderId="0"/>
    <xf numFmtId="0" fontId="23" fillId="24" borderId="0" applyNumberFormat="0" applyBorder="0" applyAlignment="0" applyProtection="0"/>
    <xf numFmtId="0" fontId="43" fillId="44" borderId="0"/>
    <xf numFmtId="0" fontId="23" fillId="24" borderId="0" applyNumberFormat="0" applyBorder="0" applyAlignment="0" applyProtection="0"/>
    <xf numFmtId="0" fontId="43" fillId="44" borderId="0"/>
    <xf numFmtId="0" fontId="44" fillId="0" borderId="0"/>
    <xf numFmtId="0" fontId="45" fillId="45" borderId="0"/>
    <xf numFmtId="0" fontId="45" fillId="45" borderId="0"/>
    <xf numFmtId="0" fontId="46" fillId="45" borderId="0"/>
    <xf numFmtId="0" fontId="45" fillId="46" borderId="0"/>
    <xf numFmtId="0" fontId="45" fillId="46" borderId="0"/>
    <xf numFmtId="0" fontId="46" fillId="46" borderId="0"/>
    <xf numFmtId="0" fontId="44" fillId="47" borderId="0"/>
    <xf numFmtId="0" fontId="44" fillId="48" borderId="0"/>
    <xf numFmtId="0" fontId="47" fillId="47" borderId="0"/>
    <xf numFmtId="0" fontId="47" fillId="0" borderId="0"/>
    <xf numFmtId="0" fontId="44" fillId="0" borderId="0"/>
    <xf numFmtId="0" fontId="43" fillId="49" borderId="0"/>
    <xf numFmtId="0" fontId="23" fillId="26" borderId="0" applyNumberFormat="0" applyBorder="0" applyAlignment="0" applyProtection="0"/>
    <xf numFmtId="0" fontId="43" fillId="49" borderId="0"/>
    <xf numFmtId="0" fontId="43" fillId="50" borderId="0"/>
    <xf numFmtId="0" fontId="23" fillId="27" borderId="0" applyNumberFormat="0" applyBorder="0" applyAlignment="0" applyProtection="0"/>
    <xf numFmtId="0" fontId="43" fillId="50" borderId="0"/>
    <xf numFmtId="0" fontId="43" fillId="51" borderId="0"/>
    <xf numFmtId="0" fontId="23" fillId="28" borderId="0" applyNumberFormat="0" applyBorder="0" applyAlignment="0" applyProtection="0"/>
    <xf numFmtId="0" fontId="43" fillId="51" borderId="0"/>
    <xf numFmtId="0" fontId="43" fillId="42" borderId="0"/>
    <xf numFmtId="0" fontId="23" fillId="22" borderId="0" applyNumberFormat="0" applyBorder="0" applyAlignment="0" applyProtection="0"/>
    <xf numFmtId="0" fontId="43" fillId="42" borderId="0"/>
    <xf numFmtId="0" fontId="43" fillId="43" borderId="0"/>
    <xf numFmtId="0" fontId="23" fillId="23" borderId="0" applyNumberFormat="0" applyBorder="0" applyAlignment="0" applyProtection="0"/>
    <xf numFmtId="0" fontId="43" fillId="43" borderId="0"/>
    <xf numFmtId="0" fontId="43" fillId="52" borderId="0"/>
    <xf numFmtId="0" fontId="23" fillId="25" borderId="0" applyNumberFormat="0" applyBorder="0" applyAlignment="0" applyProtection="0"/>
    <xf numFmtId="0" fontId="43" fillId="52" borderId="0"/>
    <xf numFmtId="0" fontId="48" fillId="53" borderId="0"/>
    <xf numFmtId="0" fontId="49" fillId="38" borderId="0"/>
    <xf numFmtId="0" fontId="28" fillId="10" borderId="0" applyNumberFormat="0" applyBorder="0" applyAlignment="0" applyProtection="0"/>
    <xf numFmtId="0" fontId="50" fillId="32" borderId="0"/>
    <xf numFmtId="0" fontId="51" fillId="53" borderId="0"/>
    <xf numFmtId="0" fontId="24" fillId="11" borderId="0" applyNumberFormat="0" applyBorder="0" applyAlignment="0" applyProtection="0"/>
    <xf numFmtId="0" fontId="52" fillId="33" borderId="0"/>
    <xf numFmtId="0" fontId="24" fillId="11" borderId="0" applyNumberFormat="0" applyBorder="0" applyAlignment="0" applyProtection="0"/>
    <xf numFmtId="0" fontId="52" fillId="33" borderId="0"/>
    <xf numFmtId="0" fontId="53" fillId="48" borderId="28"/>
    <xf numFmtId="0" fontId="32" fillId="29" borderId="17" applyNumberFormat="0" applyAlignment="0" applyProtection="0"/>
    <xf numFmtId="0" fontId="53" fillId="48" borderId="28"/>
    <xf numFmtId="0" fontId="32" fillId="29" borderId="17" applyNumberFormat="0" applyAlignment="0" applyProtection="0"/>
    <xf numFmtId="0" fontId="53" fillId="48" borderId="28"/>
    <xf numFmtId="0" fontId="32" fillId="29" borderId="17" applyNumberFormat="0" applyAlignment="0" applyProtection="0"/>
    <xf numFmtId="0" fontId="53" fillId="48" borderId="28"/>
    <xf numFmtId="0" fontId="10" fillId="0" borderId="0" applyNumberFormat="0" applyFill="0" applyBorder="0" applyAlignment="0" applyProtection="0"/>
    <xf numFmtId="0" fontId="54" fillId="0" borderId="0"/>
    <xf numFmtId="0" fontId="25" fillId="30" borderId="18" applyNumberFormat="0" applyAlignment="0" applyProtection="0"/>
    <xf numFmtId="0" fontId="55" fillId="54" borderId="19"/>
    <xf numFmtId="0" fontId="25" fillId="30" borderId="18" applyNumberFormat="0" applyAlignment="0" applyProtection="0"/>
    <xf numFmtId="0" fontId="55" fillId="54" borderId="19"/>
    <xf numFmtId="0" fontId="33" fillId="0" borderId="20" applyNumberFormat="0" applyFill="0" applyAlignment="0" applyProtection="0"/>
    <xf numFmtId="0" fontId="56" fillId="0" borderId="21"/>
    <xf numFmtId="0" fontId="33" fillId="0" borderId="20" applyNumberFormat="0" applyFill="0" applyAlignment="0" applyProtection="0"/>
    <xf numFmtId="0" fontId="56" fillId="0" borderId="21"/>
    <xf numFmtId="0" fontId="55" fillId="54" borderId="29"/>
    <xf numFmtId="0" fontId="25" fillId="30" borderId="18" applyNumberFormat="0" applyAlignment="0" applyProtection="0"/>
    <xf numFmtId="0" fontId="55" fillId="54" borderId="19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170" fontId="42" fillId="0" borderId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170" fontId="42" fillId="0" borderId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170" fontId="42" fillId="0" borderId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170" fontId="42" fillId="0" borderId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23" fillId="26" borderId="0" applyNumberFormat="0" applyBorder="0" applyAlignment="0" applyProtection="0"/>
    <xf numFmtId="0" fontId="43" fillId="49" borderId="0"/>
    <xf numFmtId="0" fontId="23" fillId="26" borderId="0" applyNumberFormat="0" applyBorder="0" applyAlignment="0" applyProtection="0"/>
    <xf numFmtId="0" fontId="43" fillId="49" borderId="0"/>
    <xf numFmtId="0" fontId="23" fillId="27" borderId="0" applyNumberFormat="0" applyBorder="0" applyAlignment="0" applyProtection="0"/>
    <xf numFmtId="0" fontId="43" fillId="50" borderId="0"/>
    <xf numFmtId="0" fontId="23" fillId="27" borderId="0" applyNumberFormat="0" applyBorder="0" applyAlignment="0" applyProtection="0"/>
    <xf numFmtId="0" fontId="43" fillId="50" borderId="0"/>
    <xf numFmtId="0" fontId="23" fillId="28" borderId="0" applyNumberFormat="0" applyBorder="0" applyAlignment="0" applyProtection="0"/>
    <xf numFmtId="0" fontId="43" fillId="51" borderId="0"/>
    <xf numFmtId="0" fontId="23" fillId="28" borderId="0" applyNumberFormat="0" applyBorder="0" applyAlignment="0" applyProtection="0"/>
    <xf numFmtId="0" fontId="43" fillId="51" borderId="0"/>
    <xf numFmtId="0" fontId="23" fillId="22" borderId="0" applyNumberFormat="0" applyBorder="0" applyAlignment="0" applyProtection="0"/>
    <xf numFmtId="0" fontId="43" fillId="42" borderId="0"/>
    <xf numFmtId="0" fontId="23" fillId="22" borderId="0" applyNumberFormat="0" applyBorder="0" applyAlignment="0" applyProtection="0"/>
    <xf numFmtId="0" fontId="43" fillId="42" borderId="0"/>
    <xf numFmtId="0" fontId="23" fillId="23" borderId="0" applyNumberFormat="0" applyBorder="0" applyAlignment="0" applyProtection="0"/>
    <xf numFmtId="0" fontId="43" fillId="43" borderId="0"/>
    <xf numFmtId="0" fontId="23" fillId="23" borderId="0" applyNumberFormat="0" applyBorder="0" applyAlignment="0" applyProtection="0"/>
    <xf numFmtId="0" fontId="43" fillId="43" borderId="0"/>
    <xf numFmtId="0" fontId="23" fillId="25" borderId="0" applyNumberFormat="0" applyBorder="0" applyAlignment="0" applyProtection="0"/>
    <xf numFmtId="0" fontId="43" fillId="52" borderId="0"/>
    <xf numFmtId="0" fontId="23" fillId="25" borderId="0" applyNumberFormat="0" applyBorder="0" applyAlignment="0" applyProtection="0"/>
    <xf numFmtId="0" fontId="43" fillId="52" borderId="0"/>
    <xf numFmtId="0" fontId="27" fillId="14" borderId="17" applyNumberFormat="0" applyAlignment="0" applyProtection="0"/>
    <xf numFmtId="0" fontId="57" fillId="36" borderId="28"/>
    <xf numFmtId="0" fontId="27" fillId="14" borderId="17" applyNumberFormat="0" applyAlignment="0" applyProtection="0"/>
    <xf numFmtId="0" fontId="57" fillId="36" borderId="28"/>
    <xf numFmtId="0" fontId="58" fillId="55" borderId="0"/>
    <xf numFmtId="0" fontId="58" fillId="50" borderId="0"/>
    <xf numFmtId="0" fontId="59" fillId="55" borderId="0"/>
    <xf numFmtId="170" fontId="60" fillId="0" borderId="0"/>
    <xf numFmtId="0" fontId="61" fillId="0" borderId="0"/>
    <xf numFmtId="0" fontId="30" fillId="0" borderId="0" applyNumberFormat="0" applyFill="0" applyBorder="0" applyAlignment="0" applyProtection="0"/>
    <xf numFmtId="0" fontId="61" fillId="0" borderId="0"/>
    <xf numFmtId="0" fontId="62" fillId="0" borderId="0"/>
    <xf numFmtId="0" fontId="62" fillId="0" borderId="0"/>
    <xf numFmtId="0" fontId="63" fillId="0" borderId="0"/>
    <xf numFmtId="0" fontId="64" fillId="33" borderId="0"/>
    <xf numFmtId="0" fontId="65" fillId="33" borderId="0"/>
    <xf numFmtId="0" fontId="24" fillId="11" borderId="0" applyNumberFormat="0" applyBorder="0" applyAlignment="0" applyProtection="0"/>
    <xf numFmtId="0" fontId="52" fillId="33" borderId="0"/>
    <xf numFmtId="0" fontId="66" fillId="33" borderId="0"/>
    <xf numFmtId="0" fontId="40" fillId="0" borderId="0">
      <alignment horizontal="center"/>
    </xf>
    <xf numFmtId="0" fontId="67" fillId="0" borderId="0"/>
    <xf numFmtId="0" fontId="68" fillId="0" borderId="0"/>
    <xf numFmtId="0" fontId="67" fillId="0" borderId="0"/>
    <xf numFmtId="0" fontId="68" fillId="0" borderId="0"/>
    <xf numFmtId="0" fontId="68" fillId="0" borderId="0"/>
    <xf numFmtId="0" fontId="68" fillId="0" borderId="0"/>
    <xf numFmtId="0" fontId="69" fillId="0" borderId="0"/>
    <xf numFmtId="0" fontId="69" fillId="0" borderId="0"/>
    <xf numFmtId="0" fontId="37" fillId="0" borderId="22" applyNumberFormat="0" applyFill="0" applyAlignment="0" applyProtection="0"/>
    <xf numFmtId="0" fontId="70" fillId="0" borderId="30"/>
    <xf numFmtId="0" fontId="71" fillId="0" borderId="0"/>
    <xf numFmtId="0" fontId="72" fillId="0" borderId="0"/>
    <xf numFmtId="0" fontId="72" fillId="0" borderId="0"/>
    <xf numFmtId="0" fontId="38" fillId="0" borderId="23" applyNumberFormat="0" applyFill="0" applyAlignment="0" applyProtection="0"/>
    <xf numFmtId="0" fontId="73" fillId="0" borderId="31"/>
    <xf numFmtId="0" fontId="74" fillId="0" borderId="0"/>
    <xf numFmtId="0" fontId="75" fillId="0" borderId="32"/>
    <xf numFmtId="0" fontId="39" fillId="0" borderId="24" applyNumberFormat="0" applyFill="0" applyAlignment="0" applyProtection="0"/>
    <xf numFmtId="0" fontId="75" fillId="0" borderId="32"/>
    <xf numFmtId="0" fontId="76" fillId="0" borderId="0">
      <alignment horizontal="center"/>
    </xf>
    <xf numFmtId="0" fontId="75" fillId="0" borderId="0"/>
    <xf numFmtId="0" fontId="39" fillId="0" borderId="0" applyNumberFormat="0" applyFill="0" applyBorder="0" applyAlignment="0" applyProtection="0"/>
    <xf numFmtId="0" fontId="75" fillId="0" borderId="0"/>
    <xf numFmtId="0" fontId="40" fillId="0" borderId="0">
      <alignment horizontal="center" textRotation="90"/>
    </xf>
    <xf numFmtId="0" fontId="76" fillId="0" borderId="0">
      <alignment horizontal="center" textRotation="90"/>
    </xf>
    <xf numFmtId="0" fontId="77" fillId="0" borderId="0"/>
    <xf numFmtId="0" fontId="28" fillId="10" borderId="0" applyNumberFormat="0" applyBorder="0" applyAlignment="0" applyProtection="0"/>
    <xf numFmtId="0" fontId="50" fillId="32" borderId="0"/>
    <xf numFmtId="0" fontId="57" fillId="36" borderId="28"/>
    <xf numFmtId="0" fontId="27" fillId="14" borderId="17" applyNumberFormat="0" applyAlignment="0" applyProtection="0"/>
    <xf numFmtId="0" fontId="57" fillId="36" borderId="28"/>
    <xf numFmtId="0" fontId="56" fillId="0" borderId="33"/>
    <xf numFmtId="0" fontId="33" fillId="0" borderId="20" applyNumberFormat="0" applyFill="0" applyAlignment="0" applyProtection="0"/>
    <xf numFmtId="0" fontId="56" fillId="0" borderId="21"/>
    <xf numFmtId="0" fontId="34" fillId="20" borderId="0" applyNumberFormat="0" applyBorder="0" applyAlignment="0" applyProtection="0"/>
    <xf numFmtId="0" fontId="78" fillId="56" borderId="0"/>
    <xf numFmtId="0" fontId="79" fillId="57" borderId="0"/>
    <xf numFmtId="0" fontId="80" fillId="57" borderId="0"/>
    <xf numFmtId="0" fontId="34" fillId="20" borderId="0" applyNumberFormat="0" applyBorder="0" applyAlignment="0" applyProtection="0"/>
    <xf numFmtId="0" fontId="78" fillId="56" borderId="0"/>
    <xf numFmtId="0" fontId="81" fillId="57" borderId="0"/>
    <xf numFmtId="0" fontId="34" fillId="20" borderId="0" applyNumberFormat="0" applyBorder="0" applyAlignment="0" applyProtection="0"/>
    <xf numFmtId="0" fontId="78" fillId="56" borderId="0"/>
    <xf numFmtId="0" fontId="82" fillId="0" borderId="0"/>
    <xf numFmtId="0" fontId="83" fillId="0" borderId="0"/>
    <xf numFmtId="0" fontId="35" fillId="0" borderId="0"/>
    <xf numFmtId="0" fontId="35" fillId="0" borderId="0"/>
    <xf numFmtId="0" fontId="84" fillId="0" borderId="0"/>
    <xf numFmtId="0" fontId="35" fillId="0" borderId="0"/>
    <xf numFmtId="0" fontId="84" fillId="0" borderId="0"/>
    <xf numFmtId="0" fontId="35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60" fillId="0" borderId="0"/>
    <xf numFmtId="0" fontId="85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35" fillId="0" borderId="0"/>
    <xf numFmtId="0" fontId="42" fillId="0" borderId="0"/>
    <xf numFmtId="0" fontId="86" fillId="0" borderId="0"/>
    <xf numFmtId="0" fontId="35" fillId="0" borderId="0"/>
    <xf numFmtId="0" fontId="35" fillId="0" borderId="0"/>
    <xf numFmtId="0" fontId="35" fillId="0" borderId="0"/>
    <xf numFmtId="0" fontId="1" fillId="0" borderId="0"/>
    <xf numFmtId="0" fontId="54" fillId="0" borderId="0"/>
    <xf numFmtId="0" fontId="35" fillId="0" borderId="0"/>
    <xf numFmtId="0" fontId="35" fillId="0" borderId="0"/>
    <xf numFmtId="0" fontId="35" fillId="0" borderId="0"/>
    <xf numFmtId="0" fontId="84" fillId="0" borderId="0"/>
    <xf numFmtId="0" fontId="35" fillId="0" borderId="0"/>
    <xf numFmtId="0" fontId="84" fillId="0" borderId="0"/>
    <xf numFmtId="0" fontId="35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35" fillId="0" borderId="0"/>
    <xf numFmtId="0" fontId="84" fillId="0" borderId="0"/>
    <xf numFmtId="0" fontId="35" fillId="0" borderId="0"/>
    <xf numFmtId="0" fontId="35" fillId="0" borderId="0"/>
    <xf numFmtId="0" fontId="84" fillId="0" borderId="0"/>
    <xf numFmtId="0" fontId="35" fillId="0" borderId="0"/>
    <xf numFmtId="0" fontId="84" fillId="0" borderId="0"/>
    <xf numFmtId="0" fontId="35" fillId="0" borderId="0"/>
    <xf numFmtId="0" fontId="35" fillId="0" borderId="0"/>
    <xf numFmtId="0" fontId="35" fillId="0" borderId="0"/>
    <xf numFmtId="0" fontId="84" fillId="0" borderId="0"/>
    <xf numFmtId="0" fontId="35" fillId="0" borderId="0"/>
    <xf numFmtId="0" fontId="84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35" fillId="0" borderId="0"/>
    <xf numFmtId="0" fontId="35" fillId="0" borderId="0"/>
    <xf numFmtId="0" fontId="84" fillId="0" borderId="0"/>
    <xf numFmtId="0" fontId="35" fillId="0" borderId="0"/>
    <xf numFmtId="0" fontId="84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0" fillId="16" borderId="25" applyNumberFormat="0" applyFont="0" applyAlignment="0" applyProtection="0"/>
    <xf numFmtId="0" fontId="42" fillId="57" borderId="34"/>
    <xf numFmtId="0" fontId="10" fillId="16" borderId="25" applyNumberFormat="0" applyFont="0" applyAlignment="0" applyProtection="0"/>
    <xf numFmtId="0" fontId="42" fillId="57" borderId="34"/>
    <xf numFmtId="0" fontId="87" fillId="57" borderId="28"/>
    <xf numFmtId="0" fontId="87" fillId="57" borderId="28"/>
    <xf numFmtId="0" fontId="10" fillId="16" borderId="25" applyNumberFormat="0" applyFont="0" applyAlignment="0" applyProtection="0"/>
    <xf numFmtId="0" fontId="42" fillId="57" borderId="34"/>
    <xf numFmtId="0" fontId="88" fillId="57" borderId="28"/>
    <xf numFmtId="0" fontId="89" fillId="48" borderId="35"/>
    <xf numFmtId="0" fontId="29" fillId="29" borderId="26" applyNumberFormat="0" applyAlignment="0" applyProtection="0"/>
    <xf numFmtId="0" fontId="89" fillId="48" borderId="35"/>
    <xf numFmtId="9" fontId="35" fillId="0" borderId="0" applyFont="0" applyFill="0" applyBorder="0" applyAlignment="0" applyProtection="0"/>
    <xf numFmtId="9" fontId="42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42" fillId="0" borderId="0"/>
    <xf numFmtId="9" fontId="35" fillId="0" borderId="0" applyFont="0" applyFill="0" applyBorder="0" applyAlignment="0" applyProtection="0"/>
    <xf numFmtId="0" fontId="54" fillId="0" borderId="0"/>
    <xf numFmtId="0" fontId="54" fillId="0" borderId="0"/>
    <xf numFmtId="9" fontId="10" fillId="0" borderId="0" applyFill="0" applyBorder="0" applyAlignment="0" applyProtection="0"/>
    <xf numFmtId="9" fontId="54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42" fillId="0" borderId="0"/>
    <xf numFmtId="9" fontId="35" fillId="0" borderId="0" applyFont="0" applyFill="0" applyBorder="0" applyAlignment="0" applyProtection="0"/>
    <xf numFmtId="9" fontId="42" fillId="0" borderId="0"/>
    <xf numFmtId="9" fontId="3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2" fillId="0" borderId="0"/>
    <xf numFmtId="9" fontId="42" fillId="0" borderId="0"/>
    <xf numFmtId="9" fontId="1" fillId="0" borderId="0" applyFont="0" applyFill="0" applyBorder="0" applyAlignment="0" applyProtection="0"/>
    <xf numFmtId="9" fontId="42" fillId="0" borderId="0"/>
    <xf numFmtId="9" fontId="42" fillId="0" borderId="0"/>
    <xf numFmtId="9" fontId="35" fillId="0" borderId="0" applyFont="0" applyFill="0" applyBorder="0" applyAlignment="0" applyProtection="0"/>
    <xf numFmtId="9" fontId="42" fillId="0" borderId="0"/>
    <xf numFmtId="9" fontId="35" fillId="0" borderId="0" applyFont="0" applyFill="0" applyBorder="0" applyAlignment="0" applyProtection="0"/>
    <xf numFmtId="0" fontId="41" fillId="0" borderId="0"/>
    <xf numFmtId="0" fontId="90" fillId="0" borderId="0"/>
    <xf numFmtId="169" fontId="41" fillId="0" borderId="0"/>
    <xf numFmtId="169" fontId="90" fillId="0" borderId="0"/>
    <xf numFmtId="0" fontId="28" fillId="10" borderId="0" applyNumberFormat="0" applyBorder="0" applyAlignment="0" applyProtection="0"/>
    <xf numFmtId="0" fontId="50" fillId="32" borderId="0"/>
    <xf numFmtId="0" fontId="29" fillId="29" borderId="26" applyNumberFormat="0" applyAlignment="0" applyProtection="0"/>
    <xf numFmtId="0" fontId="89" fillId="48" borderId="35"/>
    <xf numFmtId="0" fontId="29" fillId="29" borderId="26" applyNumberFormat="0" applyAlignment="0" applyProtection="0"/>
    <xf numFmtId="0" fontId="89" fillId="48" borderId="35"/>
    <xf numFmtId="0" fontId="60" fillId="0" borderId="0"/>
    <xf numFmtId="0" fontId="85" fillId="0" borderId="0"/>
    <xf numFmtId="0" fontId="42" fillId="0" borderId="0"/>
    <xf numFmtId="0" fontId="60" fillId="0" borderId="0"/>
    <xf numFmtId="0" fontId="85" fillId="0" borderId="0"/>
    <xf numFmtId="0" fontId="42" fillId="0" borderId="0"/>
    <xf numFmtId="0" fontId="26" fillId="0" borderId="0" applyNumberFormat="0" applyFill="0" applyBorder="0" applyAlignment="0" applyProtection="0"/>
    <xf numFmtId="0" fontId="91" fillId="0" borderId="0"/>
    <xf numFmtId="0" fontId="26" fillId="0" borderId="0" applyNumberFormat="0" applyFill="0" applyBorder="0" applyAlignment="0" applyProtection="0"/>
    <xf numFmtId="0" fontId="91" fillId="0" borderId="0"/>
    <xf numFmtId="0" fontId="30" fillId="0" borderId="0" applyNumberFormat="0" applyFill="0" applyBorder="0" applyAlignment="0" applyProtection="0"/>
    <xf numFmtId="0" fontId="61" fillId="0" borderId="0"/>
    <xf numFmtId="0" fontId="30" fillId="0" borderId="0" applyNumberFormat="0" applyFill="0" applyBorder="0" applyAlignment="0" applyProtection="0"/>
    <xf numFmtId="0" fontId="61" fillId="0" borderId="0"/>
    <xf numFmtId="0" fontId="92" fillId="0" borderId="0"/>
    <xf numFmtId="0" fontId="36" fillId="0" borderId="0" applyNumberFormat="0" applyFill="0" applyBorder="0" applyAlignment="0" applyProtection="0"/>
    <xf numFmtId="0" fontId="92" fillId="0" borderId="0"/>
    <xf numFmtId="0" fontId="37" fillId="0" borderId="22" applyNumberFormat="0" applyFill="0" applyAlignment="0" applyProtection="0"/>
    <xf numFmtId="0" fontId="70" fillId="0" borderId="30"/>
    <xf numFmtId="0" fontId="37" fillId="0" borderId="22" applyNumberFormat="0" applyFill="0" applyAlignment="0" applyProtection="0"/>
    <xf numFmtId="0" fontId="70" fillId="0" borderId="30"/>
    <xf numFmtId="0" fontId="38" fillId="0" borderId="23" applyNumberFormat="0" applyFill="0" applyAlignment="0" applyProtection="0"/>
    <xf numFmtId="0" fontId="73" fillId="0" borderId="31"/>
    <xf numFmtId="0" fontId="38" fillId="0" borderId="23" applyNumberFormat="0" applyFill="0" applyAlignment="0" applyProtection="0"/>
    <xf numFmtId="0" fontId="73" fillId="0" borderId="31"/>
    <xf numFmtId="0" fontId="39" fillId="0" borderId="24" applyNumberFormat="0" applyFill="0" applyAlignment="0" applyProtection="0"/>
    <xf numFmtId="0" fontId="75" fillId="0" borderId="32"/>
    <xf numFmtId="0" fontId="39" fillId="0" borderId="24" applyNumberFormat="0" applyFill="0" applyAlignment="0" applyProtection="0"/>
    <xf numFmtId="0" fontId="75" fillId="0" borderId="32"/>
    <xf numFmtId="0" fontId="39" fillId="0" borderId="0" applyNumberFormat="0" applyFill="0" applyBorder="0" applyAlignment="0" applyProtection="0"/>
    <xf numFmtId="0" fontId="75" fillId="0" borderId="0"/>
    <xf numFmtId="0" fontId="39" fillId="0" borderId="0" applyNumberFormat="0" applyFill="0" applyBorder="0" applyAlignment="0" applyProtection="0"/>
    <xf numFmtId="0" fontId="75" fillId="0" borderId="0"/>
    <xf numFmtId="0" fontId="36" fillId="0" borderId="0" applyNumberFormat="0" applyFill="0" applyBorder="0" applyAlignment="0" applyProtection="0"/>
    <xf numFmtId="0" fontId="92" fillId="0" borderId="0"/>
    <xf numFmtId="0" fontId="36" fillId="0" borderId="0" applyNumberFormat="0" applyFill="0" applyBorder="0" applyAlignment="0" applyProtection="0"/>
    <xf numFmtId="0" fontId="92" fillId="0" borderId="0"/>
    <xf numFmtId="0" fontId="31" fillId="0" borderId="27" applyNumberFormat="0" applyFill="0" applyAlignment="0" applyProtection="0"/>
    <xf numFmtId="0" fontId="93" fillId="0" borderId="36"/>
    <xf numFmtId="0" fontId="31" fillId="0" borderId="27" applyNumberFormat="0" applyFill="0" applyAlignment="0" applyProtection="0"/>
    <xf numFmtId="0" fontId="93" fillId="0" borderId="36"/>
    <xf numFmtId="0" fontId="31" fillId="0" borderId="27" applyNumberFormat="0" applyFill="0" applyAlignment="0" applyProtection="0"/>
    <xf numFmtId="0" fontId="93" fillId="0" borderId="37"/>
    <xf numFmtId="0" fontId="93" fillId="0" borderId="36"/>
    <xf numFmtId="0" fontId="10" fillId="0" borderId="0" applyNumberFormat="0" applyFill="0" applyBorder="0" applyAlignment="0" applyProtection="0"/>
    <xf numFmtId="0" fontId="54" fillId="0" borderId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170" fontId="42" fillId="0" borderId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170" fontId="42" fillId="0" borderId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170" fontId="42" fillId="0" borderId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170" fontId="42" fillId="0" borderId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170" fontId="42" fillId="0" borderId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170" fontId="42" fillId="0" borderId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8" fillId="0" borderId="0"/>
    <xf numFmtId="0" fontId="49" fillId="0" borderId="0"/>
    <xf numFmtId="0" fontId="51" fillId="0" borderId="0"/>
    <xf numFmtId="0" fontId="91" fillId="0" borderId="0"/>
    <xf numFmtId="0" fontId="26" fillId="0" borderId="0" applyNumberFormat="0" applyFill="0" applyBorder="0" applyAlignment="0" applyProtection="0"/>
    <xf numFmtId="0" fontId="91" fillId="0" borderId="0"/>
    <xf numFmtId="0" fontId="94" fillId="0" borderId="0" applyFill="0" applyProtection="0"/>
  </cellStyleXfs>
  <cellXfs count="97">
    <xf numFmtId="0" fontId="0" fillId="0" borderId="0" xfId="0"/>
    <xf numFmtId="3" fontId="0" fillId="0" borderId="0" xfId="0" applyNumberFormat="1"/>
    <xf numFmtId="164" fontId="0" fillId="0" borderId="0" xfId="0" applyNumberFormat="1"/>
    <xf numFmtId="0" fontId="3" fillId="3" borderId="2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4" fillId="0" borderId="0" xfId="0" applyFont="1"/>
    <xf numFmtId="0" fontId="2" fillId="0" borderId="0" xfId="0" applyFont="1"/>
    <xf numFmtId="4" fontId="0" fillId="0" borderId="0" xfId="0" applyNumberFormat="1"/>
    <xf numFmtId="1" fontId="5" fillId="6" borderId="5" xfId="2" applyNumberFormat="1" applyFont="1" applyFill="1" applyBorder="1" applyAlignment="1" applyProtection="1">
      <alignment horizontal="right" vertical="center" wrapText="1" indent="1"/>
      <protection hidden="1"/>
    </xf>
    <xf numFmtId="1" fontId="5" fillId="6" borderId="5" xfId="2" applyNumberFormat="1" applyFont="1" applyFill="1" applyBorder="1" applyAlignment="1" applyProtection="1">
      <alignment horizontal="center" vertical="center" wrapText="1"/>
      <protection hidden="1"/>
    </xf>
    <xf numFmtId="164" fontId="0" fillId="0" borderId="4" xfId="0" applyNumberFormat="1" applyBorder="1"/>
    <xf numFmtId="1" fontId="5" fillId="6" borderId="5" xfId="2" applyNumberFormat="1" applyFont="1" applyFill="1" applyBorder="1" applyAlignment="1" applyProtection="1">
      <alignment horizontal="left" vertical="center" wrapText="1"/>
      <protection hidden="1"/>
    </xf>
    <xf numFmtId="165" fontId="0" fillId="0" borderId="0" xfId="1" applyNumberFormat="1" applyFont="1"/>
    <xf numFmtId="0" fontId="8" fillId="0" borderId="0" xfId="4" applyFont="1" applyBorder="1" applyAlignment="1" applyProtection="1">
      <protection hidden="1"/>
    </xf>
    <xf numFmtId="0" fontId="0" fillId="0" borderId="0" xfId="0" applyAlignment="1">
      <alignment horizontal="left" indent="1"/>
    </xf>
    <xf numFmtId="0" fontId="0" fillId="0" borderId="0" xfId="0" applyAlignment="1">
      <alignment horizontal="left" wrapText="1" indent="2"/>
    </xf>
    <xf numFmtId="0" fontId="0" fillId="0" borderId="0" xfId="0" applyAlignment="1">
      <alignment horizontal="left" wrapText="1" indent="1"/>
    </xf>
    <xf numFmtId="4" fontId="0" fillId="0" borderId="0" xfId="1" applyNumberFormat="1" applyFont="1"/>
    <xf numFmtId="0" fontId="9" fillId="6" borderId="7" xfId="2" applyFont="1" applyFill="1" applyBorder="1" applyAlignment="1" applyProtection="1">
      <alignment horizontal="center" vertical="center" wrapText="1"/>
      <protection hidden="1"/>
    </xf>
    <xf numFmtId="0" fontId="0" fillId="5" borderId="0" xfId="0" applyFill="1"/>
    <xf numFmtId="0" fontId="11" fillId="7" borderId="0" xfId="5" applyFont="1" applyFill="1" applyAlignment="1" applyProtection="1">
      <alignment horizontal="left" vertical="center" wrapText="1"/>
      <protection hidden="1"/>
    </xf>
    <xf numFmtId="3" fontId="11" fillId="7" borderId="0" xfId="5" applyNumberFormat="1" applyFont="1" applyFill="1" applyAlignment="1" applyProtection="1">
      <alignment horizontal="right" vertical="center" wrapText="1"/>
      <protection hidden="1"/>
    </xf>
    <xf numFmtId="166" fontId="11" fillId="0" borderId="0" xfId="5" applyNumberFormat="1" applyFont="1" applyAlignment="1" applyProtection="1">
      <alignment horizontal="left" vertical="center" wrapText="1" indent="1"/>
      <protection hidden="1"/>
    </xf>
    <xf numFmtId="166" fontId="11" fillId="0" borderId="0" xfId="5" applyNumberFormat="1" applyFont="1" applyAlignment="1" applyProtection="1">
      <alignment horizontal="right" vertical="center" wrapText="1"/>
      <protection hidden="1"/>
    </xf>
    <xf numFmtId="166" fontId="12" fillId="0" borderId="0" xfId="5" applyNumberFormat="1" applyFont="1" applyAlignment="1" applyProtection="1">
      <alignment horizontal="left" vertical="center" wrapText="1" indent="2"/>
      <protection hidden="1"/>
    </xf>
    <xf numFmtId="166" fontId="12" fillId="0" borderId="0" xfId="5" applyNumberFormat="1" applyFont="1" applyAlignment="1" applyProtection="1">
      <alignment horizontal="right" vertical="center" wrapText="1"/>
      <protection hidden="1"/>
    </xf>
    <xf numFmtId="166" fontId="11" fillId="7" borderId="0" xfId="5" applyNumberFormat="1" applyFont="1" applyFill="1" applyAlignment="1" applyProtection="1">
      <alignment horizontal="left" vertical="center" wrapText="1" indent="2"/>
      <protection hidden="1"/>
    </xf>
    <xf numFmtId="166" fontId="11" fillId="7" borderId="0" xfId="5" applyNumberFormat="1" applyFont="1" applyFill="1" applyAlignment="1" applyProtection="1">
      <alignment horizontal="right" vertical="center" wrapText="1"/>
      <protection hidden="1"/>
    </xf>
    <xf numFmtId="166" fontId="12" fillId="0" borderId="4" xfId="5" applyNumberFormat="1" applyFont="1" applyBorder="1" applyAlignment="1" applyProtection="1">
      <alignment horizontal="left" vertical="center" wrapText="1" indent="2"/>
      <protection hidden="1"/>
    </xf>
    <xf numFmtId="166" fontId="12" fillId="0" borderId="4" xfId="5" applyNumberFormat="1" applyFont="1" applyBorder="1" applyAlignment="1" applyProtection="1">
      <alignment horizontal="right" vertical="center" wrapText="1"/>
      <protection hidden="1"/>
    </xf>
    <xf numFmtId="3" fontId="11" fillId="0" borderId="0" xfId="5" applyNumberFormat="1" applyFont="1" applyAlignment="1" applyProtection="1">
      <alignment horizontal="right" vertical="center" wrapText="1"/>
      <protection hidden="1"/>
    </xf>
    <xf numFmtId="3" fontId="12" fillId="0" borderId="0" xfId="5" applyNumberFormat="1" applyFont="1" applyAlignment="1" applyProtection="1">
      <alignment horizontal="right" vertical="center" wrapText="1"/>
      <protection hidden="1"/>
    </xf>
    <xf numFmtId="3" fontId="12" fillId="0" borderId="4" xfId="5" applyNumberFormat="1" applyFont="1" applyBorder="1" applyAlignment="1" applyProtection="1">
      <alignment horizontal="right" vertical="center" wrapText="1"/>
      <protection hidden="1"/>
    </xf>
    <xf numFmtId="0" fontId="11" fillId="0" borderId="0" xfId="5" applyFont="1" applyAlignment="1" applyProtection="1">
      <alignment horizontal="left" vertical="center" wrapText="1"/>
      <protection hidden="1"/>
    </xf>
    <xf numFmtId="166" fontId="11" fillId="0" borderId="0" xfId="5" applyNumberFormat="1" applyFont="1" applyAlignment="1" applyProtection="1">
      <alignment horizontal="right" vertical="center" wrapText="1" indent="1"/>
      <protection hidden="1"/>
    </xf>
    <xf numFmtId="166" fontId="12" fillId="0" borderId="0" xfId="5" applyNumberFormat="1" applyFont="1" applyAlignment="1" applyProtection="1">
      <alignment horizontal="right" vertical="center" wrapText="1" indent="1"/>
      <protection hidden="1"/>
    </xf>
    <xf numFmtId="166" fontId="12" fillId="0" borderId="4" xfId="5" applyNumberFormat="1" applyFont="1" applyBorder="1" applyAlignment="1" applyProtection="1">
      <alignment horizontal="right" vertical="center" wrapText="1" indent="1"/>
      <protection hidden="1"/>
    </xf>
    <xf numFmtId="0" fontId="12" fillId="0" borderId="4" xfId="5" applyFont="1" applyBorder="1" applyAlignment="1" applyProtection="1">
      <alignment horizontal="left" vertical="center" wrapText="1" indent="1"/>
      <protection hidden="1"/>
    </xf>
    <xf numFmtId="164" fontId="12" fillId="0" borderId="0" xfId="5" applyNumberFormat="1" applyFont="1" applyAlignment="1" applyProtection="1">
      <alignment horizontal="left" vertical="center" wrapText="1" indent="1"/>
      <protection hidden="1"/>
    </xf>
    <xf numFmtId="0" fontId="12" fillId="0" borderId="0" xfId="5" applyFont="1" applyAlignment="1" applyProtection="1">
      <alignment horizontal="left" vertical="center" wrapText="1" indent="1"/>
      <protection hidden="1"/>
    </xf>
    <xf numFmtId="0" fontId="9" fillId="6" borderId="8" xfId="2" applyFont="1" applyFill="1" applyBorder="1" applyAlignment="1" applyProtection="1">
      <alignment horizontal="center" vertical="center" wrapText="1"/>
      <protection hidden="1"/>
    </xf>
    <xf numFmtId="0" fontId="9" fillId="6" borderId="9" xfId="2" applyFont="1" applyFill="1" applyBorder="1" applyAlignment="1" applyProtection="1">
      <alignment horizontal="center" vertical="center" wrapText="1"/>
      <protection hidden="1"/>
    </xf>
    <xf numFmtId="49" fontId="0" fillId="0" borderId="10" xfId="0" applyNumberFormat="1" applyBorder="1" applyAlignment="1">
      <alignment horizontal="center"/>
    </xf>
    <xf numFmtId="49" fontId="0" fillId="0" borderId="12" xfId="0" applyNumberFormat="1" applyBorder="1" applyAlignment="1">
      <alignment horizontal="center"/>
    </xf>
    <xf numFmtId="0" fontId="13" fillId="0" borderId="0" xfId="0" applyFont="1"/>
    <xf numFmtId="0" fontId="14" fillId="0" borderId="11" xfId="8" applyBorder="1"/>
    <xf numFmtId="0" fontId="14" fillId="0" borderId="13" xfId="8" applyBorder="1"/>
    <xf numFmtId="0" fontId="15" fillId="0" borderId="0" xfId="0" applyFont="1" applyAlignment="1">
      <alignment horizontal="justify" vertical="center"/>
    </xf>
    <xf numFmtId="0" fontId="15" fillId="0" borderId="0" xfId="0" applyFont="1" applyAlignment="1">
      <alignment horizontal="left" vertical="center"/>
    </xf>
    <xf numFmtId="0" fontId="7" fillId="0" borderId="0" xfId="3" applyFont="1"/>
    <xf numFmtId="164" fontId="11" fillId="0" borderId="0" xfId="5" applyNumberFormat="1" applyFont="1" applyAlignment="1" applyProtection="1">
      <alignment horizontal="left" vertical="center" wrapText="1" indent="1"/>
      <protection hidden="1"/>
    </xf>
    <xf numFmtId="0" fontId="11" fillId="0" borderId="0" xfId="5" applyFont="1" applyAlignment="1" applyProtection="1">
      <alignment horizontal="left" vertical="center" wrapText="1" indent="1"/>
      <protection hidden="1"/>
    </xf>
    <xf numFmtId="0" fontId="12" fillId="0" borderId="0" xfId="5" applyFont="1" applyAlignment="1" applyProtection="1">
      <alignment horizontal="left" vertical="center" wrapText="1" indent="2"/>
      <protection hidden="1"/>
    </xf>
    <xf numFmtId="164" fontId="12" fillId="0" borderId="0" xfId="5" applyNumberFormat="1" applyFont="1" applyAlignment="1" applyProtection="1">
      <alignment horizontal="left" vertical="center" wrapText="1" indent="2"/>
      <protection hidden="1"/>
    </xf>
    <xf numFmtId="0" fontId="12" fillId="0" borderId="4" xfId="5" applyFont="1" applyBorder="1" applyAlignment="1" applyProtection="1">
      <alignment horizontal="left" vertical="center" wrapText="1" indent="2"/>
      <protection hidden="1"/>
    </xf>
    <xf numFmtId="164" fontId="15" fillId="0" borderId="0" xfId="0" applyNumberFormat="1" applyFont="1" applyAlignment="1">
      <alignment horizontal="justify" vertical="center"/>
    </xf>
    <xf numFmtId="49" fontId="2" fillId="0" borderId="10" xfId="0" applyNumberFormat="1" applyFont="1" applyBorder="1" applyAlignment="1">
      <alignment horizontal="center"/>
    </xf>
    <xf numFmtId="0" fontId="16" fillId="0" borderId="11" xfId="0" applyFont="1" applyBorder="1" applyAlignment="1">
      <alignment vertical="center"/>
    </xf>
    <xf numFmtId="49" fontId="2" fillId="0" borderId="14" xfId="0" applyNumberFormat="1" applyFont="1" applyBorder="1" applyAlignment="1">
      <alignment horizontal="center"/>
    </xf>
    <xf numFmtId="0" fontId="16" fillId="0" borderId="15" xfId="0" applyFont="1" applyBorder="1" applyAlignment="1">
      <alignment vertical="center"/>
    </xf>
    <xf numFmtId="1" fontId="5" fillId="6" borderId="0" xfId="2" applyNumberFormat="1" applyFont="1" applyFill="1" applyBorder="1" applyAlignment="1" applyProtection="1">
      <alignment horizontal="right" vertical="center" wrapText="1" indent="1"/>
      <protection hidden="1"/>
    </xf>
    <xf numFmtId="166" fontId="0" fillId="0" borderId="0" xfId="0" applyNumberFormat="1"/>
    <xf numFmtId="167" fontId="0" fillId="0" borderId="0" xfId="1" applyNumberFormat="1" applyFont="1"/>
    <xf numFmtId="0" fontId="17" fillId="3" borderId="1" xfId="0" applyFont="1" applyFill="1" applyBorder="1"/>
    <xf numFmtId="0" fontId="17" fillId="3" borderId="2" xfId="0" applyFont="1" applyFill="1" applyBorder="1" applyAlignment="1">
      <alignment horizontal="center"/>
    </xf>
    <xf numFmtId="0" fontId="17" fillId="3" borderId="3" xfId="0" applyFont="1" applyFill="1" applyBorder="1" applyAlignment="1">
      <alignment horizontal="center"/>
    </xf>
    <xf numFmtId="0" fontId="17" fillId="3" borderId="0" xfId="0" applyFont="1" applyFill="1" applyAlignment="1">
      <alignment horizontal="center"/>
    </xf>
    <xf numFmtId="1" fontId="18" fillId="0" borderId="0" xfId="0" applyNumberFormat="1" applyFont="1" applyAlignment="1">
      <alignment horizontal="right" indent="1"/>
    </xf>
    <xf numFmtId="0" fontId="18" fillId="0" borderId="0" xfId="0" applyFont="1" applyAlignment="1">
      <alignment horizontal="center"/>
    </xf>
    <xf numFmtId="1" fontId="18" fillId="0" borderId="4" xfId="0" applyNumberFormat="1" applyFont="1" applyBorder="1" applyAlignment="1">
      <alignment horizontal="right" indent="1"/>
    </xf>
    <xf numFmtId="0" fontId="18" fillId="0" borderId="4" xfId="0" applyFont="1" applyBorder="1" applyAlignment="1">
      <alignment horizontal="center"/>
    </xf>
    <xf numFmtId="0" fontId="18" fillId="2" borderId="0" xfId="0" applyFont="1" applyFill="1" applyAlignment="1">
      <alignment horizontal="center"/>
    </xf>
    <xf numFmtId="0" fontId="19" fillId="0" borderId="0" xfId="0" applyFont="1"/>
    <xf numFmtId="164" fontId="2" fillId="0" borderId="0" xfId="0" applyNumberFormat="1" applyFont="1"/>
    <xf numFmtId="0" fontId="18" fillId="0" borderId="0" xfId="0" applyFont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1" fontId="18" fillId="0" borderId="0" xfId="0" applyNumberFormat="1" applyFont="1" applyAlignment="1">
      <alignment horizontal="right" vertical="center" indent="2"/>
    </xf>
    <xf numFmtId="1" fontId="18" fillId="0" borderId="4" xfId="0" applyNumberFormat="1" applyFont="1" applyBorder="1" applyAlignment="1">
      <alignment horizontal="right" vertical="center" indent="2"/>
    </xf>
    <xf numFmtId="0" fontId="21" fillId="8" borderId="16" xfId="0" applyFont="1" applyFill="1" applyBorder="1"/>
    <xf numFmtId="0" fontId="18" fillId="0" borderId="0" xfId="0" applyFont="1" applyAlignment="1">
      <alignment vertical="center" wrapText="1"/>
    </xf>
    <xf numFmtId="3" fontId="18" fillId="0" borderId="0" xfId="0" applyNumberFormat="1" applyFont="1" applyAlignment="1">
      <alignment vertical="center" wrapText="1"/>
    </xf>
    <xf numFmtId="164" fontId="18" fillId="0" borderId="0" xfId="0" applyNumberFormat="1" applyFont="1" applyAlignment="1">
      <alignment vertical="center" wrapText="1"/>
    </xf>
    <xf numFmtId="168" fontId="95" fillId="0" borderId="0" xfId="571" applyNumberFormat="1" applyFont="1" applyFill="1" applyAlignment="1" applyProtection="1">
      <alignment horizontal="right"/>
    </xf>
    <xf numFmtId="168" fontId="95" fillId="0" borderId="0" xfId="571" applyNumberFormat="1" applyFont="1" applyFill="1" applyAlignment="1" applyProtection="1">
      <alignment horizontal="right" wrapText="1"/>
    </xf>
    <xf numFmtId="0" fontId="11" fillId="58" borderId="0" xfId="5" applyFont="1" applyFill="1" applyAlignment="1" applyProtection="1">
      <alignment horizontal="left" vertical="center" wrapText="1" indent="1"/>
      <protection hidden="1"/>
    </xf>
    <xf numFmtId="0" fontId="0" fillId="59" borderId="4" xfId="0" applyFill="1" applyBorder="1" applyAlignment="1">
      <alignment horizontal="left" indent="1"/>
    </xf>
    <xf numFmtId="0" fontId="0" fillId="0" borderId="0" xfId="0" applyAlignment="1">
      <alignment horizontal="center" vertical="center"/>
    </xf>
    <xf numFmtId="0" fontId="21" fillId="8" borderId="16" xfId="0" applyFont="1" applyFill="1" applyBorder="1" applyAlignment="1">
      <alignment horizontal="center"/>
    </xf>
    <xf numFmtId="0" fontId="21" fillId="8" borderId="16" xfId="0" applyFont="1" applyFill="1" applyBorder="1" applyAlignment="1">
      <alignment horizontal="center" vertical="center"/>
    </xf>
    <xf numFmtId="0" fontId="96" fillId="59" borderId="0" xfId="0" applyFont="1" applyFill="1" applyAlignment="1">
      <alignment horizontal="center" vertical="center"/>
    </xf>
    <xf numFmtId="0" fontId="0" fillId="59" borderId="0" xfId="0" applyFill="1" applyAlignment="1">
      <alignment vertical="center"/>
    </xf>
    <xf numFmtId="0" fontId="0" fillId="59" borderId="0" xfId="0" applyFill="1" applyAlignment="1">
      <alignment horizontal="center" vertical="center"/>
    </xf>
    <xf numFmtId="0" fontId="97" fillId="59" borderId="0" xfId="0" applyFont="1" applyFill="1" applyAlignment="1">
      <alignment horizontal="center" vertical="center"/>
    </xf>
    <xf numFmtId="0" fontId="98" fillId="59" borderId="0" xfId="0" applyFont="1" applyFill="1" applyAlignment="1">
      <alignment horizontal="center" vertical="center"/>
    </xf>
    <xf numFmtId="0" fontId="0" fillId="59" borderId="0" xfId="0" applyFill="1" applyAlignment="1">
      <alignment horizontal="left" vertical="center"/>
    </xf>
    <xf numFmtId="0" fontId="0" fillId="59" borderId="0" xfId="0" applyFill="1" applyAlignment="1">
      <alignment horizontal="right" vertical="center"/>
    </xf>
    <xf numFmtId="0" fontId="0" fillId="59" borderId="0" xfId="0" applyFill="1" applyAlignment="1" applyProtection="1">
      <alignment horizontal="center" vertical="center"/>
      <protection locked="0"/>
    </xf>
  </cellXfs>
  <cellStyles count="572">
    <cellStyle name="20% - Accent1" xfId="10" xr:uid="{C3D11E11-D952-4F67-88B0-7A93DB2513E6}"/>
    <cellStyle name="20% - Accent1 2" xfId="11" xr:uid="{D7BB5C2A-0336-4066-B460-8068DF730389}"/>
    <cellStyle name="20% - Accent1 2 2" xfId="12" xr:uid="{17199B13-5A3E-4BAC-BB9A-9DF0307317DB}"/>
    <cellStyle name="20% - Accent2" xfId="13" xr:uid="{0D6FC2BA-417B-42E3-8405-289D198405F7}"/>
    <cellStyle name="20% - Accent2 2" xfId="14" xr:uid="{C9CF0AD3-BCC4-41B2-A21E-F348E8C7536C}"/>
    <cellStyle name="20% - Accent2 2 2" xfId="15" xr:uid="{17CE9825-0DEB-4ED1-A74A-DE32471C8ED3}"/>
    <cellStyle name="20% - Accent3" xfId="16" xr:uid="{515A2B1F-83A1-45DA-9A9F-6BA937DC7672}"/>
    <cellStyle name="20% - Accent3 2" xfId="17" xr:uid="{98224A9E-5E70-4A32-B60A-5DAB084FFBA2}"/>
    <cellStyle name="20% - Accent3 2 2" xfId="18" xr:uid="{2FB63C54-47B7-4157-B08E-773143EFFA65}"/>
    <cellStyle name="20% - Accent4" xfId="19" xr:uid="{EFFBA883-F332-408E-AB3F-78758695F854}"/>
    <cellStyle name="20% - Accent4 2" xfId="20" xr:uid="{D6ADADC0-73EE-44E9-AE50-41D11D120E64}"/>
    <cellStyle name="20% - Accent4 2 2" xfId="21" xr:uid="{3EB4284E-5EF3-44E7-8610-CA344D0F591A}"/>
    <cellStyle name="20% - Accent5" xfId="22" xr:uid="{D855BB31-9E82-4FE2-AF76-D9AAD3C366DE}"/>
    <cellStyle name="20% - Accent5 2" xfId="23" xr:uid="{A7D7B983-4362-4D65-84AD-CB886ADBD42C}"/>
    <cellStyle name="20% - Accent5 2 2" xfId="24" xr:uid="{74351A6F-7D8E-4099-9438-921BFE4D03A0}"/>
    <cellStyle name="20% - Accent6" xfId="25" xr:uid="{07086704-F8A4-49E4-8976-F22B85E1D426}"/>
    <cellStyle name="20% - Accent6 2" xfId="26" xr:uid="{75EF69CC-0759-45AF-BCD7-58906C73AB48}"/>
    <cellStyle name="20% - Accent6 2 2" xfId="27" xr:uid="{59C35B20-BF27-4BD4-8C37-BF93B0303C60}"/>
    <cellStyle name="20% - Ênfase1 2" xfId="28" xr:uid="{FE4079E6-B1C2-4C16-85AC-5A8D9DFC735F}"/>
    <cellStyle name="20% - Ênfase1 2 2" xfId="29" xr:uid="{35B8207A-19C2-42A5-B08B-66B79EAA8B41}"/>
    <cellStyle name="20% - Ênfase1 3" xfId="30" xr:uid="{D2FDCC74-EF4B-4A6C-A7AD-07B12F7C307F}"/>
    <cellStyle name="20% - Ênfase1 3 2" xfId="31" xr:uid="{C313D56A-0577-4874-9132-DD8C4607B169}"/>
    <cellStyle name="20% - Ênfase2 2" xfId="32" xr:uid="{99513207-B607-41A1-B5EB-88E473B81B1E}"/>
    <cellStyle name="20% - Ênfase2 2 2" xfId="33" xr:uid="{BC3FB9DE-968B-4526-92CF-5BD27853D241}"/>
    <cellStyle name="20% - Ênfase2 3" xfId="34" xr:uid="{DCD3BE31-1406-4ED4-88AA-ED9F2C493FE0}"/>
    <cellStyle name="20% - Ênfase2 3 2" xfId="35" xr:uid="{878B3D89-065A-4550-B035-F5CAAE0D53A1}"/>
    <cellStyle name="20% - Ênfase3 2" xfId="36" xr:uid="{2ECF6438-F3B9-49A3-870D-DD8C9D1D907D}"/>
    <cellStyle name="20% - Ênfase3 2 2" xfId="37" xr:uid="{F6850D1A-8833-4EDF-A2CA-278B96D4E62D}"/>
    <cellStyle name="20% - Ênfase3 3" xfId="38" xr:uid="{C1B537B0-CD19-4B88-A791-18389FB7E37C}"/>
    <cellStyle name="20% - Ênfase3 3 2" xfId="39" xr:uid="{A33A433F-61BB-4281-B67C-FDEFD3134755}"/>
    <cellStyle name="20% - Ênfase4 2" xfId="40" xr:uid="{A371A38A-2F63-4FFB-B333-7ACBCD4E4B62}"/>
    <cellStyle name="20% - Ênfase4 2 2" xfId="41" xr:uid="{AB71B215-BC0E-47FE-A645-D20FA9BF8E90}"/>
    <cellStyle name="20% - Ênfase4 3" xfId="42" xr:uid="{F03C6278-FC9C-4299-9B5C-9DA9A124B9DD}"/>
    <cellStyle name="20% - Ênfase4 3 2" xfId="43" xr:uid="{3BCA1760-F5F5-47FF-9117-7BBD1DEB3A6F}"/>
    <cellStyle name="20% - Ênfase5 2" xfId="44" xr:uid="{5AB5F70F-B1E2-4109-8179-23EACD8A7AF6}"/>
    <cellStyle name="20% - Ênfase5 2 2" xfId="45" xr:uid="{4420CC1E-6232-4639-BA2D-6B474C5FBD8C}"/>
    <cellStyle name="20% - Ênfase5 3" xfId="46" xr:uid="{B765FFA6-7673-4871-BF15-41B2D323669D}"/>
    <cellStyle name="20% - Ênfase5 3 2" xfId="47" xr:uid="{02DA3F08-E886-4C99-8431-6BE1D8D71BAA}"/>
    <cellStyle name="20% - Ênfase6 2" xfId="48" xr:uid="{0791B4C7-E70C-4E1F-A8A1-1E27458C466B}"/>
    <cellStyle name="20% - Ênfase6 2 2" xfId="49" xr:uid="{0D991083-B48E-4010-96E2-5E5626DC2082}"/>
    <cellStyle name="20% - Ênfase6 3" xfId="50" xr:uid="{0DC5C736-AB1A-4051-8584-1FBB9DC192EC}"/>
    <cellStyle name="20% - Ênfase6 3 2" xfId="51" xr:uid="{536E0CAA-6D16-46B6-B3D0-15194D754DD6}"/>
    <cellStyle name="40% - Accent1" xfId="52" xr:uid="{55D827D1-7323-42EF-ACAE-7088DC54C1D9}"/>
    <cellStyle name="40% - Accent1 2" xfId="53" xr:uid="{A4E7378F-146F-4648-86A4-68408E28A001}"/>
    <cellStyle name="40% - Accent1 2 2" xfId="54" xr:uid="{B31EE3DE-1F80-49CA-88EB-493362495FF8}"/>
    <cellStyle name="40% - Accent2" xfId="55" xr:uid="{8B3336BE-538E-4923-B876-044BFDAA3E12}"/>
    <cellStyle name="40% - Accent2 2" xfId="56" xr:uid="{8E2DDBFF-CB05-4ED7-B992-7FD7867CD3E2}"/>
    <cellStyle name="40% - Accent2 2 2" xfId="57" xr:uid="{064141DC-407E-4384-BF52-F744F4F14F86}"/>
    <cellStyle name="40% - Accent3" xfId="58" xr:uid="{2777ACF9-D0BE-4BC4-A4E7-A08A21744690}"/>
    <cellStyle name="40% - Accent3 2" xfId="59" xr:uid="{4A11245E-526F-4151-AAB7-78B9242B2FFD}"/>
    <cellStyle name="40% - Accent3 2 2" xfId="60" xr:uid="{80308EF1-F416-4B91-93B3-5CF46EC3E614}"/>
    <cellStyle name="40% - Accent4" xfId="61" xr:uid="{C1960C22-6949-4360-9B9E-0B1EA71DD1C4}"/>
    <cellStyle name="40% - Accent4 2" xfId="62" xr:uid="{0AB83D7E-CC3B-42BE-A910-C97298C8B231}"/>
    <cellStyle name="40% - Accent4 2 2" xfId="63" xr:uid="{41314E38-C886-4A31-B248-31CDB18C1526}"/>
    <cellStyle name="40% - Accent5" xfId="64" xr:uid="{40605F5E-0A88-4056-AF84-E73D0FFDD4E0}"/>
    <cellStyle name="40% - Accent5 2" xfId="65" xr:uid="{13D0A5CF-8383-45D1-83A7-265EED97FC65}"/>
    <cellStyle name="40% - Accent5 2 2" xfId="66" xr:uid="{3C8AA481-011C-4F97-A7AA-053666B3F7E3}"/>
    <cellStyle name="40% - Accent6" xfId="67" xr:uid="{2B3D557A-FC46-47D0-837B-F0387F707D42}"/>
    <cellStyle name="40% - Accent6 2" xfId="68" xr:uid="{7F9C71D3-2B95-4482-9D62-C78D5275D85C}"/>
    <cellStyle name="40% - Accent6 2 2" xfId="69" xr:uid="{8749CAB5-BB70-452E-A2C4-47324D988980}"/>
    <cellStyle name="40% - Ênfase1 2" xfId="70" xr:uid="{165BDEC8-B982-4D6B-AA9E-3D05224230B8}"/>
    <cellStyle name="40% - Ênfase1 2 2" xfId="71" xr:uid="{4B1C27D4-6A6A-4072-8782-FC1510933DF3}"/>
    <cellStyle name="40% - Ênfase1 3" xfId="72" xr:uid="{FB285D56-0A07-4905-A35B-AEE6970751B4}"/>
    <cellStyle name="40% - Ênfase1 3 2" xfId="73" xr:uid="{819B20BB-73A9-4043-8174-D40B7CF172CE}"/>
    <cellStyle name="40% - Ênfase2 2" xfId="74" xr:uid="{D0488508-F983-43EF-8754-3E6F9C189E93}"/>
    <cellStyle name="40% - Ênfase2 2 2" xfId="75" xr:uid="{312F15F5-DBE7-4001-9DED-93EC901B7D8C}"/>
    <cellStyle name="40% - Ênfase2 3" xfId="76" xr:uid="{5023E62A-2928-4451-BD64-CD981672FC6D}"/>
    <cellStyle name="40% - Ênfase2 3 2" xfId="77" xr:uid="{F3494348-D0E5-4080-B411-994D3E3B3D22}"/>
    <cellStyle name="40% - Ênfase3 2" xfId="78" xr:uid="{8DD917AF-C757-4F45-A80D-522A181A31EB}"/>
    <cellStyle name="40% - Ênfase3 2 2" xfId="79" xr:uid="{C2CF10EE-B075-4904-93F7-B0E3E0A8EAE1}"/>
    <cellStyle name="40% - Ênfase3 3" xfId="80" xr:uid="{63E0FF04-5F06-4855-99BF-15A3FF3928C3}"/>
    <cellStyle name="40% - Ênfase3 3 2" xfId="81" xr:uid="{A36B7A67-6C25-459A-AF61-4021E3459A1B}"/>
    <cellStyle name="40% - Ênfase4 2" xfId="82" xr:uid="{C96A6A19-8330-4F41-9C95-C61323D05788}"/>
    <cellStyle name="40% - Ênfase4 2 2" xfId="83" xr:uid="{6CEA34F6-B01D-49E2-884C-DD6FA2026C00}"/>
    <cellStyle name="40% - Ênfase4 3" xfId="84" xr:uid="{295A04C2-7E01-49E4-95EB-ADD025174E82}"/>
    <cellStyle name="40% - Ênfase4 3 2" xfId="85" xr:uid="{2E2367DE-081D-491E-AA4E-320A12A08F6A}"/>
    <cellStyle name="40% - Ênfase5 2" xfId="86" xr:uid="{C0F6965D-55CD-4874-96E1-D8CDB36A880E}"/>
    <cellStyle name="40% - Ênfase5 2 2" xfId="87" xr:uid="{4161595D-19CB-462D-A0DC-CB4D4F45C90B}"/>
    <cellStyle name="40% - Ênfase5 3" xfId="88" xr:uid="{317D95B6-F7C2-4189-9F95-A3DEF31B2C36}"/>
    <cellStyle name="40% - Ênfase5 3 2" xfId="89" xr:uid="{A6A4985F-F2BF-4D7A-BCF0-59C1F419BF0C}"/>
    <cellStyle name="40% - Ênfase6 2" xfId="90" xr:uid="{FBA113EB-CB92-4E86-81A0-FF270BBD71AC}"/>
    <cellStyle name="40% - Ênfase6 2 2" xfId="91" xr:uid="{4AB5A4A5-F535-4940-BCAF-7329A59D2F24}"/>
    <cellStyle name="40% - Ênfase6 3" xfId="92" xr:uid="{A773EAD5-0D43-4C65-811F-D81A67FB06FE}"/>
    <cellStyle name="40% - Ênfase6 3 2" xfId="93" xr:uid="{0E8B11DD-6764-41A8-830A-1819E8906247}"/>
    <cellStyle name="60% - Accent1" xfId="94" xr:uid="{6927BE10-BC5D-4257-BB9A-B3DE6130EA3E}"/>
    <cellStyle name="60% - Accent1 2" xfId="95" xr:uid="{C7B88033-E099-4C0A-AC8E-05FFEF4091CF}"/>
    <cellStyle name="60% - Accent1 2 2" xfId="96" xr:uid="{77B60328-9D12-49ED-BF02-D15D2CA02741}"/>
    <cellStyle name="60% - Accent2" xfId="97" xr:uid="{8E866987-E76C-4162-92B9-5915F05AB9DA}"/>
    <cellStyle name="60% - Accent2 2" xfId="98" xr:uid="{86CA7FB1-BBB9-4090-935F-7F1214D1407B}"/>
    <cellStyle name="60% - Accent2 2 2" xfId="99" xr:uid="{0C75BEBC-27C0-4FE6-9FC1-4C1F03BB4D22}"/>
    <cellStyle name="60% - Accent3" xfId="100" xr:uid="{7DC55A3C-ADE4-42F8-9830-2E0DA7E8F26A}"/>
    <cellStyle name="60% - Accent3 2" xfId="101" xr:uid="{A6531331-CDA4-4B0F-85B3-888DFE2A7199}"/>
    <cellStyle name="60% - Accent3 2 2" xfId="102" xr:uid="{F307B1DD-472F-4DEA-8449-A64AE95C619E}"/>
    <cellStyle name="60% - Accent4" xfId="103" xr:uid="{A85C0E76-7911-4362-865B-A38115108D9D}"/>
    <cellStyle name="60% - Accent4 2" xfId="104" xr:uid="{446AD2BC-75DE-4C62-A037-089B85E47CE5}"/>
    <cellStyle name="60% - Accent4 2 2" xfId="105" xr:uid="{9CD32EDB-2FBC-4DB6-82BB-CB84465983CC}"/>
    <cellStyle name="60% - Accent5" xfId="106" xr:uid="{0AE52429-375A-4F07-B33F-934E942E951C}"/>
    <cellStyle name="60% - Accent5 2" xfId="107" xr:uid="{AD0E4573-A1BF-4E11-8D2F-F5F13E1AC57A}"/>
    <cellStyle name="60% - Accent5 2 2" xfId="108" xr:uid="{16481364-51F7-4C42-BDDF-0DDB8AFB76C0}"/>
    <cellStyle name="60% - Accent6" xfId="109" xr:uid="{BBAE187F-F7C8-4612-BD38-7A61C9487220}"/>
    <cellStyle name="60% - Accent6 2" xfId="110" xr:uid="{6BC7F95B-0DD3-4B6A-822D-E098E125A0FC}"/>
    <cellStyle name="60% - Accent6 2 2" xfId="111" xr:uid="{61994D84-FA46-4980-BAF0-84F311706F82}"/>
    <cellStyle name="60% - Ênfase1" xfId="2" builtinId="32"/>
    <cellStyle name="60% - Ênfase1 2" xfId="112" xr:uid="{E5DA4575-7CDD-4135-B459-2E8E87838CD8}"/>
    <cellStyle name="60% - Ênfase1 2 2" xfId="113" xr:uid="{D21B21E5-719B-403E-8F18-30F947D382B4}"/>
    <cellStyle name="60% - Ênfase1 3" xfId="114" xr:uid="{98762683-A2A3-46D1-BF59-5E11C46F8FC9}"/>
    <cellStyle name="60% - Ênfase1 3 2" xfId="115" xr:uid="{7F5B6ECE-4CE1-4147-AB57-99EB8206AF9B}"/>
    <cellStyle name="60% - Ênfase2 2" xfId="116" xr:uid="{9AC6540E-2ED3-4B95-9A96-6CBBC7B1CD5B}"/>
    <cellStyle name="60% - Ênfase2 2 2" xfId="117" xr:uid="{47E742BE-E1AA-4E78-9618-DEC425756B09}"/>
    <cellStyle name="60% - Ênfase2 3" xfId="118" xr:uid="{4326327E-0B5E-49B4-8414-119ADC24E7C7}"/>
    <cellStyle name="60% - Ênfase2 3 2" xfId="119" xr:uid="{D3761F73-0C0C-4397-AD8E-AB722F3BBA06}"/>
    <cellStyle name="60% - Ênfase3 2" xfId="120" xr:uid="{7ABF55A9-6067-4393-B0FF-597528403D95}"/>
    <cellStyle name="60% - Ênfase3 2 2" xfId="121" xr:uid="{B5CA7FE5-4722-41E6-AF6F-477ED5860F73}"/>
    <cellStyle name="60% - Ênfase3 3" xfId="122" xr:uid="{9BF290B0-7162-44AB-954C-43F11A03F4E6}"/>
    <cellStyle name="60% - Ênfase3 3 2" xfId="123" xr:uid="{1EF31F68-CDA2-424E-838F-10D0F04750CA}"/>
    <cellStyle name="60% - Ênfase4 2" xfId="124" xr:uid="{87C52D7D-223C-4FE7-9C3A-AA12BC2875A6}"/>
    <cellStyle name="60% - Ênfase4 2 2" xfId="125" xr:uid="{7667470B-C28C-48E8-8B4F-BA55BE2F54F0}"/>
    <cellStyle name="60% - Ênfase4 3" xfId="126" xr:uid="{5D2B3152-04A9-4B27-81A1-56E01970AAE9}"/>
    <cellStyle name="60% - Ênfase4 3 2" xfId="127" xr:uid="{13750B53-756C-41C6-BB32-EB12CFC07DD0}"/>
    <cellStyle name="60% - Ênfase5 2" xfId="128" xr:uid="{04EAA836-8A4C-49F9-B431-A1B671309AA8}"/>
    <cellStyle name="60% - Ênfase5 2 2" xfId="129" xr:uid="{6E4A05CF-6B0A-42AA-AEFE-C637CF985CC7}"/>
    <cellStyle name="60% - Ênfase5 3" xfId="130" xr:uid="{1C8B4BE1-7910-4B87-8391-F13ECFCB7F8E}"/>
    <cellStyle name="60% - Ênfase5 3 2" xfId="131" xr:uid="{57B35DB2-3FE9-44A9-B447-AFD70FC4A2FB}"/>
    <cellStyle name="60% - Ênfase6 2" xfId="132" xr:uid="{D50951C0-EDD5-4A1D-A402-34ABD6514F45}"/>
    <cellStyle name="60% - Ênfase6 2 2" xfId="133" xr:uid="{02BAA9DB-C83D-4448-B179-8B7B66BBDF7F}"/>
    <cellStyle name="60% - Ênfase6 3" xfId="134" xr:uid="{EAC4D77E-96FB-45A4-ADDD-B0EA12CB3BE5}"/>
    <cellStyle name="60% - Ênfase6 3 2" xfId="135" xr:uid="{EA5D3AED-98F7-4BE0-ABB9-C7F6961E6425}"/>
    <cellStyle name="Accent" xfId="136" xr:uid="{36156F98-F9C7-4515-B090-F3FFE938FCE7}"/>
    <cellStyle name="Accent 1" xfId="137" xr:uid="{D1F27B73-CF57-47BF-A331-4F703D0C286A}"/>
    <cellStyle name="Accent 1 1" xfId="138" xr:uid="{E37600FF-928D-4B43-98AA-F7C191123A15}"/>
    <cellStyle name="Accent 1 2" xfId="139" xr:uid="{4D94CF90-9752-48E4-832B-7685A4779CD5}"/>
    <cellStyle name="Accent 2" xfId="140" xr:uid="{1C82C8D7-6FD0-4F1C-82B8-69F04DC6EC87}"/>
    <cellStyle name="Accent 2 1" xfId="141" xr:uid="{92FD5ED6-23EA-4E34-A50F-9A5493AE0547}"/>
    <cellStyle name="Accent 2 2" xfId="142" xr:uid="{65CC9DA0-FFEC-4BED-A768-0E15D9DDB430}"/>
    <cellStyle name="Accent 3" xfId="143" xr:uid="{F1E5BFA1-A55E-47E3-BA80-45D585B587C0}"/>
    <cellStyle name="Accent 3 1" xfId="144" xr:uid="{E5D9B930-1597-497A-B0C6-044B4B250A08}"/>
    <cellStyle name="Accent 3 2" xfId="145" xr:uid="{23E7253A-5DA3-4333-90FF-377DCE3BA376}"/>
    <cellStyle name="Accent 4" xfId="146" xr:uid="{670BB244-F1C2-4304-9730-A660D51DDA7F}"/>
    <cellStyle name="Accent 4 2" xfId="147" xr:uid="{56BA4FAF-157D-4420-B5A4-8A13F8F2831A}"/>
    <cellStyle name="Accent1" xfId="148" xr:uid="{F23AB110-9395-4B5D-ABEE-575C1948E0F2}"/>
    <cellStyle name="Accent1 2" xfId="149" xr:uid="{07F905D2-C253-4129-8067-2A304FCF4C84}"/>
    <cellStyle name="Accent1 2 2" xfId="150" xr:uid="{F73D6532-9175-44A9-8C21-7FF48A16298E}"/>
    <cellStyle name="Accent2" xfId="151" xr:uid="{7E8EB1E2-B20B-49D5-A3C8-53CE7675B70A}"/>
    <cellStyle name="Accent2 2" xfId="152" xr:uid="{A220AEBC-F481-4112-AEF7-42E89EA039D6}"/>
    <cellStyle name="Accent2 2 2" xfId="153" xr:uid="{C46FD234-36D2-4217-93D0-DA84EAEB8D02}"/>
    <cellStyle name="Accent3" xfId="154" xr:uid="{7348958C-A14B-4158-842D-B0A795B7A1C2}"/>
    <cellStyle name="Accent3 2" xfId="155" xr:uid="{85760598-7448-4165-BA5D-A4F18D3FAA8C}"/>
    <cellStyle name="Accent3 2 2" xfId="156" xr:uid="{6ACA1696-AB17-4706-8D4B-B626A99503F3}"/>
    <cellStyle name="Accent4" xfId="157" xr:uid="{B9DBF6C2-2F49-4436-8B10-476CD207D08A}"/>
    <cellStyle name="Accent4 2" xfId="158" xr:uid="{1EAB7734-98D6-4377-AE36-ADA3C576C491}"/>
    <cellStyle name="Accent4 2 2" xfId="159" xr:uid="{4C4AD61F-F4CC-4380-9B45-C6F47C15ABF4}"/>
    <cellStyle name="Accent5" xfId="160" xr:uid="{451C48EC-B96C-461C-AB97-3F84B97653DA}"/>
    <cellStyle name="Accent5 2" xfId="161" xr:uid="{96FF2616-67FB-47EC-A346-8080B7AA1BE2}"/>
    <cellStyle name="Accent5 2 2" xfId="162" xr:uid="{82E1B6E9-DFFF-4EDD-BF7D-35863D772F6C}"/>
    <cellStyle name="Accent6" xfId="163" xr:uid="{2B64BD9D-3141-4334-A9EA-A3322B89ED62}"/>
    <cellStyle name="Accent6 2" xfId="164" xr:uid="{AC641604-E7EA-4E91-B86F-CFE86A8E87F5}"/>
    <cellStyle name="Accent6 2 2" xfId="165" xr:uid="{471910BE-6A78-4EFE-9F55-FA8CC9A7B7C3}"/>
    <cellStyle name="Bad" xfId="166" xr:uid="{453EF765-9611-4B12-825B-831B348D6556}"/>
    <cellStyle name="Bad 1" xfId="167" xr:uid="{208E58A6-CCF8-4A5D-80C1-BCC8076D0C31}"/>
    <cellStyle name="Bad 2" xfId="168" xr:uid="{85B47565-03E9-45A9-A8EB-9FF6B7F96001}"/>
    <cellStyle name="Bad 2 2" xfId="169" xr:uid="{56E95F5C-8F83-4F32-8E6A-647B9A6B5F59}"/>
    <cellStyle name="Bad 3" xfId="170" xr:uid="{F6DDB505-6A44-4DF5-891B-3B29207BDB3B}"/>
    <cellStyle name="Bom 2" xfId="171" xr:uid="{45552493-B53A-48AB-9A9F-51ACD8353CE4}"/>
    <cellStyle name="Bom 2 2" xfId="172" xr:uid="{3C8DEA8E-978F-4111-A7BB-A170EAF28DE7}"/>
    <cellStyle name="Bom 3" xfId="173" xr:uid="{F6E68637-84FC-49CD-8E5F-E269451B6B9D}"/>
    <cellStyle name="Bom 3 2" xfId="174" xr:uid="{615BDDC1-ED7F-46E6-B056-3A148011890D}"/>
    <cellStyle name="Calculation" xfId="175" xr:uid="{DA5521B5-AAF7-4A6B-89B5-4683CE236633}"/>
    <cellStyle name="Calculation 2" xfId="176" xr:uid="{C0EC0437-8B4E-4A12-8000-8646EC35C4F5}"/>
    <cellStyle name="Calculation 2 2" xfId="177" xr:uid="{5D44EEDC-CDF0-40FA-B8B6-E326AC599EF1}"/>
    <cellStyle name="Cálculo 2" xfId="178" xr:uid="{4D774BD3-1BCA-4C61-9642-730E5A688C60}"/>
    <cellStyle name="Cálculo 2 2" xfId="179" xr:uid="{3DEB34FA-B0F2-4C50-94F7-AF54CF640036}"/>
    <cellStyle name="Cálculo 3" xfId="180" xr:uid="{AAE0097E-3FEF-4462-842F-88EFFBC0921C}"/>
    <cellStyle name="Cálculo 3 2" xfId="181" xr:uid="{BDFE31B0-630D-4A3D-B4F1-C207DA3EFB00}"/>
    <cellStyle name="Canto da tabela dinâmica" xfId="182" xr:uid="{4A34FD20-38EF-4750-B8B0-1A5581192EB2}"/>
    <cellStyle name="Canto da tabela dinâmica 2" xfId="183" xr:uid="{F5011999-A309-4993-ABE8-BE458B92A477}"/>
    <cellStyle name="Célula de Verificação 2" xfId="184" xr:uid="{E53E45F5-3E0B-497A-AE6F-221CD30C99B7}"/>
    <cellStyle name="Célula de Verificação 2 2" xfId="185" xr:uid="{0A1F62D9-11E6-4F5A-9CEB-04DFE526EE7D}"/>
    <cellStyle name="Célula de Verificação 3" xfId="186" xr:uid="{30749773-81A7-45C3-BD0D-28B4E42D219C}"/>
    <cellStyle name="Célula de Verificação 3 2" xfId="187" xr:uid="{C77249E0-C241-4F31-9BCD-622DB0009531}"/>
    <cellStyle name="Célula Vinculada 2" xfId="188" xr:uid="{9B591851-83D2-4525-A93E-18ED851ECFEB}"/>
    <cellStyle name="Célula Vinculada 2 2" xfId="189" xr:uid="{C6ED6673-30D9-4133-9DBC-24E0C8C8DD5D}"/>
    <cellStyle name="Célula Vinculada 3" xfId="190" xr:uid="{D6830746-48DB-4BBA-A754-DED44742FCBA}"/>
    <cellStyle name="Célula Vinculada 3 2" xfId="191" xr:uid="{51D2CAE2-CF38-4A77-8B8C-AAD614E0F03A}"/>
    <cellStyle name="Check Cell" xfId="192" xr:uid="{D50A03FE-2F19-4A9B-A0A2-05C5750659CB}"/>
    <cellStyle name="Check Cell 2" xfId="193" xr:uid="{DC516B72-3A4F-4A41-A79D-F7B71A553081}"/>
    <cellStyle name="Check Cell 2 2" xfId="194" xr:uid="{0176928C-796A-41C7-B3CB-74ED9ABB596E}"/>
    <cellStyle name="Comma 2" xfId="195" xr:uid="{3035C5FD-BD93-443E-AC77-FDF1DFDA4943}"/>
    <cellStyle name="Comma 2 2" xfId="196" xr:uid="{F3344141-7B89-44CF-B844-381F0905ACB0}"/>
    <cellStyle name="Comma 2 2 2" xfId="197" xr:uid="{6756AA28-DDC9-488F-895C-058A53C214DB}"/>
    <cellStyle name="Comma 2 2 2 2" xfId="198" xr:uid="{E0E3FAD3-2D33-434B-BACF-BF274F3E8D2F}"/>
    <cellStyle name="Comma 2 2 3" xfId="199" xr:uid="{B92C59BD-2AAB-4B88-B125-A9DD96F634D9}"/>
    <cellStyle name="Comma 2 2 4" xfId="200" xr:uid="{1104726F-B0B5-441D-B1E6-030A34E02F79}"/>
    <cellStyle name="Comma 2 2 4 2" xfId="201" xr:uid="{D9AD766A-ABF1-4D84-B293-91B3681D7330}"/>
    <cellStyle name="Comma 2 2 5" xfId="202" xr:uid="{B10E892E-94BC-4AAB-A7FB-56CD088DF73D}"/>
    <cellStyle name="Comma 2 3" xfId="203" xr:uid="{0781F4D1-42A9-421A-BEDD-AEFA3C90D951}"/>
    <cellStyle name="Comma 2 4" xfId="204" xr:uid="{B8DEA30A-F96E-44A6-B5A7-C46F5AD72A9F}"/>
    <cellStyle name="Comma 2 4 2" xfId="205" xr:uid="{32C675FD-0577-4D45-93D9-611FB895EF65}"/>
    <cellStyle name="Comma 2 5" xfId="206" xr:uid="{8B412679-2DE5-4D54-8324-01882DA0F810}"/>
    <cellStyle name="Comma 3" xfId="207" xr:uid="{069E2759-C916-4249-BB23-3B7C65ACD9F5}"/>
    <cellStyle name="Comma 3 2" xfId="208" xr:uid="{2AC64AF6-3004-49A7-AD0C-0CC707F62108}"/>
    <cellStyle name="Comma 3 2 2" xfId="209" xr:uid="{C5F46D2E-68DD-4306-9B7F-7E257D9785F3}"/>
    <cellStyle name="Comma 3 2 2 2" xfId="210" xr:uid="{8924AD35-D231-4522-B391-6CDABDFACAC5}"/>
    <cellStyle name="Comma 3 2 3" xfId="211" xr:uid="{E447A015-C3A7-4E06-AB2F-32509583864B}"/>
    <cellStyle name="Comma 3 2 4" xfId="212" xr:uid="{CCE6977D-E0F3-4EDC-94A3-E8A11442FED9}"/>
    <cellStyle name="Comma 3 2 4 2" xfId="213" xr:uid="{E68F6FB3-6F61-4536-9CA2-A5D918115DBA}"/>
    <cellStyle name="Comma 3 2 5" xfId="214" xr:uid="{E85ECF36-225D-4267-B906-76B600CF5752}"/>
    <cellStyle name="Comma 3 3" xfId="215" xr:uid="{137CDE05-52DE-4847-B844-5AFC51367DFF}"/>
    <cellStyle name="Comma 3 4" xfId="216" xr:uid="{FA22E058-AD1A-4E62-9B16-0E78B233630C}"/>
    <cellStyle name="Comma 3 4 2" xfId="217" xr:uid="{15DB2C73-38A9-45F6-A70E-9C6DEC66F259}"/>
    <cellStyle name="Comma 3 5" xfId="218" xr:uid="{7261828B-0728-4EDB-95E6-5C17A273002B}"/>
    <cellStyle name="Ênfase1 2" xfId="219" xr:uid="{3921C540-9D8D-4A1E-BC7C-8A077520D634}"/>
    <cellStyle name="Ênfase1 2 2" xfId="220" xr:uid="{C9B5151C-90DB-48D0-BC9F-49B15C962F61}"/>
    <cellStyle name="Ênfase1 3" xfId="221" xr:uid="{2A50A472-1B0C-4F49-8EC3-6E825C25F61F}"/>
    <cellStyle name="Ênfase1 3 2" xfId="222" xr:uid="{74548C32-9F77-4A79-9DB0-CDE3D6CE1312}"/>
    <cellStyle name="Ênfase2 2" xfId="223" xr:uid="{582563B8-DDDA-4110-93BE-8A2855494473}"/>
    <cellStyle name="Ênfase2 2 2" xfId="224" xr:uid="{B94A774D-FA1B-4ADC-9011-BDE3EAAD17A1}"/>
    <cellStyle name="Ênfase2 3" xfId="225" xr:uid="{A15B20D1-C93E-40E4-9DAA-FB962082E062}"/>
    <cellStyle name="Ênfase2 3 2" xfId="226" xr:uid="{7F72A8F5-40F4-4C13-B8DD-09F4266E487C}"/>
    <cellStyle name="Ênfase3 2" xfId="227" xr:uid="{25E8B020-FBBF-4281-89E2-D3737F00C350}"/>
    <cellStyle name="Ênfase3 2 2" xfId="228" xr:uid="{175E096E-FEAD-44EB-96A6-CEF65A9FC273}"/>
    <cellStyle name="Ênfase3 3" xfId="229" xr:uid="{1F73CAB2-9C26-407B-B270-06B4B895EC37}"/>
    <cellStyle name="Ênfase3 3 2" xfId="230" xr:uid="{A20922DE-D805-4A9A-8F47-A78B7326F542}"/>
    <cellStyle name="Ênfase4 2" xfId="231" xr:uid="{0779BB60-5EB5-47CA-BDCD-DC9FC0F5CED5}"/>
    <cellStyle name="Ênfase4 2 2" xfId="232" xr:uid="{94F1BCD0-E28B-4202-81AE-3B6E71C6DA3C}"/>
    <cellStyle name="Ênfase4 3" xfId="233" xr:uid="{83767407-DF8E-4B0A-9E13-A349FBB67D89}"/>
    <cellStyle name="Ênfase4 3 2" xfId="234" xr:uid="{6F6AD170-958E-4E74-90FA-FA3B51EC3BB8}"/>
    <cellStyle name="Ênfase5 2" xfId="235" xr:uid="{7D01A20C-53E3-45A8-A6C8-DA02BA64567E}"/>
    <cellStyle name="Ênfase5 2 2" xfId="236" xr:uid="{63F3BBFB-34CB-4352-A17C-0955C00DD389}"/>
    <cellStyle name="Ênfase5 3" xfId="237" xr:uid="{7CC6B9DF-1E9E-4712-A1B0-158347DA9E61}"/>
    <cellStyle name="Ênfase5 3 2" xfId="238" xr:uid="{343992A7-B9A4-47B2-A057-F6E0C349FDF0}"/>
    <cellStyle name="Ênfase6 2" xfId="239" xr:uid="{12C4C679-C7BC-4C97-A1C6-0EDF6EBAE856}"/>
    <cellStyle name="Ênfase6 2 2" xfId="240" xr:uid="{33F6361F-D851-41CE-A2AA-4A68459C8A5B}"/>
    <cellStyle name="Ênfase6 3" xfId="241" xr:uid="{DDC94369-8B3B-4275-A46A-9F5B4AC80CD2}"/>
    <cellStyle name="Ênfase6 3 2" xfId="242" xr:uid="{F2B1C8A7-C122-4965-9952-48AC103817BB}"/>
    <cellStyle name="Entrada 2" xfId="243" xr:uid="{610DE175-BEB9-4082-8465-45B15D339B24}"/>
    <cellStyle name="Entrada 2 2" xfId="244" xr:uid="{941FA4DE-F633-4892-B6C4-E230CC670B11}"/>
    <cellStyle name="Entrada 3" xfId="245" xr:uid="{598649F4-11A9-4AA0-9187-91FD70CBADDF}"/>
    <cellStyle name="Entrada 3 2" xfId="246" xr:uid="{F8CA43E3-729F-4294-B16A-3F8F40B9583F}"/>
    <cellStyle name="Error" xfId="247" xr:uid="{3D09471B-96B2-4330-BB68-7E75CB244FB4}"/>
    <cellStyle name="Error 1" xfId="248" xr:uid="{A48E930E-4E50-462A-AF10-EF53C5BF5B86}"/>
    <cellStyle name="Error 2" xfId="249" xr:uid="{56716BB1-06C4-47DD-B1C3-8C4813134851}"/>
    <cellStyle name="Excel_BuiltIn_Comma" xfId="250" xr:uid="{2466DDC6-2242-472D-9B32-67E21F0F5595}"/>
    <cellStyle name="Explanatory Text" xfId="251" xr:uid="{4CC958B1-BCED-43DE-A5EF-CB6A4B3B971E}"/>
    <cellStyle name="Explanatory Text 2" xfId="252" xr:uid="{F83D50C5-AC01-47DD-99AC-36F92DECA98F}"/>
    <cellStyle name="Explanatory Text 2 2" xfId="253" xr:uid="{6DF1CE4F-1769-42DD-9407-95AF02A9F714}"/>
    <cellStyle name="Footnote" xfId="254" xr:uid="{D905AF04-1D62-4E4D-8584-07098366D477}"/>
    <cellStyle name="Footnote 1" xfId="255" xr:uid="{064CDE2F-D64D-4F46-BDA9-CE762C0DADC7}"/>
    <cellStyle name="Footnote 2" xfId="256" xr:uid="{FA064AB7-BEBE-4BA1-83AD-4B7B981E8A19}"/>
    <cellStyle name="Good" xfId="257" xr:uid="{545CCFD6-B6FC-4662-81F4-114C141D881C}"/>
    <cellStyle name="Good 1" xfId="258" xr:uid="{82696005-1741-412A-9D8A-A21050D369F3}"/>
    <cellStyle name="Good 2" xfId="259" xr:uid="{59CC48AA-29EF-4FDB-A8F0-8F34915C4D61}"/>
    <cellStyle name="Good 2 2" xfId="260" xr:uid="{99D623AD-E2BC-4726-91B4-ADF64CC6172A}"/>
    <cellStyle name="Good 3" xfId="261" xr:uid="{78AEFE1F-56D6-4741-91BA-41CA0518D640}"/>
    <cellStyle name="Heading" xfId="262" xr:uid="{ADFCE991-3180-4D36-86AA-99F63A930FD0}"/>
    <cellStyle name="Heading (user)" xfId="263" xr:uid="{7FF033A4-8034-417D-A772-FA8AFF670195}"/>
    <cellStyle name="Heading (user) (user)" xfId="264" xr:uid="{FE6A775B-9711-4CB9-B459-8E9AB2C1D26C}"/>
    <cellStyle name="Heading (user) (user) 2" xfId="265" xr:uid="{C0C097CC-4CAF-4DC7-91AC-AC65462AEF14}"/>
    <cellStyle name="Heading (user) 2" xfId="266" xr:uid="{384D046F-0A30-4D7B-8042-F3A9F7781CE8}"/>
    <cellStyle name="Heading (user) 3" xfId="267" xr:uid="{DA1223C9-C75A-4853-A2D4-852E4E1BEAB1}"/>
    <cellStyle name="Heading (user) 4" xfId="268" xr:uid="{58C5E9DD-A3F2-44BC-B265-C5C4986D0872}"/>
    <cellStyle name="Heading 1" xfId="269" xr:uid="{1049AD7B-68B8-4BE9-90F9-2CE3B73C115A}"/>
    <cellStyle name="Heading 1 1" xfId="270" xr:uid="{E3A80026-F070-4E8B-9E9E-4CBA9F5D9244}"/>
    <cellStyle name="Heading 1 2" xfId="271" xr:uid="{75728F3D-C70F-4984-A950-156EF212B642}"/>
    <cellStyle name="Heading 1 2 2" xfId="272" xr:uid="{2200DBF1-3634-4838-A20A-56E159D1A88F}"/>
    <cellStyle name="Heading 1 3" xfId="273" xr:uid="{0F82D8A6-F9E1-4A8E-B957-C9C1EAD2C4CB}"/>
    <cellStyle name="Heading 2" xfId="274" xr:uid="{55CBA023-8909-421E-8DC9-55D0C7BD6E50}"/>
    <cellStyle name="Heading 2 1" xfId="275" xr:uid="{C8491666-4E9F-40A6-8B1C-3E6524673F6D}"/>
    <cellStyle name="Heading 2 2" xfId="276" xr:uid="{A9453904-002C-449A-A1B1-52017D20F193}"/>
    <cellStyle name="Heading 2 2 2" xfId="277" xr:uid="{97F65B6C-B707-4A31-AA86-518CCE6011C1}"/>
    <cellStyle name="Heading 2 3" xfId="278" xr:uid="{51618D45-1A80-4751-9418-9E0E209622C7}"/>
    <cellStyle name="Heading 3" xfId="279" xr:uid="{001FF021-C36D-4242-8CA2-6BD9F43E6F03}"/>
    <cellStyle name="Heading 3 2" xfId="280" xr:uid="{1AABC21C-F161-44D4-8947-FF0244B041F2}"/>
    <cellStyle name="Heading 3 2 2" xfId="281" xr:uid="{C97EFF16-E5D9-431D-9E7F-0E0607B811C1}"/>
    <cellStyle name="Heading 3 3" xfId="282" xr:uid="{55B5B10C-3F52-4563-931F-67D27522918C}"/>
    <cellStyle name="Heading 4" xfId="283" xr:uid="{16D51156-8331-42B3-9DBC-567ED9660DDD}"/>
    <cellStyle name="Heading 4 2" xfId="284" xr:uid="{D10BB6CB-1AE2-4E74-B90B-7E765C93D251}"/>
    <cellStyle name="Heading 4 2 2" xfId="285" xr:uid="{694BDBDE-F2AD-483B-B3BD-D4DC5E6A2918}"/>
    <cellStyle name="Heading1" xfId="286" xr:uid="{F94AE12F-E055-46A8-8B17-A0CC7735E3E6}"/>
    <cellStyle name="Heading1 (user)" xfId="287" xr:uid="{9620ED01-5030-475E-87EC-44B54EE54AEA}"/>
    <cellStyle name="Hiperlink" xfId="8" builtinId="8"/>
    <cellStyle name="Hyperlink" xfId="288" xr:uid="{265997BF-77F8-4012-857C-F1B637808421}"/>
    <cellStyle name="Incorreto 2" xfId="289" xr:uid="{394F6821-A3DF-491A-9B92-1E07A8E810A9}"/>
    <cellStyle name="Incorreto 2 2" xfId="290" xr:uid="{07320F41-0403-4FCA-A07E-5D543C74D6D7}"/>
    <cellStyle name="Input" xfId="291" xr:uid="{86119013-413D-49C0-8F84-27955C9E300C}"/>
    <cellStyle name="Input 2" xfId="292" xr:uid="{FF3296CB-01A2-425F-9337-2D8E347763F6}"/>
    <cellStyle name="Input 2 2" xfId="293" xr:uid="{16967A7E-5A3B-4632-AC5B-BE42C0A7CD47}"/>
    <cellStyle name="Linked Cell" xfId="294" xr:uid="{C001A0D2-5EFA-4DE9-82F4-4B625DA6CE24}"/>
    <cellStyle name="Linked Cell 2" xfId="295" xr:uid="{7696DFC8-C197-4F10-9469-847A66904E56}"/>
    <cellStyle name="Linked Cell 2 2" xfId="296" xr:uid="{6C1CB9C3-9E67-4360-B9ED-7669304C29E5}"/>
    <cellStyle name="Neutra 2" xfId="297" xr:uid="{9D9D805C-EF1C-42A1-BE47-6D9A720BC4CB}"/>
    <cellStyle name="Neutra 2 2" xfId="298" xr:uid="{12B107F8-52A1-4711-AD04-C5925DEECAC5}"/>
    <cellStyle name="Neutral" xfId="299" xr:uid="{C00621D1-02B9-47A6-878E-DF4834B4ED60}"/>
    <cellStyle name="Neutral 1" xfId="300" xr:uid="{419FEF70-1B76-44FD-AB6A-7DD2DC19E9D0}"/>
    <cellStyle name="Neutral 2" xfId="301" xr:uid="{66414C29-2C37-40D6-8412-2F75229CF05D}"/>
    <cellStyle name="Neutral 2 2" xfId="302" xr:uid="{A5E26302-7573-4BB5-9BEB-022BE74EA2D4}"/>
    <cellStyle name="Neutral 3" xfId="303" xr:uid="{F2639E95-0EDE-402A-A4F1-03449A224D55}"/>
    <cellStyle name="Neutro 2" xfId="304" xr:uid="{8545F535-F7F5-4039-B548-25ABA7FF2A7F}"/>
    <cellStyle name="Neutro 2 2" xfId="305" xr:uid="{1ADD29AA-6DAB-4C0C-B895-5886CD36603A}"/>
    <cellStyle name="Normal" xfId="0" builtinId="0"/>
    <cellStyle name="Normal 10" xfId="306" xr:uid="{DDC27751-FB6D-4809-ABE6-4B4647800550}"/>
    <cellStyle name="Normal 10 2" xfId="307" xr:uid="{3100AB0C-6DD1-4225-B1C4-5F342BC18DA3}"/>
    <cellStyle name="Normal 11" xfId="308" xr:uid="{07B1FCA8-1E92-4AE8-8C2D-530538A122EF}"/>
    <cellStyle name="Normal 11 2" xfId="309" xr:uid="{1EE25F7D-D472-4088-974D-68708A8E6C33}"/>
    <cellStyle name="Normal 11 2 2" xfId="310" xr:uid="{5E5012C6-B3BF-426C-B20A-42C3EE275C47}"/>
    <cellStyle name="Normal 11 2 3" xfId="311" xr:uid="{47BD72E4-32F6-4D97-8A75-DEF3635B5E46}"/>
    <cellStyle name="Normal 11 3" xfId="312" xr:uid="{4D04C51B-E19A-4E4D-AFC1-CDFE9F4D3080}"/>
    <cellStyle name="Normal 11 4" xfId="313" xr:uid="{CB2BB69E-4150-483C-801D-7D960522CEBB}"/>
    <cellStyle name="Normal 12" xfId="314" xr:uid="{CBA4A222-C101-469C-96B4-250E6060B495}"/>
    <cellStyle name="Normal 12 2" xfId="315" xr:uid="{01AD92EF-4F37-4CBE-9A78-D8E4CC7D3BFA}"/>
    <cellStyle name="Normal 12 2 2" xfId="316" xr:uid="{2C1B5FE9-87F7-47DC-A9F5-C7A5A80CCD16}"/>
    <cellStyle name="Normal 12 3" xfId="317" xr:uid="{CF1F0215-CD79-436A-A90F-F16E83E377B9}"/>
    <cellStyle name="Normal 13" xfId="318" xr:uid="{EE6DEE15-8365-488B-886D-5CFA811BFA23}"/>
    <cellStyle name="Normal 13 2" xfId="319" xr:uid="{8852EA21-C98E-4D77-96C6-F72ABDF4FC53}"/>
    <cellStyle name="Normal 13 2 2" xfId="320" xr:uid="{9CAC96E7-348E-4556-A97A-93F181A3AEBC}"/>
    <cellStyle name="Normal 13 3" xfId="321" xr:uid="{23A887FA-C309-40E6-9DF5-93F3FE12C9E0}"/>
    <cellStyle name="Normal 14" xfId="322" xr:uid="{359D78A6-A402-4AFB-8E04-E7493DFBD1FB}"/>
    <cellStyle name="Normal 14 2" xfId="323" xr:uid="{EB118DD0-4DC5-4B96-8281-2894E79CF56B}"/>
    <cellStyle name="Normal 15" xfId="324" xr:uid="{79786AB7-47CF-47A3-B05A-21C8909FF7F9}"/>
    <cellStyle name="Normal 15 2" xfId="325" xr:uid="{738F7D82-22C8-47C8-BBCA-9D49344B1B4B}"/>
    <cellStyle name="Normal 15 2 2" xfId="326" xr:uid="{60CFA90C-A36F-4422-97CE-F31599B1A2B4}"/>
    <cellStyle name="Normal 15 3" xfId="327" xr:uid="{E56B0E2A-43F1-4739-A06E-3F084F237EB2}"/>
    <cellStyle name="Normal 16" xfId="328" xr:uid="{DC1CD61D-7AB6-4E24-86BC-0F167F0B1538}"/>
    <cellStyle name="Normal 16 2" xfId="329" xr:uid="{966632CC-8FEA-4504-88AB-8F2BA15DE6C5}"/>
    <cellStyle name="Normal 16 3" xfId="330" xr:uid="{E6947946-0FA5-4987-9A05-2D35D4263353}"/>
    <cellStyle name="Normal 16 4" xfId="331" xr:uid="{366BFF8F-899B-431F-8669-890286470B78}"/>
    <cellStyle name="Normal 16 4 2" xfId="332" xr:uid="{1132CDB9-8727-4BAE-B8C4-6F24B43C10C6}"/>
    <cellStyle name="Normal 16 4 3" xfId="333" xr:uid="{C86B5D04-F29E-44EA-8382-B340E1071FCB}"/>
    <cellStyle name="Normal 17" xfId="334" xr:uid="{AECD189F-16CC-43DE-A126-154358C642D1}"/>
    <cellStyle name="Normal 18" xfId="571" xr:uid="{35703205-994D-40B2-8FD7-B605A5207A02}"/>
    <cellStyle name="Normal 2" xfId="9" xr:uid="{ECA1A60C-2D7F-492E-9EB6-C083F1A60EBC}"/>
    <cellStyle name="Normal 2 2" xfId="5" xr:uid="{AD72539D-3A71-4113-AEB7-A4C566FAF543}"/>
    <cellStyle name="Normal 2 2 2" xfId="335" xr:uid="{9F2A3C71-2A0F-44A5-B3D9-EA82C3240ABC}"/>
    <cellStyle name="Normal 3" xfId="336" xr:uid="{F3D73DFE-F161-462C-A8F7-0C7DA0D89AAC}"/>
    <cellStyle name="Normal 3 2" xfId="337" xr:uid="{599E2FFA-7D6F-4243-8978-DB04C2BF0013}"/>
    <cellStyle name="Normal 3 2 2" xfId="338" xr:uid="{7ED0598F-1716-4271-95F4-A1DF848804CC}"/>
    <cellStyle name="Normal 3 2 2 2" xfId="339" xr:uid="{689AACEA-27E8-48DE-B686-4D35BD077E59}"/>
    <cellStyle name="Normal 3 2 2 3" xfId="340" xr:uid="{34046463-AA50-495F-A850-29B3FF788794}"/>
    <cellStyle name="Normal 3 2 3" xfId="341" xr:uid="{A89CF2CC-2528-4560-9AFA-EB222FFCFC96}"/>
    <cellStyle name="Normal 3 2 4" xfId="342" xr:uid="{91A66E21-D83D-4EFA-8C56-3026CAA59CD2}"/>
    <cellStyle name="Normal 3 3" xfId="343" xr:uid="{02274A48-1F77-46B0-B250-9FDAD83CCFC6}"/>
    <cellStyle name="Normal 3 3 2" xfId="344" xr:uid="{0A13C88C-D2B4-4FF4-9A85-D06B91C9ED19}"/>
    <cellStyle name="Normal 3 3 2 2" xfId="345" xr:uid="{38A11D04-7873-41A8-9D31-E2F78CD6B7AD}"/>
    <cellStyle name="Normal 3 3 3" xfId="346" xr:uid="{6D524334-BA27-4253-928D-358F1D829923}"/>
    <cellStyle name="Normal 3 4" xfId="347" xr:uid="{46379056-42F4-4082-8E49-31089077B32C}"/>
    <cellStyle name="Normal 3 4 2" xfId="348" xr:uid="{469D1072-606C-433B-BC8F-383EBE63EFFF}"/>
    <cellStyle name="Normal 3 4 3" xfId="349" xr:uid="{CF2257B1-1AA3-4E8E-900C-5A1AF2B8DD9B}"/>
    <cellStyle name="Normal 3 5" xfId="350" xr:uid="{8FB69100-98C8-4436-A0B7-FE505C64BF88}"/>
    <cellStyle name="Normal 3 5 2" xfId="351" xr:uid="{9058083E-8594-4B67-9191-2616FB3966D8}"/>
    <cellStyle name="Normal 3 5 3" xfId="352" xr:uid="{43B2DB29-43D2-4156-AA78-1ED8FB11BC4D}"/>
    <cellStyle name="Normal 3 6" xfId="353" xr:uid="{72E800E8-E7AC-4225-8E84-619D9302A185}"/>
    <cellStyle name="Normal 3 7" xfId="354" xr:uid="{3245FAEF-2547-43A3-BEBB-294DF82FF27A}"/>
    <cellStyle name="Normal 4" xfId="355" xr:uid="{2AF7BA66-5B26-49B1-A7A1-1BC3D61C0195}"/>
    <cellStyle name="Normal 4 2" xfId="356" xr:uid="{E6B0BBAD-1AC1-4F76-B980-01C4B9C92BBC}"/>
    <cellStyle name="Normal 4 2 2" xfId="357" xr:uid="{D45FA942-686B-4216-A2DF-23209D707B5F}"/>
    <cellStyle name="Normal 4 2 3" xfId="358" xr:uid="{F94335B5-28F5-4CE2-BC95-E99167307575}"/>
    <cellStyle name="Normal 4 3" xfId="359" xr:uid="{8C8C56E3-C472-4BE9-9490-BC5F6C9E18AC}"/>
    <cellStyle name="Normal 4 4" xfId="360" xr:uid="{CABE2052-4CA2-4B1D-B52F-3B89D7C6DE69}"/>
    <cellStyle name="Normal 5" xfId="361" xr:uid="{1B6F180E-AB75-4783-B596-D4486A99D2D3}"/>
    <cellStyle name="Normal 5 2" xfId="362" xr:uid="{B0B0B985-8EA7-4DAB-8289-3DF0DCD0C388}"/>
    <cellStyle name="Normal 5 2 2" xfId="363" xr:uid="{495B60A2-AB91-4544-910E-7DE3A8E4D852}"/>
    <cellStyle name="Normal 5 2 2 2" xfId="364" xr:uid="{D23C96F7-31DE-4675-8428-A679F5B89526}"/>
    <cellStyle name="Normal 5 2 2 2 2" xfId="365" xr:uid="{6248561D-F6E7-423F-9058-EA73CC5F82C1}"/>
    <cellStyle name="Normal 5 2 2 2 2 2" xfId="366" xr:uid="{0E9962E0-94DC-4AE5-8F3F-92BDE8F6C2EA}"/>
    <cellStyle name="Normal 5 2 2 2 3" xfId="367" xr:uid="{91236BCE-8B37-406B-8016-F946C0BAD688}"/>
    <cellStyle name="Normal 5 2 2 3" xfId="368" xr:uid="{8027F42C-3EF2-491B-BD66-DFD894EC34A7}"/>
    <cellStyle name="Normal 5 2 2 3 2" xfId="369" xr:uid="{E92ACC21-C9EA-4451-BD09-2D10C30FB55E}"/>
    <cellStyle name="Normal 5 2 2 4" xfId="370" xr:uid="{86690B3D-BCE8-413D-B847-01F9AB7B5A0A}"/>
    <cellStyle name="Normal 5 2 3" xfId="371" xr:uid="{160C100D-FA2D-4698-AB8A-6A541CD1A34D}"/>
    <cellStyle name="Normal 5 2 3 2" xfId="372" xr:uid="{4C3BB3D6-F277-42F0-8655-90D7D309D420}"/>
    <cellStyle name="Normal 5 2 3 2 2" xfId="373" xr:uid="{28BDAAA1-D513-4235-8410-C2A5530B568B}"/>
    <cellStyle name="Normal 5 2 3 3" xfId="374" xr:uid="{7BCD46F8-21CB-48F0-BBD6-7F4B05628B9F}"/>
    <cellStyle name="Normal 5 2 4" xfId="375" xr:uid="{A25EBD3A-8DAA-4D75-B58B-E2C42BDEE103}"/>
    <cellStyle name="Normal 5 2 4 2" xfId="376" xr:uid="{049383B7-4FFA-475E-8AD1-01FE9B1AF7C3}"/>
    <cellStyle name="Normal 5 2 5" xfId="377" xr:uid="{565C291E-2F16-4715-B941-A842FBBC0386}"/>
    <cellStyle name="Normal 5 3" xfId="378" xr:uid="{0041D5FB-D26D-4E77-A248-3A3C310C3289}"/>
    <cellStyle name="Normal 5 3 2" xfId="379" xr:uid="{A234E2A3-B41D-4052-9AA4-BA62FC46E6BE}"/>
    <cellStyle name="Normal 5 3 2 2" xfId="380" xr:uid="{7D82E7BB-6C7E-417B-89E4-98D5059E535B}"/>
    <cellStyle name="Normal 5 3 2 2 2" xfId="381" xr:uid="{E988D66A-1521-495D-9B06-BFC120A98091}"/>
    <cellStyle name="Normal 5 3 2 3" xfId="382" xr:uid="{7F5D55AD-395A-49CF-9A94-EF91E079ABA6}"/>
    <cellStyle name="Normal 5 3 3" xfId="383" xr:uid="{BACE67C9-97C7-47BB-ABEA-302FF69E0A5F}"/>
    <cellStyle name="Normal 5 3 3 2" xfId="384" xr:uid="{05CB1611-BC42-4437-8F28-23F09B6B7C9C}"/>
    <cellStyle name="Normal 5 3 4" xfId="385" xr:uid="{2EC7F8AA-B8DE-4F74-A8FB-E88FCF872D81}"/>
    <cellStyle name="Normal 5 4" xfId="386" xr:uid="{5D41C361-0B78-4264-89EE-5377709677B2}"/>
    <cellStyle name="Normal 5 4 2" xfId="387" xr:uid="{22B7F07C-A454-4216-ADD1-D3B2EF821DE8}"/>
    <cellStyle name="Normal 5 4 2 2" xfId="388" xr:uid="{C1EB9459-D956-4A00-B99E-0A1F12F996F7}"/>
    <cellStyle name="Normal 5 4 3" xfId="389" xr:uid="{44EAEB56-05F8-46CA-9B98-83AD1F5C7E43}"/>
    <cellStyle name="Normal 5 5" xfId="390" xr:uid="{A1CB2989-4C23-4F38-A6A0-661129A2AA47}"/>
    <cellStyle name="Normal 5 5 2" xfId="391" xr:uid="{0D190C0D-DAFD-4DA1-A9D7-DFF8E15A7544}"/>
    <cellStyle name="Normal 5 5 2 2" xfId="392" xr:uid="{9E8816D4-2A2F-4C56-8886-ECDBFC51C7CF}"/>
    <cellStyle name="Normal 5 5 3" xfId="393" xr:uid="{1E8C60F6-EF43-4199-B5AB-E380F0D58387}"/>
    <cellStyle name="Normal 5 6" xfId="394" xr:uid="{2C0CA068-5D7A-44CF-A5FA-DD8EE1CAAE97}"/>
    <cellStyle name="Normal 5 6 2" xfId="395" xr:uid="{72AC112C-AC7E-427A-885F-B45AFD65D01D}"/>
    <cellStyle name="Normal 5 7" xfId="396" xr:uid="{B885946D-9D3C-483C-862F-5669035E896E}"/>
    <cellStyle name="Normal 6" xfId="6" xr:uid="{0D40885E-93B2-4D98-8751-A1F69F21A76E}"/>
    <cellStyle name="Normal 6 2" xfId="397" xr:uid="{042F74F3-947A-4703-9FB0-B09B333B5A9E}"/>
    <cellStyle name="Normal 6 2 2" xfId="398" xr:uid="{6FB48A17-1328-4191-B435-A414612435EC}"/>
    <cellStyle name="Normal 6 2 2 2" xfId="399" xr:uid="{5D47D031-4B76-41DD-A811-389F52A8BF2A}"/>
    <cellStyle name="Normal 6 2 2 2 2" xfId="400" xr:uid="{14A3532B-B7DF-438B-8373-5EE740C01788}"/>
    <cellStyle name="Normal 6 2 2 3" xfId="401" xr:uid="{1BEE0230-F54C-480E-9FEB-B12988AF5C50}"/>
    <cellStyle name="Normal 6 2 3" xfId="402" xr:uid="{C56A2E1E-CDE7-4286-B696-CE475E3F9348}"/>
    <cellStyle name="Normal 6 2 3 2" xfId="403" xr:uid="{27F0186C-8C9F-466F-A3A0-24FE3E75E2DB}"/>
    <cellStyle name="Normal 6 2 4" xfId="404" xr:uid="{19EF7061-5C69-4BF0-83C1-9FC42C9AD63F}"/>
    <cellStyle name="Normal 6 3" xfId="405" xr:uid="{C62199C0-8DFC-4FA0-8171-3F689FA0E7B1}"/>
    <cellStyle name="Normal 6 3 2" xfId="406" xr:uid="{AB929091-784C-4823-A4DC-DB1C540F3B72}"/>
    <cellStyle name="Normal 6 3 2 2" xfId="407" xr:uid="{2B1D6D89-BA1E-42BB-8CCB-684D587E0514}"/>
    <cellStyle name="Normal 6 3 3" xfId="408" xr:uid="{76F3C955-01C5-4BDF-86CD-5570EEB318BF}"/>
    <cellStyle name="Normal 6 4" xfId="409" xr:uid="{AA0D37C0-C12D-4B01-981B-B3EA326E5D6F}"/>
    <cellStyle name="Normal 6 4 2" xfId="410" xr:uid="{44F3DC2D-0404-41BC-BC10-6DF3D7661CC5}"/>
    <cellStyle name="Normal 6 5" xfId="411" xr:uid="{78C611AD-9FBA-4680-AA90-EA0CF9AEBF75}"/>
    <cellStyle name="Normal 7" xfId="412" xr:uid="{2F79ED6B-4E1B-4E40-9182-F5106543404A}"/>
    <cellStyle name="Normal 7 2" xfId="413" xr:uid="{325E7538-68B1-4F15-AD49-68966DBC9E2C}"/>
    <cellStyle name="Normal 7 2 2" xfId="414" xr:uid="{B15850E1-4AEF-4419-9367-E07454758436}"/>
    <cellStyle name="Normal 7 2 3" xfId="415" xr:uid="{0AF307D2-3365-4F32-A789-B301326E9BA3}"/>
    <cellStyle name="Normal 7 3" xfId="416" xr:uid="{E194DD2A-BF1B-4AF2-817E-831B5281CEE4}"/>
    <cellStyle name="Normal 7 4" xfId="417" xr:uid="{F5EE03D4-5868-4956-AF55-95522B36CC2A}"/>
    <cellStyle name="Normal 8" xfId="418" xr:uid="{49E1568B-9856-4D5E-BF17-FD4AB2D71D64}"/>
    <cellStyle name="Normal 8 2" xfId="419" xr:uid="{ADA7EF44-4F31-4535-A83A-6368A6BFEEDA}"/>
    <cellStyle name="Normal 8 2 2" xfId="420" xr:uid="{A2A643D9-B95B-425A-A5D1-3493E50B12AE}"/>
    <cellStyle name="Normal 8 2 2 2" xfId="421" xr:uid="{9A4B6758-C740-4461-BACF-D5632B64BB6A}"/>
    <cellStyle name="Normal 8 2 3" xfId="422" xr:uid="{869A6CD5-2BEA-47DB-AEF6-F3880B88AF29}"/>
    <cellStyle name="Normal 8 3" xfId="423" xr:uid="{481FEDCF-9FCB-4A34-85A3-F1BDD0D18897}"/>
    <cellStyle name="Normal 8 3 2" xfId="424" xr:uid="{9DD66B44-C4F2-49F3-86FF-D134132B3D34}"/>
    <cellStyle name="Normal 8 4" xfId="425" xr:uid="{532A13C6-3AFA-4A43-9DC9-BB8FDEFD8560}"/>
    <cellStyle name="Normal 9" xfId="426" xr:uid="{1E4639F8-17DD-40D7-AA37-DCB2EEA21AEB}"/>
    <cellStyle name="Normal 9 2" xfId="427" xr:uid="{C241DEF7-8921-4575-AB9F-022C79C08A6E}"/>
    <cellStyle name="Normal 9 2 2" xfId="428" xr:uid="{E4B03334-166F-4D4B-9682-D2BD1978562A}"/>
    <cellStyle name="Normal 9 3" xfId="429" xr:uid="{7AA5CDB1-1899-4A8E-8BDC-E72541E611C6}"/>
    <cellStyle name="Nota 2" xfId="430" xr:uid="{F309D298-BAD7-4106-BED8-FE5826E71E22}"/>
    <cellStyle name="Nota 2 2" xfId="431" xr:uid="{CA58629D-AA15-49A3-9FC1-B2BA1F3CFA5E}"/>
    <cellStyle name="Nota 3" xfId="432" xr:uid="{3D693FE8-9502-436A-9C47-CE45ECFC9EA0}"/>
    <cellStyle name="Nota 3 2" xfId="433" xr:uid="{0046CD84-AC17-47CF-A901-B8EC8B3E7305}"/>
    <cellStyle name="Note" xfId="434" xr:uid="{88ED66CA-8CB8-433E-ABEF-C1AA6EEA47B8}"/>
    <cellStyle name="Note 1" xfId="435" xr:uid="{44220436-6957-42FC-8F05-0904412C4BD3}"/>
    <cellStyle name="Note 2" xfId="436" xr:uid="{6BB4FB13-2727-42A9-9CDF-C33D542E766F}"/>
    <cellStyle name="Note 2 2" xfId="437" xr:uid="{9A64DE85-C123-4C90-B0B4-8977BFD12AD3}"/>
    <cellStyle name="Note 3" xfId="438" xr:uid="{BB5398FF-03DD-4403-8B53-B9CFE33FABFA}"/>
    <cellStyle name="Output" xfId="439" xr:uid="{861B329C-CBB5-441D-A50F-BA205C7DF8BF}"/>
    <cellStyle name="Output 2" xfId="440" xr:uid="{0DC98596-1AB8-45D8-BFEB-1226689D9612}"/>
    <cellStyle name="Output 2 2" xfId="441" xr:uid="{CED8E52B-5AAD-4646-9386-A29DA39871D4}"/>
    <cellStyle name="Percent 2" xfId="442" xr:uid="{D3736302-0FCE-48A5-8B8B-AE5EDEC180F2}"/>
    <cellStyle name="Percent 2 2" xfId="443" xr:uid="{BBA99F49-0BB8-4A76-A0BA-259A5191B335}"/>
    <cellStyle name="Percent 2 3" xfId="444" xr:uid="{3F8E933F-FFB8-49BE-BE78-CB33B9432DD5}"/>
    <cellStyle name="Percent 3" xfId="445" xr:uid="{43E04462-AA58-44B5-B335-BB85081DD11E}"/>
    <cellStyle name="Percent 3 2" xfId="446" xr:uid="{FBDF8255-36F9-4BA7-AE7D-5BDFE78D0822}"/>
    <cellStyle name="Percent 3 3" xfId="447" xr:uid="{382EA2A4-0E76-4B93-BB3B-AA99C9935E16}"/>
    <cellStyle name="Pivot Table Corner" xfId="448" xr:uid="{B4AFF9EF-5681-4987-8D43-3ADEDBBD8BEE}"/>
    <cellStyle name="Pivot Table Value" xfId="449" xr:uid="{AC466815-B0AB-4B9F-B92A-4F24804176AB}"/>
    <cellStyle name="Porcentagem 2" xfId="450" xr:uid="{5487A069-1BD8-4F29-872E-05828AB41BD3}"/>
    <cellStyle name="Porcentagem 2 2" xfId="451" xr:uid="{AF12A0E5-53EC-454E-92E4-FA2FB7E4DA63}"/>
    <cellStyle name="Porcentagem 3" xfId="452" xr:uid="{F4FD6CA7-8539-4715-B7A9-6452DA101BA7}"/>
    <cellStyle name="Porcentagem 3 2" xfId="453" xr:uid="{6E937DA7-A463-4F6F-98EB-99864E5514FF}"/>
    <cellStyle name="Porcentagem 3 2 2" xfId="454" xr:uid="{93F4931B-D46A-4A44-BF23-EE62AB95B1D7}"/>
    <cellStyle name="Porcentagem 3 2 3" xfId="455" xr:uid="{B66B8A76-66AA-420F-9D97-E87C0AADB577}"/>
    <cellStyle name="Porcentagem 3 3" xfId="456" xr:uid="{99784ACF-E3F0-4DC9-B21B-7E82A80535F0}"/>
    <cellStyle name="Porcentagem 3 4" xfId="457" xr:uid="{10D79379-1513-4C1C-94AA-37793315929A}"/>
    <cellStyle name="Porcentagem 4" xfId="458" xr:uid="{5D5E7626-EE5C-4C65-9B9D-38F8B5BD4C06}"/>
    <cellStyle name="Porcentagem 4 2" xfId="459" xr:uid="{E0230820-246D-422C-A09A-F2A9445D190D}"/>
    <cellStyle name="Porcentagem 4 2 2" xfId="460" xr:uid="{37B07577-FF28-468B-AEBC-5CA19334834B}"/>
    <cellStyle name="Porcentagem 4 2 2 2" xfId="461" xr:uid="{D1E107BD-8B09-42A9-BE5D-14CBE69A901F}"/>
    <cellStyle name="Porcentagem 4 2 3" xfId="462" xr:uid="{2CB66DFD-354D-48F6-B152-93113532EA56}"/>
    <cellStyle name="Porcentagem 4 3" xfId="463" xr:uid="{9B547147-FC43-46EF-BA60-D7C9E6DFF337}"/>
    <cellStyle name="Porcentagem 4 3 2" xfId="464" xr:uid="{D0334BA1-223A-4E58-952B-4C319C3C06A1}"/>
    <cellStyle name="Porcentagem 4 4" xfId="465" xr:uid="{05921DD4-A4C2-4046-A948-93518D970090}"/>
    <cellStyle name="Porcentagem 5" xfId="7" xr:uid="{1E3024C6-2394-4187-8457-3ECC9DBB962F}"/>
    <cellStyle name="Porcentagem 5 2" xfId="467" xr:uid="{6489DECE-94B1-406E-8C50-83DA62BBC826}"/>
    <cellStyle name="Porcentagem 5 3" xfId="468" xr:uid="{FDA489F3-88D5-405E-8A9E-19955003BCC6}"/>
    <cellStyle name="Porcentagem 5 4" xfId="466" xr:uid="{64B0489D-F4A0-4DF1-AD88-43B17EC330A3}"/>
    <cellStyle name="Result" xfId="469" xr:uid="{CC2BB6A3-F069-4DA5-BC92-763793AB7C3E}"/>
    <cellStyle name="Result (user)" xfId="470" xr:uid="{FCCD0612-5A7F-4490-AB4B-3C3C673F8F5C}"/>
    <cellStyle name="Result2" xfId="471" xr:uid="{BCABF512-CBFE-4640-90BB-4D308FA72C8E}"/>
    <cellStyle name="Result2 (user)" xfId="472" xr:uid="{B4F95942-353C-4655-8A42-D9F373859880}"/>
    <cellStyle name="Ruim 2" xfId="473" xr:uid="{FF2980F4-39DD-433B-8A1D-19EFB2BE53F7}"/>
    <cellStyle name="Ruim 2 2" xfId="474" xr:uid="{489EA383-5E8E-4C09-977C-EECDB7B78596}"/>
    <cellStyle name="Saída 2" xfId="475" xr:uid="{F3F930CE-A5C5-475F-8F96-D860896CD912}"/>
    <cellStyle name="Saída 2 2" xfId="476" xr:uid="{134ED13B-B9E7-4382-A992-33038481A43A}"/>
    <cellStyle name="Saída 3" xfId="477" xr:uid="{CC25504F-6557-410D-B107-46D523E393B1}"/>
    <cellStyle name="Saída 3 2" xfId="478" xr:uid="{576E19A4-50C9-4187-A619-412DE9398EAE}"/>
    <cellStyle name="Status" xfId="479" xr:uid="{3125BDD8-5481-4F55-B1FC-2222DDE43C9A}"/>
    <cellStyle name="Status 1" xfId="480" xr:uid="{0614B6AD-BCBA-4B0A-82C5-D6233BE3D067}"/>
    <cellStyle name="Status 2" xfId="481" xr:uid="{FAA66773-450D-40A8-BAC3-A35C2F4531D3}"/>
    <cellStyle name="Text" xfId="482" xr:uid="{FE86CBFD-BE26-453B-86D4-A813972D68B0}"/>
    <cellStyle name="Text 1" xfId="483" xr:uid="{01DE4E3A-2B0F-4C06-B598-8D3BB448681F}"/>
    <cellStyle name="Text 2" xfId="484" xr:uid="{2387C183-EA33-4CA8-823A-96FCD8249968}"/>
    <cellStyle name="Texto de Aviso 2" xfId="485" xr:uid="{4AEBCA65-C663-4DB1-B6F4-26A488240520}"/>
    <cellStyle name="Texto de Aviso 2 2" xfId="486" xr:uid="{D35401C2-F9A3-4ACD-8296-2544F7D6B77F}"/>
    <cellStyle name="Texto de Aviso 3" xfId="487" xr:uid="{80F4EC03-88FE-4705-B84F-62A2A8E09BC7}"/>
    <cellStyle name="Texto de Aviso 3 2" xfId="488" xr:uid="{D8671D83-C494-4C72-B026-9DEBF4A724AC}"/>
    <cellStyle name="Texto Explicativo 2" xfId="489" xr:uid="{B1B22764-18EA-4FC5-9815-98A0187EB1E0}"/>
    <cellStyle name="Texto Explicativo 2 2" xfId="490" xr:uid="{F9E9336B-58F4-4EB7-8F11-FBB473F8E649}"/>
    <cellStyle name="Texto Explicativo 3" xfId="491" xr:uid="{FF9A614A-CF02-4DB6-88E2-BEA3741F9213}"/>
    <cellStyle name="Texto Explicativo 3 2" xfId="492" xr:uid="{1365F5CC-DA2B-41C8-8FF5-98536F686AA1}"/>
    <cellStyle name="Title" xfId="493" xr:uid="{DA5A4099-1C9E-4D81-AA94-E7C39D0EAA95}"/>
    <cellStyle name="Title 2" xfId="494" xr:uid="{1C64CC81-72B2-473A-9160-BC9D088A717F}"/>
    <cellStyle name="Title 2 2" xfId="495" xr:uid="{F8340E9A-3A06-4CFC-822F-E5DA059A7F98}"/>
    <cellStyle name="Título" xfId="3" builtinId="15"/>
    <cellStyle name="Título 1 2" xfId="496" xr:uid="{A9383C75-2E87-4FB2-89C0-0822D96928F8}"/>
    <cellStyle name="Título 1 2 2" xfId="497" xr:uid="{46882D77-D0FC-422C-8DA6-2760DD05B133}"/>
    <cellStyle name="Título 1 3" xfId="498" xr:uid="{026EAC16-C369-4A6A-A2EF-9A4506AFC2D3}"/>
    <cellStyle name="Título 1 3 2" xfId="499" xr:uid="{8C74D9FB-4E7B-4CA4-94DB-0774B4B482DE}"/>
    <cellStyle name="Título 2" xfId="4" builtinId="17"/>
    <cellStyle name="Título 2 2" xfId="500" xr:uid="{E4793DA4-95BA-4D5B-A6B5-E1749015ADB3}"/>
    <cellStyle name="Título 2 2 2" xfId="501" xr:uid="{06705589-5BCC-46D8-BBDD-623FA3B67C97}"/>
    <cellStyle name="Título 2 3" xfId="502" xr:uid="{B9D395FD-6AB4-41AF-A8A4-BA27596754F5}"/>
    <cellStyle name="Título 2 3 2" xfId="503" xr:uid="{C03C9A82-2CC6-4008-A6AC-F9A60BD7E445}"/>
    <cellStyle name="Título 3 2" xfId="504" xr:uid="{6F199845-AF43-4079-A650-FC8F67BCE7B3}"/>
    <cellStyle name="Título 3 2 2" xfId="505" xr:uid="{C576FB5E-9AD5-43A6-A315-C64019E1987D}"/>
    <cellStyle name="Título 3 3" xfId="506" xr:uid="{E905294E-4667-4795-91BD-CCC60952006A}"/>
    <cellStyle name="Título 3 3 2" xfId="507" xr:uid="{5EE7093B-5BD6-43DC-92F8-7B11F0D204B0}"/>
    <cellStyle name="Título 4 2" xfId="508" xr:uid="{2A090009-9F66-4EC1-8B56-31DAF5D3D5B7}"/>
    <cellStyle name="Título 4 2 2" xfId="509" xr:uid="{6068EA50-DB3D-40E1-B567-3E72BB6D202D}"/>
    <cellStyle name="Título 4 3" xfId="510" xr:uid="{97D755B9-8282-46A1-9D25-682F2E760317}"/>
    <cellStyle name="Título 4 3 2" xfId="511" xr:uid="{0343EDE1-49CE-44BA-959A-4C35CFDE053E}"/>
    <cellStyle name="Título 5" xfId="512" xr:uid="{D3699CC4-D0D6-4E57-A07C-5E77DF395C2F}"/>
    <cellStyle name="Título 5 2" xfId="513" xr:uid="{00D0DA8D-58C8-4FFA-B9E2-23DFD9E59390}"/>
    <cellStyle name="Título 6" xfId="514" xr:uid="{E163B313-B9D1-431B-B4CC-062C5BDB1878}"/>
    <cellStyle name="Título 6 2" xfId="515" xr:uid="{B9385D9C-8B9D-4C9A-8065-8FBEA0D88B69}"/>
    <cellStyle name="Total 2" xfId="516" xr:uid="{466FBDA3-6F28-493E-8502-608D2D8AC242}"/>
    <cellStyle name="Total 2 2" xfId="517" xr:uid="{1F968009-F59E-4029-92F6-B3F265B6FE62}"/>
    <cellStyle name="Total 3" xfId="518" xr:uid="{FF19D643-A50A-4380-9833-FAF25A45E079}"/>
    <cellStyle name="Total 3 2" xfId="519" xr:uid="{0B1289D6-BE10-4C92-A35F-B4B4D4EDCD59}"/>
    <cellStyle name="Total 4" xfId="520" xr:uid="{882A2825-6551-4BDC-8E32-B4375B52EA86}"/>
    <cellStyle name="Total 4 2" xfId="521" xr:uid="{E304319B-1AC3-402E-817F-56CD0EA08221}"/>
    <cellStyle name="Total 4 3" xfId="522" xr:uid="{7E3476BC-12F0-41A1-87DB-CA49A8A86E23}"/>
    <cellStyle name="Valor da tabela dinâmica" xfId="523" xr:uid="{367504D8-07C4-47CF-8C00-29730B1AC2E2}"/>
    <cellStyle name="Valor da tabela dinâmica 2" xfId="524" xr:uid="{B50F0988-3F69-4EE8-A793-4576B4EE1338}"/>
    <cellStyle name="Vírgula" xfId="1" builtinId="3"/>
    <cellStyle name="Vírgula 2" xfId="525" xr:uid="{8E207893-114E-4640-BBF8-3DF19610096F}"/>
    <cellStyle name="Vírgula 2 2" xfId="526" xr:uid="{CEE98B84-3E33-4833-91FC-AF0C38702809}"/>
    <cellStyle name="Vírgula 2 2 2" xfId="527" xr:uid="{4B93309F-F2E0-4162-B121-A66D6F0E26C0}"/>
    <cellStyle name="Vírgula 2 2 2 2" xfId="528" xr:uid="{63B6721E-2E4E-4EF8-B86E-CA6A6538AB6C}"/>
    <cellStyle name="Vírgula 2 2 2 2 2" xfId="529" xr:uid="{701924A1-8559-4EFA-89C8-64CE3DE0EC93}"/>
    <cellStyle name="Vírgula 2 2 2 3" xfId="530" xr:uid="{0B104BE2-C320-4B25-BE18-D12D88AFCF3B}"/>
    <cellStyle name="Vírgula 2 2 2 4" xfId="531" xr:uid="{EEFCF4B8-4D02-4EA7-95A2-C15F4B4B7967}"/>
    <cellStyle name="Vírgula 2 2 2 4 2" xfId="532" xr:uid="{51651C7C-38E5-4943-A3ED-CC809CC17128}"/>
    <cellStyle name="Vírgula 2 2 2 5" xfId="533" xr:uid="{56FF03C2-0E5F-4983-9611-24C7A211814E}"/>
    <cellStyle name="Vírgula 2 2 3" xfId="534" xr:uid="{02027DF0-B3AA-4EBC-BA8F-7AFEA9816C06}"/>
    <cellStyle name="Vírgula 2 2 4" xfId="535" xr:uid="{BE4B7359-A190-4D84-8CF4-90D871EB73BC}"/>
    <cellStyle name="Vírgula 2 2 4 2" xfId="536" xr:uid="{4AEB81E0-A78D-4411-9CA0-6132BB3F2D21}"/>
    <cellStyle name="Vírgula 2 2 5" xfId="537" xr:uid="{BC3E0B1F-2568-401C-A210-E5951C0F29C7}"/>
    <cellStyle name="Vírgula 2 3" xfId="538" xr:uid="{890599DC-5E82-450E-9A0A-454522216494}"/>
    <cellStyle name="Vírgula 2 3 2" xfId="539" xr:uid="{62ED6189-7E5D-4516-AFB1-41918319F6F6}"/>
    <cellStyle name="Vírgula 2 3 2 2" xfId="540" xr:uid="{130E0948-1D74-4FCC-BFDD-2B920BD85035}"/>
    <cellStyle name="Vírgula 2 3 3" xfId="541" xr:uid="{0C06C653-4BCE-43B8-B550-24DA412546F2}"/>
    <cellStyle name="Vírgula 2 3 4" xfId="542" xr:uid="{9379F408-403F-49E4-859D-5BB1F5DA5A4A}"/>
    <cellStyle name="Vírgula 2 3 4 2" xfId="543" xr:uid="{8E3B388F-D342-4243-8729-7FD3A67E08CB}"/>
    <cellStyle name="Vírgula 2 3 5" xfId="544" xr:uid="{599C5663-77F3-495C-9ABD-A1FA8822E5D3}"/>
    <cellStyle name="Vírgula 2 4" xfId="545" xr:uid="{B44806B6-0886-453C-9302-B322B8C3F139}"/>
    <cellStyle name="Vírgula 2 5" xfId="546" xr:uid="{B5EF585A-296A-4F9A-BABE-40A3C78608C8}"/>
    <cellStyle name="Vírgula 2 5 2" xfId="547" xr:uid="{3DA7B6F3-D208-445C-A48C-F0BAD95FD15C}"/>
    <cellStyle name="Vírgula 2 6" xfId="548" xr:uid="{615D8BDF-2B27-482F-92AE-E1D0ED35EEA7}"/>
    <cellStyle name="Vírgula 3" xfId="549" xr:uid="{21C22B32-6FED-45EB-A8C2-92096B8E75C9}"/>
    <cellStyle name="Vírgula 3 2" xfId="550" xr:uid="{33FA5432-9DAB-4B58-A2C9-011768A0C482}"/>
    <cellStyle name="Vírgula 3 2 2" xfId="551" xr:uid="{43F95A27-BC95-438C-85AB-A3735D77FDBC}"/>
    <cellStyle name="Vírgula 3 3" xfId="552" xr:uid="{41E8E5E0-0BCA-4620-84A1-C8098F106023}"/>
    <cellStyle name="Vírgula 3 4" xfId="553" xr:uid="{795C748A-9593-472A-8256-59552A34C829}"/>
    <cellStyle name="Vírgula 3 4 2" xfId="554" xr:uid="{1EFEECB9-51D1-438D-BE0D-C5324727C6E4}"/>
    <cellStyle name="Vírgula 3 5" xfId="555" xr:uid="{40FE1835-2C77-492B-9AD6-01B3B098D0F9}"/>
    <cellStyle name="Vírgula 4" xfId="556" xr:uid="{271379A2-88C5-4A68-AD66-624AA75538C9}"/>
    <cellStyle name="Vírgula 4 2" xfId="557" xr:uid="{C6353721-F9ED-4CEB-9CEB-F75D93F4DF2D}"/>
    <cellStyle name="Vírgula 4 3" xfId="558" xr:uid="{AE9D42CA-3110-489C-A04C-5ECA3F8BDED8}"/>
    <cellStyle name="Vírgula 4 3 2" xfId="559" xr:uid="{88F9C054-1ED4-4D78-B185-FEE4FC65D244}"/>
    <cellStyle name="Vírgula 4 4" xfId="560" xr:uid="{6AFD5DCC-8B2B-4890-BF0B-2946D672F7DC}"/>
    <cellStyle name="Vírgula 5" xfId="561" xr:uid="{E8FA72C4-4714-46FE-A267-C8A820BF86B7}"/>
    <cellStyle name="Vírgula 5 2" xfId="562" xr:uid="{F413E407-49D8-4B89-AC6C-565FE16C2138}"/>
    <cellStyle name="Vírgula 6" xfId="563" xr:uid="{0B3B9ECD-404E-4A93-BFAB-0389019D6B85}"/>
    <cellStyle name="Vírgula 7" xfId="564" xr:uid="{C1950A27-5722-44E5-83C1-1DEA468C9A14}"/>
    <cellStyle name="Warning" xfId="565" xr:uid="{E232CB2E-572E-4C42-9DB4-4AE715CCDC65}"/>
    <cellStyle name="Warning 1" xfId="566" xr:uid="{434239B6-5B75-49DE-BE87-6E2B4E74AD3D}"/>
    <cellStyle name="Warning 2" xfId="567" xr:uid="{4366434D-6130-4239-90E9-8E25423661DA}"/>
    <cellStyle name="Warning Text" xfId="568" xr:uid="{D47CE722-FD39-44E6-861E-AA122CF10124}"/>
    <cellStyle name="Warning Text 2" xfId="569" xr:uid="{3AD11882-C66B-48C2-A4DF-8C2F3943F9BD}"/>
    <cellStyle name="Warning Text 2 2" xfId="570" xr:uid="{FAB6D962-2F6C-4F20-A52A-3A0F1257193E}"/>
  </cellStyles>
  <dxfs count="11">
    <dxf>
      <fill>
        <patternFill>
          <bgColor theme="0" tint="-0.14996795556505021"/>
        </patternFill>
      </fill>
    </dxf>
    <dxf>
      <fill>
        <patternFill>
          <bgColor rgb="FFD9D9D9"/>
        </patternFill>
      </fill>
    </dxf>
    <dxf>
      <fill>
        <patternFill>
          <bgColor rgb="FFD9D9D9"/>
        </patternFill>
      </fill>
    </dxf>
    <dxf>
      <fill>
        <patternFill>
          <bgColor rgb="FFD9D9D9"/>
        </patternFill>
      </fill>
    </dxf>
    <dxf>
      <fill>
        <patternFill>
          <bgColor rgb="FFD9D9D9"/>
        </patternFill>
      </fill>
    </dxf>
    <dxf>
      <fill>
        <patternFill>
          <bgColor rgb="FFD9D9D9"/>
        </patternFill>
      </fill>
    </dxf>
    <dxf>
      <fill>
        <patternFill>
          <bgColor rgb="FFD9D9D9"/>
        </patternFill>
      </fill>
    </dxf>
    <dxf>
      <fill>
        <patternFill>
          <bgColor rgb="FFD9D9D9"/>
        </patternFill>
      </fill>
    </dxf>
    <dxf>
      <fill>
        <patternFill>
          <bgColor rgb="FFD9D9D9"/>
        </patternFill>
      </fill>
    </dxf>
    <dxf>
      <fill>
        <patternFill>
          <bgColor rgb="FFD9D9D9"/>
        </patternFill>
      </fill>
    </dxf>
    <dxf>
      <fill>
        <patternFill>
          <bgColor rgb="FFD9D9D9"/>
        </patternFill>
      </fill>
    </dxf>
  </dxfs>
  <tableStyles count="0" defaultTableStyle="TableStyleMedium2" defaultPivotStyle="PivotStyleLight16"/>
  <colors>
    <mruColors>
      <color rgb="FFEBEDF1"/>
      <color rgb="FFE1E5EB"/>
      <color rgb="FFD4DAE2"/>
      <color rgb="FFCAD2DC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'G1'!$A$3</c:f>
              <c:strCache>
                <c:ptCount val="1"/>
                <c:pt idx="0">
                  <c:v>Brasil</c:v>
                </c:pt>
              </c:strCache>
            </c:strRef>
          </c:tx>
          <c:spPr>
            <a:solidFill>
              <a:schemeClr val="accent1">
                <a:shade val="6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E19-4B22-A9FA-A16B2C4A52A0}"/>
                </c:ext>
              </c:extLst>
            </c:dLbl>
            <c:dLbl>
              <c:idx val="11"/>
              <c:layout>
                <c:manualLayout>
                  <c:x val="-5.8589605189101413E-3"/>
                  <c:y val="8.165994740327796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19-4B22-A9FA-A16B2C4A52A0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A4F-4ADA-BCC8-82ECED53080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'G1'!$B$2:$N$2</c:f>
              <c:numCache>
                <c:formatCode>General</c:formatCode>
                <c:ptCount val="13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</c:numCache>
            </c:numRef>
          </c:cat>
          <c:val>
            <c:numRef>
              <c:f>'G1'!$B$3:$N$3</c:f>
              <c:numCache>
                <c:formatCode>0.0</c:formatCode>
                <c:ptCount val="13"/>
                <c:pt idx="0">
                  <c:v>3.9744230794471092</c:v>
                </c:pt>
                <c:pt idx="1">
                  <c:v>1.9211759850946031</c:v>
                </c:pt>
                <c:pt idx="2">
                  <c:v>3.0048226702888536</c:v>
                </c:pt>
                <c:pt idx="3">
                  <c:v>0.50395655751429569</c:v>
                </c:pt>
                <c:pt idx="4">
                  <c:v>-3.5457770257123267</c:v>
                </c:pt>
                <c:pt idx="5">
                  <c:v>-3.2759169063210747</c:v>
                </c:pt>
                <c:pt idx="6">
                  <c:v>1.3228690539081267</c:v>
                </c:pt>
                <c:pt idx="7">
                  <c:v>1.7836667613698953</c:v>
                </c:pt>
                <c:pt idx="8">
                  <c:v>1.2207778227194543</c:v>
                </c:pt>
                <c:pt idx="9">
                  <c:v>-3.2767587961291644</c:v>
                </c:pt>
                <c:pt idx="10">
                  <c:v>4.7626043796914042</c:v>
                </c:pt>
                <c:pt idx="11">
                  <c:v>3.0166943459020157</c:v>
                </c:pt>
                <c:pt idx="12">
                  <c:v>3.2416578247917993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04-40C3-8B90-20E21F45F5D9}"/>
            </c:ext>
          </c:extLst>
        </c:ser>
        <c:ser>
          <c:idx val="1"/>
          <c:order val="1"/>
          <c:tx>
            <c:strRef>
              <c:f>'G1'!$A$4</c:f>
              <c:strCache>
                <c:ptCount val="1"/>
                <c:pt idx="0">
                  <c:v>Sudeste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E19-4B22-A9FA-A16B2C4A52A0}"/>
                </c:ext>
              </c:extLst>
            </c:dLbl>
            <c:dLbl>
              <c:idx val="1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19-4B22-A9FA-A16B2C4A52A0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A4F-4ADA-BCC8-82ECED53080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'G1'!$B$2:$N$2</c:f>
              <c:numCache>
                <c:formatCode>General</c:formatCode>
                <c:ptCount val="13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</c:numCache>
            </c:numRef>
          </c:cat>
          <c:val>
            <c:numRef>
              <c:f>'G1'!$B$4:$N$4</c:f>
              <c:numCache>
                <c:formatCode>0.0</c:formatCode>
                <c:ptCount val="13"/>
                <c:pt idx="0">
                  <c:v>3.5036708511969827</c:v>
                </c:pt>
                <c:pt idx="1">
                  <c:v>1.7983342807880831</c:v>
                </c:pt>
                <c:pt idx="2">
                  <c:v>1.965410803333989</c:v>
                </c:pt>
                <c:pt idx="3">
                  <c:v>-0.45951581799044128</c:v>
                </c:pt>
                <c:pt idx="4">
                  <c:v>-3.7841027605669542</c:v>
                </c:pt>
                <c:pt idx="5">
                  <c:v>-3.2214193154462389</c:v>
                </c:pt>
                <c:pt idx="6">
                  <c:v>0.16269890836748679</c:v>
                </c:pt>
                <c:pt idx="7">
                  <c:v>1.4148209965889169</c:v>
                </c:pt>
                <c:pt idx="8">
                  <c:v>1.0009257838871743</c:v>
                </c:pt>
                <c:pt idx="9">
                  <c:v>-3.2995494371823253</c:v>
                </c:pt>
                <c:pt idx="10">
                  <c:v>4.835799219575998</c:v>
                </c:pt>
                <c:pt idx="11">
                  <c:v>3.3958404724945934</c:v>
                </c:pt>
                <c:pt idx="12">
                  <c:v>2.7075123404662671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F04-40C3-8B90-20E21F45F5D9}"/>
            </c:ext>
          </c:extLst>
        </c:ser>
        <c:ser>
          <c:idx val="2"/>
          <c:order val="2"/>
          <c:tx>
            <c:strRef>
              <c:f>'G1'!$A$5</c:f>
              <c:strCache>
                <c:ptCount val="1"/>
                <c:pt idx="0">
                  <c:v>Espírito Santo</c:v>
                </c:pt>
              </c:strCache>
            </c:strRef>
          </c:tx>
          <c:spPr>
            <a:solidFill>
              <a:schemeClr val="accent1">
                <a:tint val="6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1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E19-4B22-A9FA-A16B2C4A52A0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A4F-4ADA-BCC8-82ECED53080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'G1'!$B$2:$N$2</c:f>
              <c:numCache>
                <c:formatCode>General</c:formatCode>
                <c:ptCount val="13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</c:numCache>
            </c:numRef>
          </c:cat>
          <c:val>
            <c:numRef>
              <c:f>'G1'!$B$5:$N$5</c:f>
              <c:numCache>
                <c:formatCode>0.0</c:formatCode>
                <c:ptCount val="13"/>
                <c:pt idx="0">
                  <c:v>7.4069710726510696</c:v>
                </c:pt>
                <c:pt idx="1">
                  <c:v>-0.72950882705528075</c:v>
                </c:pt>
                <c:pt idx="2">
                  <c:v>-9.6276279777351981E-2</c:v>
                </c:pt>
                <c:pt idx="3">
                  <c:v>3.3143130427251144</c:v>
                </c:pt>
                <c:pt idx="4">
                  <c:v>-2.1000851018844968</c:v>
                </c:pt>
                <c:pt idx="5">
                  <c:v>-5.2366027283946455</c:v>
                </c:pt>
                <c:pt idx="6">
                  <c:v>0.47110689343752288</c:v>
                </c:pt>
                <c:pt idx="7">
                  <c:v>3.0465736377470298</c:v>
                </c:pt>
                <c:pt idx="8">
                  <c:v>-3.755763612506724</c:v>
                </c:pt>
                <c:pt idx="9">
                  <c:v>-4.4311050297148995</c:v>
                </c:pt>
                <c:pt idx="10">
                  <c:v>5.9536930052013437</c:v>
                </c:pt>
                <c:pt idx="11">
                  <c:v>-1.6970014175104464</c:v>
                </c:pt>
                <c:pt idx="12">
                  <c:v>3.3922184036736525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F04-40C3-8B90-20E21F45F5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17029328"/>
        <c:axId val="717030992"/>
      </c:barChart>
      <c:catAx>
        <c:axId val="717029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717030992"/>
        <c:crosses val="autoZero"/>
        <c:auto val="1"/>
        <c:lblAlgn val="ctr"/>
        <c:lblOffset val="100"/>
        <c:noMultiLvlLbl val="0"/>
      </c:catAx>
      <c:valAx>
        <c:axId val="717030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7170293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'G2'!$E$5:$E$31</c:f>
              <c:strCache>
                <c:ptCount val="27"/>
                <c:pt idx="0">
                  <c:v>Acre</c:v>
                </c:pt>
                <c:pt idx="1">
                  <c:v>Mato Grosso do Sul</c:v>
                </c:pt>
                <c:pt idx="2">
                  <c:v>Mato Grosso </c:v>
                </c:pt>
                <c:pt idx="3">
                  <c:v>Tocantins</c:v>
                </c:pt>
                <c:pt idx="4">
                  <c:v>Rio de Janeiro</c:v>
                </c:pt>
                <c:pt idx="5">
                  <c:v>Goiás</c:v>
                </c:pt>
                <c:pt idx="6">
                  <c:v>Paraná</c:v>
                </c:pt>
                <c:pt idx="7">
                  <c:v>Rio Grande do Norte</c:v>
                </c:pt>
                <c:pt idx="8">
                  <c:v>Roraima</c:v>
                </c:pt>
                <c:pt idx="9">
                  <c:v>Maranhão</c:v>
                </c:pt>
                <c:pt idx="10">
                  <c:v>Alagoas</c:v>
                </c:pt>
                <c:pt idx="11">
                  <c:v>Minas Gerais</c:v>
                </c:pt>
                <c:pt idx="12">
                  <c:v>Espírito Santo</c:v>
                </c:pt>
                <c:pt idx="13">
                  <c:v>Distrito Federal</c:v>
                </c:pt>
                <c:pt idx="14">
                  <c:v>Sergipe</c:v>
                </c:pt>
                <c:pt idx="15">
                  <c:v>Piauí</c:v>
                </c:pt>
                <c:pt idx="16">
                  <c:v>Ceará</c:v>
                </c:pt>
                <c:pt idx="17">
                  <c:v>Paraíba</c:v>
                </c:pt>
                <c:pt idx="18">
                  <c:v>Amapá</c:v>
                </c:pt>
                <c:pt idx="19">
                  <c:v>Pernambuco</c:v>
                </c:pt>
                <c:pt idx="20">
                  <c:v>Bahia</c:v>
                </c:pt>
                <c:pt idx="21">
                  <c:v>Amazonas</c:v>
                </c:pt>
                <c:pt idx="22">
                  <c:v>Santa Catarina</c:v>
                </c:pt>
                <c:pt idx="23">
                  <c:v>Pará</c:v>
                </c:pt>
                <c:pt idx="24">
                  <c:v>São Paulo</c:v>
                </c:pt>
                <c:pt idx="25">
                  <c:v>Rio Grande do Sul</c:v>
                </c:pt>
                <c:pt idx="26">
                  <c:v>Rondônia</c:v>
                </c:pt>
              </c:strCache>
            </c:strRef>
          </c:cat>
          <c:val>
            <c:numRef>
              <c:f>'G2'!$F$5:$F$31</c:f>
              <c:numCache>
                <c:formatCode>0.0</c:formatCode>
                <c:ptCount val="27"/>
                <c:pt idx="0">
                  <c:v>14.732576894421889</c:v>
                </c:pt>
                <c:pt idx="1">
                  <c:v>13.442695776064228</c:v>
                </c:pt>
                <c:pt idx="2">
                  <c:v>12.880015984263981</c:v>
                </c:pt>
                <c:pt idx="3">
                  <c:v>7.8903830250891538</c:v>
                </c:pt>
                <c:pt idx="4">
                  <c:v>5.6526598221577906</c:v>
                </c:pt>
                <c:pt idx="5">
                  <c:v>4.8169532162786632</c:v>
                </c:pt>
                <c:pt idx="6">
                  <c:v>4.3079443334081091</c:v>
                </c:pt>
                <c:pt idx="7">
                  <c:v>4.2143058308696357</c:v>
                </c:pt>
                <c:pt idx="8">
                  <c:v>4.1578466107020207</c:v>
                </c:pt>
                <c:pt idx="9">
                  <c:v>3.5526630470618326</c:v>
                </c:pt>
                <c:pt idx="10">
                  <c:v>3.5371011659997009</c:v>
                </c:pt>
                <c:pt idx="11">
                  <c:v>3.3948035323063008</c:v>
                </c:pt>
                <c:pt idx="12">
                  <c:v>3.3922184036736525</c:v>
                </c:pt>
                <c:pt idx="13">
                  <c:v>3.3034990068823822</c:v>
                </c:pt>
                <c:pt idx="14">
                  <c:v>3.1181441305544455</c:v>
                </c:pt>
                <c:pt idx="15">
                  <c:v>3.0917873401666851</c:v>
                </c:pt>
                <c:pt idx="16">
                  <c:v>3.0392839477496603</c:v>
                </c:pt>
                <c:pt idx="17">
                  <c:v>2.9802659318966196</c:v>
                </c:pt>
                <c:pt idx="18">
                  <c:v>2.9060538908505906</c:v>
                </c:pt>
                <c:pt idx="19">
                  <c:v>2.3998107311753003</c:v>
                </c:pt>
                <c:pt idx="20">
                  <c:v>2.2816346165956514</c:v>
                </c:pt>
                <c:pt idx="21">
                  <c:v>2.0531869324735386</c:v>
                </c:pt>
                <c:pt idx="22">
                  <c:v>1.9248771531452435</c:v>
                </c:pt>
                <c:pt idx="23">
                  <c:v>1.3832847794676306</c:v>
                </c:pt>
                <c:pt idx="24">
                  <c:v>1.3832304576097965</c:v>
                </c:pt>
                <c:pt idx="25">
                  <c:v>1.3102462087181799</c:v>
                </c:pt>
                <c:pt idx="26">
                  <c:v>1.2942698180883339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142-4512-8560-5F577FDFC80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717947056"/>
        <c:axId val="717945808"/>
      </c:barChart>
      <c:catAx>
        <c:axId val="71794705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717945808"/>
        <c:crosses val="autoZero"/>
        <c:auto val="1"/>
        <c:lblAlgn val="ctr"/>
        <c:lblOffset val="100"/>
        <c:noMultiLvlLbl val="0"/>
      </c:catAx>
      <c:valAx>
        <c:axId val="717945808"/>
        <c:scaling>
          <c:orientation val="minMax"/>
        </c:scaling>
        <c:delete val="1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717947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PIB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'T1'!$AH$22</c:f>
              <c:strCache>
                <c:ptCount val="1"/>
                <c:pt idx="0">
                  <c:v>ES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'T1'!$AI$4:$AV$4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'T1'!$AI$22:$AV$22</c:f>
              <c:numCache>
                <c:formatCode>General</c:formatCode>
                <c:ptCount val="14"/>
                <c:pt idx="0">
                  <c:v>11</c:v>
                </c:pt>
                <c:pt idx="1">
                  <c:v>11</c:v>
                </c:pt>
                <c:pt idx="2">
                  <c:v>11</c:v>
                </c:pt>
                <c:pt idx="3">
                  <c:v>12</c:v>
                </c:pt>
                <c:pt idx="4">
                  <c:v>11</c:v>
                </c:pt>
                <c:pt idx="5">
                  <c:v>13</c:v>
                </c:pt>
                <c:pt idx="6">
                  <c:v>14</c:v>
                </c:pt>
                <c:pt idx="7">
                  <c:v>14</c:v>
                </c:pt>
                <c:pt idx="8">
                  <c:v>14</c:v>
                </c:pt>
                <c:pt idx="9">
                  <c:v>14</c:v>
                </c:pt>
                <c:pt idx="10">
                  <c:v>14</c:v>
                </c:pt>
                <c:pt idx="11">
                  <c:v>14</c:v>
                </c:pt>
                <c:pt idx="12">
                  <c:v>14</c:v>
                </c:pt>
                <c:pt idx="13">
                  <c:v>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4E5-40AD-8051-A68A70F1C171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744070624"/>
        <c:axId val="744056064"/>
      </c:lineChart>
      <c:catAx>
        <c:axId val="744070624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744056064"/>
        <c:crossesAt val="0"/>
        <c:auto val="1"/>
        <c:lblAlgn val="ctr"/>
        <c:lblOffset val="100"/>
        <c:noMultiLvlLbl val="0"/>
      </c:catAx>
      <c:valAx>
        <c:axId val="744056064"/>
        <c:scaling>
          <c:orientation val="maxMin"/>
          <c:max val="27"/>
          <c:min val="1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744070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2">
          <a:lumMod val="7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PIB per capita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'T3'!$AI$4:$AV$4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'T3'!$AI$22:$AV$22</c:f>
              <c:numCache>
                <c:formatCode>General</c:formatCode>
                <c:ptCount val="14"/>
                <c:pt idx="0">
                  <c:v>5</c:v>
                </c:pt>
                <c:pt idx="1">
                  <c:v>4</c:v>
                </c:pt>
                <c:pt idx="2">
                  <c:v>4</c:v>
                </c:pt>
                <c:pt idx="3">
                  <c:v>5</c:v>
                </c:pt>
                <c:pt idx="4">
                  <c:v>5</c:v>
                </c:pt>
                <c:pt idx="5">
                  <c:v>9</c:v>
                </c:pt>
                <c:pt idx="6">
                  <c:v>9</c:v>
                </c:pt>
                <c:pt idx="7">
                  <c:v>10</c:v>
                </c:pt>
                <c:pt idx="8">
                  <c:v>9</c:v>
                </c:pt>
                <c:pt idx="9">
                  <c:v>9</c:v>
                </c:pt>
                <c:pt idx="10">
                  <c:v>9</c:v>
                </c:pt>
                <c:pt idx="11">
                  <c:v>9</c:v>
                </c:pt>
                <c:pt idx="12">
                  <c:v>9</c:v>
                </c:pt>
                <c:pt idx="13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39B-4516-B4EF-8D70136201C2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642312736"/>
        <c:axId val="642308992"/>
      </c:lineChart>
      <c:catAx>
        <c:axId val="642312736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642308992"/>
        <c:crosses val="autoZero"/>
        <c:auto val="1"/>
        <c:lblAlgn val="ctr"/>
        <c:lblOffset val="100"/>
        <c:noMultiLvlLbl val="0"/>
      </c:catAx>
      <c:valAx>
        <c:axId val="642308992"/>
        <c:scaling>
          <c:orientation val="maxMin"/>
          <c:max val="27"/>
          <c:min val="0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642312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F4FD-44BA-B513-2D5A8A9DAF1A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8F43-46AA-999A-2049DFF8C607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F4FD-44BA-B513-2D5A8A9DAF1A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8F43-46AA-999A-2049DFF8C607}"/>
              </c:ext>
            </c:extLst>
          </c:dPt>
          <c:dPt>
            <c:idx val="9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F4FD-44BA-B513-2D5A8A9DAF1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'G3'!$A$4:$A$17</c:f>
              <c:strCache>
                <c:ptCount val="14"/>
                <c:pt idx="0">
                  <c:v>AGROPECUÁRIA</c:v>
                </c:pt>
                <c:pt idx="1">
                  <c:v>INDÚSTRIA</c:v>
                </c:pt>
                <c:pt idx="2">
                  <c:v>Indústrias extrativas</c:v>
                </c:pt>
                <c:pt idx="3">
                  <c:v>Indústrias de transformação</c:v>
                </c:pt>
                <c:pt idx="4">
                  <c:v>Eletricidade e gás, água, esgoto, atividades de gestão de resíduos e descontaminação</c:v>
                </c:pt>
                <c:pt idx="5">
                  <c:v>Construção</c:v>
                </c:pt>
                <c:pt idx="6">
                  <c:v>SERVIÇOS</c:v>
                </c:pt>
                <c:pt idx="7">
                  <c:v>Comércio e reparação de veículos automotores e motocicletas</c:v>
                </c:pt>
                <c:pt idx="8">
                  <c:v>Transporte, armazenagem e correio</c:v>
                </c:pt>
                <c:pt idx="9">
                  <c:v>Informação e comunicação</c:v>
                </c:pt>
                <c:pt idx="10">
                  <c:v>Atividades financeiras, de seguros e serviços relacionados</c:v>
                </c:pt>
                <c:pt idx="11">
                  <c:v>Atividades imobiliárias</c:v>
                </c:pt>
                <c:pt idx="12">
                  <c:v>Administração, defesa, educação e saúde públicas e seguridade social</c:v>
                </c:pt>
                <c:pt idx="13">
                  <c:v>Outros serviços</c:v>
                </c:pt>
              </c:strCache>
            </c:strRef>
          </c:cat>
          <c:val>
            <c:numRef>
              <c:f>'G3'!$B$4:$B$17</c:f>
              <c:numCache>
                <c:formatCode>0.0</c:formatCode>
                <c:ptCount val="14"/>
                <c:pt idx="0">
                  <c:v>-10.057071348440051</c:v>
                </c:pt>
                <c:pt idx="1">
                  <c:v>8.5786029759405977</c:v>
                </c:pt>
                <c:pt idx="2">
                  <c:v>22.459611415569491</c:v>
                </c:pt>
                <c:pt idx="3">
                  <c:v>-3.7659769147227684</c:v>
                </c:pt>
                <c:pt idx="4">
                  <c:v>10.870468403517686</c:v>
                </c:pt>
                <c:pt idx="5">
                  <c:v>1.2185032621083725</c:v>
                </c:pt>
                <c:pt idx="6">
                  <c:v>2.6101196552743566</c:v>
                </c:pt>
                <c:pt idx="7">
                  <c:v>3.0067737312050813</c:v>
                </c:pt>
                <c:pt idx="8">
                  <c:v>2.0132668998189107</c:v>
                </c:pt>
                <c:pt idx="9">
                  <c:v>-1.1774856278380041</c:v>
                </c:pt>
                <c:pt idx="10">
                  <c:v>4.0096608209689855</c:v>
                </c:pt>
                <c:pt idx="11">
                  <c:v>3.2706143342771998</c:v>
                </c:pt>
                <c:pt idx="12">
                  <c:v>1.4640027297072811</c:v>
                </c:pt>
                <c:pt idx="13">
                  <c:v>3.3273572784153327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29-491A-B939-7530AAADB47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542733072"/>
        <c:axId val="450899168"/>
      </c:barChart>
      <c:catAx>
        <c:axId val="54273307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50899168"/>
        <c:crosses val="autoZero"/>
        <c:auto val="1"/>
        <c:lblAlgn val="ctr"/>
        <c:lblOffset val="100"/>
        <c:noMultiLvlLbl val="0"/>
      </c:catAx>
      <c:valAx>
        <c:axId val="450899168"/>
        <c:scaling>
          <c:orientation val="minMax"/>
        </c:scaling>
        <c:delete val="1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542733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'G4'!$A$3</c:f>
              <c:strCache>
                <c:ptCount val="1"/>
                <c:pt idx="0">
                  <c:v>Agropecuária</c:v>
                </c:pt>
              </c:strCache>
            </c:strRef>
          </c:tx>
          <c:spPr>
            <a:solidFill>
              <a:schemeClr val="accent1">
                <a:shade val="6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'G4'!$B$2:$O$2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'G4'!$B$3:$O$3</c:f>
              <c:numCache>
                <c:formatCode>0.0</c:formatCode>
                <c:ptCount val="14"/>
                <c:pt idx="0">
                  <c:v>3.2129243754513306</c:v>
                </c:pt>
                <c:pt idx="1">
                  <c:v>3.4666536775470957</c:v>
                </c:pt>
                <c:pt idx="2">
                  <c:v>3.309980740672906</c:v>
                </c:pt>
                <c:pt idx="3">
                  <c:v>3.2568558937446963</c:v>
                </c:pt>
                <c:pt idx="4">
                  <c:v>3.3928232792324633</c:v>
                </c:pt>
                <c:pt idx="5">
                  <c:v>3.7622357308856582</c:v>
                </c:pt>
                <c:pt idx="6">
                  <c:v>4.6283635013869722</c:v>
                </c:pt>
                <c:pt idx="7">
                  <c:v>4.6983431008116767</c:v>
                </c:pt>
                <c:pt idx="8">
                  <c:v>3.7700848941831744</c:v>
                </c:pt>
                <c:pt idx="9">
                  <c:v>3.6162250061254242</c:v>
                </c:pt>
                <c:pt idx="10">
                  <c:v>4.5475473270767894</c:v>
                </c:pt>
                <c:pt idx="11">
                  <c:v>4.5069666197854854</c:v>
                </c:pt>
                <c:pt idx="12">
                  <c:v>5.865775994163096</c:v>
                </c:pt>
                <c:pt idx="13">
                  <c:v>5.3579573734663288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05-404B-AE8C-88BC9C87D6D3}"/>
            </c:ext>
          </c:extLst>
        </c:ser>
        <c:ser>
          <c:idx val="1"/>
          <c:order val="1"/>
          <c:tx>
            <c:strRef>
              <c:f>'G4'!$A$4</c:f>
              <c:strCache>
                <c:ptCount val="1"/>
                <c:pt idx="0">
                  <c:v>Indústria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'G4'!$B$2:$O$2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'G4'!$B$4:$O$4</c:f>
              <c:numCache>
                <c:formatCode>0.0</c:formatCode>
                <c:ptCount val="14"/>
                <c:pt idx="0">
                  <c:v>38.599757435960591</c:v>
                </c:pt>
                <c:pt idx="1">
                  <c:v>43.152953571223385</c:v>
                </c:pt>
                <c:pt idx="2">
                  <c:v>42.667883422540527</c:v>
                </c:pt>
                <c:pt idx="3">
                  <c:v>40.46772178902571</c:v>
                </c:pt>
                <c:pt idx="4">
                  <c:v>38.899722058832516</c:v>
                </c:pt>
                <c:pt idx="5">
                  <c:v>31.05761771262766</c:v>
                </c:pt>
                <c:pt idx="6">
                  <c:v>24.494819100948071</c:v>
                </c:pt>
                <c:pt idx="7">
                  <c:v>22.311772357502825</c:v>
                </c:pt>
                <c:pt idx="8">
                  <c:v>32.351817163608679</c:v>
                </c:pt>
                <c:pt idx="9">
                  <c:v>26.549093172214704</c:v>
                </c:pt>
                <c:pt idx="10">
                  <c:v>27.397520705805789</c:v>
                </c:pt>
                <c:pt idx="11">
                  <c:v>38.319908535334939</c:v>
                </c:pt>
                <c:pt idx="12">
                  <c:v>29.731512164983066</c:v>
                </c:pt>
                <c:pt idx="13">
                  <c:v>28.533434238514708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405-404B-AE8C-88BC9C87D6D3}"/>
            </c:ext>
          </c:extLst>
        </c:ser>
        <c:ser>
          <c:idx val="2"/>
          <c:order val="2"/>
          <c:tx>
            <c:strRef>
              <c:f>'G4'!$A$5</c:f>
              <c:strCache>
                <c:ptCount val="1"/>
                <c:pt idx="0">
                  <c:v>Serviços</c:v>
                </c:pt>
              </c:strCache>
            </c:strRef>
          </c:tx>
          <c:spPr>
            <a:solidFill>
              <a:schemeClr val="accent1">
                <a:tint val="6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'G4'!$B$2:$O$2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'G4'!$B$5:$O$5</c:f>
              <c:numCache>
                <c:formatCode>0.0</c:formatCode>
                <c:ptCount val="14"/>
                <c:pt idx="0">
                  <c:v>58.18731818858808</c:v>
                </c:pt>
                <c:pt idx="1">
                  <c:v>53.380392751229508</c:v>
                </c:pt>
                <c:pt idx="2">
                  <c:v>54.022135836786553</c:v>
                </c:pt>
                <c:pt idx="3">
                  <c:v>56.275422317229605</c:v>
                </c:pt>
                <c:pt idx="4">
                  <c:v>57.707454661935017</c:v>
                </c:pt>
                <c:pt idx="5">
                  <c:v>65.180146556486676</c:v>
                </c:pt>
                <c:pt idx="6">
                  <c:v>70.876817397664965</c:v>
                </c:pt>
                <c:pt idx="7">
                  <c:v>72.989884541685484</c:v>
                </c:pt>
                <c:pt idx="8">
                  <c:v>63.878097942208143</c:v>
                </c:pt>
                <c:pt idx="9">
                  <c:v>69.834681821659856</c:v>
                </c:pt>
                <c:pt idx="10">
                  <c:v>68.054931967117412</c:v>
                </c:pt>
                <c:pt idx="11">
                  <c:v>57.173124844879588</c:v>
                </c:pt>
                <c:pt idx="12">
                  <c:v>64.402711840853826</c:v>
                </c:pt>
                <c:pt idx="13">
                  <c:v>66.108608388018951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405-404B-AE8C-88BC9C87D6D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394430127"/>
        <c:axId val="394419311"/>
      </c:barChart>
      <c:catAx>
        <c:axId val="394430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94419311"/>
        <c:crosses val="max"/>
        <c:auto val="1"/>
        <c:lblAlgn val="ctr"/>
        <c:lblOffset val="100"/>
        <c:noMultiLvlLbl val="0"/>
      </c:catAx>
      <c:valAx>
        <c:axId val="394419311"/>
        <c:scaling>
          <c:orientation val="maxMin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out"/>
        <c:minorTickMark val="none"/>
        <c:tickLblPos val="nextTo"/>
        <c:crossAx val="3944301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'G5'!$K$2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1">
                <a:shade val="53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'G5'!$A$3:$A$6</c:f>
              <c:strCache>
                <c:ptCount val="4"/>
                <c:pt idx="0">
                  <c:v>Indústrias extrativas</c:v>
                </c:pt>
                <c:pt idx="1">
                  <c:v>Indústrias de transformação</c:v>
                </c:pt>
                <c:pt idx="2">
                  <c:v>Comércio e reparação de veículos automotores e motocicletas</c:v>
                </c:pt>
                <c:pt idx="3">
                  <c:v>Administração, defesa, educação e saúde públicas e seguridade social</c:v>
                </c:pt>
              </c:strCache>
            </c:strRef>
          </c:cat>
          <c:val>
            <c:numRef>
              <c:f>'G5'!$K$3:$K$6</c:f>
              <c:numCache>
                <c:formatCode>0.0</c:formatCode>
                <c:ptCount val="4"/>
                <c:pt idx="0">
                  <c:v>9.8909561920581197</c:v>
                </c:pt>
                <c:pt idx="1">
                  <c:v>9.5788391931436365</c:v>
                </c:pt>
                <c:pt idx="2">
                  <c:v>15.229389257141992</c:v>
                </c:pt>
                <c:pt idx="3">
                  <c:v>16.506746324212628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486-4DC5-8F76-D628872EFA3C}"/>
            </c:ext>
          </c:extLst>
        </c:ser>
        <c:ser>
          <c:idx val="1"/>
          <c:order val="1"/>
          <c:tx>
            <c:strRef>
              <c:f>'G5'!$L$2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1">
                <a:shade val="76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'G5'!$A$3:$A$6</c:f>
              <c:strCache>
                <c:ptCount val="4"/>
                <c:pt idx="0">
                  <c:v>Indústrias extrativas</c:v>
                </c:pt>
                <c:pt idx="1">
                  <c:v>Indústrias de transformação</c:v>
                </c:pt>
                <c:pt idx="2">
                  <c:v>Comércio e reparação de veículos automotores e motocicletas</c:v>
                </c:pt>
                <c:pt idx="3">
                  <c:v>Administração, defesa, educação e saúde públicas e seguridade social</c:v>
                </c:pt>
              </c:strCache>
            </c:strRef>
          </c:cat>
          <c:val>
            <c:numRef>
              <c:f>'G5'!$L$3:$L$6</c:f>
              <c:numCache>
                <c:formatCode>0.0</c:formatCode>
                <c:ptCount val="4"/>
                <c:pt idx="0">
                  <c:v>9.8001083790131069</c:v>
                </c:pt>
                <c:pt idx="1">
                  <c:v>9.1197399204190361</c:v>
                </c:pt>
                <c:pt idx="2">
                  <c:v>15.233361945230007</c:v>
                </c:pt>
                <c:pt idx="3">
                  <c:v>16.623535972825586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486-4DC5-8F76-D628872EFA3C}"/>
            </c:ext>
          </c:extLst>
        </c:ser>
        <c:ser>
          <c:idx val="2"/>
          <c:order val="2"/>
          <c:tx>
            <c:strRef>
              <c:f>'G5'!$M$2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'G5'!$A$3:$A$6</c:f>
              <c:strCache>
                <c:ptCount val="4"/>
                <c:pt idx="0">
                  <c:v>Indústrias extrativas</c:v>
                </c:pt>
                <c:pt idx="1">
                  <c:v>Indústrias de transformação</c:v>
                </c:pt>
                <c:pt idx="2">
                  <c:v>Comércio e reparação de veículos automotores e motocicletas</c:v>
                </c:pt>
                <c:pt idx="3">
                  <c:v>Administração, defesa, educação e saúde públicas e seguridade social</c:v>
                </c:pt>
              </c:strCache>
            </c:strRef>
          </c:cat>
          <c:val>
            <c:numRef>
              <c:f>'G5'!$M$3:$M$6</c:f>
              <c:numCache>
                <c:formatCode>0.0</c:formatCode>
                <c:ptCount val="4"/>
                <c:pt idx="0">
                  <c:v>18.370214437797298</c:v>
                </c:pt>
                <c:pt idx="1">
                  <c:v>13.98594618629318</c:v>
                </c:pt>
                <c:pt idx="2">
                  <c:v>13.462135317726007</c:v>
                </c:pt>
                <c:pt idx="3">
                  <c:v>13.146951263240409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486-4DC5-8F76-D628872EFA3C}"/>
            </c:ext>
          </c:extLst>
        </c:ser>
        <c:ser>
          <c:idx val="3"/>
          <c:order val="3"/>
          <c:tx>
            <c:strRef>
              <c:f>'G5'!$N$2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1">
                <a:tint val="77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'G5'!$A$3:$A$6</c:f>
              <c:strCache>
                <c:ptCount val="4"/>
                <c:pt idx="0">
                  <c:v>Indústrias extrativas</c:v>
                </c:pt>
                <c:pt idx="1">
                  <c:v>Indústrias de transformação</c:v>
                </c:pt>
                <c:pt idx="2">
                  <c:v>Comércio e reparação de veículos automotores e motocicletas</c:v>
                </c:pt>
                <c:pt idx="3">
                  <c:v>Administração, defesa, educação e saúde públicas e seguridade social</c:v>
                </c:pt>
              </c:strCache>
            </c:strRef>
          </c:cat>
          <c:val>
            <c:numRef>
              <c:f>'G5'!$N$3:$N$6</c:f>
              <c:numCache>
                <c:formatCode>0.0</c:formatCode>
                <c:ptCount val="4"/>
                <c:pt idx="0">
                  <c:v>11.948910790974384</c:v>
                </c:pt>
                <c:pt idx="1">
                  <c:v>11.555837364745749</c:v>
                </c:pt>
                <c:pt idx="2">
                  <c:v>14.865391458276441</c:v>
                </c:pt>
                <c:pt idx="3">
                  <c:v>15.22713042865834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486-4DC5-8F76-D628872EFA3C}"/>
            </c:ext>
          </c:extLst>
        </c:ser>
        <c:ser>
          <c:idx val="4"/>
          <c:order val="4"/>
          <c:tx>
            <c:strRef>
              <c:f>'G5'!$O$2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>
                <a:tint val="54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'G5'!$A$3:$A$6</c:f>
              <c:strCache>
                <c:ptCount val="4"/>
                <c:pt idx="0">
                  <c:v>Indústrias extrativas</c:v>
                </c:pt>
                <c:pt idx="1">
                  <c:v>Indústrias de transformação</c:v>
                </c:pt>
                <c:pt idx="2">
                  <c:v>Comércio e reparação de veículos automotores e motocicletas</c:v>
                </c:pt>
                <c:pt idx="3">
                  <c:v>Administração, defesa, educação e saúde públicas e seguridade social</c:v>
                </c:pt>
              </c:strCache>
            </c:strRef>
          </c:cat>
          <c:val>
            <c:numRef>
              <c:f>'G5'!$O$3:$O$6</c:f>
              <c:numCache>
                <c:formatCode>0.0</c:formatCode>
                <c:ptCount val="4"/>
                <c:pt idx="0">
                  <c:v>10.248521317076511</c:v>
                </c:pt>
                <c:pt idx="1">
                  <c:v>11.238941904444861</c:v>
                </c:pt>
                <c:pt idx="2">
                  <c:v>17.164988702474236</c:v>
                </c:pt>
                <c:pt idx="3">
                  <c:v>15.176070302660591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4E-4D68-8D17-E9F30A04FF4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310346559"/>
        <c:axId val="310349887"/>
      </c:barChart>
      <c:catAx>
        <c:axId val="3103465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10349887"/>
        <c:crosses val="autoZero"/>
        <c:auto val="1"/>
        <c:lblAlgn val="ctr"/>
        <c:lblOffset val="100"/>
        <c:noMultiLvlLbl val="0"/>
      </c:catAx>
      <c:valAx>
        <c:axId val="310349887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3103465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7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219761</xdr:colOff>
      <xdr:row>1</xdr:row>
      <xdr:rowOff>57151</xdr:rowOff>
    </xdr:from>
    <xdr:to>
      <xdr:col>11</xdr:col>
      <xdr:colOff>29793</xdr:colOff>
      <xdr:row>6</xdr:row>
      <xdr:rowOff>92686</xdr:rowOff>
    </xdr:to>
    <xdr:pic macro="[0]!Imagem2_Clique">
      <xdr:nvPicPr>
        <xdr:cNvPr id="2" name="Imagem 1">
          <a:extLst>
            <a:ext uri="{FF2B5EF4-FFF2-40B4-BE49-F238E27FC236}">
              <a16:creationId xmlns:a16="http://schemas.microsoft.com/office/drawing/2014/main" id="{E1D3F105-1005-455C-84D3-6D37636D1B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105711" y="238126"/>
          <a:ext cx="4839232" cy="94041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230505</xdr:colOff>
      <xdr:row>1</xdr:row>
      <xdr:rowOff>142875</xdr:rowOff>
    </xdr:from>
    <xdr:to>
      <xdr:col>0</xdr:col>
      <xdr:colOff>1523682</xdr:colOff>
      <xdr:row>14</xdr:row>
      <xdr:rowOff>174750</xdr:rowOff>
    </xdr:to>
    <xdr:pic macro="[1]!Imagem22_Clique">
      <xdr:nvPicPr>
        <xdr:cNvPr id="2" name="Imagem 1">
          <a:extLst>
            <a:ext uri="{FF2B5EF4-FFF2-40B4-BE49-F238E27FC236}">
              <a16:creationId xmlns:a16="http://schemas.microsoft.com/office/drawing/2014/main" id="{BA707AF2-DABE-40AE-BCFB-DC764AF29E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30505" y="361950"/>
          <a:ext cx="1293177" cy="255600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228600</xdr:colOff>
      <xdr:row>1</xdr:row>
      <xdr:rowOff>131445</xdr:rowOff>
    </xdr:from>
    <xdr:to>
      <xdr:col>0</xdr:col>
      <xdr:colOff>1544637</xdr:colOff>
      <xdr:row>14</xdr:row>
      <xdr:rowOff>163320</xdr:rowOff>
    </xdr:to>
    <xdr:pic macro="[1]!Imagem22_Clique">
      <xdr:nvPicPr>
        <xdr:cNvPr id="2" name="Imagem 1">
          <a:extLst>
            <a:ext uri="{FF2B5EF4-FFF2-40B4-BE49-F238E27FC236}">
              <a16:creationId xmlns:a16="http://schemas.microsoft.com/office/drawing/2014/main" id="{EA2D3F24-A75D-412B-807C-271E6AE99A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28600" y="350520"/>
          <a:ext cx="1316037" cy="255600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243840</xdr:colOff>
      <xdr:row>1</xdr:row>
      <xdr:rowOff>131445</xdr:rowOff>
    </xdr:from>
    <xdr:to>
      <xdr:col>0</xdr:col>
      <xdr:colOff>1540827</xdr:colOff>
      <xdr:row>15</xdr:row>
      <xdr:rowOff>161415</xdr:rowOff>
    </xdr:to>
    <xdr:pic macro="[1]!Imagem22_Clique">
      <xdr:nvPicPr>
        <xdr:cNvPr id="2" name="Imagem 1">
          <a:extLst>
            <a:ext uri="{FF2B5EF4-FFF2-40B4-BE49-F238E27FC236}">
              <a16:creationId xmlns:a16="http://schemas.microsoft.com/office/drawing/2014/main" id="{E9FC6798-1BF8-4A47-902C-93460AFF46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43840" y="350520"/>
          <a:ext cx="1296987" cy="256362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230505</xdr:colOff>
      <xdr:row>1</xdr:row>
      <xdr:rowOff>140970</xdr:rowOff>
    </xdr:from>
    <xdr:to>
      <xdr:col>0</xdr:col>
      <xdr:colOff>1523682</xdr:colOff>
      <xdr:row>15</xdr:row>
      <xdr:rowOff>35685</xdr:rowOff>
    </xdr:to>
    <xdr:pic macro="[1]!Imagem22_Clique">
      <xdr:nvPicPr>
        <xdr:cNvPr id="2" name="Imagem 1">
          <a:extLst>
            <a:ext uri="{FF2B5EF4-FFF2-40B4-BE49-F238E27FC236}">
              <a16:creationId xmlns:a16="http://schemas.microsoft.com/office/drawing/2014/main" id="{937CD6AF-0A4E-4947-BA8B-ED0F67C623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30505" y="360045"/>
          <a:ext cx="1293177" cy="2542665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14287</xdr:rowOff>
    </xdr:from>
    <xdr:to>
      <xdr:col>10</xdr:col>
      <xdr:colOff>117300</xdr:colOff>
      <xdr:row>24</xdr:row>
      <xdr:rowOff>15787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CC6F9B5-3087-4E2F-86B0-1D140EE9EBF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342900</xdr:colOff>
      <xdr:row>4</xdr:row>
      <xdr:rowOff>42862</xdr:rowOff>
    </xdr:from>
    <xdr:to>
      <xdr:col>22</xdr:col>
      <xdr:colOff>117300</xdr:colOff>
      <xdr:row>37</xdr:row>
      <xdr:rowOff>56362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F551384-BEFA-4070-8059-24430E4DBDE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38</xdr:col>
      <xdr:colOff>600075</xdr:colOff>
      <xdr:row>8</xdr:row>
      <xdr:rowOff>145732</xdr:rowOff>
    </xdr:from>
    <xdr:to>
      <xdr:col>47</xdr:col>
      <xdr:colOff>135885</xdr:colOff>
      <xdr:row>34</xdr:row>
      <xdr:rowOff>85132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F9509EF-31AE-46D5-9BF2-50844F9D59B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35</xdr:col>
      <xdr:colOff>415290</xdr:colOff>
      <xdr:row>6</xdr:row>
      <xdr:rowOff>174307</xdr:rowOff>
    </xdr:from>
    <xdr:to>
      <xdr:col>43</xdr:col>
      <xdr:colOff>562605</xdr:colOff>
      <xdr:row>32</xdr:row>
      <xdr:rowOff>117517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7158837-61B5-4B0A-85B0-EA6CC6BA911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22</xdr:row>
      <xdr:rowOff>157162</xdr:rowOff>
    </xdr:from>
    <xdr:to>
      <xdr:col>2</xdr:col>
      <xdr:colOff>0</xdr:colOff>
      <xdr:row>56</xdr:row>
      <xdr:rowOff>160162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8387134-1428-4BD9-A560-91E122F61F7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266700</xdr:colOff>
      <xdr:row>6</xdr:row>
      <xdr:rowOff>90487</xdr:rowOff>
    </xdr:from>
    <xdr:to>
      <xdr:col>10</xdr:col>
      <xdr:colOff>412575</xdr:colOff>
      <xdr:row>23</xdr:row>
      <xdr:rowOff>91987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852E666-0BA0-4510-A59D-A0361B5BD98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249554</xdr:colOff>
      <xdr:row>1</xdr:row>
      <xdr:rowOff>142874</xdr:rowOff>
    </xdr:from>
    <xdr:to>
      <xdr:col>0</xdr:col>
      <xdr:colOff>1540826</xdr:colOff>
      <xdr:row>15</xdr:row>
      <xdr:rowOff>146174</xdr:rowOff>
    </xdr:to>
    <xdr:pic macro="[1]!Imagem22_Clique">
      <xdr:nvPicPr>
        <xdr:cNvPr id="2" name="Imagem 1">
          <a:extLst>
            <a:ext uri="{FF2B5EF4-FFF2-40B4-BE49-F238E27FC236}">
              <a16:creationId xmlns:a16="http://schemas.microsoft.com/office/drawing/2014/main" id="{933BE9EF-AA84-4CB9-85B1-11CA1DF0DD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49554" y="361949"/>
          <a:ext cx="1291272" cy="255600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452437</xdr:colOff>
      <xdr:row>6</xdr:row>
      <xdr:rowOff>157162</xdr:rowOff>
    </xdr:from>
    <xdr:to>
      <xdr:col>5</xdr:col>
      <xdr:colOff>217312</xdr:colOff>
      <xdr:row>23</xdr:row>
      <xdr:rowOff>158662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6DE1E311-BD45-468B-B178-2EC35ACFFAC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228600</xdr:colOff>
      <xdr:row>1</xdr:row>
      <xdr:rowOff>131445</xdr:rowOff>
    </xdr:from>
    <xdr:to>
      <xdr:col>0</xdr:col>
      <xdr:colOff>1541710</xdr:colOff>
      <xdr:row>15</xdr:row>
      <xdr:rowOff>130935</xdr:rowOff>
    </xdr:to>
    <xdr:pic macro="[1]!Imagem22_Clique">
      <xdr:nvPicPr>
        <xdr:cNvPr id="4" name="Imagem 3">
          <a:extLst>
            <a:ext uri="{FF2B5EF4-FFF2-40B4-BE49-F238E27FC236}">
              <a16:creationId xmlns:a16="http://schemas.microsoft.com/office/drawing/2014/main" id="{E404D579-C298-4ACA-8769-2E70AD5167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28600" y="354330"/>
          <a:ext cx="1309300" cy="25560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238125</xdr:colOff>
      <xdr:row>1</xdr:row>
      <xdr:rowOff>140970</xdr:rowOff>
    </xdr:from>
    <xdr:to>
      <xdr:col>0</xdr:col>
      <xdr:colOff>1535112</xdr:colOff>
      <xdr:row>14</xdr:row>
      <xdr:rowOff>22350</xdr:rowOff>
    </xdr:to>
    <xdr:pic macro="[1]!Imagem22_Clique">
      <xdr:nvPicPr>
        <xdr:cNvPr id="2" name="Imagem 1">
          <a:extLst>
            <a:ext uri="{FF2B5EF4-FFF2-40B4-BE49-F238E27FC236}">
              <a16:creationId xmlns:a16="http://schemas.microsoft.com/office/drawing/2014/main" id="{B4462DDF-DB60-49E3-A7D1-396BC903DF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38125" y="360045"/>
          <a:ext cx="1296987" cy="257695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228600</xdr:colOff>
      <xdr:row>1</xdr:row>
      <xdr:rowOff>142875</xdr:rowOff>
    </xdr:from>
    <xdr:to>
      <xdr:col>0</xdr:col>
      <xdr:colOff>1544637</xdr:colOff>
      <xdr:row>14</xdr:row>
      <xdr:rowOff>18540</xdr:rowOff>
    </xdr:to>
    <xdr:pic macro="[1]!Imagem22_Clique">
      <xdr:nvPicPr>
        <xdr:cNvPr id="2" name="Imagem 1">
          <a:extLst>
            <a:ext uri="{FF2B5EF4-FFF2-40B4-BE49-F238E27FC236}">
              <a16:creationId xmlns:a16="http://schemas.microsoft.com/office/drawing/2014/main" id="{0516DCF7-134B-499D-9773-366F25CA5E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28600" y="361950"/>
          <a:ext cx="1316037" cy="257124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228600</xdr:colOff>
      <xdr:row>1</xdr:row>
      <xdr:rowOff>142875</xdr:rowOff>
    </xdr:from>
    <xdr:to>
      <xdr:col>0</xdr:col>
      <xdr:colOff>1525587</xdr:colOff>
      <xdr:row>14</xdr:row>
      <xdr:rowOff>20445</xdr:rowOff>
    </xdr:to>
    <xdr:pic macro="[1]!Imagem22_Clique">
      <xdr:nvPicPr>
        <xdr:cNvPr id="2" name="Imagem 1">
          <a:extLst>
            <a:ext uri="{FF2B5EF4-FFF2-40B4-BE49-F238E27FC236}">
              <a16:creationId xmlns:a16="http://schemas.microsoft.com/office/drawing/2014/main" id="{96992400-558D-4025-8ABE-6BBC04C52C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28600" y="361950"/>
          <a:ext cx="1296987" cy="257314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211455</xdr:colOff>
      <xdr:row>1</xdr:row>
      <xdr:rowOff>142875</xdr:rowOff>
    </xdr:from>
    <xdr:to>
      <xdr:col>0</xdr:col>
      <xdr:colOff>1544637</xdr:colOff>
      <xdr:row>14</xdr:row>
      <xdr:rowOff>18540</xdr:rowOff>
    </xdr:to>
    <xdr:pic macro="[1]!Imagem22_Clique">
      <xdr:nvPicPr>
        <xdr:cNvPr id="2" name="Imagem 1">
          <a:extLst>
            <a:ext uri="{FF2B5EF4-FFF2-40B4-BE49-F238E27FC236}">
              <a16:creationId xmlns:a16="http://schemas.microsoft.com/office/drawing/2014/main" id="{D33A79E1-5A12-4856-9943-C6F43105EA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11455" y="361950"/>
          <a:ext cx="1333182" cy="257124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243840</xdr:colOff>
      <xdr:row>1</xdr:row>
      <xdr:rowOff>142875</xdr:rowOff>
    </xdr:from>
    <xdr:to>
      <xdr:col>0</xdr:col>
      <xdr:colOff>1540827</xdr:colOff>
      <xdr:row>14</xdr:row>
      <xdr:rowOff>12825</xdr:rowOff>
    </xdr:to>
    <xdr:pic macro="[1]!Imagem22_Clique">
      <xdr:nvPicPr>
        <xdr:cNvPr id="2" name="Imagem 1">
          <a:extLst>
            <a:ext uri="{FF2B5EF4-FFF2-40B4-BE49-F238E27FC236}">
              <a16:creationId xmlns:a16="http://schemas.microsoft.com/office/drawing/2014/main" id="{63258520-957B-4B4F-B889-BCFDA2A383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43840" y="361950"/>
          <a:ext cx="1296987" cy="2565525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230505</xdr:colOff>
      <xdr:row>1</xdr:row>
      <xdr:rowOff>140970</xdr:rowOff>
    </xdr:from>
    <xdr:to>
      <xdr:col>0</xdr:col>
      <xdr:colOff>1540827</xdr:colOff>
      <xdr:row>14</xdr:row>
      <xdr:rowOff>18540</xdr:rowOff>
    </xdr:to>
    <xdr:pic macro="[1]!Imagem22_Clique">
      <xdr:nvPicPr>
        <xdr:cNvPr id="2" name="Imagem 1">
          <a:extLst>
            <a:ext uri="{FF2B5EF4-FFF2-40B4-BE49-F238E27FC236}">
              <a16:creationId xmlns:a16="http://schemas.microsoft.com/office/drawing/2014/main" id="{EA1870D2-7832-4B75-8ECE-5F7DEC6262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30505" y="360045"/>
          <a:ext cx="1310322" cy="257314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Estudos%20Econ&#244;micos\5_Contabilidade%20Social\Projetos\1_PIB%20Estadual\BASE%202010\2023\2.18-Divulga&#231;&#227;o\Conta_produ&#231;&#227;o_2002-2023.xlsx" TargetMode="External"/><Relationship Id="rId1" Type="http://schemas.openxmlformats.org/officeDocument/2006/relationships/externalLinkPath" Target="Conta_produ&#231;&#227;o_2002-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apa"/>
      <sheetName val="Sumário"/>
      <sheetName val="Tabela1"/>
      <sheetName val="Tabela2"/>
      <sheetName val="Tabela3"/>
      <sheetName val="Tabela4"/>
      <sheetName val="Tabela5"/>
      <sheetName val="Tabela6"/>
      <sheetName val="Tabela7"/>
      <sheetName val="Tabela8"/>
      <sheetName val="Tabela9"/>
      <sheetName val="Tabela10"/>
      <sheetName val="Tabela11"/>
      <sheetName val="Tabela12"/>
      <sheetName val="Tabela13"/>
    </sheetNames>
    <definedNames>
      <definedName name="Imagem22_Clique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3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6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4EF9E5-D5C2-428A-88BE-A101D80BBE1A}">
  <dimension ref="C9:U40"/>
  <sheetViews>
    <sheetView tabSelected="1" zoomScale="115" zoomScaleNormal="115" workbookViewId="0"/>
  </sheetViews>
  <sheetFormatPr defaultColWidth="9.109375" defaultRowHeight="14.4"/>
  <cols>
    <col min="1" max="4" width="9.109375" style="90"/>
    <col min="5" max="5" width="9.109375" style="90" customWidth="1"/>
    <col min="6" max="16384" width="9.109375" style="90"/>
  </cols>
  <sheetData>
    <row r="9" spans="3:12">
      <c r="C9" s="89" t="s">
        <v>138</v>
      </c>
      <c r="D9" s="89"/>
      <c r="E9" s="89"/>
      <c r="F9" s="89"/>
      <c r="G9" s="89"/>
      <c r="H9" s="89"/>
      <c r="I9" s="89"/>
      <c r="J9" s="89"/>
      <c r="K9" s="89"/>
      <c r="L9" s="89"/>
    </row>
    <row r="10" spans="3:12">
      <c r="C10" s="91" t="s">
        <v>139</v>
      </c>
      <c r="D10" s="91"/>
      <c r="E10" s="91"/>
      <c r="F10" s="91"/>
      <c r="G10" s="91"/>
      <c r="H10" s="91"/>
      <c r="I10" s="91"/>
      <c r="J10" s="91"/>
      <c r="K10" s="91"/>
      <c r="L10" s="91"/>
    </row>
    <row r="12" spans="3:12">
      <c r="C12" s="89" t="s">
        <v>140</v>
      </c>
      <c r="D12" s="89"/>
      <c r="E12" s="89"/>
      <c r="F12" s="89"/>
      <c r="G12" s="89"/>
      <c r="H12" s="89"/>
      <c r="I12" s="89"/>
      <c r="J12" s="89"/>
      <c r="K12" s="89"/>
      <c r="L12" s="89"/>
    </row>
    <row r="13" spans="3:12">
      <c r="C13" s="91" t="s">
        <v>141</v>
      </c>
      <c r="D13" s="91"/>
      <c r="E13" s="91"/>
      <c r="F13" s="91"/>
      <c r="G13" s="91"/>
      <c r="H13" s="91"/>
      <c r="I13" s="91"/>
      <c r="J13" s="91"/>
      <c r="K13" s="91"/>
      <c r="L13" s="91"/>
    </row>
    <row r="15" spans="3:12">
      <c r="C15" s="89" t="s">
        <v>142</v>
      </c>
      <c r="D15" s="89"/>
      <c r="E15" s="89"/>
      <c r="F15" s="89"/>
      <c r="G15" s="89"/>
      <c r="H15" s="89"/>
      <c r="I15" s="89"/>
      <c r="J15" s="89"/>
      <c r="K15" s="89"/>
      <c r="L15" s="89"/>
    </row>
    <row r="16" spans="3:12">
      <c r="C16" s="91" t="s">
        <v>143</v>
      </c>
      <c r="D16" s="91"/>
      <c r="E16" s="91"/>
      <c r="F16" s="91"/>
      <c r="G16" s="91"/>
      <c r="H16" s="91"/>
      <c r="I16" s="91"/>
      <c r="J16" s="91"/>
      <c r="K16" s="91"/>
      <c r="L16" s="91"/>
    </row>
    <row r="18" spans="3:21">
      <c r="C18" s="92" t="s">
        <v>144</v>
      </c>
      <c r="D18" s="92"/>
      <c r="E18" s="92"/>
      <c r="F18" s="92"/>
      <c r="G18" s="92"/>
      <c r="H18" s="92"/>
      <c r="I18" s="92"/>
      <c r="J18" s="92"/>
      <c r="K18" s="92"/>
      <c r="L18" s="92"/>
    </row>
    <row r="20" spans="3:21">
      <c r="C20" s="93" t="s">
        <v>145</v>
      </c>
      <c r="D20" s="93"/>
      <c r="E20" s="93"/>
      <c r="F20" s="93"/>
      <c r="G20" s="93"/>
      <c r="H20" s="93" t="s">
        <v>146</v>
      </c>
      <c r="I20" s="93"/>
      <c r="J20" s="93"/>
      <c r="K20" s="93"/>
      <c r="L20" s="93"/>
    </row>
    <row r="21" spans="3:21">
      <c r="C21" s="91" t="s">
        <v>147</v>
      </c>
      <c r="D21" s="91"/>
      <c r="E21" s="91"/>
      <c r="F21" s="91"/>
      <c r="G21" s="91"/>
      <c r="H21" s="91" t="s">
        <v>148</v>
      </c>
      <c r="I21" s="91"/>
      <c r="J21" s="91"/>
      <c r="K21" s="91"/>
      <c r="L21" s="91"/>
    </row>
    <row r="22" spans="3:21">
      <c r="C22" s="94"/>
      <c r="L22" s="95"/>
    </row>
    <row r="23" spans="3:21">
      <c r="C23" s="93" t="s">
        <v>149</v>
      </c>
      <c r="D23" s="93"/>
      <c r="E23" s="93"/>
      <c r="F23" s="93"/>
      <c r="G23" s="93"/>
      <c r="H23" s="93" t="s">
        <v>150</v>
      </c>
      <c r="I23" s="93"/>
      <c r="J23" s="93"/>
      <c r="K23" s="93"/>
      <c r="L23" s="93"/>
    </row>
    <row r="24" spans="3:21">
      <c r="C24" s="91" t="s">
        <v>151</v>
      </c>
      <c r="D24" s="91"/>
      <c r="E24" s="91"/>
      <c r="F24" s="91"/>
      <c r="G24" s="91"/>
      <c r="H24" s="91" t="s">
        <v>152</v>
      </c>
      <c r="I24" s="91"/>
      <c r="J24" s="91"/>
      <c r="K24" s="91"/>
      <c r="L24" s="91"/>
      <c r="Q24" s="95"/>
      <c r="R24" s="95"/>
      <c r="S24" s="95"/>
      <c r="T24" s="95"/>
    </row>
    <row r="25" spans="3:21">
      <c r="Q25" s="95"/>
    </row>
    <row r="26" spans="3:21">
      <c r="C26" s="93" t="s">
        <v>153</v>
      </c>
      <c r="D26" s="93"/>
      <c r="E26" s="93"/>
      <c r="F26" s="93"/>
      <c r="G26" s="93"/>
      <c r="H26" s="93"/>
      <c r="I26" s="93"/>
      <c r="J26" s="93"/>
      <c r="K26" s="93"/>
      <c r="L26" s="93"/>
      <c r="Q26" s="95"/>
    </row>
    <row r="27" spans="3:21">
      <c r="C27" s="96" t="s">
        <v>154</v>
      </c>
      <c r="D27" s="96"/>
      <c r="E27" s="96"/>
      <c r="F27" s="96"/>
      <c r="G27" s="96"/>
      <c r="H27" s="96"/>
      <c r="I27" s="96"/>
      <c r="J27" s="96"/>
      <c r="K27" s="96"/>
      <c r="L27" s="96"/>
      <c r="Q27" s="95"/>
      <c r="R27" s="95"/>
      <c r="S27" s="95"/>
      <c r="T27" s="95"/>
    </row>
    <row r="28" spans="3:21">
      <c r="H28" s="95"/>
      <c r="I28" s="95"/>
      <c r="Q28" s="95"/>
      <c r="R28" s="95"/>
      <c r="S28" s="95"/>
      <c r="T28" s="95"/>
    </row>
    <row r="29" spans="3:21">
      <c r="C29" s="93" t="s">
        <v>155</v>
      </c>
      <c r="D29" s="93"/>
      <c r="E29" s="93"/>
      <c r="F29" s="93"/>
      <c r="G29" s="93"/>
      <c r="H29" s="93"/>
      <c r="I29" s="93"/>
      <c r="J29" s="93"/>
      <c r="K29" s="93"/>
      <c r="L29" s="93"/>
      <c r="Q29" s="95"/>
      <c r="R29" s="95"/>
      <c r="S29" s="95"/>
      <c r="T29" s="95"/>
      <c r="U29" s="95"/>
    </row>
    <row r="30" spans="3:21">
      <c r="C30" s="96" t="s">
        <v>156</v>
      </c>
      <c r="D30" s="96"/>
      <c r="E30" s="96"/>
      <c r="F30" s="96"/>
      <c r="G30" s="96"/>
      <c r="H30" s="96"/>
      <c r="I30" s="96"/>
      <c r="J30" s="96"/>
      <c r="K30" s="96"/>
      <c r="L30" s="96"/>
      <c r="Q30" s="95"/>
      <c r="R30" s="95"/>
      <c r="S30" s="95"/>
      <c r="T30" s="95"/>
    </row>
    <row r="31" spans="3:21">
      <c r="C31" s="96" t="s">
        <v>154</v>
      </c>
      <c r="D31" s="96"/>
      <c r="E31" s="96"/>
      <c r="F31" s="96"/>
      <c r="G31" s="96"/>
      <c r="H31" s="96"/>
      <c r="I31" s="96"/>
      <c r="J31" s="96"/>
      <c r="K31" s="96"/>
      <c r="L31" s="96"/>
      <c r="Q31" s="95"/>
      <c r="R31" s="95"/>
      <c r="S31" s="95"/>
      <c r="T31" s="95"/>
    </row>
    <row r="32" spans="3:21">
      <c r="Q32" s="95"/>
      <c r="R32" s="95"/>
      <c r="S32" s="95"/>
      <c r="T32" s="95"/>
    </row>
    <row r="33" spans="17:21">
      <c r="Q33" s="95"/>
      <c r="R33" s="95"/>
      <c r="S33" s="95"/>
      <c r="T33" s="95"/>
    </row>
    <row r="34" spans="17:21">
      <c r="Q34" s="95"/>
      <c r="R34" s="95"/>
      <c r="S34" s="95"/>
      <c r="T34" s="95"/>
    </row>
    <row r="35" spans="17:21">
      <c r="Q35" s="95"/>
      <c r="R35" s="95"/>
      <c r="S35" s="95"/>
      <c r="T35" s="95"/>
      <c r="U35" s="95"/>
    </row>
    <row r="36" spans="17:21">
      <c r="Q36" s="95"/>
      <c r="R36" s="95"/>
      <c r="S36" s="95"/>
    </row>
    <row r="37" spans="17:21">
      <c r="Q37" s="95"/>
      <c r="R37" s="95"/>
      <c r="S37" s="95"/>
    </row>
    <row r="38" spans="17:21">
      <c r="Q38" s="95"/>
      <c r="R38" s="95"/>
      <c r="S38" s="95"/>
    </row>
    <row r="39" spans="17:21">
      <c r="Q39" s="95"/>
      <c r="R39" s="95"/>
      <c r="S39" s="95"/>
    </row>
    <row r="40" spans="17:21">
      <c r="Q40" s="95"/>
      <c r="R40" s="95"/>
      <c r="S40" s="95"/>
    </row>
  </sheetData>
  <mergeCells count="20">
    <mergeCell ref="C31:L31"/>
    <mergeCell ref="C24:G24"/>
    <mergeCell ref="H24:L24"/>
    <mergeCell ref="C26:L26"/>
    <mergeCell ref="C27:L27"/>
    <mergeCell ref="C29:L29"/>
    <mergeCell ref="C30:L30"/>
    <mergeCell ref="C18:L18"/>
    <mergeCell ref="C20:G20"/>
    <mergeCell ref="H20:L20"/>
    <mergeCell ref="C21:G21"/>
    <mergeCell ref="H21:L21"/>
    <mergeCell ref="C23:G23"/>
    <mergeCell ref="H23:L23"/>
    <mergeCell ref="C9:L9"/>
    <mergeCell ref="C10:L10"/>
    <mergeCell ref="C12:L12"/>
    <mergeCell ref="C13:L13"/>
    <mergeCell ref="C15:L15"/>
    <mergeCell ref="C16:L16"/>
  </mergeCells>
  <pageMargins left="0.511811024" right="0.511811024" top="0.78740157499999996" bottom="0.78740157499999996" header="0.31496062000000002" footer="0.31496062000000002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68813F-E513-49B5-AD67-7A69B28F08C5}">
  <sheetPr>
    <tabColor rgb="FFEBEDF1"/>
  </sheetPr>
  <dimension ref="A1:X62"/>
  <sheetViews>
    <sheetView showGridLines="0" workbookViewId="0">
      <pane xSplit="2" ySplit="3" topLeftCell="G4" activePane="bottomRight" state="frozen"/>
      <selection sqref="A1:A1048576"/>
      <selection pane="topRight" sqref="A1:A1048576"/>
      <selection pane="bottomLeft" sqref="A1:A1048576"/>
      <selection pane="bottomRight" activeCell="X4" sqref="X4"/>
    </sheetView>
  </sheetViews>
  <sheetFormatPr defaultRowHeight="14.4"/>
  <cols>
    <col min="1" max="1" width="25.6640625" style="86" customWidth="1"/>
    <col min="2" max="2" width="70.6640625" customWidth="1"/>
    <col min="3" max="10" width="9.109375" customWidth="1"/>
    <col min="43" max="43" width="12.44140625" bestFit="1" customWidth="1"/>
  </cols>
  <sheetData>
    <row r="1" spans="2:24" ht="17.399999999999999">
      <c r="B1" s="13" t="s">
        <v>136</v>
      </c>
      <c r="C1" s="13"/>
      <c r="D1" s="13"/>
      <c r="E1" s="13"/>
      <c r="F1" s="13"/>
      <c r="G1" s="13"/>
      <c r="H1" s="13"/>
      <c r="I1" s="13"/>
      <c r="J1" s="13"/>
    </row>
    <row r="3" spans="2:24">
      <c r="B3" s="11" t="s">
        <v>88</v>
      </c>
      <c r="C3" s="8">
        <v>2002</v>
      </c>
      <c r="D3" s="8">
        <v>2003</v>
      </c>
      <c r="E3" s="8">
        <v>2004</v>
      </c>
      <c r="F3" s="8">
        <v>2005</v>
      </c>
      <c r="G3" s="8">
        <v>2006</v>
      </c>
      <c r="H3" s="8">
        <v>2007</v>
      </c>
      <c r="I3" s="8">
        <v>2008</v>
      </c>
      <c r="J3" s="8">
        <v>2009</v>
      </c>
      <c r="K3" s="8">
        <v>2010</v>
      </c>
      <c r="L3" s="8">
        <v>2011</v>
      </c>
      <c r="M3" s="8">
        <v>2012</v>
      </c>
      <c r="N3" s="8">
        <v>2013</v>
      </c>
      <c r="O3" s="8">
        <v>2014</v>
      </c>
      <c r="P3" s="8">
        <v>2015</v>
      </c>
      <c r="Q3" s="8">
        <v>2016</v>
      </c>
      <c r="R3" s="8">
        <v>2017</v>
      </c>
      <c r="S3" s="8">
        <v>2018</v>
      </c>
      <c r="T3" s="8">
        <v>2019</v>
      </c>
      <c r="U3" s="8">
        <v>2020</v>
      </c>
      <c r="V3" s="8">
        <v>2021</v>
      </c>
      <c r="W3" s="8">
        <v>2022</v>
      </c>
      <c r="X3" s="8">
        <v>2023</v>
      </c>
    </row>
    <row r="4" spans="2:24">
      <c r="B4" s="33" t="s">
        <v>36</v>
      </c>
      <c r="C4" s="34">
        <v>100</v>
      </c>
      <c r="D4" s="34">
        <v>103.12767951960939</v>
      </c>
      <c r="E4" s="34">
        <v>107.44970969562783</v>
      </c>
      <c r="F4" s="34">
        <v>111.00248142219468</v>
      </c>
      <c r="G4" s="34">
        <v>119.89604718164207</v>
      </c>
      <c r="H4" s="34">
        <v>128.14502112839861</v>
      </c>
      <c r="I4" s="34">
        <v>138.64990767407818</v>
      </c>
      <c r="J4" s="34">
        <v>128.7834353493177</v>
      </c>
      <c r="K4" s="34">
        <v>147.74440295146368</v>
      </c>
      <c r="L4" s="34">
        <v>159.68723585365507</v>
      </c>
      <c r="M4" s="34">
        <v>159.03559358827181</v>
      </c>
      <c r="N4" s="34">
        <v>159.10425131463211</v>
      </c>
      <c r="O4" s="34">
        <v>165.28910316740189</v>
      </c>
      <c r="P4" s="34">
        <v>162.29699136113473</v>
      </c>
      <c r="Q4" s="34">
        <v>154.6392889421964</v>
      </c>
      <c r="R4" s="34">
        <v>155.23113817065416</v>
      </c>
      <c r="S4" s="34">
        <v>159.80763640272176</v>
      </c>
      <c r="T4" s="34">
        <v>153.03187876910317</v>
      </c>
      <c r="U4" s="34">
        <v>146.14543955871665</v>
      </c>
      <c r="V4" s="34">
        <v>153.28659295079089</v>
      </c>
      <c r="W4" s="34">
        <v>151.33444963472326</v>
      </c>
      <c r="X4" s="34">
        <v>156.84546152494295</v>
      </c>
    </row>
    <row r="5" spans="2:24">
      <c r="B5" s="50" t="s">
        <v>47</v>
      </c>
      <c r="C5" s="34">
        <v>100</v>
      </c>
      <c r="D5" s="34">
        <v>99.479131227669953</v>
      </c>
      <c r="E5" s="34">
        <v>99.825181011654891</v>
      </c>
      <c r="F5" s="34">
        <v>107.63782274339879</v>
      </c>
      <c r="G5" s="34">
        <v>109.1551403871337</v>
      </c>
      <c r="H5" s="34">
        <v>107.9458351469971</v>
      </c>
      <c r="I5" s="34">
        <v>107.22581400524577</v>
      </c>
      <c r="J5" s="34">
        <v>106.82410542406581</v>
      </c>
      <c r="K5" s="34">
        <v>109.52392129142542</v>
      </c>
      <c r="L5" s="34">
        <v>112.95677439918141</v>
      </c>
      <c r="M5" s="34">
        <v>120.00838954431288</v>
      </c>
      <c r="N5" s="34">
        <v>117.21240345710285</v>
      </c>
      <c r="O5" s="34">
        <v>130.06049300847732</v>
      </c>
      <c r="P5" s="34">
        <v>116.85979897235096</v>
      </c>
      <c r="Q5" s="34">
        <v>106.65009466046261</v>
      </c>
      <c r="R5" s="34">
        <v>119.44617717466785</v>
      </c>
      <c r="S5" s="34">
        <v>149.65357818322681</v>
      </c>
      <c r="T5" s="34">
        <v>145.2718650395467</v>
      </c>
      <c r="U5" s="34">
        <v>145.52293543778151</v>
      </c>
      <c r="V5" s="34">
        <v>145.56162328761746</v>
      </c>
      <c r="W5" s="34">
        <v>157.88437461761799</v>
      </c>
      <c r="X5" s="34">
        <v>142.00583041428578</v>
      </c>
    </row>
    <row r="6" spans="2:24">
      <c r="B6" s="33" t="s">
        <v>48</v>
      </c>
      <c r="C6" s="34">
        <v>100</v>
      </c>
      <c r="D6" s="34">
        <v>106.54549618702727</v>
      </c>
      <c r="E6" s="34">
        <v>109.34016329769885</v>
      </c>
      <c r="F6" s="34">
        <v>108.7269653613205</v>
      </c>
      <c r="G6" s="34">
        <v>119.86241590159007</v>
      </c>
      <c r="H6" s="34">
        <v>132.89940246180566</v>
      </c>
      <c r="I6" s="34">
        <v>151.57742621388434</v>
      </c>
      <c r="J6" s="34">
        <v>124.88288590815664</v>
      </c>
      <c r="K6" s="34">
        <v>165.18078994961431</v>
      </c>
      <c r="L6" s="34">
        <v>185.56763092155643</v>
      </c>
      <c r="M6" s="34">
        <v>175.77681261758715</v>
      </c>
      <c r="N6" s="34">
        <v>172.81422312977148</v>
      </c>
      <c r="O6" s="34">
        <v>187.36145331346609</v>
      </c>
      <c r="P6" s="34">
        <v>192.56691579268747</v>
      </c>
      <c r="Q6" s="34">
        <v>182.78360288536189</v>
      </c>
      <c r="R6" s="34">
        <v>182.30176668026863</v>
      </c>
      <c r="S6" s="34">
        <v>173.8788627015048</v>
      </c>
      <c r="T6" s="34">
        <v>146.14541019162118</v>
      </c>
      <c r="U6" s="34">
        <v>132.30313571664286</v>
      </c>
      <c r="V6" s="34">
        <v>137.83511515738533</v>
      </c>
      <c r="W6" s="34">
        <v>121.08078865082375</v>
      </c>
      <c r="X6" s="34">
        <v>131.46782878931566</v>
      </c>
    </row>
    <row r="7" spans="2:24">
      <c r="B7" s="52" t="s">
        <v>37</v>
      </c>
      <c r="C7" s="35">
        <v>100</v>
      </c>
      <c r="D7" s="35">
        <v>123.84075534840791</v>
      </c>
      <c r="E7" s="35">
        <v>115.63655783159706</v>
      </c>
      <c r="F7" s="35">
        <v>113.94844441048291</v>
      </c>
      <c r="G7" s="35">
        <v>134.05877898685637</v>
      </c>
      <c r="H7" s="35">
        <v>173.10892234873927</v>
      </c>
      <c r="I7" s="35">
        <v>221.23026572322863</v>
      </c>
      <c r="J7" s="35">
        <v>143.87474899697381</v>
      </c>
      <c r="K7" s="35">
        <v>275.68664081017408</v>
      </c>
      <c r="L7" s="35">
        <v>346.40585356819088</v>
      </c>
      <c r="M7" s="35">
        <v>330.72375835192179</v>
      </c>
      <c r="N7" s="35">
        <v>324.10780272770552</v>
      </c>
      <c r="O7" s="35">
        <v>376.28890448752452</v>
      </c>
      <c r="P7" s="35">
        <v>396.17065387649779</v>
      </c>
      <c r="Q7" s="35">
        <v>371.53406870968257</v>
      </c>
      <c r="R7" s="35">
        <v>359.77796147949573</v>
      </c>
      <c r="S7" s="35">
        <v>314.0010388212072</v>
      </c>
      <c r="T7" s="35">
        <v>220.90612222269709</v>
      </c>
      <c r="U7" s="35">
        <v>176.54685107882239</v>
      </c>
      <c r="V7" s="35">
        <v>158.65545025585459</v>
      </c>
      <c r="W7" s="35">
        <v>119.89731222677501</v>
      </c>
      <c r="X7" s="35">
        <v>146.82578265062077</v>
      </c>
    </row>
    <row r="8" spans="2:24">
      <c r="B8" s="53" t="s">
        <v>38</v>
      </c>
      <c r="C8" s="35">
        <v>100</v>
      </c>
      <c r="D8" s="35">
        <v>105.63539906697184</v>
      </c>
      <c r="E8" s="35">
        <v>111.73257936685008</v>
      </c>
      <c r="F8" s="35">
        <v>112.97217329223811</v>
      </c>
      <c r="G8" s="35">
        <v>118.85761487798646</v>
      </c>
      <c r="H8" s="35">
        <v>124.41063586863207</v>
      </c>
      <c r="I8" s="35">
        <v>128.61179169017072</v>
      </c>
      <c r="J8" s="35">
        <v>120.00433217867106</v>
      </c>
      <c r="K8" s="35">
        <v>125.58934859538429</v>
      </c>
      <c r="L8" s="35">
        <v>120.74850680729249</v>
      </c>
      <c r="M8" s="35">
        <v>105.07778611173158</v>
      </c>
      <c r="N8" s="35">
        <v>102.45107570748974</v>
      </c>
      <c r="O8" s="35">
        <v>99.068657905118556</v>
      </c>
      <c r="P8" s="35">
        <v>103.13829603314565</v>
      </c>
      <c r="Q8" s="35">
        <v>100.96965694900381</v>
      </c>
      <c r="R8" s="35">
        <v>104.45013238500188</v>
      </c>
      <c r="S8" s="35">
        <v>99.930999626192346</v>
      </c>
      <c r="T8" s="35">
        <v>91.108340651000702</v>
      </c>
      <c r="U8" s="35">
        <v>86.516371638179891</v>
      </c>
      <c r="V8" s="35">
        <v>99.598493658254156</v>
      </c>
      <c r="W8" s="35">
        <v>94.466430545068476</v>
      </c>
      <c r="X8" s="35">
        <v>90.908846578578576</v>
      </c>
    </row>
    <row r="9" spans="2:24" ht="27.6">
      <c r="B9" s="52" t="s">
        <v>39</v>
      </c>
      <c r="C9" s="35">
        <v>100</v>
      </c>
      <c r="D9" s="35">
        <v>95.776417745621018</v>
      </c>
      <c r="E9" s="35">
        <v>94.647537635314222</v>
      </c>
      <c r="F9" s="35">
        <v>92.384239861713894</v>
      </c>
      <c r="G9" s="35">
        <v>93.708926529658825</v>
      </c>
      <c r="H9" s="35">
        <v>102.68508574414898</v>
      </c>
      <c r="I9" s="35">
        <v>103.08329709085658</v>
      </c>
      <c r="J9" s="35">
        <v>92.351931150676677</v>
      </c>
      <c r="K9" s="35">
        <v>103.20850315278727</v>
      </c>
      <c r="L9" s="35">
        <v>109.95262630939503</v>
      </c>
      <c r="M9" s="35">
        <v>110.09418184278981</v>
      </c>
      <c r="N9" s="35">
        <v>113.2793035047484</v>
      </c>
      <c r="O9" s="35">
        <v>114.72638400452749</v>
      </c>
      <c r="P9" s="35">
        <v>114.18158728993207</v>
      </c>
      <c r="Q9" s="35">
        <v>112.69609830561384</v>
      </c>
      <c r="R9" s="35">
        <v>109.9010579169787</v>
      </c>
      <c r="S9" s="35">
        <v>117.40515114894481</v>
      </c>
      <c r="T9" s="35">
        <v>117.9086775347017</v>
      </c>
      <c r="U9" s="35">
        <v>118.11774238962968</v>
      </c>
      <c r="V9" s="35">
        <v>120.26178929044194</v>
      </c>
      <c r="W9" s="35">
        <v>136.37132486481605</v>
      </c>
      <c r="X9" s="35">
        <v>151.19552664570432</v>
      </c>
    </row>
    <row r="10" spans="2:24">
      <c r="B10" s="53" t="s">
        <v>40</v>
      </c>
      <c r="C10" s="35">
        <v>100</v>
      </c>
      <c r="D10" s="35">
        <v>98.369113935084556</v>
      </c>
      <c r="E10" s="35">
        <v>105.80085677079181</v>
      </c>
      <c r="F10" s="35">
        <v>101.07432443386305</v>
      </c>
      <c r="G10" s="35">
        <v>120.84479063048154</v>
      </c>
      <c r="H10" s="35">
        <v>109.38652018092787</v>
      </c>
      <c r="I10" s="35">
        <v>131.25459668266785</v>
      </c>
      <c r="J10" s="35">
        <v>147.25061374829878</v>
      </c>
      <c r="K10" s="35">
        <v>156.71954067581913</v>
      </c>
      <c r="L10" s="35">
        <v>163.83080361508689</v>
      </c>
      <c r="M10" s="35">
        <v>167.82269548222484</v>
      </c>
      <c r="N10" s="35">
        <v>166.97092898662743</v>
      </c>
      <c r="O10" s="35">
        <v>160.69479068339083</v>
      </c>
      <c r="P10" s="35">
        <v>144.89718562202876</v>
      </c>
      <c r="Q10" s="35">
        <v>130.8967969438911</v>
      </c>
      <c r="R10" s="35">
        <v>123.99451813055133</v>
      </c>
      <c r="S10" s="35">
        <v>122.35288844305167</v>
      </c>
      <c r="T10" s="35">
        <v>130.44759768822777</v>
      </c>
      <c r="U10" s="35">
        <v>129.00558050051188</v>
      </c>
      <c r="V10" s="35">
        <v>145.93943375875756</v>
      </c>
      <c r="W10" s="35">
        <v>155.30788731992251</v>
      </c>
      <c r="X10" s="35">
        <v>157.20031899322737</v>
      </c>
    </row>
    <row r="11" spans="2:24">
      <c r="B11" s="84" t="s">
        <v>49</v>
      </c>
      <c r="C11" s="34">
        <v>100</v>
      </c>
      <c r="D11" s="34">
        <v>101.25282615216811</v>
      </c>
      <c r="E11" s="34">
        <v>106.6978731852918</v>
      </c>
      <c r="F11" s="34">
        <v>112.45240382365085</v>
      </c>
      <c r="G11" s="34">
        <v>120.34066812659177</v>
      </c>
      <c r="H11" s="34">
        <v>125.99488521592494</v>
      </c>
      <c r="I11" s="34">
        <v>132.03129241615616</v>
      </c>
      <c r="J11" s="34">
        <v>131.49318044448623</v>
      </c>
      <c r="K11" s="34">
        <v>140.25372330324828</v>
      </c>
      <c r="L11" s="34">
        <v>148.0120292146587</v>
      </c>
      <c r="M11" s="34">
        <v>152.59355791920365</v>
      </c>
      <c r="N11" s="34">
        <v>154.96463588854149</v>
      </c>
      <c r="O11" s="34">
        <v>155.30551333591558</v>
      </c>
      <c r="P11" s="34">
        <v>148.45190731848544</v>
      </c>
      <c r="Q11" s="34">
        <v>142.047953427354</v>
      </c>
      <c r="R11" s="34">
        <v>141.83146449552763</v>
      </c>
      <c r="S11" s="34">
        <v>147.25458051769232</v>
      </c>
      <c r="T11" s="34">
        <v>149.63015980985196</v>
      </c>
      <c r="U11" s="34">
        <v>145.36281462407169</v>
      </c>
      <c r="V11" s="34">
        <v>153.35036404168341</v>
      </c>
      <c r="W11" s="34">
        <v>161.4046281155828</v>
      </c>
      <c r="X11" s="34">
        <v>165.61748203855009</v>
      </c>
    </row>
    <row r="12" spans="2:24">
      <c r="B12" s="53" t="s">
        <v>41</v>
      </c>
      <c r="C12" s="35">
        <v>100</v>
      </c>
      <c r="D12" s="35">
        <v>96.948742305920689</v>
      </c>
      <c r="E12" s="35">
        <v>106.36179313797898</v>
      </c>
      <c r="F12" s="35">
        <v>115.00012113154561</v>
      </c>
      <c r="G12" s="35">
        <v>123.88573842432388</v>
      </c>
      <c r="H12" s="35">
        <v>131.37730889255877</v>
      </c>
      <c r="I12" s="35">
        <v>137.2834677800474</v>
      </c>
      <c r="J12" s="35">
        <v>128.02718387673283</v>
      </c>
      <c r="K12" s="35">
        <v>139.40158176438717</v>
      </c>
      <c r="L12" s="35">
        <v>152.47382057486959</v>
      </c>
      <c r="M12" s="35">
        <v>152.2821546879953</v>
      </c>
      <c r="N12" s="35">
        <v>147.36091328626247</v>
      </c>
      <c r="O12" s="35">
        <v>144.07344528634414</v>
      </c>
      <c r="P12" s="35">
        <v>127.09741951200809</v>
      </c>
      <c r="Q12" s="35">
        <v>114.32681482386013</v>
      </c>
      <c r="R12" s="35">
        <v>109.98960061396551</v>
      </c>
      <c r="S12" s="35">
        <v>118.33519336689886</v>
      </c>
      <c r="T12" s="35">
        <v>120.88046434930361</v>
      </c>
      <c r="U12" s="35">
        <v>126.4420564491579</v>
      </c>
      <c r="V12" s="35">
        <v>140.49305911405543</v>
      </c>
      <c r="W12" s="35">
        <v>146.70231930477016</v>
      </c>
      <c r="X12" s="35">
        <v>151.11332610469458</v>
      </c>
    </row>
    <row r="13" spans="2:24">
      <c r="B13" s="52" t="s">
        <v>42</v>
      </c>
      <c r="C13" s="35">
        <v>100</v>
      </c>
      <c r="D13" s="35">
        <v>98.082532047585744</v>
      </c>
      <c r="E13" s="35">
        <v>105.06206765649969</v>
      </c>
      <c r="F13" s="35">
        <v>112.24022698195733</v>
      </c>
      <c r="G13" s="35">
        <v>129.22023162466004</v>
      </c>
      <c r="H13" s="35">
        <v>133.41816415309333</v>
      </c>
      <c r="I13" s="35">
        <v>143.78469184498675</v>
      </c>
      <c r="J13" s="35">
        <v>132.50925156593641</v>
      </c>
      <c r="K13" s="35">
        <v>149.00181194169053</v>
      </c>
      <c r="L13" s="35">
        <v>164.03155504435111</v>
      </c>
      <c r="M13" s="35">
        <v>159.31889970092524</v>
      </c>
      <c r="N13" s="35">
        <v>165.31013769447506</v>
      </c>
      <c r="O13" s="35">
        <v>166.30357096958647</v>
      </c>
      <c r="P13" s="35">
        <v>156.44527852511047</v>
      </c>
      <c r="Q13" s="35">
        <v>142.31101801098956</v>
      </c>
      <c r="R13" s="35">
        <v>144.24641165131678</v>
      </c>
      <c r="S13" s="35">
        <v>154.5333499968076</v>
      </c>
      <c r="T13" s="35">
        <v>148.64244137360498</v>
      </c>
      <c r="U13" s="35">
        <v>133.14466280893305</v>
      </c>
      <c r="V13" s="35">
        <v>141.30401885643121</v>
      </c>
      <c r="W13" s="35">
        <v>153.37701653918336</v>
      </c>
      <c r="X13" s="35">
        <v>156.4649052450965</v>
      </c>
    </row>
    <row r="14" spans="2:24">
      <c r="B14" s="53" t="s">
        <v>43</v>
      </c>
      <c r="C14" s="35">
        <v>100</v>
      </c>
      <c r="D14" s="35">
        <v>107.31020689175908</v>
      </c>
      <c r="E14" s="35">
        <v>112.16432910212696</v>
      </c>
      <c r="F14" s="35">
        <v>122.01299262342818</v>
      </c>
      <c r="G14" s="35">
        <v>124.00726385411144</v>
      </c>
      <c r="H14" s="35">
        <v>130.6622643169718</v>
      </c>
      <c r="I14" s="35">
        <v>149.96522059515263</v>
      </c>
      <c r="J14" s="35">
        <v>127.80520153325637</v>
      </c>
      <c r="K14" s="35">
        <v>138.80837147030604</v>
      </c>
      <c r="L14" s="35">
        <v>145.0293781843701</v>
      </c>
      <c r="M14" s="35">
        <v>163.8390704088329</v>
      </c>
      <c r="N14" s="35">
        <v>170.29165256083951</v>
      </c>
      <c r="O14" s="35">
        <v>171.31849184908884</v>
      </c>
      <c r="P14" s="35">
        <v>166.65410476198659</v>
      </c>
      <c r="Q14" s="35">
        <v>157.96583408920191</v>
      </c>
      <c r="R14" s="35">
        <v>172.86315480202697</v>
      </c>
      <c r="S14" s="35">
        <v>167.76291471666872</v>
      </c>
      <c r="T14" s="35">
        <v>164.83326610163093</v>
      </c>
      <c r="U14" s="35">
        <v>180.46139526800434</v>
      </c>
      <c r="V14" s="35">
        <v>182.5562136108305</v>
      </c>
      <c r="W14" s="35">
        <v>198.59022266667196</v>
      </c>
      <c r="X14" s="35">
        <v>196.2518513364804</v>
      </c>
    </row>
    <row r="15" spans="2:24">
      <c r="B15" s="52" t="s">
        <v>44</v>
      </c>
      <c r="C15" s="35">
        <v>100</v>
      </c>
      <c r="D15" s="35">
        <v>99.213582226515072</v>
      </c>
      <c r="E15" s="35">
        <v>101.25873990835916</v>
      </c>
      <c r="F15" s="35">
        <v>108.15516021118205</v>
      </c>
      <c r="G15" s="35">
        <v>122.89654293789756</v>
      </c>
      <c r="H15" s="35">
        <v>145.51887003339019</v>
      </c>
      <c r="I15" s="35">
        <v>173.44739151449451</v>
      </c>
      <c r="J15" s="35">
        <v>175.83330300665668</v>
      </c>
      <c r="K15" s="35">
        <v>211.32061978017441</v>
      </c>
      <c r="L15" s="35">
        <v>219.1418917316461</v>
      </c>
      <c r="M15" s="35">
        <v>236.79098523498334</v>
      </c>
      <c r="N15" s="35">
        <v>246.88366716864118</v>
      </c>
      <c r="O15" s="35">
        <v>252.22998891773153</v>
      </c>
      <c r="P15" s="35">
        <v>246.6627019515461</v>
      </c>
      <c r="Q15" s="35">
        <v>246.4286074051424</v>
      </c>
      <c r="R15" s="35">
        <v>246.51540451795202</v>
      </c>
      <c r="S15" s="35">
        <v>258.0383461792469</v>
      </c>
      <c r="T15" s="35">
        <v>267.44406676095673</v>
      </c>
      <c r="U15" s="35">
        <v>272.9870138648742</v>
      </c>
      <c r="V15" s="35">
        <v>264.79720337340711</v>
      </c>
      <c r="W15" s="35">
        <v>256.16104009093323</v>
      </c>
      <c r="X15" s="35">
        <v>266.43222895404602</v>
      </c>
    </row>
    <row r="16" spans="2:24">
      <c r="B16" s="53" t="s">
        <v>45</v>
      </c>
      <c r="C16" s="35">
        <v>100</v>
      </c>
      <c r="D16" s="35">
        <v>103.35724055190497</v>
      </c>
      <c r="E16" s="35">
        <v>110.64631451225769</v>
      </c>
      <c r="F16" s="35">
        <v>116.65041755589036</v>
      </c>
      <c r="G16" s="35">
        <v>123.33796477109193</v>
      </c>
      <c r="H16" s="35">
        <v>129.41163730375595</v>
      </c>
      <c r="I16" s="35">
        <v>127.68976506363516</v>
      </c>
      <c r="J16" s="35">
        <v>136.28301068858232</v>
      </c>
      <c r="K16" s="35">
        <v>141.53864613229877</v>
      </c>
      <c r="L16" s="35">
        <v>143.53108635859476</v>
      </c>
      <c r="M16" s="35">
        <v>152.59813971873047</v>
      </c>
      <c r="N16" s="35">
        <v>168.06598070387355</v>
      </c>
      <c r="O16" s="35">
        <v>166.33370614293526</v>
      </c>
      <c r="P16" s="35">
        <v>168.213365608027</v>
      </c>
      <c r="Q16" s="35">
        <v>164.43394044433168</v>
      </c>
      <c r="R16" s="35">
        <v>165.86186947737272</v>
      </c>
      <c r="S16" s="35">
        <v>173.35805074319344</v>
      </c>
      <c r="T16" s="35">
        <v>178.53786580292731</v>
      </c>
      <c r="U16" s="35">
        <v>182.42565352173526</v>
      </c>
      <c r="V16" s="35">
        <v>184.86973401082557</v>
      </c>
      <c r="W16" s="35">
        <v>190.91631031837403</v>
      </c>
      <c r="X16" s="35">
        <v>197.16044653011991</v>
      </c>
    </row>
    <row r="17" spans="2:24">
      <c r="B17" s="52" t="s">
        <v>46</v>
      </c>
      <c r="C17" s="35">
        <v>100</v>
      </c>
      <c r="D17" s="35">
        <v>102.5988396307844</v>
      </c>
      <c r="E17" s="35">
        <v>106.43490448690403</v>
      </c>
      <c r="F17" s="35">
        <v>108.26892547988847</v>
      </c>
      <c r="G17" s="35">
        <v>112.74193547657114</v>
      </c>
      <c r="H17" s="35">
        <v>114.98855425944231</v>
      </c>
      <c r="I17" s="35">
        <v>115.65915109260446</v>
      </c>
      <c r="J17" s="35">
        <v>120.69768505558085</v>
      </c>
      <c r="K17" s="35">
        <v>122.12793077954612</v>
      </c>
      <c r="L17" s="35">
        <v>125.57099419851698</v>
      </c>
      <c r="M17" s="35">
        <v>128.19529945807832</v>
      </c>
      <c r="N17" s="35">
        <v>131.68769740280479</v>
      </c>
      <c r="O17" s="35">
        <v>132.48829050761498</v>
      </c>
      <c r="P17" s="35">
        <v>132.96960127365159</v>
      </c>
      <c r="Q17" s="35">
        <v>134.37148383676853</v>
      </c>
      <c r="R17" s="35">
        <v>133.4115648757369</v>
      </c>
      <c r="S17" s="35">
        <v>133.30387893787571</v>
      </c>
      <c r="T17" s="35">
        <v>133.80789728829831</v>
      </c>
      <c r="U17" s="35">
        <v>125.65893656593043</v>
      </c>
      <c r="V17" s="35">
        <v>130.24248246567512</v>
      </c>
      <c r="W17" s="35">
        <v>130.92401625533799</v>
      </c>
      <c r="X17" s="35">
        <v>132.84074742715853</v>
      </c>
    </row>
    <row r="18" spans="2:24">
      <c r="B18" s="54" t="s">
        <v>123</v>
      </c>
      <c r="C18" s="36">
        <v>100</v>
      </c>
      <c r="D18" s="36">
        <v>100.77290063360039</v>
      </c>
      <c r="E18" s="36">
        <v>104.5273016277533</v>
      </c>
      <c r="F18" s="36">
        <v>110.56393236474251</v>
      </c>
      <c r="G18" s="36">
        <v>118.1526720698475</v>
      </c>
      <c r="H18" s="36">
        <v>122.29756263619554</v>
      </c>
      <c r="I18" s="36">
        <v>131.46376726889898</v>
      </c>
      <c r="J18" s="36">
        <v>132.54761446894614</v>
      </c>
      <c r="K18" s="36">
        <v>142.25017943550816</v>
      </c>
      <c r="L18" s="36">
        <v>150.79381284593566</v>
      </c>
      <c r="M18" s="36">
        <v>160.76101051974462</v>
      </c>
      <c r="N18" s="36">
        <v>158.52693493152401</v>
      </c>
      <c r="O18" s="36">
        <v>162.18755214149593</v>
      </c>
      <c r="P18" s="36">
        <v>154.78283748883976</v>
      </c>
      <c r="Q18" s="36">
        <v>147.89101266092752</v>
      </c>
      <c r="R18" s="36">
        <v>149.71489326488521</v>
      </c>
      <c r="S18" s="36">
        <v>154.71133899824264</v>
      </c>
      <c r="T18" s="36">
        <v>160.32865630272019</v>
      </c>
      <c r="U18" s="36">
        <v>145.66080575015053</v>
      </c>
      <c r="V18" s="36">
        <v>156.368771012086</v>
      </c>
      <c r="W18" s="36">
        <v>175.92644286646387</v>
      </c>
      <c r="X18" s="36">
        <v>181.78014416783836</v>
      </c>
    </row>
    <row r="19" spans="2:24">
      <c r="B19" s="48" t="s">
        <v>103</v>
      </c>
      <c r="C19" s="48"/>
      <c r="D19" s="48"/>
      <c r="E19" s="48"/>
      <c r="F19" s="48"/>
      <c r="G19" s="48"/>
      <c r="H19" s="48"/>
      <c r="I19" s="48"/>
      <c r="J19" s="48"/>
    </row>
    <row r="20" spans="2:24">
      <c r="B20" s="48" t="s">
        <v>104</v>
      </c>
      <c r="C20" s="48"/>
      <c r="D20" s="48"/>
      <c r="E20" s="48"/>
      <c r="F20" s="48"/>
      <c r="G20" s="48"/>
      <c r="H20" s="48"/>
      <c r="I20" s="48"/>
      <c r="J20" s="48"/>
    </row>
    <row r="21" spans="2:24"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</row>
    <row r="22" spans="2:24">
      <c r="C22" s="82"/>
      <c r="D22" s="82"/>
      <c r="E22" s="82"/>
      <c r="F22" s="82"/>
      <c r="G22" s="82"/>
      <c r="H22" s="82"/>
      <c r="I22" s="82"/>
      <c r="J22" s="82"/>
      <c r="K22" s="82"/>
      <c r="L22" s="82"/>
      <c r="M22" s="82"/>
      <c r="N22" s="82"/>
      <c r="O22" s="82"/>
      <c r="P22" s="82"/>
      <c r="Q22" s="82"/>
      <c r="R22" s="82"/>
      <c r="S22" s="82"/>
      <c r="T22" s="82"/>
      <c r="U22" s="82"/>
      <c r="V22" s="82"/>
      <c r="W22" s="82"/>
      <c r="X22" s="83"/>
    </row>
    <row r="23" spans="2:24">
      <c r="C23" s="82"/>
      <c r="D23" s="82"/>
      <c r="E23" s="82"/>
      <c r="F23" s="82"/>
      <c r="G23" s="82"/>
      <c r="H23" s="82"/>
      <c r="I23" s="82"/>
      <c r="J23" s="82"/>
      <c r="K23" s="82"/>
      <c r="L23" s="82"/>
      <c r="M23" s="82"/>
      <c r="N23" s="82"/>
      <c r="O23" s="82"/>
      <c r="P23" s="82"/>
      <c r="Q23" s="82"/>
      <c r="R23" s="82"/>
      <c r="S23" s="82"/>
      <c r="T23" s="82"/>
      <c r="U23" s="82"/>
      <c r="V23" s="82"/>
      <c r="W23" s="82"/>
      <c r="X23" s="83"/>
    </row>
    <row r="24" spans="2:24">
      <c r="C24" s="82"/>
      <c r="D24" s="82"/>
      <c r="E24" s="82"/>
      <c r="F24" s="82"/>
      <c r="G24" s="82"/>
      <c r="H24" s="82"/>
      <c r="I24" s="82"/>
      <c r="J24" s="82"/>
      <c r="K24" s="82"/>
      <c r="L24" s="82"/>
      <c r="M24" s="82"/>
      <c r="N24" s="82"/>
      <c r="O24" s="82"/>
      <c r="P24" s="82"/>
      <c r="Q24" s="82"/>
      <c r="R24" s="82"/>
      <c r="S24" s="82"/>
      <c r="T24" s="82"/>
      <c r="U24" s="82"/>
      <c r="V24" s="82"/>
      <c r="W24" s="82"/>
      <c r="X24" s="83"/>
    </row>
    <row r="25" spans="2:24">
      <c r="C25" s="82"/>
      <c r="D25" s="82"/>
      <c r="E25" s="82"/>
      <c r="F25" s="82"/>
      <c r="G25" s="82"/>
      <c r="H25" s="82"/>
      <c r="I25" s="82"/>
      <c r="J25" s="82"/>
      <c r="K25" s="82"/>
      <c r="L25" s="82"/>
      <c r="M25" s="82"/>
      <c r="N25" s="82"/>
      <c r="O25" s="82"/>
      <c r="P25" s="82"/>
      <c r="Q25" s="82"/>
      <c r="R25" s="82"/>
      <c r="S25" s="82"/>
      <c r="T25" s="82"/>
      <c r="U25" s="82"/>
      <c r="V25" s="82"/>
      <c r="W25" s="82"/>
      <c r="X25" s="83"/>
    </row>
    <row r="26" spans="2:24">
      <c r="C26" s="82"/>
      <c r="D26" s="82"/>
      <c r="E26" s="82"/>
      <c r="F26" s="82"/>
      <c r="G26" s="82"/>
      <c r="H26" s="82"/>
      <c r="I26" s="82"/>
      <c r="J26" s="82"/>
      <c r="K26" s="82"/>
      <c r="L26" s="82"/>
      <c r="M26" s="82"/>
      <c r="N26" s="82"/>
      <c r="O26" s="82"/>
      <c r="P26" s="82"/>
      <c r="Q26" s="82"/>
      <c r="R26" s="82"/>
      <c r="S26" s="82"/>
      <c r="T26" s="82"/>
      <c r="U26" s="82"/>
      <c r="V26" s="82"/>
      <c r="W26" s="82"/>
      <c r="X26" s="83"/>
    </row>
    <row r="27" spans="2:24">
      <c r="C27" s="82"/>
      <c r="D27" s="82"/>
      <c r="E27" s="82"/>
      <c r="F27" s="82"/>
      <c r="G27" s="82"/>
      <c r="H27" s="82"/>
      <c r="I27" s="82"/>
      <c r="J27" s="82"/>
      <c r="K27" s="82"/>
      <c r="L27" s="82"/>
      <c r="M27" s="82"/>
      <c r="N27" s="82"/>
      <c r="O27" s="82"/>
      <c r="P27" s="82"/>
      <c r="Q27" s="82"/>
      <c r="R27" s="82"/>
      <c r="S27" s="82"/>
      <c r="T27" s="82"/>
      <c r="U27" s="82"/>
      <c r="V27" s="82"/>
      <c r="W27" s="82"/>
      <c r="X27" s="83"/>
    </row>
    <row r="28" spans="2:24">
      <c r="C28" s="82"/>
      <c r="D28" s="82"/>
      <c r="E28" s="82"/>
      <c r="F28" s="82"/>
      <c r="G28" s="82"/>
      <c r="H28" s="82"/>
      <c r="I28" s="82"/>
      <c r="J28" s="82"/>
      <c r="K28" s="82"/>
      <c r="L28" s="82"/>
      <c r="M28" s="82"/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3"/>
    </row>
    <row r="29" spans="2:24"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3"/>
    </row>
    <row r="30" spans="2:24">
      <c r="C30" s="82"/>
      <c r="D30" s="82"/>
      <c r="E30" s="82"/>
      <c r="F30" s="82"/>
      <c r="G30" s="82"/>
      <c r="H30" s="82"/>
      <c r="I30" s="82"/>
      <c r="J30" s="82"/>
      <c r="K30" s="82"/>
      <c r="L30" s="82"/>
      <c r="M30" s="82"/>
      <c r="N30" s="82"/>
      <c r="O30" s="82"/>
      <c r="P30" s="82"/>
      <c r="Q30" s="82"/>
      <c r="R30" s="82"/>
      <c r="S30" s="82"/>
      <c r="T30" s="82"/>
      <c r="U30" s="82"/>
      <c r="V30" s="82"/>
      <c r="W30" s="82"/>
      <c r="X30" s="83"/>
    </row>
    <row r="31" spans="2:24"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3"/>
    </row>
    <row r="32" spans="2:24">
      <c r="C32" s="82"/>
      <c r="D32" s="82"/>
      <c r="E32" s="82"/>
      <c r="F32" s="82"/>
      <c r="G32" s="82"/>
      <c r="H32" s="82"/>
      <c r="I32" s="82"/>
      <c r="J32" s="82"/>
      <c r="K32" s="82"/>
      <c r="L32" s="82"/>
      <c r="M32" s="82"/>
      <c r="N32" s="82"/>
      <c r="O32" s="82"/>
      <c r="P32" s="82"/>
      <c r="Q32" s="82"/>
      <c r="R32" s="82"/>
      <c r="S32" s="82"/>
      <c r="T32" s="82"/>
      <c r="U32" s="82"/>
      <c r="V32" s="82"/>
      <c r="W32" s="82"/>
      <c r="X32" s="83"/>
    </row>
    <row r="33" spans="3:24">
      <c r="C33" s="82"/>
      <c r="D33" s="82"/>
      <c r="E33" s="82"/>
      <c r="F33" s="82"/>
      <c r="G33" s="82"/>
      <c r="H33" s="82"/>
      <c r="I33" s="82"/>
      <c r="J33" s="82"/>
      <c r="K33" s="82"/>
      <c r="L33" s="82"/>
      <c r="M33" s="82"/>
      <c r="N33" s="82"/>
      <c r="O33" s="82"/>
      <c r="P33" s="82"/>
      <c r="Q33" s="82"/>
      <c r="R33" s="82"/>
      <c r="S33" s="82"/>
      <c r="T33" s="82"/>
      <c r="U33" s="82"/>
      <c r="V33" s="82"/>
      <c r="W33" s="82"/>
      <c r="X33" s="83"/>
    </row>
    <row r="34" spans="3:24">
      <c r="C34" s="82"/>
      <c r="D34" s="82"/>
      <c r="E34" s="82"/>
      <c r="F34" s="82"/>
      <c r="G34" s="82"/>
      <c r="H34" s="82"/>
      <c r="I34" s="82"/>
      <c r="J34" s="82"/>
      <c r="K34" s="82"/>
      <c r="L34" s="82"/>
      <c r="M34" s="82"/>
      <c r="N34" s="82"/>
      <c r="O34" s="82"/>
      <c r="P34" s="82"/>
      <c r="Q34" s="82"/>
      <c r="R34" s="82"/>
      <c r="S34" s="82"/>
      <c r="T34" s="82"/>
      <c r="U34" s="82"/>
      <c r="V34" s="82"/>
      <c r="W34" s="82"/>
      <c r="X34" s="83"/>
    </row>
    <row r="35" spans="3:24"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</row>
    <row r="36" spans="3:24"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</row>
    <row r="37" spans="3:24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</row>
    <row r="38" spans="3:24"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</row>
    <row r="39" spans="3:24"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</row>
    <row r="40" spans="3:24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</row>
    <row r="41" spans="3:24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</row>
    <row r="42" spans="3:24"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</row>
    <row r="43" spans="3:24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</row>
    <row r="44" spans="3:24"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</row>
    <row r="45" spans="3:24"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</row>
    <row r="46" spans="3:24"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</row>
    <row r="47" spans="3:24"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</row>
    <row r="48" spans="3:24"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</row>
    <row r="49" spans="3:24"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</row>
    <row r="50" spans="3:24"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</row>
    <row r="51" spans="3:24"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</row>
    <row r="52" spans="3:24"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</row>
    <row r="53" spans="3:24"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</row>
    <row r="54" spans="3:24"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</row>
    <row r="55" spans="3:24"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</row>
    <row r="56" spans="3:24"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</row>
    <row r="57" spans="3:24"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</row>
    <row r="58" spans="3:24"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</row>
    <row r="59" spans="3:24"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</row>
    <row r="60" spans="3:24"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</row>
    <row r="61" spans="3:24"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</row>
    <row r="62" spans="3:24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</row>
  </sheetData>
  <mergeCells count="1">
    <mergeCell ref="A1:A1048576"/>
  </mergeCells>
  <conditionalFormatting sqref="B4:X18">
    <cfRule type="expression" dxfId="4" priority="1">
      <formula>MOD(ROW(),2)=1</formula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E457BF-A3D8-48E4-9840-8EBA60573B52}">
  <sheetPr>
    <tabColor rgb="FFEBEDF1"/>
  </sheetPr>
  <dimension ref="A1:X20"/>
  <sheetViews>
    <sheetView showGridLines="0" workbookViewId="0">
      <pane xSplit="2" ySplit="3" topLeftCell="G4" activePane="bottomRight" state="frozen"/>
      <selection sqref="A1:A1048576"/>
      <selection pane="topRight" sqref="A1:A1048576"/>
      <selection pane="bottomLeft" sqref="A1:A1048576"/>
      <selection pane="bottomRight" activeCell="X4" sqref="X4"/>
    </sheetView>
  </sheetViews>
  <sheetFormatPr defaultRowHeight="14.4"/>
  <cols>
    <col min="1" max="1" width="25.6640625" style="86" customWidth="1"/>
    <col min="2" max="2" width="70.6640625" customWidth="1"/>
    <col min="4" max="4" width="12.44140625" bestFit="1" customWidth="1"/>
    <col min="42" max="43" width="12.44140625" bestFit="1" customWidth="1"/>
  </cols>
  <sheetData>
    <row r="1" spans="2:24" ht="17.399999999999999">
      <c r="B1" s="13" t="s">
        <v>137</v>
      </c>
    </row>
    <row r="3" spans="2:24">
      <c r="B3" s="11" t="s">
        <v>88</v>
      </c>
      <c r="C3" s="8">
        <v>2002</v>
      </c>
      <c r="D3" s="8">
        <v>2003</v>
      </c>
      <c r="E3" s="8">
        <v>2004</v>
      </c>
      <c r="F3" s="8">
        <v>2005</v>
      </c>
      <c r="G3" s="8">
        <v>2006</v>
      </c>
      <c r="H3" s="8">
        <v>2007</v>
      </c>
      <c r="I3" s="8">
        <v>2008</v>
      </c>
      <c r="J3" s="8">
        <v>2009</v>
      </c>
      <c r="K3" s="8">
        <v>2010</v>
      </c>
      <c r="L3" s="8">
        <v>2011</v>
      </c>
      <c r="M3" s="8">
        <v>2012</v>
      </c>
      <c r="N3" s="8">
        <v>2013</v>
      </c>
      <c r="O3" s="8">
        <v>2014</v>
      </c>
      <c r="P3" s="8">
        <v>2015</v>
      </c>
      <c r="Q3" s="8">
        <v>2016</v>
      </c>
      <c r="R3" s="8">
        <v>2017</v>
      </c>
      <c r="S3" s="8">
        <v>2018</v>
      </c>
      <c r="T3" s="8">
        <v>2019</v>
      </c>
      <c r="U3" s="8">
        <v>2020</v>
      </c>
      <c r="V3" s="60">
        <v>2021</v>
      </c>
      <c r="W3" s="8">
        <v>2022</v>
      </c>
      <c r="X3" s="8">
        <v>2023</v>
      </c>
    </row>
    <row r="4" spans="2:24">
      <c r="B4" s="33" t="s">
        <v>36</v>
      </c>
      <c r="C4" s="34"/>
      <c r="D4" s="34">
        <f>('2.7'!D4/'2.7'!C4-1)*100</f>
        <v>3.1276795196093943</v>
      </c>
      <c r="E4" s="34">
        <f>('2.7'!E4/'2.7'!D4-1)*100</f>
        <v>4.1909506702287658</v>
      </c>
      <c r="F4" s="34">
        <f>('2.7'!F4/'2.7'!E4-1)*100</f>
        <v>3.3064507448468339</v>
      </c>
      <c r="G4" s="34">
        <f>('2.7'!G4/'2.7'!F4-1)*100</f>
        <v>8.0120422944609526</v>
      </c>
      <c r="H4" s="34">
        <f>('2.7'!H4/'2.7'!G4-1)*100</f>
        <v>6.8801050081821025</v>
      </c>
      <c r="I4" s="34">
        <f>('2.7'!I4/'2.7'!H4-1)*100</f>
        <v>8.1976548547710628</v>
      </c>
      <c r="J4" s="34">
        <f>('2.7'!J4/'2.7'!I4-1)*100</f>
        <v>-7.1161045039809352</v>
      </c>
      <c r="K4" s="34">
        <f>('2.7'!K4/'2.7'!J4-1)*100</f>
        <v>14.723141645286475</v>
      </c>
      <c r="L4" s="34">
        <f>('2.7'!L4/'2.7'!K4-1)*100</f>
        <v>8.0834418520170814</v>
      </c>
      <c r="M4" s="34">
        <f>('2.7'!M4/'2.7'!L4-1)*100</f>
        <v>-0.40807410930480126</v>
      </c>
      <c r="N4" s="34">
        <f>('2.7'!N4/'2.7'!M4-1)*100</f>
        <v>4.3171295689981015E-2</v>
      </c>
      <c r="O4" s="34">
        <f>('2.7'!O4/'2.7'!N4-1)*100</f>
        <v>3.8872951550107171</v>
      </c>
      <c r="P4" s="34">
        <f>('2.7'!P4/'2.7'!O4-1)*100</f>
        <v>-1.8102293187693075</v>
      </c>
      <c r="Q4" s="34">
        <f>('2.7'!Q4/'2.7'!P4-1)*100</f>
        <v>-4.7183267876474755</v>
      </c>
      <c r="R4" s="34">
        <f>('2.7'!R4/'2.7'!Q4-1)*100</f>
        <v>0.38272888636923241</v>
      </c>
      <c r="S4" s="34">
        <f>('2.7'!S4/'2.7'!R4-1)*100</f>
        <v>2.9481831325854246</v>
      </c>
      <c r="T4" s="34">
        <f>('2.7'!T4/'2.7'!S4-1)*100</f>
        <v>-4.2399460915268143</v>
      </c>
      <c r="U4" s="34">
        <f>('2.7'!U4/'2.7'!T4-1)*100</f>
        <v>-4.5000030488921094</v>
      </c>
      <c r="V4" s="34">
        <f>('2.7'!V4/'2.7'!U4-1)*100</f>
        <v>4.8863333769680439</v>
      </c>
      <c r="W4" s="34">
        <f>('2.7'!W4/'2.7'!V4-1)*100</f>
        <v>-1.2735251521275082</v>
      </c>
      <c r="X4" s="34">
        <f>('2.7'!X4/'2.7'!W4-1)*100</f>
        <v>3.6416109507925398</v>
      </c>
    </row>
    <row r="5" spans="2:24">
      <c r="B5" s="50" t="s">
        <v>47</v>
      </c>
      <c r="C5" s="35"/>
      <c r="D5" s="34">
        <f>('2.7'!D5/'2.7'!C5-1)*100</f>
        <v>-0.52086877233005202</v>
      </c>
      <c r="E5" s="34">
        <f>('2.7'!E5/'2.7'!D5-1)*100</f>
        <v>0.34786168688281105</v>
      </c>
      <c r="F5" s="34">
        <f>('2.7'!F5/'2.7'!E5-1)*100</f>
        <v>7.8263236315411655</v>
      </c>
      <c r="G5" s="34">
        <f>('2.7'!G5/'2.7'!F5-1)*100</f>
        <v>1.4096509991214701</v>
      </c>
      <c r="H5" s="34">
        <f>('2.7'!H5/'2.7'!G5-1)*100</f>
        <v>-1.1078774997197893</v>
      </c>
      <c r="I5" s="34">
        <f>('2.7'!I5/'2.7'!H5-1)*100</f>
        <v>-0.66702077089942913</v>
      </c>
      <c r="J5" s="34">
        <f>('2.7'!J5/'2.7'!I5-1)*100</f>
        <v>-0.37463794041265874</v>
      </c>
      <c r="K5" s="34">
        <f>('2.7'!K5/'2.7'!J5-1)*100</f>
        <v>2.5273470408593735</v>
      </c>
      <c r="L5" s="34">
        <f>('2.7'!L5/'2.7'!K5-1)*100</f>
        <v>3.1343409433101987</v>
      </c>
      <c r="M5" s="34">
        <f>('2.7'!M5/'2.7'!L5-1)*100</f>
        <v>6.2427554103231975</v>
      </c>
      <c r="N5" s="34">
        <f>('2.7'!N5/'2.7'!M5-1)*100</f>
        <v>-2.3298255212212626</v>
      </c>
      <c r="O5" s="34">
        <f>('2.7'!O5/'2.7'!N5-1)*100</f>
        <v>10.961373687791154</v>
      </c>
      <c r="P5" s="34">
        <f>('2.7'!P5/'2.7'!O5-1)*100</f>
        <v>-10.149657079391472</v>
      </c>
      <c r="Q5" s="34">
        <f>('2.7'!Q5/'2.7'!P5-1)*100</f>
        <v>-8.7367121984387115</v>
      </c>
      <c r="R5" s="34">
        <f>('2.7'!R5/'2.7'!Q5-1)*100</f>
        <v>11.998191426780803</v>
      </c>
      <c r="S5" s="34">
        <f>('2.7'!S5/'2.7'!R5-1)*100</f>
        <v>25.28955025859576</v>
      </c>
      <c r="T5" s="34">
        <f>('2.7'!T5/'2.7'!S5-1)*100</f>
        <v>-2.9279040280048685</v>
      </c>
      <c r="U5" s="34">
        <f>('2.7'!U5/'2.7'!T5-1)*100</f>
        <v>0.17282795823296837</v>
      </c>
      <c r="V5" s="34">
        <f>('2.7'!V5/'2.7'!U5-1)*100</f>
        <v>2.6585396810174799E-2</v>
      </c>
      <c r="W5" s="34">
        <f>('2.7'!W5/'2.7'!V5-1)*100</f>
        <v>8.4656594586416603</v>
      </c>
      <c r="X5" s="34">
        <f>('2.7'!X5/'2.7'!W5-1)*100</f>
        <v>-10.057071348440051</v>
      </c>
    </row>
    <row r="6" spans="2:24">
      <c r="B6" s="50" t="s">
        <v>48</v>
      </c>
      <c r="C6" s="35"/>
      <c r="D6" s="34">
        <f>('2.7'!D6/'2.7'!C6-1)*100</f>
        <v>6.5454961870272665</v>
      </c>
      <c r="E6" s="34">
        <f>('2.7'!E6/'2.7'!D6-1)*100</f>
        <v>2.6229800514194324</v>
      </c>
      <c r="F6" s="34">
        <f>('2.7'!F6/'2.7'!E6-1)*100</f>
        <v>-0.56081673731254167</v>
      </c>
      <c r="G6" s="34">
        <f>('2.7'!G6/'2.7'!F6-1)*100</f>
        <v>10.2416640649027</v>
      </c>
      <c r="H6" s="34">
        <f>('2.7'!H6/'2.7'!G6-1)*100</f>
        <v>10.876625889903035</v>
      </c>
      <c r="I6" s="34">
        <f>('2.7'!I6/'2.7'!H6-1)*100</f>
        <v>14.054257134411575</v>
      </c>
      <c r="J6" s="34">
        <f>('2.7'!J6/'2.7'!I6-1)*100</f>
        <v>-17.611158186615594</v>
      </c>
      <c r="K6" s="34">
        <f>('2.7'!K6/'2.7'!J6-1)*100</f>
        <v>32.268556054265261</v>
      </c>
      <c r="L6" s="34">
        <f>('2.7'!L6/'2.7'!K6-1)*100</f>
        <v>12.342137955727651</v>
      </c>
      <c r="M6" s="34">
        <f>('2.7'!M6/'2.7'!L6-1)*100</f>
        <v>-5.2761455515418332</v>
      </c>
      <c r="N6" s="34">
        <f>('2.7'!N6/'2.7'!M6-1)*100</f>
        <v>-1.6854267884928387</v>
      </c>
      <c r="O6" s="34">
        <f>('2.7'!O6/'2.7'!N6-1)*100</f>
        <v>8.4178431151298518</v>
      </c>
      <c r="P6" s="34">
        <f>('2.7'!P6/'2.7'!O6-1)*100</f>
        <v>2.7782995846602265</v>
      </c>
      <c r="Q6" s="34">
        <f>('2.7'!Q6/'2.7'!P6-1)*100</f>
        <v>-5.0804744247231142</v>
      </c>
      <c r="R6" s="34">
        <f>('2.7'!R6/'2.7'!Q6-1)*100</f>
        <v>-0.26361019122457252</v>
      </c>
      <c r="S6" s="34">
        <f>('2.7'!S6/'2.7'!R6-1)*100</f>
        <v>-4.6203084765143343</v>
      </c>
      <c r="T6" s="34">
        <f>('2.7'!T6/'2.7'!S6-1)*100</f>
        <v>-15.949869972115716</v>
      </c>
      <c r="U6" s="34">
        <f>('2.7'!U6/'2.7'!T6-1)*100</f>
        <v>-9.4715766008859106</v>
      </c>
      <c r="V6" s="34">
        <f>('2.7'!V6/'2.7'!U6-1)*100</f>
        <v>4.1812912526808521</v>
      </c>
      <c r="W6" s="34">
        <f>('2.7'!W6/'2.7'!V6-1)*100</f>
        <v>-12.155339724155823</v>
      </c>
      <c r="X6" s="34">
        <f>('2.7'!X6/'2.7'!W6-1)*100</f>
        <v>8.5786029759405977</v>
      </c>
    </row>
    <row r="7" spans="2:24">
      <c r="B7" s="52" t="s">
        <v>37</v>
      </c>
      <c r="C7" s="35"/>
      <c r="D7" s="35">
        <f>('2.7'!D7/'2.7'!C7-1)*100</f>
        <v>23.840755348407903</v>
      </c>
      <c r="E7" s="35">
        <f>('2.7'!E7/'2.7'!D7-1)*100</f>
        <v>-6.6247960889204371</v>
      </c>
      <c r="F7" s="35">
        <f>('2.7'!F7/'2.7'!E7-1)*100</f>
        <v>-1.4598440603641794</v>
      </c>
      <c r="G7" s="35">
        <f>('2.7'!G7/'2.7'!F7-1)*100</f>
        <v>17.648625815310702</v>
      </c>
      <c r="H7" s="35">
        <f>('2.7'!H7/'2.7'!G7-1)*100</f>
        <v>29.129120567114477</v>
      </c>
      <c r="I7" s="35">
        <f>('2.7'!I7/'2.7'!H7-1)*100</f>
        <v>27.79830335812834</v>
      </c>
      <c r="J7" s="35">
        <f>('2.7'!J7/'2.7'!I7-1)*100</f>
        <v>-34.966064192605039</v>
      </c>
      <c r="K7" s="35">
        <f>('2.7'!K7/'2.7'!J7-1)*100</f>
        <v>91.615723212120258</v>
      </c>
      <c r="L7" s="35">
        <f>('2.7'!L7/'2.7'!K7-1)*100</f>
        <v>25.65202744325612</v>
      </c>
      <c r="M7" s="35">
        <f>('2.7'!M7/'2.7'!L7-1)*100</f>
        <v>-4.5270872459959861</v>
      </c>
      <c r="N7" s="35">
        <f>('2.7'!N7/'2.7'!M7-1)*100</f>
        <v>-2.000447641616443</v>
      </c>
      <c r="O7" s="35">
        <f>('2.7'!O7/'2.7'!N7-1)*100</f>
        <v>16.099921483117829</v>
      </c>
      <c r="P7" s="35">
        <f>('2.7'!P7/'2.7'!O7-1)*100</f>
        <v>5.283639552447239</v>
      </c>
      <c r="Q7" s="35">
        <f>('2.7'!Q7/'2.7'!P7-1)*100</f>
        <v>-6.2186799869571985</v>
      </c>
      <c r="R7" s="35">
        <f>('2.7'!R7/'2.7'!Q7-1)*100</f>
        <v>-3.1642070593997373</v>
      </c>
      <c r="S7" s="35">
        <f>('2.7'!S7/'2.7'!R7-1)*100</f>
        <v>-12.723659467645687</v>
      </c>
      <c r="T7" s="35">
        <f>('2.7'!T7/'2.7'!S7-1)*100</f>
        <v>-29.647964525212455</v>
      </c>
      <c r="U7" s="35">
        <f>('2.7'!U7/'2.7'!T7-1)*100</f>
        <v>-20.080598354424872</v>
      </c>
      <c r="V7" s="35">
        <f>('2.7'!V7/'2.7'!U7-1)*100</f>
        <v>-10.134080961308033</v>
      </c>
      <c r="W7" s="35">
        <f>('2.7'!W7/'2.7'!V7-1)*100</f>
        <v>-24.429124852992157</v>
      </c>
      <c r="X7" s="35">
        <f>('2.7'!X7/'2.7'!W7-1)*100</f>
        <v>22.459611415569491</v>
      </c>
    </row>
    <row r="8" spans="2:24">
      <c r="B8" s="53" t="s">
        <v>38</v>
      </c>
      <c r="C8" s="35"/>
      <c r="D8" s="35">
        <f>('2.7'!D8/'2.7'!C8-1)*100</f>
        <v>5.6353990669718357</v>
      </c>
      <c r="E8" s="35">
        <f>('2.7'!E8/'2.7'!D8-1)*100</f>
        <v>5.7719101302515785</v>
      </c>
      <c r="F8" s="35">
        <f>('2.7'!F8/'2.7'!E8-1)*100</f>
        <v>1.1094292572608522</v>
      </c>
      <c r="G8" s="35">
        <f>('2.7'!G8/'2.7'!F8-1)*100</f>
        <v>5.2096382801486874</v>
      </c>
      <c r="H8" s="35">
        <f>('2.7'!H8/'2.7'!G8-1)*100</f>
        <v>4.671994298679194</v>
      </c>
      <c r="I8" s="35">
        <f>('2.7'!I8/'2.7'!H8-1)*100</f>
        <v>3.3768461934192917</v>
      </c>
      <c r="J8" s="35">
        <f>('2.7'!J8/'2.7'!I8-1)*100</f>
        <v>-6.6925896905590587</v>
      </c>
      <c r="K8" s="35">
        <f>('2.7'!K8/'2.7'!J8-1)*100</f>
        <v>4.6540123304864123</v>
      </c>
      <c r="L8" s="35">
        <f>('2.7'!L8/'2.7'!K8-1)*100</f>
        <v>-3.8545002758854308</v>
      </c>
      <c r="M8" s="35">
        <f>('2.7'!M8/'2.7'!L8-1)*100</f>
        <v>-12.977983007748861</v>
      </c>
      <c r="N8" s="35">
        <f>('2.7'!N8/'2.7'!M8-1)*100</f>
        <v>-2.4997770712915535</v>
      </c>
      <c r="O8" s="35">
        <f>('2.7'!O8/'2.7'!N8-1)*100</f>
        <v>-3.3014956446415389</v>
      </c>
      <c r="P8" s="35">
        <f>('2.7'!P8/'2.7'!O8-1)*100</f>
        <v>4.1078966992009969</v>
      </c>
      <c r="Q8" s="35">
        <f>('2.7'!Q8/'2.7'!P8-1)*100</f>
        <v>-2.1026516507940962</v>
      </c>
      <c r="R8" s="35">
        <f>('2.7'!R8/'2.7'!Q8-1)*100</f>
        <v>3.4470508677235001</v>
      </c>
      <c r="S8" s="35">
        <f>('2.7'!S8/'2.7'!R8-1)*100</f>
        <v>-4.3265936151732802</v>
      </c>
      <c r="T8" s="35">
        <f>('2.7'!T8/'2.7'!S8-1)*100</f>
        <v>-8.8287508462781226</v>
      </c>
      <c r="U8" s="35">
        <f>('2.7'!U8/'2.7'!T8-1)*100</f>
        <v>-5.0401192470520222</v>
      </c>
      <c r="V8" s="35">
        <f>('2.7'!V8/'2.7'!U8-1)*100</f>
        <v>15.120978575922027</v>
      </c>
      <c r="W8" s="35">
        <f>('2.7'!W8/'2.7'!V8-1)*100</f>
        <v>-5.1527517381889325</v>
      </c>
      <c r="X8" s="35">
        <f>('2.7'!X8/'2.7'!W8-1)*100</f>
        <v>-3.7659769147227684</v>
      </c>
    </row>
    <row r="9" spans="2:24" ht="27.6">
      <c r="B9" s="52" t="s">
        <v>39</v>
      </c>
      <c r="C9" s="35"/>
      <c r="D9" s="35">
        <f>('2.7'!D9/'2.7'!C9-1)*100</f>
        <v>-4.2235822543789769</v>
      </c>
      <c r="E9" s="35">
        <f>('2.7'!E9/'2.7'!D9-1)*100</f>
        <v>-1.1786618636176804</v>
      </c>
      <c r="F9" s="35">
        <f>('2.7'!F9/'2.7'!E9-1)*100</f>
        <v>-2.3912907088201596</v>
      </c>
      <c r="G9" s="35">
        <f>('2.7'!G9/'2.7'!F9-1)*100</f>
        <v>1.4338881501084977</v>
      </c>
      <c r="H9" s="35">
        <f>('2.7'!H9/'2.7'!G9-1)*100</f>
        <v>9.5787664493725657</v>
      </c>
      <c r="I9" s="35">
        <f>('2.7'!I9/'2.7'!H9-1)*100</f>
        <v>0.3877986212133866</v>
      </c>
      <c r="J9" s="35">
        <f>('2.7'!J9/'2.7'!I9-1)*100</f>
        <v>-10.41038290686549</v>
      </c>
      <c r="K9" s="35">
        <f>('2.7'!K9/'2.7'!J9-1)*100</f>
        <v>11.755652390633365</v>
      </c>
      <c r="L9" s="35">
        <f>('2.7'!L9/'2.7'!K9-1)*100</f>
        <v>6.534464652223404</v>
      </c>
      <c r="M9" s="35">
        <f>('2.7'!M9/'2.7'!L9-1)*100</f>
        <v>0.1287422939734606</v>
      </c>
      <c r="N9" s="35">
        <f>('2.7'!N9/'2.7'!M9-1)*100</f>
        <v>2.8930880893477395</v>
      </c>
      <c r="O9" s="35">
        <f>('2.7'!O9/'2.7'!N9-1)*100</f>
        <v>1.2774447361590946</v>
      </c>
      <c r="P9" s="35">
        <f>('2.7'!P9/'2.7'!O9-1)*100</f>
        <v>-0.47486610802091045</v>
      </c>
      <c r="Q9" s="35">
        <f>('2.7'!Q9/'2.7'!P9-1)*100</f>
        <v>-1.3009882062212319</v>
      </c>
      <c r="R9" s="35">
        <f>('2.7'!R9/'2.7'!Q9-1)*100</f>
        <v>-2.4801571932467792</v>
      </c>
      <c r="S9" s="35">
        <f>('2.7'!S9/'2.7'!R9-1)*100</f>
        <v>6.8280445831875758</v>
      </c>
      <c r="T9" s="35">
        <f>('2.7'!T9/'2.7'!S9-1)*100</f>
        <v>0.42887929603538932</v>
      </c>
      <c r="U9" s="35">
        <f>('2.7'!U9/'2.7'!T9-1)*100</f>
        <v>0.17731083012653137</v>
      </c>
      <c r="V9" s="35">
        <f>('2.7'!V9/'2.7'!U9-1)*100</f>
        <v>1.8151776840940492</v>
      </c>
      <c r="W9" s="35">
        <f>('2.7'!W9/'2.7'!V9-1)*100</f>
        <v>13.395389898505726</v>
      </c>
      <c r="X9" s="35">
        <f>('2.7'!X9/'2.7'!W9-1)*100</f>
        <v>10.870468403517686</v>
      </c>
    </row>
    <row r="10" spans="2:24">
      <c r="B10" s="53" t="s">
        <v>40</v>
      </c>
      <c r="C10" s="35"/>
      <c r="D10" s="35">
        <f>('2.7'!D10/'2.7'!C10-1)*100</f>
        <v>-1.6308860649154489</v>
      </c>
      <c r="E10" s="35">
        <f>('2.7'!E10/'2.7'!D10-1)*100</f>
        <v>7.5549555530322055</v>
      </c>
      <c r="F10" s="35">
        <f>('2.7'!F10/'2.7'!E10-1)*100</f>
        <v>-4.4673856915623755</v>
      </c>
      <c r="G10" s="35">
        <f>('2.7'!G10/'2.7'!F10-1)*100</f>
        <v>19.56032484743946</v>
      </c>
      <c r="H10" s="35">
        <f>('2.7'!H10/'2.7'!G10-1)*100</f>
        <v>-9.4818075233302324</v>
      </c>
      <c r="I10" s="35">
        <f>('2.7'!I10/'2.7'!H10-1)*100</f>
        <v>19.991564285589902</v>
      </c>
      <c r="J10" s="35">
        <f>('2.7'!J10/'2.7'!I10-1)*100</f>
        <v>12.187014755989267</v>
      </c>
      <c r="K10" s="35">
        <f>('2.7'!K10/'2.7'!J10-1)*100</f>
        <v>6.4304838441664902</v>
      </c>
      <c r="L10" s="35">
        <f>('2.7'!L10/'2.7'!K10-1)*100</f>
        <v>4.5375726017329976</v>
      </c>
      <c r="M10" s="35">
        <f>('2.7'!M10/'2.7'!L10-1)*100</f>
        <v>2.4365942051512546</v>
      </c>
      <c r="N10" s="35">
        <f>('2.7'!N10/'2.7'!M10-1)*100</f>
        <v>-0.50753951552853227</v>
      </c>
      <c r="O10" s="35">
        <f>('2.7'!O10/'2.7'!N10-1)*100</f>
        <v>-3.7588209763983804</v>
      </c>
      <c r="P10" s="35">
        <f>('2.7'!P10/'2.7'!O10-1)*100</f>
        <v>-9.8308134284746824</v>
      </c>
      <c r="Q10" s="35">
        <f>('2.7'!Q10/'2.7'!P10-1)*100</f>
        <v>-9.6622916573813491</v>
      </c>
      <c r="R10" s="35">
        <f>('2.7'!R10/'2.7'!Q10-1)*100</f>
        <v>-5.2730692992422394</v>
      </c>
      <c r="S10" s="35">
        <f>('2.7'!S10/'2.7'!R10-1)*100</f>
        <v>-1.3239534394344887</v>
      </c>
      <c r="T10" s="35">
        <f>('2.7'!T10/'2.7'!S10-1)*100</f>
        <v>6.615870984479244</v>
      </c>
      <c r="U10" s="35">
        <f>('2.7'!U10/'2.7'!T10-1)*100</f>
        <v>-1.1054379024766248</v>
      </c>
      <c r="V10" s="35">
        <f>('2.7'!V10/'2.7'!U10-1)*100</f>
        <v>13.126450183431015</v>
      </c>
      <c r="W10" s="35">
        <f>('2.7'!W10/'2.7'!V10-1)*100</f>
        <v>6.4194120258485476</v>
      </c>
      <c r="X10" s="35">
        <f>('2.7'!X10/'2.7'!W10-1)*100</f>
        <v>1.2185032621083725</v>
      </c>
    </row>
    <row r="11" spans="2:24">
      <c r="B11" s="51" t="s">
        <v>49</v>
      </c>
      <c r="C11" s="35"/>
      <c r="D11" s="34">
        <f>('2.7'!D11/'2.7'!C11-1)*100</f>
        <v>1.2528261521681072</v>
      </c>
      <c r="E11" s="34">
        <f>('2.7'!E11/'2.7'!D11-1)*100</f>
        <v>5.3776741253034999</v>
      </c>
      <c r="F11" s="34">
        <f>('2.7'!F11/'2.7'!E11-1)*100</f>
        <v>5.3932946051939767</v>
      </c>
      <c r="G11" s="34">
        <f>('2.7'!G11/'2.7'!F11-1)*100</f>
        <v>7.0147582752533966</v>
      </c>
      <c r="H11" s="34">
        <f>('2.7'!H11/'2.7'!G11-1)*100</f>
        <v>4.6985089723660556</v>
      </c>
      <c r="I11" s="34">
        <f>('2.7'!I11/'2.7'!H11-1)*100</f>
        <v>4.7909938485885872</v>
      </c>
      <c r="J11" s="34">
        <f>('2.7'!J11/'2.7'!I11-1)*100</f>
        <v>-0.40756396595272859</v>
      </c>
      <c r="K11" s="34">
        <f>('2.7'!K11/'2.7'!J11-1)*100</f>
        <v>6.662355286524213</v>
      </c>
      <c r="L11" s="34">
        <f>('2.7'!L11/'2.7'!K11-1)*100</f>
        <v>5.5316220694090701</v>
      </c>
      <c r="M11" s="34">
        <f>('2.7'!M11/'2.7'!L11-1)*100</f>
        <v>3.095375915629428</v>
      </c>
      <c r="N11" s="34">
        <f>('2.7'!N11/'2.7'!M11-1)*100</f>
        <v>1.5538519460915223</v>
      </c>
      <c r="O11" s="34">
        <f>('2.7'!O11/'2.7'!N11-1)*100</f>
        <v>0.2199711214236455</v>
      </c>
      <c r="P11" s="34">
        <f>('2.7'!P11/'2.7'!O11-1)*100</f>
        <v>-4.4129830745971326</v>
      </c>
      <c r="Q11" s="34">
        <f>('2.7'!Q11/'2.7'!P11-1)*100</f>
        <v>-4.3138239223781349</v>
      </c>
      <c r="R11" s="34">
        <f>('2.7'!R11/'2.7'!Q11-1)*100</f>
        <v>-0.15240552686814901</v>
      </c>
      <c r="S11" s="34">
        <f>('2.7'!S11/'2.7'!R11-1)*100</f>
        <v>3.8236339457213386</v>
      </c>
      <c r="T11" s="34">
        <f>('2.7'!T11/'2.7'!S11-1)*100</f>
        <v>1.6132464496574572</v>
      </c>
      <c r="U11" s="34">
        <f>('2.7'!U11/'2.7'!T11-1)*100</f>
        <v>-2.8519285090673918</v>
      </c>
      <c r="V11" s="34">
        <f>('2.7'!V11/'2.7'!U11-1)*100</f>
        <v>5.494905583844556</v>
      </c>
      <c r="W11" s="34">
        <f>('2.7'!W11/'2.7'!V11-1)*100</f>
        <v>5.2521975570335666</v>
      </c>
      <c r="X11" s="34">
        <f>('2.7'!X11/'2.7'!W11-1)*100</f>
        <v>2.6101196552743566</v>
      </c>
    </row>
    <row r="12" spans="2:24">
      <c r="B12" s="53" t="s">
        <v>41</v>
      </c>
      <c r="C12" s="35"/>
      <c r="D12" s="35">
        <f>('2.7'!D12/'2.7'!C12-1)*100</f>
        <v>-3.0512576940793124</v>
      </c>
      <c r="E12" s="35">
        <f>('2.7'!E12/'2.7'!D12-1)*100</f>
        <v>9.7093068029242779</v>
      </c>
      <c r="F12" s="35">
        <f>('2.7'!F12/'2.7'!E12-1)*100</f>
        <v>8.1216456950480964</v>
      </c>
      <c r="G12" s="35">
        <f>('2.7'!G12/'2.7'!F12-1)*100</f>
        <v>7.7266155942690151</v>
      </c>
      <c r="H12" s="35">
        <f>('2.7'!H12/'2.7'!G12-1)*100</f>
        <v>6.0471613306895433</v>
      </c>
      <c r="I12" s="35">
        <f>('2.7'!I12/'2.7'!H12-1)*100</f>
        <v>4.4955700016040989</v>
      </c>
      <c r="J12" s="35">
        <f>('2.7'!J12/'2.7'!I12-1)*100</f>
        <v>-6.7424607296086014</v>
      </c>
      <c r="K12" s="35">
        <f>('2.7'!K12/'2.7'!J12-1)*100</f>
        <v>8.8843615420033384</v>
      </c>
      <c r="L12" s="35">
        <f>('2.7'!L12/'2.7'!K12-1)*100</f>
        <v>9.3773963286706277</v>
      </c>
      <c r="M12" s="35">
        <f>('2.7'!M12/'2.7'!L12-1)*100</f>
        <v>-0.12570412819175036</v>
      </c>
      <c r="N12" s="35">
        <f>('2.7'!N12/'2.7'!M12-1)*100</f>
        <v>-3.2316599484790265</v>
      </c>
      <c r="O12" s="35">
        <f>('2.7'!O12/'2.7'!N12-1)*100</f>
        <v>-2.2308955113029993</v>
      </c>
      <c r="P12" s="35">
        <f>('2.7'!P12/'2.7'!O12-1)*100</f>
        <v>-11.782897077665089</v>
      </c>
      <c r="Q12" s="35">
        <f>('2.7'!Q12/'2.7'!P12-1)*100</f>
        <v>-10.047886681870356</v>
      </c>
      <c r="R12" s="35">
        <f>('2.7'!R12/'2.7'!Q12-1)*100</f>
        <v>-3.7936981071123532</v>
      </c>
      <c r="S12" s="35">
        <f>('2.7'!S12/'2.7'!R12-1)*100</f>
        <v>7.5876198352825996</v>
      </c>
      <c r="T12" s="35">
        <f>('2.7'!T12/'2.7'!S12-1)*100</f>
        <v>2.1508994154537886</v>
      </c>
      <c r="U12" s="35">
        <f>('2.7'!U12/'2.7'!T12-1)*100</f>
        <v>4.6009023292491458</v>
      </c>
      <c r="V12" s="35">
        <f>('2.7'!V12/'2.7'!U12-1)*100</f>
        <v>11.112602135308824</v>
      </c>
      <c r="W12" s="35">
        <f>('2.7'!W12/'2.7'!V12-1)*100</f>
        <v>4.4196206060784116</v>
      </c>
      <c r="X12" s="35">
        <f>('2.7'!X12/'2.7'!W12-1)*100</f>
        <v>3.0067737312050813</v>
      </c>
    </row>
    <row r="13" spans="2:24">
      <c r="B13" s="52" t="s">
        <v>42</v>
      </c>
      <c r="C13" s="35"/>
      <c r="D13" s="35">
        <f>('2.7'!D13/'2.7'!C13-1)*100</f>
        <v>-1.9174679524142535</v>
      </c>
      <c r="E13" s="35">
        <f>('2.7'!E13/'2.7'!D13-1)*100</f>
        <v>7.1159822888011925</v>
      </c>
      <c r="F13" s="35">
        <f>('2.7'!F13/'2.7'!E13-1)*100</f>
        <v>6.8323034998003518</v>
      </c>
      <c r="G13" s="35">
        <f>('2.7'!G13/'2.7'!F13-1)*100</f>
        <v>15.128270050124048</v>
      </c>
      <c r="H13" s="35">
        <f>('2.7'!H13/'2.7'!G13-1)*100</f>
        <v>3.2486650702088449</v>
      </c>
      <c r="I13" s="35">
        <f>('2.7'!I13/'2.7'!H13-1)*100</f>
        <v>7.7699522832574308</v>
      </c>
      <c r="J13" s="35">
        <f>('2.7'!J13/'2.7'!I13-1)*100</f>
        <v>-7.8418920222789179</v>
      </c>
      <c r="K13" s="35">
        <f>('2.7'!K13/'2.7'!J13-1)*100</f>
        <v>12.44634633495567</v>
      </c>
      <c r="L13" s="35">
        <f>('2.7'!L13/'2.7'!K13-1)*100</f>
        <v>10.086953243590235</v>
      </c>
      <c r="M13" s="35">
        <f>('2.7'!M13/'2.7'!L13-1)*100</f>
        <v>-2.8730175374803046</v>
      </c>
      <c r="N13" s="35">
        <f>('2.7'!N13/'2.7'!M13-1)*100</f>
        <v>3.7605318670896004</v>
      </c>
      <c r="O13" s="35">
        <f>('2.7'!O13/'2.7'!N13-1)*100</f>
        <v>0.60095121144201347</v>
      </c>
      <c r="P13" s="35">
        <f>('2.7'!P13/'2.7'!O13-1)*100</f>
        <v>-5.927889814391829</v>
      </c>
      <c r="Q13" s="35">
        <f>('2.7'!Q13/'2.7'!P13-1)*100</f>
        <v>-9.0346353992730286</v>
      </c>
      <c r="R13" s="35">
        <f>('2.7'!R13/'2.7'!Q13-1)*100</f>
        <v>1.3599745595086477</v>
      </c>
      <c r="S13" s="35">
        <f>('2.7'!S13/'2.7'!R13-1)*100</f>
        <v>7.1315038119334151</v>
      </c>
      <c r="T13" s="35">
        <f>('2.7'!T13/'2.7'!S13-1)*100</f>
        <v>-3.8120629775542425</v>
      </c>
      <c r="U13" s="35">
        <f>('2.7'!U13/'2.7'!T13-1)*100</f>
        <v>-10.426213685308817</v>
      </c>
      <c r="V13" s="35">
        <f>('2.7'!V13/'2.7'!U13-1)*100</f>
        <v>6.1281885997992225</v>
      </c>
      <c r="W13" s="35">
        <f>('2.7'!W13/'2.7'!V13-1)*100</f>
        <v>8.5439874820677488</v>
      </c>
      <c r="X13" s="35">
        <f>('2.7'!X13/'2.7'!W13-1)*100</f>
        <v>2.0132668998189107</v>
      </c>
    </row>
    <row r="14" spans="2:24">
      <c r="B14" s="53" t="s">
        <v>43</v>
      </c>
      <c r="C14" s="35"/>
      <c r="D14" s="35">
        <f>('2.7'!D14/'2.7'!C14-1)*100</f>
        <v>7.3102068917590746</v>
      </c>
      <c r="E14" s="35">
        <f>('2.7'!E14/'2.7'!D14-1)*100</f>
        <v>4.5234487482296082</v>
      </c>
      <c r="F14" s="35">
        <f>('2.7'!F14/'2.7'!E14-1)*100</f>
        <v>8.7805665135605615</v>
      </c>
      <c r="G14" s="35">
        <f>('2.7'!G14/'2.7'!F14-1)*100</f>
        <v>1.6344744832529789</v>
      </c>
      <c r="H14" s="35">
        <f>('2.7'!H14/'2.7'!G14-1)*100</f>
        <v>5.3666214833105519</v>
      </c>
      <c r="I14" s="35">
        <f>('2.7'!I14/'2.7'!H14-1)*100</f>
        <v>14.773168350545385</v>
      </c>
      <c r="J14" s="35">
        <f>('2.7'!J14/'2.7'!I14-1)*100</f>
        <v>-14.776772223554179</v>
      </c>
      <c r="K14" s="35">
        <f>('2.7'!K14/'2.7'!J14-1)*100</f>
        <v>8.6093287323572021</v>
      </c>
      <c r="L14" s="35">
        <f>('2.7'!L14/'2.7'!K14-1)*100</f>
        <v>4.4817230028484811</v>
      </c>
      <c r="M14" s="35">
        <f>('2.7'!M14/'2.7'!L14-1)*100</f>
        <v>12.969573792525523</v>
      </c>
      <c r="N14" s="35">
        <f>('2.7'!N14/'2.7'!M14-1)*100</f>
        <v>3.9383659440359819</v>
      </c>
      <c r="O14" s="35">
        <f>('2.7'!O14/'2.7'!N14-1)*100</f>
        <v>0.6029886214666158</v>
      </c>
      <c r="P14" s="35">
        <f>('2.7'!P14/'2.7'!O14-1)*100</f>
        <v>-2.722640759183792</v>
      </c>
      <c r="Q14" s="35">
        <f>('2.7'!Q14/'2.7'!P14-1)*100</f>
        <v>-5.2133553417080041</v>
      </c>
      <c r="R14" s="35">
        <f>('2.7'!R14/'2.7'!Q14-1)*100</f>
        <v>9.4307232945148645</v>
      </c>
      <c r="S14" s="35">
        <f>('2.7'!S14/'2.7'!R14-1)*100</f>
        <v>-2.9504494993159991</v>
      </c>
      <c r="T14" s="35">
        <f>('2.7'!T14/'2.7'!S14-1)*100</f>
        <v>-1.7463028822464199</v>
      </c>
      <c r="U14" s="35">
        <f>('2.7'!U14/'2.7'!T14-1)*100</f>
        <v>9.4811742410889401</v>
      </c>
      <c r="V14" s="35">
        <f>('2.7'!V14/'2.7'!U14-1)*100</f>
        <v>1.1608124495076311</v>
      </c>
      <c r="W14" s="35">
        <f>('2.7'!W14/'2.7'!V14-1)*100</f>
        <v>8.7830530326524112</v>
      </c>
      <c r="X14" s="35">
        <f>('2.7'!X14/'2.7'!W14-1)*100</f>
        <v>-1.1774856278380041</v>
      </c>
    </row>
    <row r="15" spans="2:24">
      <c r="B15" s="52" t="s">
        <v>44</v>
      </c>
      <c r="C15" s="35"/>
      <c r="D15" s="35">
        <f>('2.7'!D15/'2.7'!C15-1)*100</f>
        <v>-0.78641777348492647</v>
      </c>
      <c r="E15" s="35">
        <f>('2.7'!E15/'2.7'!D15-1)*100</f>
        <v>2.0613686512949148</v>
      </c>
      <c r="F15" s="35">
        <f>('2.7'!F15/'2.7'!E15-1)*100</f>
        <v>6.8106914119850481</v>
      </c>
      <c r="G15" s="35">
        <f>('2.7'!G15/'2.7'!F15-1)*100</f>
        <v>13.62984687733042</v>
      </c>
      <c r="H15" s="35">
        <f>('2.7'!H15/'2.7'!G15-1)*100</f>
        <v>18.407618761842805</v>
      </c>
      <c r="I15" s="35">
        <f>('2.7'!I15/'2.7'!H15-1)*100</f>
        <v>19.192371047614621</v>
      </c>
      <c r="J15" s="35">
        <f>('2.7'!J15/'2.7'!I15-1)*100</f>
        <v>1.3755822277458529</v>
      </c>
      <c r="K15" s="35">
        <f>('2.7'!K15/'2.7'!J15-1)*100</f>
        <v>20.182363731274645</v>
      </c>
      <c r="L15" s="35">
        <f>('2.7'!L15/'2.7'!K15-1)*100</f>
        <v>3.7011399832196812</v>
      </c>
      <c r="M15" s="35">
        <f>('2.7'!M15/'2.7'!L15-1)*100</f>
        <v>8.0537287343260378</v>
      </c>
      <c r="N15" s="35">
        <f>('2.7'!N15/'2.7'!M15-1)*100</f>
        <v>4.2622745640600312</v>
      </c>
      <c r="O15" s="35">
        <f>('2.7'!O15/'2.7'!N15-1)*100</f>
        <v>2.1655226570489905</v>
      </c>
      <c r="P15" s="35">
        <f>('2.7'!P15/'2.7'!O15-1)*100</f>
        <v>-2.207226424610953</v>
      </c>
      <c r="Q15" s="35">
        <f>('2.7'!Q15/'2.7'!P15-1)*100</f>
        <v>-9.4904719907629165E-2</v>
      </c>
      <c r="R15" s="35">
        <f>('2.7'!R15/'2.7'!Q15-1)*100</f>
        <v>3.5222011650182239E-2</v>
      </c>
      <c r="S15" s="35">
        <f>('2.7'!S15/'2.7'!R15-1)*100</f>
        <v>4.6743292508747647</v>
      </c>
      <c r="T15" s="35">
        <f>('2.7'!T15/'2.7'!S15-1)*100</f>
        <v>3.6450863683555434</v>
      </c>
      <c r="U15" s="35">
        <f>('2.7'!U15/'2.7'!T15-1)*100</f>
        <v>2.0725631235901654</v>
      </c>
      <c r="V15" s="35">
        <f>('2.7'!V15/'2.7'!U15-1)*100</f>
        <v>-3.0000732912229156</v>
      </c>
      <c r="W15" s="35">
        <f>('2.7'!W15/'2.7'!V15-1)*100</f>
        <v>-3.261425412524277</v>
      </c>
      <c r="X15" s="35">
        <f>('2.7'!X15/'2.7'!W15-1)*100</f>
        <v>4.0096608209689855</v>
      </c>
    </row>
    <row r="16" spans="2:24">
      <c r="B16" s="53" t="s">
        <v>45</v>
      </c>
      <c r="C16" s="35"/>
      <c r="D16" s="35">
        <f>('2.7'!D16/'2.7'!C16-1)*100</f>
        <v>3.3572405519049608</v>
      </c>
      <c r="E16" s="35">
        <f>('2.7'!E16/'2.7'!D16-1)*100</f>
        <v>7.0523109183552757</v>
      </c>
      <c r="F16" s="35">
        <f>('2.7'!F16/'2.7'!E16-1)*100</f>
        <v>5.4263922572563628</v>
      </c>
      <c r="G16" s="35">
        <f>('2.7'!G16/'2.7'!F16-1)*100</f>
        <v>5.7329818060851689</v>
      </c>
      <c r="H16" s="35">
        <f>('2.7'!H16/'2.7'!G16-1)*100</f>
        <v>4.9244144282228008</v>
      </c>
      <c r="I16" s="35">
        <f>('2.7'!I16/'2.7'!H16-1)*100</f>
        <v>-1.3305389499703169</v>
      </c>
      <c r="J16" s="35">
        <f>('2.7'!J16/'2.7'!I16-1)*100</f>
        <v>6.7297841926991175</v>
      </c>
      <c r="K16" s="35">
        <f>('2.7'!K16/'2.7'!J16-1)*100</f>
        <v>3.8564127818734528</v>
      </c>
      <c r="L16" s="35">
        <f>('2.7'!L16/'2.7'!K16-1)*100</f>
        <v>1.4077004978793051</v>
      </c>
      <c r="M16" s="35">
        <f>('2.7'!M16/'2.7'!L16-1)*100</f>
        <v>6.3171356046750615</v>
      </c>
      <c r="N16" s="35">
        <f>('2.7'!N16/'2.7'!M16-1)*100</f>
        <v>10.136323426781924</v>
      </c>
      <c r="O16" s="35">
        <f>('2.7'!O16/'2.7'!N16-1)*100</f>
        <v>-1.0307110062865776</v>
      </c>
      <c r="P16" s="35">
        <f>('2.7'!P16/'2.7'!O16-1)*100</f>
        <v>1.1300532578024214</v>
      </c>
      <c r="Q16" s="35">
        <f>('2.7'!Q16/'2.7'!P16-1)*100</f>
        <v>-2.2468043190469134</v>
      </c>
      <c r="R16" s="35">
        <f>('2.7'!R16/'2.7'!Q16-1)*100</f>
        <v>0.86839069183801687</v>
      </c>
      <c r="S16" s="35">
        <f>('2.7'!S16/'2.7'!R16-1)*100</f>
        <v>4.5195326023039772</v>
      </c>
      <c r="T16" s="35">
        <f>('2.7'!T16/'2.7'!S16-1)*100</f>
        <v>2.9879287621934925</v>
      </c>
      <c r="U16" s="35">
        <f>('2.7'!U16/'2.7'!T16-1)*100</f>
        <v>2.1775704001633756</v>
      </c>
      <c r="V16" s="35">
        <f>('2.7'!V16/'2.7'!U16-1)*100</f>
        <v>1.3397679777527038</v>
      </c>
      <c r="W16" s="35">
        <f>('2.7'!W16/'2.7'!V16-1)*100</f>
        <v>3.2707226739420614</v>
      </c>
      <c r="X16" s="35">
        <f>('2.7'!X16/'2.7'!W16-1)*100</f>
        <v>3.2706143342771998</v>
      </c>
    </row>
    <row r="17" spans="2:24">
      <c r="B17" s="52" t="s">
        <v>46</v>
      </c>
      <c r="C17" s="35"/>
      <c r="D17" s="35">
        <f>('2.7'!D17/'2.7'!C17-1)*100</f>
        <v>2.5988396307843997</v>
      </c>
      <c r="E17" s="35">
        <f>('2.7'!E17/'2.7'!D17-1)*100</f>
        <v>3.7388969211778811</v>
      </c>
      <c r="F17" s="35">
        <f>('2.7'!F17/'2.7'!E17-1)*100</f>
        <v>1.723138665671553</v>
      </c>
      <c r="G17" s="35">
        <f>('2.7'!G17/'2.7'!F17-1)*100</f>
        <v>4.131388555725124</v>
      </c>
      <c r="H17" s="35">
        <f>('2.7'!H17/'2.7'!G17-1)*100</f>
        <v>1.9927090779260581</v>
      </c>
      <c r="I17" s="35">
        <f>('2.7'!I17/'2.7'!H17-1)*100</f>
        <v>0.58318572442359606</v>
      </c>
      <c r="J17" s="35">
        <f>('2.7'!J17/'2.7'!I17-1)*100</f>
        <v>4.3563642957591853</v>
      </c>
      <c r="K17" s="35">
        <f>('2.7'!K17/'2.7'!J17-1)*100</f>
        <v>1.1849819019367658</v>
      </c>
      <c r="L17" s="35">
        <f>('2.7'!L17/'2.7'!K17-1)*100</f>
        <v>2.8192268525256248</v>
      </c>
      <c r="M17" s="35">
        <f>('2.7'!M17/'2.7'!L17-1)*100</f>
        <v>2.089897652170003</v>
      </c>
      <c r="N17" s="35">
        <f>('2.7'!N17/'2.7'!M17-1)*100</f>
        <v>2.7242792516495751</v>
      </c>
      <c r="O17" s="35">
        <f>('2.7'!O17/'2.7'!N17-1)*100</f>
        <v>0.6079482902350053</v>
      </c>
      <c r="P17" s="35">
        <f>('2.7'!P17/'2.7'!O17-1)*100</f>
        <v>0.36328551315178981</v>
      </c>
      <c r="Q17" s="35">
        <f>('2.7'!Q17/'2.7'!P17-1)*100</f>
        <v>1.0542880099579044</v>
      </c>
      <c r="R17" s="35">
        <f>('2.7'!R17/'2.7'!Q17-1)*100</f>
        <v>-0.71437698953873419</v>
      </c>
      <c r="S17" s="35">
        <f>('2.7'!S17/'2.7'!R17-1)*100</f>
        <v>-8.071709372533542E-2</v>
      </c>
      <c r="T17" s="35">
        <f>('2.7'!T17/'2.7'!S17-1)*100</f>
        <v>0.37809728751965199</v>
      </c>
      <c r="U17" s="35">
        <f>('2.7'!U17/'2.7'!T17-1)*100</f>
        <v>-6.0900446741274035</v>
      </c>
      <c r="V17" s="35">
        <f>('2.7'!V17/'2.7'!U17-1)*100</f>
        <v>3.6476083794802827</v>
      </c>
      <c r="W17" s="35">
        <f>('2.7'!W17/'2.7'!V17-1)*100</f>
        <v>0.52328071206910742</v>
      </c>
      <c r="X17" s="35">
        <f>('2.7'!X17/'2.7'!W17-1)*100</f>
        <v>1.4640027297072811</v>
      </c>
    </row>
    <row r="18" spans="2:24">
      <c r="B18" s="54" t="s">
        <v>123</v>
      </c>
      <c r="C18" s="36"/>
      <c r="D18" s="36">
        <f>('2.7'!D18/'2.7'!C18-1)*100</f>
        <v>0.77290063360038186</v>
      </c>
      <c r="E18" s="36">
        <f>('2.7'!E18/'2.7'!D18-1)*100</f>
        <v>3.7256057636005924</v>
      </c>
      <c r="F18" s="36">
        <f>('2.7'!F18/'2.7'!E18-1)*100</f>
        <v>5.7751713121678927</v>
      </c>
      <c r="G18" s="36">
        <f>('2.7'!G18/'2.7'!F18-1)*100</f>
        <v>6.8636666070000851</v>
      </c>
      <c r="H18" s="36">
        <f>('2.7'!H18/'2.7'!G18-1)*100</f>
        <v>3.5080802606797912</v>
      </c>
      <c r="I18" s="36">
        <f>('2.7'!I18/'2.7'!H18-1)*100</f>
        <v>7.4950018913873206</v>
      </c>
      <c r="J18" s="36">
        <f>('2.7'!J18/'2.7'!I18-1)*100</f>
        <v>0.82444556592558005</v>
      </c>
      <c r="K18" s="36">
        <f>('2.7'!K18/'2.7'!J18-1)*100</f>
        <v>7.3200600444115693</v>
      </c>
      <c r="L18" s="36">
        <f>('2.7'!L18/'2.7'!K18-1)*100</f>
        <v>6.0060616052164173</v>
      </c>
      <c r="M18" s="36">
        <f>('2.7'!M18/'2.7'!L18-1)*100</f>
        <v>6.6098187224646443</v>
      </c>
      <c r="N18" s="36">
        <f>('2.7'!N18/'2.7'!M18-1)*100</f>
        <v>-1.3896874503324996</v>
      </c>
      <c r="O18" s="36">
        <f>('2.7'!O18/'2.7'!N18-1)*100</f>
        <v>2.3091452638967169</v>
      </c>
      <c r="P18" s="36">
        <f>('2.7'!P18/'2.7'!O18-1)*100</f>
        <v>-4.5655258710582958</v>
      </c>
      <c r="Q18" s="36">
        <f>('2.7'!Q18/'2.7'!P18-1)*100</f>
        <v>-4.452576874622272</v>
      </c>
      <c r="R18" s="36">
        <f>('2.7'!R18/'2.7'!Q18-1)*100</f>
        <v>1.2332599332045557</v>
      </c>
      <c r="S18" s="36">
        <f>('2.7'!S18/'2.7'!R18-1)*100</f>
        <v>3.3373070804100902</v>
      </c>
      <c r="T18" s="36">
        <f>('2.7'!T18/'2.7'!S18-1)*100</f>
        <v>3.630837494426542</v>
      </c>
      <c r="U18" s="36">
        <f>('2.7'!U18/'2.7'!T18-1)*100</f>
        <v>-9.1486144091889372</v>
      </c>
      <c r="V18" s="36">
        <f>('2.7'!V18/'2.7'!U18-1)*100</f>
        <v>7.3513016811829646</v>
      </c>
      <c r="W18" s="36">
        <f>('2.7'!W18/'2.7'!V18-1)*100</f>
        <v>12.507402678803569</v>
      </c>
      <c r="X18" s="36">
        <f>('2.7'!X18/'2.7'!W18-1)*100</f>
        <v>3.3273572784153327</v>
      </c>
    </row>
    <row r="19" spans="2:24">
      <c r="B19" s="48" t="s">
        <v>103</v>
      </c>
    </row>
    <row r="20" spans="2:24">
      <c r="B20" s="48" t="s">
        <v>104</v>
      </c>
    </row>
  </sheetData>
  <mergeCells count="1">
    <mergeCell ref="A1:A1048576"/>
  </mergeCells>
  <conditionalFormatting sqref="B4:X18">
    <cfRule type="expression" dxfId="3" priority="1">
      <formula>MOD(ROW(),2)=1</formula>
    </cfRule>
  </conditionalFormatting>
  <pageMargins left="0.511811024" right="0.511811024" top="0.78740157499999996" bottom="0.78740157499999996" header="0.31496062000000002" footer="0.31496062000000002"/>
  <pageSetup paperSize="9" orientation="portrait" horizontalDpi="4294967293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C16C49-394A-4CBE-9E58-28C7757D84A0}">
  <dimension ref="A1:X52"/>
  <sheetViews>
    <sheetView showGridLines="0" workbookViewId="0">
      <pane xSplit="2" ySplit="3" topLeftCell="G4" activePane="bottomRight" state="frozen"/>
      <selection sqref="A1:A1048576"/>
      <selection pane="topRight" sqref="A1:A1048576"/>
      <selection pane="bottomLeft" sqref="A1:A1048576"/>
      <selection pane="bottomRight" activeCell="X4" sqref="X4"/>
    </sheetView>
  </sheetViews>
  <sheetFormatPr defaultRowHeight="14.4"/>
  <cols>
    <col min="1" max="1" width="25.6640625" style="86" customWidth="1"/>
    <col min="2" max="2" width="70.6640625" customWidth="1"/>
    <col min="3" max="10" width="9.109375" customWidth="1"/>
    <col min="43" max="43" width="12.44140625" bestFit="1" customWidth="1"/>
  </cols>
  <sheetData>
    <row r="1" spans="2:24" ht="17.399999999999999">
      <c r="B1" s="13" t="s">
        <v>131</v>
      </c>
      <c r="C1" s="13"/>
      <c r="D1" s="13"/>
      <c r="E1" s="13"/>
      <c r="F1" s="13"/>
      <c r="G1" s="13"/>
      <c r="H1" s="13"/>
      <c r="I1" s="13"/>
      <c r="J1" s="13"/>
    </row>
    <row r="3" spans="2:24">
      <c r="B3" s="11" t="s">
        <v>88</v>
      </c>
      <c r="C3" s="8">
        <v>2002</v>
      </c>
      <c r="D3" s="8">
        <v>2003</v>
      </c>
      <c r="E3" s="8">
        <v>2004</v>
      </c>
      <c r="F3" s="8">
        <v>2005</v>
      </c>
      <c r="G3" s="8">
        <v>2006</v>
      </c>
      <c r="H3" s="8">
        <v>2007</v>
      </c>
      <c r="I3" s="8">
        <v>2008</v>
      </c>
      <c r="J3" s="8">
        <v>2009</v>
      </c>
      <c r="K3" s="8">
        <v>2010</v>
      </c>
      <c r="L3" s="8">
        <v>2011</v>
      </c>
      <c r="M3" s="8">
        <v>2012</v>
      </c>
      <c r="N3" s="8">
        <v>2013</v>
      </c>
      <c r="O3" s="8">
        <v>2014</v>
      </c>
      <c r="P3" s="8">
        <v>2015</v>
      </c>
      <c r="Q3" s="8">
        <v>2016</v>
      </c>
      <c r="R3" s="8">
        <v>2017</v>
      </c>
      <c r="S3" s="8">
        <v>2018</v>
      </c>
      <c r="T3" s="8">
        <v>2019</v>
      </c>
      <c r="U3" s="8">
        <v>2020</v>
      </c>
      <c r="V3" s="8">
        <v>2021</v>
      </c>
      <c r="W3" s="8">
        <v>2022</v>
      </c>
      <c r="X3" s="8">
        <v>2023</v>
      </c>
    </row>
    <row r="4" spans="2:24">
      <c r="B4" s="33" t="s">
        <v>36</v>
      </c>
      <c r="C4" s="34">
        <v>1.7560194634571844</v>
      </c>
      <c r="D4" s="34">
        <v>1.7400173011463183</v>
      </c>
      <c r="E4" s="34">
        <v>1.9038724241266038</v>
      </c>
      <c r="F4" s="34">
        <v>2.0164908718761403</v>
      </c>
      <c r="G4" s="34">
        <v>2.0909663772001479</v>
      </c>
      <c r="H4" s="34">
        <v>2.0791703924265437</v>
      </c>
      <c r="I4" s="34">
        <v>2.1720065769357957</v>
      </c>
      <c r="J4" s="34">
        <v>1.9624606488115544</v>
      </c>
      <c r="K4" s="34">
        <v>2.1138755378458938</v>
      </c>
      <c r="L4" s="34">
        <v>2.3149465991009737</v>
      </c>
      <c r="M4" s="34">
        <v>2.3437282439628491</v>
      </c>
      <c r="N4" s="34">
        <v>2.1450837819321196</v>
      </c>
      <c r="O4" s="34">
        <v>2.2081247258595029</v>
      </c>
      <c r="P4" s="34">
        <v>1.9491362447342244</v>
      </c>
      <c r="Q4" s="34">
        <v>1.701683859365104</v>
      </c>
      <c r="R4" s="34">
        <v>1.683919277648388</v>
      </c>
      <c r="S4" s="34">
        <v>1.934103600681343</v>
      </c>
      <c r="T4" s="34">
        <v>1.8061748304556462</v>
      </c>
      <c r="U4" s="34">
        <v>1.7416413329492859</v>
      </c>
      <c r="V4" s="34">
        <v>2.0176844457773213</v>
      </c>
      <c r="W4" s="34">
        <v>1.7100061299606286</v>
      </c>
      <c r="X4" s="34">
        <v>1.8275958964600023</v>
      </c>
    </row>
    <row r="5" spans="2:24">
      <c r="B5" s="38" t="s">
        <v>47</v>
      </c>
      <c r="C5" s="35">
        <v>0.96229161719124945</v>
      </c>
      <c r="D5" s="35">
        <v>0.88691480804657041</v>
      </c>
      <c r="E5" s="35">
        <v>1.1212316627418191</v>
      </c>
      <c r="F5" s="35">
        <v>1.5059021317556296</v>
      </c>
      <c r="G5" s="35">
        <v>1.6827063577174204</v>
      </c>
      <c r="H5" s="35">
        <v>1.484896050208506</v>
      </c>
      <c r="I5" s="35">
        <v>1.4556068592089664</v>
      </c>
      <c r="J5" s="35">
        <v>1.3342241310252982</v>
      </c>
      <c r="K5" s="35">
        <v>1.4025943457518604</v>
      </c>
      <c r="L5" s="35">
        <v>1.5712299006625254</v>
      </c>
      <c r="M5" s="35">
        <v>1.5826011610375625</v>
      </c>
      <c r="N5" s="35">
        <v>1.3239672507364115</v>
      </c>
      <c r="O5" s="35">
        <v>1.4903335963904123</v>
      </c>
      <c r="P5" s="35">
        <v>1.4598998858699626</v>
      </c>
      <c r="Q5" s="35">
        <v>1.3920066593868885</v>
      </c>
      <c r="R5" s="35">
        <v>1.4811378927820893</v>
      </c>
      <c r="S5" s="35">
        <v>1.415702654458501</v>
      </c>
      <c r="T5" s="35">
        <v>1.3362417337717236</v>
      </c>
      <c r="U5" s="35">
        <v>1.2018102256677341</v>
      </c>
      <c r="V5" s="35">
        <v>1.186771825604261</v>
      </c>
      <c r="W5" s="35">
        <v>1.5073950434572634</v>
      </c>
      <c r="X5" s="35">
        <v>1.4200580188685785</v>
      </c>
    </row>
    <row r="6" spans="2:24">
      <c r="B6" s="39" t="s">
        <v>37</v>
      </c>
      <c r="C6" s="35">
        <v>6.1853172376887615</v>
      </c>
      <c r="D6" s="35">
        <v>5.9157165740870203</v>
      </c>
      <c r="E6" s="35">
        <v>6.935201127398158</v>
      </c>
      <c r="F6" s="35">
        <v>7.5095388139342658</v>
      </c>
      <c r="G6" s="35">
        <v>7.5169290473335355</v>
      </c>
      <c r="H6" s="35">
        <v>9.9524423478099511</v>
      </c>
      <c r="I6" s="35">
        <v>10.089942842836029</v>
      </c>
      <c r="J6" s="35">
        <v>8.7606874817793408</v>
      </c>
      <c r="K6" s="35">
        <v>11.800225700938501</v>
      </c>
      <c r="L6" s="35">
        <v>13.805969731496958</v>
      </c>
      <c r="M6" s="35">
        <v>13.6407494040887</v>
      </c>
      <c r="N6" s="35">
        <v>12.487072108944291</v>
      </c>
      <c r="O6" s="35">
        <v>13.825495966391586</v>
      </c>
      <c r="P6" s="35">
        <v>11.782507451693316</v>
      </c>
      <c r="Q6" s="35">
        <v>8.0423826205012769</v>
      </c>
      <c r="R6" s="35">
        <v>6.3723427214217505</v>
      </c>
      <c r="S6" s="35">
        <v>10.735751462097856</v>
      </c>
      <c r="T6" s="35">
        <v>6.211723399893275</v>
      </c>
      <c r="U6" s="35">
        <v>5.8138155898789892</v>
      </c>
      <c r="V6" s="35">
        <v>6.7296743637584875</v>
      </c>
      <c r="W6" s="35">
        <v>3.7448820267678045</v>
      </c>
      <c r="X6" s="35">
        <v>4.4504975680613574</v>
      </c>
    </row>
    <row r="7" spans="2:24">
      <c r="B7" s="38" t="s">
        <v>38</v>
      </c>
      <c r="C7" s="35">
        <v>2.1534967969361571</v>
      </c>
      <c r="D7" s="35">
        <v>2.0580584310755734</v>
      </c>
      <c r="E7" s="35">
        <v>2.0811045592919108</v>
      </c>
      <c r="F7" s="35">
        <v>2.1926481821658474</v>
      </c>
      <c r="G7" s="35">
        <v>2.1950096938746428</v>
      </c>
      <c r="H7" s="35">
        <v>2.1373296493037777</v>
      </c>
      <c r="I7" s="35">
        <v>1.8448547666357316</v>
      </c>
      <c r="J7" s="35">
        <v>1.6240446245504851</v>
      </c>
      <c r="K7" s="35">
        <v>1.6121804567908813</v>
      </c>
      <c r="L7" s="35">
        <v>1.5894701713544914</v>
      </c>
      <c r="M7" s="35">
        <v>1.5251424162305358</v>
      </c>
      <c r="N7" s="35">
        <v>1.4559602066796551</v>
      </c>
      <c r="O7" s="35">
        <v>1.6474803496096475</v>
      </c>
      <c r="P7" s="35">
        <v>1.6787814243030021</v>
      </c>
      <c r="Q7" s="35">
        <v>1.6416314221915063</v>
      </c>
      <c r="R7" s="35">
        <v>1.2122172004446758</v>
      </c>
      <c r="S7" s="35">
        <v>1.7939982266771872</v>
      </c>
      <c r="T7" s="35">
        <v>1.4404708977642264</v>
      </c>
      <c r="U7" s="35">
        <v>1.2873403513224742</v>
      </c>
      <c r="V7" s="35">
        <v>2.0290377378014668</v>
      </c>
      <c r="W7" s="35">
        <v>1.3100188708001481</v>
      </c>
      <c r="X7" s="35">
        <v>1.3537233108179012</v>
      </c>
    </row>
    <row r="8" spans="2:24">
      <c r="B8" s="39" t="s">
        <v>39</v>
      </c>
      <c r="C8" s="35">
        <v>2.3101745694183129</v>
      </c>
      <c r="D8" s="35">
        <v>2.3050867571482199</v>
      </c>
      <c r="E8" s="35">
        <v>2.0867593565141553</v>
      </c>
      <c r="F8" s="35">
        <v>2.0082352626246238</v>
      </c>
      <c r="G8" s="35">
        <v>2.1648656624106901</v>
      </c>
      <c r="H8" s="35">
        <v>2.0604827620263317</v>
      </c>
      <c r="I8" s="35">
        <v>2.2305336951649255</v>
      </c>
      <c r="J8" s="35">
        <v>1.9111328877454277</v>
      </c>
      <c r="K8" s="35">
        <v>1.7405467434227164</v>
      </c>
      <c r="L8" s="35">
        <v>1.7503842962948342</v>
      </c>
      <c r="M8" s="35">
        <v>1.5573246102594849</v>
      </c>
      <c r="N8" s="35">
        <v>1.6825908038081874</v>
      </c>
      <c r="O8" s="35">
        <v>1.7332218545558937</v>
      </c>
      <c r="P8" s="35">
        <v>1.7471690857899</v>
      </c>
      <c r="Q8" s="35">
        <v>1.728645435909864</v>
      </c>
      <c r="R8" s="35">
        <v>1.6752999527344932</v>
      </c>
      <c r="S8" s="35">
        <v>1.6371465782489605</v>
      </c>
      <c r="T8" s="35">
        <v>1.5282076410807883</v>
      </c>
      <c r="U8" s="35">
        <v>1.7146076344522445</v>
      </c>
      <c r="V8" s="35">
        <v>1.6920833734051441</v>
      </c>
      <c r="W8" s="35">
        <v>1.6546156458953947</v>
      </c>
      <c r="X8" s="35">
        <v>2.0441130793893691</v>
      </c>
    </row>
    <row r="9" spans="2:24">
      <c r="B9" s="38" t="s">
        <v>40</v>
      </c>
      <c r="C9" s="35">
        <v>1.9661574505967223</v>
      </c>
      <c r="D9" s="35">
        <v>1.7358520282097545</v>
      </c>
      <c r="E9" s="35">
        <v>1.7277354964150935</v>
      </c>
      <c r="F9" s="35">
        <v>1.7792620978728273</v>
      </c>
      <c r="G9" s="35">
        <v>2.7919013663930561</v>
      </c>
      <c r="H9" s="35">
        <v>2.1705335410352249</v>
      </c>
      <c r="I9" s="35">
        <v>2.2549970984509762</v>
      </c>
      <c r="J9" s="35">
        <v>2.5222701929203351</v>
      </c>
      <c r="K9" s="35">
        <v>2.1197689388614886</v>
      </c>
      <c r="L9" s="35">
        <v>2.0503985108236793</v>
      </c>
      <c r="M9" s="35">
        <v>2.3168050938253208</v>
      </c>
      <c r="N9" s="35">
        <v>2.1257253048248494</v>
      </c>
      <c r="O9" s="35">
        <v>1.8550387755261706</v>
      </c>
      <c r="P9" s="35">
        <v>1.829510135770549</v>
      </c>
      <c r="Q9" s="35">
        <v>1.6482758101696779</v>
      </c>
      <c r="R9" s="35">
        <v>1.7786490512074384</v>
      </c>
      <c r="S9" s="35">
        <v>1.7612647562467985</v>
      </c>
      <c r="T9" s="35">
        <v>2.0958459376865441</v>
      </c>
      <c r="U9" s="35">
        <v>2.296205528307508</v>
      </c>
      <c r="V9" s="35">
        <v>2.0148323911863515</v>
      </c>
      <c r="W9" s="35">
        <v>1.973032706170982</v>
      </c>
      <c r="X9" s="35">
        <v>2.2401400009814236</v>
      </c>
    </row>
    <row r="10" spans="2:24">
      <c r="B10" s="39" t="s">
        <v>41</v>
      </c>
      <c r="C10" s="35">
        <v>1.7080695102013117</v>
      </c>
      <c r="D10" s="35">
        <v>1.5521379872424439</v>
      </c>
      <c r="E10" s="35">
        <v>2.1553288339506542</v>
      </c>
      <c r="F10" s="35">
        <v>2.240904368340368</v>
      </c>
      <c r="G10" s="35">
        <v>2.1405344989028934</v>
      </c>
      <c r="H10" s="35">
        <v>2.0006793151647568</v>
      </c>
      <c r="I10" s="35">
        <v>2.2366605690847683</v>
      </c>
      <c r="J10" s="35">
        <v>2.3167579289622973</v>
      </c>
      <c r="K10" s="35">
        <v>2.155495604956307</v>
      </c>
      <c r="L10" s="35">
        <v>2.200426628395022</v>
      </c>
      <c r="M10" s="35">
        <v>2.1250085879172493</v>
      </c>
      <c r="N10" s="35">
        <v>1.8980341639268195</v>
      </c>
      <c r="O10" s="35">
        <v>2.2941974899048572</v>
      </c>
      <c r="P10" s="35">
        <v>2.1834822999822516</v>
      </c>
      <c r="Q10" s="35">
        <v>1.9051867582381181</v>
      </c>
      <c r="R10" s="35">
        <v>1.8967220981283384</v>
      </c>
      <c r="S10" s="35">
        <v>2.1444930232550994</v>
      </c>
      <c r="T10" s="35">
        <v>2.125638806532971</v>
      </c>
      <c r="U10" s="35">
        <v>2.1199669203381948</v>
      </c>
      <c r="V10" s="35">
        <v>2.1697197644939026</v>
      </c>
      <c r="W10" s="35">
        <v>1.9868573845417279</v>
      </c>
      <c r="X10" s="35">
        <v>2.6176419260299393</v>
      </c>
    </row>
    <row r="11" spans="2:24">
      <c r="B11" s="38" t="s">
        <v>42</v>
      </c>
      <c r="C11" s="35">
        <v>2.7075649694569659</v>
      </c>
      <c r="D11" s="35">
        <v>2.4125501794243065</v>
      </c>
      <c r="E11" s="35">
        <v>3.298938193014902</v>
      </c>
      <c r="F11" s="35">
        <v>3.1112688721254638</v>
      </c>
      <c r="G11" s="35">
        <v>2.8425622892518301</v>
      </c>
      <c r="H11" s="35">
        <v>2.6009798138576072</v>
      </c>
      <c r="I11" s="35">
        <v>2.7751698023539424</v>
      </c>
      <c r="J11" s="35">
        <v>2.6141093297184002</v>
      </c>
      <c r="K11" s="35">
        <v>2.583037726643358</v>
      </c>
      <c r="L11" s="35">
        <v>2.9008642920196404</v>
      </c>
      <c r="M11" s="35">
        <v>2.7681557154851313</v>
      </c>
      <c r="N11" s="35">
        <v>2.6664849890676141</v>
      </c>
      <c r="O11" s="35">
        <v>2.6782441345603702</v>
      </c>
      <c r="P11" s="35">
        <v>2.7414143252880181</v>
      </c>
      <c r="Q11" s="35">
        <v>2.6008586409602445</v>
      </c>
      <c r="R11" s="35">
        <v>2.6352066593012737</v>
      </c>
      <c r="S11" s="35">
        <v>2.550630008008671</v>
      </c>
      <c r="T11" s="35">
        <v>2.6264465167772042</v>
      </c>
      <c r="U11" s="35">
        <v>2.6755297475400974</v>
      </c>
      <c r="V11" s="35">
        <v>2.6134679848118481</v>
      </c>
      <c r="W11" s="35">
        <v>2.575370933369646</v>
      </c>
      <c r="X11" s="35">
        <v>2.6233515143656727</v>
      </c>
    </row>
    <row r="12" spans="2:24">
      <c r="B12" s="39" t="s">
        <v>43</v>
      </c>
      <c r="C12" s="35">
        <v>1.2277384146773092</v>
      </c>
      <c r="D12" s="35">
        <v>1.3055985281904181</v>
      </c>
      <c r="E12" s="35">
        <v>1.1523506455358643</v>
      </c>
      <c r="F12" s="35">
        <v>1.2488959698520088</v>
      </c>
      <c r="G12" s="35">
        <v>1.2476993299738381</v>
      </c>
      <c r="H12" s="35">
        <v>1.149699693903673</v>
      </c>
      <c r="I12" s="35">
        <v>0.90590235197739144</v>
      </c>
      <c r="J12" s="35">
        <v>0.84706652782001979</v>
      </c>
      <c r="K12" s="35">
        <v>0.9233159336109652</v>
      </c>
      <c r="L12" s="35">
        <v>0.9161566679678762</v>
      </c>
      <c r="M12" s="35">
        <v>0.9534977274302241</v>
      </c>
      <c r="N12" s="35">
        <v>0.93118449769379452</v>
      </c>
      <c r="O12" s="35">
        <v>1.1787256733730027</v>
      </c>
      <c r="P12" s="35">
        <v>1.0076686864634132</v>
      </c>
      <c r="Q12" s="35">
        <v>1.0692956634775805</v>
      </c>
      <c r="R12" s="35">
        <v>0.93251434639158737</v>
      </c>
      <c r="S12" s="35">
        <v>0.96624782174191937</v>
      </c>
      <c r="T12" s="35">
        <v>0.93874808159774403</v>
      </c>
      <c r="U12" s="35">
        <v>0.95582970805567224</v>
      </c>
      <c r="V12" s="35">
        <v>0.96620792026142299</v>
      </c>
      <c r="W12" s="35">
        <v>1.0326764928072736</v>
      </c>
      <c r="X12" s="35">
        <v>0.91776012577350885</v>
      </c>
    </row>
    <row r="13" spans="2:24">
      <c r="B13" s="38" t="s">
        <v>44</v>
      </c>
      <c r="C13" s="35">
        <v>0.7598290965466542</v>
      </c>
      <c r="D13" s="35">
        <v>0.81573124568327082</v>
      </c>
      <c r="E13" s="35">
        <v>0.88185850010736089</v>
      </c>
      <c r="F13" s="35">
        <v>0.89191026424737585</v>
      </c>
      <c r="G13" s="35">
        <v>0.91824061346803765</v>
      </c>
      <c r="H13" s="35">
        <v>0.90290080393732508</v>
      </c>
      <c r="I13" s="35">
        <v>0.86683881264073015</v>
      </c>
      <c r="J13" s="35">
        <v>0.90624356690868935</v>
      </c>
      <c r="K13" s="35">
        <v>0.85644495014691346</v>
      </c>
      <c r="L13" s="35">
        <v>0.82184597997664832</v>
      </c>
      <c r="M13" s="35">
        <v>0.86719890657201315</v>
      </c>
      <c r="N13" s="35">
        <v>0.88949276616845507</v>
      </c>
      <c r="O13" s="35">
        <v>0.91556090368384913</v>
      </c>
      <c r="P13" s="35">
        <v>0.89301720307897592</v>
      </c>
      <c r="Q13" s="35">
        <v>0.91509245505726966</v>
      </c>
      <c r="R13" s="35">
        <v>0.98158277958670714</v>
      </c>
      <c r="S13" s="35">
        <v>1.0329988735833338</v>
      </c>
      <c r="T13" s="35">
        <v>1.0884558388971761</v>
      </c>
      <c r="U13" s="35">
        <v>1.0874655385742755</v>
      </c>
      <c r="V13" s="35">
        <v>1.0781325102866937</v>
      </c>
      <c r="W13" s="35">
        <v>1.0272000452842165</v>
      </c>
      <c r="X13" s="35">
        <v>1.0101592679703224</v>
      </c>
    </row>
    <row r="14" spans="2:24">
      <c r="B14" s="39" t="s">
        <v>45</v>
      </c>
      <c r="C14" s="35">
        <v>1.8472907431702212</v>
      </c>
      <c r="D14" s="35">
        <v>1.8640743605944001</v>
      </c>
      <c r="E14" s="35">
        <v>1.8561997175454412</v>
      </c>
      <c r="F14" s="35">
        <v>1.8423100443642364</v>
      </c>
      <c r="G14" s="35">
        <v>1.8230124372701526</v>
      </c>
      <c r="H14" s="35">
        <v>1.7768403840889395</v>
      </c>
      <c r="I14" s="35">
        <v>1.8040289989645928</v>
      </c>
      <c r="J14" s="35">
        <v>1.8110527194274071</v>
      </c>
      <c r="K14" s="35">
        <v>1.8039234651095459</v>
      </c>
      <c r="L14" s="35">
        <v>1.7702401556037626</v>
      </c>
      <c r="M14" s="35">
        <v>1.7527734882033761</v>
      </c>
      <c r="N14" s="35">
        <v>1.7736380788289183</v>
      </c>
      <c r="O14" s="35">
        <v>1.645743079791901</v>
      </c>
      <c r="P14" s="35">
        <v>1.910409676500846</v>
      </c>
      <c r="Q14" s="35">
        <v>1.8126268522153879</v>
      </c>
      <c r="R14" s="35">
        <v>1.785224263353254</v>
      </c>
      <c r="S14" s="35">
        <v>1.7025305407895135</v>
      </c>
      <c r="T14" s="35">
        <v>1.7318254215838669</v>
      </c>
      <c r="U14" s="35">
        <v>1.6745462167133791</v>
      </c>
      <c r="V14" s="35">
        <v>1.7631645026108052</v>
      </c>
      <c r="W14" s="35">
        <v>1.7621506494427754</v>
      </c>
      <c r="X14" s="35">
        <v>1.7244314969526664</v>
      </c>
    </row>
    <row r="15" spans="2:24">
      <c r="B15" s="38" t="s">
        <v>46</v>
      </c>
      <c r="C15" s="35">
        <v>1.7143946059428219</v>
      </c>
      <c r="D15" s="35">
        <v>1.8623680790934012</v>
      </c>
      <c r="E15" s="35">
        <v>1.9085507222735585</v>
      </c>
      <c r="F15" s="35">
        <v>1.9817719370920912</v>
      </c>
      <c r="G15" s="35">
        <v>1.9705789232758539</v>
      </c>
      <c r="H15" s="35">
        <v>2.0587671561931695</v>
      </c>
      <c r="I15" s="35">
        <v>2.0302884154373433</v>
      </c>
      <c r="J15" s="35">
        <v>1.9790922426439175</v>
      </c>
      <c r="K15" s="35">
        <v>2.0697691194397421</v>
      </c>
      <c r="L15" s="35">
        <v>2.0111049414958186</v>
      </c>
      <c r="M15" s="35">
        <v>2.0552655706689529</v>
      </c>
      <c r="N15" s="35">
        <v>1.9677311895394369</v>
      </c>
      <c r="O15" s="35">
        <v>1.8874327441999696</v>
      </c>
      <c r="P15" s="35">
        <v>1.7926965289942367</v>
      </c>
      <c r="Q15" s="35">
        <v>1.7319007815662351</v>
      </c>
      <c r="R15" s="35">
        <v>1.6619887398043045</v>
      </c>
      <c r="S15" s="35">
        <v>1.6957082903315084</v>
      </c>
      <c r="T15" s="35">
        <v>1.7134089339254064</v>
      </c>
      <c r="U15" s="35">
        <v>1.6648197866647163</v>
      </c>
      <c r="V15" s="35">
        <v>1.6786874663607028</v>
      </c>
      <c r="W15" s="35">
        <v>1.6655292989897497</v>
      </c>
      <c r="X15" s="35">
        <v>1.7484611775850405</v>
      </c>
    </row>
    <row r="16" spans="2:24">
      <c r="B16" s="37" t="s">
        <v>123</v>
      </c>
      <c r="C16" s="36">
        <v>1.3801828895923829</v>
      </c>
      <c r="D16" s="36">
        <v>1.3996263056790268</v>
      </c>
      <c r="E16" s="36">
        <v>1.4459047190830738</v>
      </c>
      <c r="F16" s="36">
        <v>1.4093684311343151</v>
      </c>
      <c r="G16" s="36">
        <v>1.543153945895434</v>
      </c>
      <c r="H16" s="36">
        <v>1.6394758631220616</v>
      </c>
      <c r="I16" s="36">
        <v>1.8293438373755246</v>
      </c>
      <c r="J16" s="36">
        <v>1.7351023299587636</v>
      </c>
      <c r="K16" s="36">
        <v>1.7043998462428755</v>
      </c>
      <c r="L16" s="36">
        <v>1.6763763014410515</v>
      </c>
      <c r="M16" s="36">
        <v>1.7367680474775566</v>
      </c>
      <c r="N16" s="36">
        <v>1.5453763460919543</v>
      </c>
      <c r="O16" s="36">
        <v>1.5895855314996286</v>
      </c>
      <c r="P16" s="36">
        <v>1.5453574546616629</v>
      </c>
      <c r="Q16" s="36">
        <v>1.4915083814761365</v>
      </c>
      <c r="R16" s="36">
        <v>1.6515386015182822</v>
      </c>
      <c r="S16" s="36">
        <v>1.5417840900684532</v>
      </c>
      <c r="T16" s="36">
        <v>1.6090105295351265</v>
      </c>
      <c r="U16" s="36">
        <v>1.4844830910753528</v>
      </c>
      <c r="V16" s="36">
        <v>1.6200717099168995</v>
      </c>
      <c r="W16" s="36">
        <v>1.4932934909225064</v>
      </c>
      <c r="X16" s="36">
        <v>1.5934274857424067</v>
      </c>
    </row>
    <row r="17" spans="2:24">
      <c r="B17" s="48" t="s">
        <v>103</v>
      </c>
      <c r="C17" s="48"/>
      <c r="D17" s="48"/>
      <c r="E17" s="48"/>
      <c r="F17" s="48"/>
      <c r="G17" s="48"/>
      <c r="H17" s="48"/>
      <c r="I17" s="48"/>
      <c r="J17" s="48"/>
    </row>
    <row r="18" spans="2:24">
      <c r="B18" s="48" t="s">
        <v>104</v>
      </c>
      <c r="C18" s="48"/>
      <c r="D18" s="48"/>
      <c r="E18" s="48"/>
      <c r="F18" s="48"/>
      <c r="G18" s="48"/>
      <c r="H18" s="48"/>
      <c r="I18" s="48"/>
      <c r="J18" s="48"/>
    </row>
    <row r="21" spans="2:24">
      <c r="C21" s="82"/>
      <c r="D21" s="82"/>
      <c r="E21" s="82"/>
      <c r="F21" s="82"/>
      <c r="G21" s="82"/>
      <c r="H21" s="82"/>
      <c r="I21" s="82"/>
      <c r="J21" s="82"/>
      <c r="K21" s="82"/>
      <c r="L21" s="82"/>
      <c r="M21" s="82"/>
      <c r="N21" s="82"/>
      <c r="O21" s="82"/>
      <c r="P21" s="82"/>
      <c r="Q21" s="82"/>
      <c r="R21" s="82"/>
      <c r="S21" s="82"/>
      <c r="T21" s="82"/>
      <c r="U21" s="82"/>
      <c r="V21" s="82"/>
      <c r="W21" s="82"/>
      <c r="X21" s="83"/>
    </row>
    <row r="22" spans="2:24">
      <c r="C22" s="82"/>
      <c r="D22" s="82"/>
      <c r="E22" s="82"/>
      <c r="F22" s="82"/>
      <c r="G22" s="82"/>
      <c r="H22" s="82"/>
      <c r="I22" s="82"/>
      <c r="J22" s="82"/>
      <c r="K22" s="82"/>
      <c r="L22" s="82"/>
      <c r="M22" s="82"/>
      <c r="N22" s="82"/>
      <c r="O22" s="82"/>
      <c r="P22" s="82"/>
      <c r="Q22" s="82"/>
      <c r="R22" s="82"/>
      <c r="S22" s="82"/>
      <c r="T22" s="82"/>
      <c r="U22" s="82"/>
      <c r="V22" s="82"/>
      <c r="W22" s="82"/>
      <c r="X22" s="83"/>
    </row>
    <row r="23" spans="2:24">
      <c r="C23" s="82"/>
      <c r="D23" s="82"/>
      <c r="E23" s="82"/>
      <c r="F23" s="82"/>
      <c r="G23" s="82"/>
      <c r="H23" s="82"/>
      <c r="I23" s="82"/>
      <c r="J23" s="82"/>
      <c r="K23" s="82"/>
      <c r="L23" s="82"/>
      <c r="M23" s="82"/>
      <c r="N23" s="82"/>
      <c r="O23" s="82"/>
      <c r="P23" s="82"/>
      <c r="Q23" s="82"/>
      <c r="R23" s="82"/>
      <c r="S23" s="82"/>
      <c r="T23" s="82"/>
      <c r="U23" s="82"/>
      <c r="V23" s="82"/>
      <c r="W23" s="82"/>
      <c r="X23" s="83"/>
    </row>
    <row r="35" spans="3:24"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</row>
    <row r="36" spans="3:24"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</row>
    <row r="37" spans="3:24">
      <c r="C37" s="61"/>
      <c r="D37" s="61"/>
      <c r="E37" s="61"/>
      <c r="F37" s="61"/>
      <c r="G37" s="61"/>
      <c r="H37" s="61"/>
      <c r="I37" s="61"/>
      <c r="J37" s="61"/>
      <c r="K37" s="61"/>
      <c r="L37" s="61"/>
      <c r="M37" s="61"/>
      <c r="N37" s="61"/>
      <c r="O37" s="61"/>
      <c r="P37" s="61"/>
      <c r="Q37" s="61"/>
      <c r="R37" s="61"/>
      <c r="S37" s="61"/>
      <c r="T37" s="61"/>
      <c r="U37" s="61"/>
      <c r="V37" s="61"/>
      <c r="W37" s="61"/>
      <c r="X37" s="61"/>
    </row>
    <row r="38" spans="3:24">
      <c r="C38" s="61"/>
      <c r="D38" s="61"/>
      <c r="E38" s="61"/>
      <c r="F38" s="61"/>
      <c r="G38" s="61"/>
      <c r="H38" s="61"/>
      <c r="I38" s="61"/>
      <c r="J38" s="61"/>
      <c r="K38" s="61"/>
      <c r="L38" s="61"/>
      <c r="M38" s="61"/>
      <c r="N38" s="61"/>
      <c r="O38" s="61"/>
      <c r="P38" s="61"/>
      <c r="Q38" s="61"/>
      <c r="R38" s="61"/>
      <c r="S38" s="61"/>
      <c r="T38" s="61"/>
      <c r="U38" s="61"/>
      <c r="V38" s="61"/>
      <c r="W38" s="61"/>
      <c r="X38" s="61"/>
    </row>
    <row r="39" spans="3:24">
      <c r="C39" s="61"/>
      <c r="D39" s="61"/>
      <c r="E39" s="61"/>
      <c r="F39" s="61"/>
      <c r="G39" s="61"/>
      <c r="H39" s="61"/>
      <c r="I39" s="61"/>
      <c r="J39" s="61"/>
      <c r="K39" s="61"/>
      <c r="L39" s="61"/>
      <c r="M39" s="61"/>
      <c r="N39" s="61"/>
      <c r="O39" s="61"/>
      <c r="P39" s="61"/>
      <c r="Q39" s="61"/>
      <c r="R39" s="61"/>
      <c r="S39" s="61"/>
      <c r="T39" s="61"/>
      <c r="U39" s="61"/>
      <c r="V39" s="61"/>
      <c r="W39" s="61"/>
      <c r="X39" s="61"/>
    </row>
    <row r="40" spans="3:24">
      <c r="C40" s="61"/>
      <c r="D40" s="61"/>
      <c r="E40" s="61"/>
      <c r="F40" s="61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61"/>
      <c r="W40" s="61"/>
      <c r="X40" s="61"/>
    </row>
    <row r="41" spans="3:24"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</row>
    <row r="42" spans="3:24">
      <c r="C42" s="61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</row>
    <row r="43" spans="3:24">
      <c r="C43" s="61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</row>
    <row r="44" spans="3:24">
      <c r="C44" s="61"/>
      <c r="D44" s="61"/>
      <c r="E44" s="61"/>
      <c r="F44" s="61"/>
      <c r="G44" s="61"/>
      <c r="H44" s="61"/>
      <c r="I44" s="61"/>
      <c r="J44" s="61"/>
      <c r="K44" s="61"/>
      <c r="L44" s="61"/>
      <c r="M44" s="61"/>
      <c r="N44" s="61"/>
      <c r="O44" s="61"/>
      <c r="P44" s="61"/>
      <c r="Q44" s="61"/>
      <c r="R44" s="61"/>
      <c r="S44" s="61"/>
      <c r="T44" s="61"/>
      <c r="U44" s="61"/>
      <c r="V44" s="61"/>
      <c r="W44" s="61"/>
      <c r="X44" s="61"/>
    </row>
    <row r="45" spans="3:24">
      <c r="C45" s="61"/>
      <c r="D45" s="61"/>
      <c r="E45" s="61"/>
      <c r="F45" s="61"/>
      <c r="G45" s="61"/>
      <c r="H45" s="61"/>
      <c r="I45" s="61"/>
      <c r="J45" s="61"/>
      <c r="K45" s="61"/>
      <c r="L45" s="61"/>
      <c r="M45" s="61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</row>
    <row r="46" spans="3:24">
      <c r="C46" s="61"/>
      <c r="D46" s="61"/>
      <c r="E46" s="61"/>
      <c r="F46" s="61"/>
      <c r="G46" s="61"/>
      <c r="H46" s="61"/>
      <c r="I46" s="61"/>
      <c r="J46" s="61"/>
      <c r="K46" s="61"/>
      <c r="L46" s="61"/>
      <c r="M46" s="61"/>
      <c r="N46" s="61"/>
      <c r="O46" s="61"/>
      <c r="P46" s="61"/>
      <c r="Q46" s="61"/>
      <c r="R46" s="61"/>
      <c r="S46" s="61"/>
      <c r="T46" s="61"/>
      <c r="U46" s="61"/>
      <c r="V46" s="61"/>
      <c r="W46" s="61"/>
      <c r="X46" s="61"/>
    </row>
    <row r="47" spans="3:24">
      <c r="C47" s="61"/>
      <c r="D47" s="61"/>
      <c r="E47" s="61"/>
      <c r="F47" s="61"/>
      <c r="G47" s="61"/>
      <c r="H47" s="61"/>
      <c r="I47" s="61"/>
      <c r="J47" s="61"/>
      <c r="K47" s="61"/>
      <c r="L47" s="61"/>
      <c r="M47" s="61"/>
      <c r="N47" s="61"/>
      <c r="O47" s="61"/>
      <c r="P47" s="61"/>
      <c r="Q47" s="61"/>
      <c r="R47" s="61"/>
      <c r="S47" s="61"/>
      <c r="T47" s="61"/>
      <c r="U47" s="61"/>
      <c r="V47" s="61"/>
      <c r="W47" s="61"/>
      <c r="X47" s="61"/>
    </row>
    <row r="48" spans="3:24">
      <c r="C48" s="61"/>
      <c r="D48" s="61"/>
      <c r="E48" s="61"/>
      <c r="F48" s="61"/>
      <c r="G48" s="61"/>
      <c r="H48" s="61"/>
      <c r="I48" s="61"/>
      <c r="J48" s="61"/>
      <c r="K48" s="61"/>
      <c r="L48" s="61"/>
      <c r="M48" s="61"/>
      <c r="N48" s="61"/>
      <c r="O48" s="61"/>
      <c r="P48" s="61"/>
      <c r="Q48" s="61"/>
      <c r="R48" s="61"/>
      <c r="S48" s="61"/>
      <c r="T48" s="61"/>
      <c r="U48" s="61"/>
      <c r="V48" s="61"/>
      <c r="W48" s="61"/>
      <c r="X48" s="61"/>
    </row>
    <row r="49" spans="3:24">
      <c r="C49" s="61"/>
      <c r="D49" s="61"/>
      <c r="E49" s="61"/>
      <c r="F49" s="61"/>
      <c r="G49" s="61"/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61"/>
      <c r="T49" s="61"/>
      <c r="U49" s="61"/>
      <c r="V49" s="61"/>
      <c r="W49" s="61"/>
      <c r="X49" s="61"/>
    </row>
    <row r="50" spans="3:24">
      <c r="C50" s="61"/>
      <c r="D50" s="61"/>
      <c r="E50" s="61"/>
      <c r="F50" s="61"/>
      <c r="G50" s="61"/>
      <c r="H50" s="61"/>
      <c r="I50" s="61"/>
      <c r="J50" s="61"/>
      <c r="K50" s="61"/>
      <c r="L50" s="61"/>
      <c r="M50" s="61"/>
      <c r="N50" s="61"/>
      <c r="O50" s="61"/>
      <c r="P50" s="61"/>
      <c r="Q50" s="61"/>
      <c r="R50" s="61"/>
      <c r="S50" s="61"/>
      <c r="T50" s="61"/>
      <c r="U50" s="61"/>
      <c r="V50" s="61"/>
      <c r="W50" s="61"/>
      <c r="X50" s="61"/>
    </row>
    <row r="51" spans="3:24">
      <c r="C51" s="61"/>
      <c r="D51" s="61"/>
      <c r="E51" s="61"/>
      <c r="F51" s="61"/>
      <c r="G51" s="61"/>
      <c r="H51" s="61"/>
      <c r="I51" s="61"/>
      <c r="J51" s="61"/>
      <c r="K51" s="61"/>
      <c r="L51" s="61"/>
      <c r="M51" s="61"/>
      <c r="N51" s="61"/>
      <c r="O51" s="61"/>
      <c r="P51" s="61"/>
      <c r="Q51" s="61"/>
      <c r="R51" s="61"/>
      <c r="S51" s="61"/>
      <c r="T51" s="61"/>
      <c r="U51" s="61"/>
      <c r="V51" s="61"/>
      <c r="W51" s="61"/>
      <c r="X51" s="61"/>
    </row>
    <row r="52" spans="3:24">
      <c r="C52" s="61"/>
    </row>
  </sheetData>
  <mergeCells count="1">
    <mergeCell ref="A1:A1048576"/>
  </mergeCells>
  <conditionalFormatting sqref="B4:X16">
    <cfRule type="expression" dxfId="2" priority="1">
      <formula>MOD(ROW(),2)=1</formula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84DCC3-096E-4246-8FDE-5F7DDA7F1135}">
  <dimension ref="A1:Y38"/>
  <sheetViews>
    <sheetView showGridLines="0" workbookViewId="0">
      <pane xSplit="2" ySplit="3" topLeftCell="N4" activePane="bottomRight" state="frozen"/>
      <selection sqref="A1:A1048576"/>
      <selection pane="topRight" sqref="A1:A1048576"/>
      <selection pane="bottomLeft" sqref="A1:A1048576"/>
      <selection pane="bottomRight" activeCell="X4" sqref="X4"/>
    </sheetView>
  </sheetViews>
  <sheetFormatPr defaultRowHeight="14.4"/>
  <cols>
    <col min="1" max="1" width="25.6640625" style="86" customWidth="1"/>
    <col min="2" max="2" width="70.6640625" customWidth="1"/>
    <col min="3" max="24" width="12.5546875" customWidth="1"/>
    <col min="43" max="43" width="12.44140625" bestFit="1" customWidth="1"/>
  </cols>
  <sheetData>
    <row r="1" spans="2:25" ht="17.399999999999999">
      <c r="B1" s="13" t="s">
        <v>130</v>
      </c>
      <c r="C1" s="13"/>
      <c r="D1" s="13"/>
      <c r="E1" s="13"/>
      <c r="F1" s="13"/>
      <c r="G1" s="13"/>
      <c r="H1" s="13"/>
      <c r="I1" s="13"/>
      <c r="J1" s="13"/>
    </row>
    <row r="3" spans="2:25">
      <c r="B3" s="11" t="s">
        <v>88</v>
      </c>
      <c r="C3" s="8">
        <v>2002</v>
      </c>
      <c r="D3" s="8">
        <v>2003</v>
      </c>
      <c r="E3" s="8">
        <v>2004</v>
      </c>
      <c r="F3" s="8">
        <v>2005</v>
      </c>
      <c r="G3" s="8">
        <v>2006</v>
      </c>
      <c r="H3" s="8">
        <v>2007</v>
      </c>
      <c r="I3" s="8">
        <v>2008</v>
      </c>
      <c r="J3" s="8">
        <v>2009</v>
      </c>
      <c r="K3" s="8">
        <v>2010</v>
      </c>
      <c r="L3" s="8">
        <v>2011</v>
      </c>
      <c r="M3" s="8">
        <v>2012</v>
      </c>
      <c r="N3" s="8">
        <v>2013</v>
      </c>
      <c r="O3" s="8">
        <v>2014</v>
      </c>
      <c r="P3" s="8">
        <v>2015</v>
      </c>
      <c r="Q3" s="8">
        <v>2016</v>
      </c>
      <c r="R3" s="8">
        <v>2017</v>
      </c>
      <c r="S3" s="8">
        <v>2018</v>
      </c>
      <c r="T3" s="8">
        <v>2019</v>
      </c>
      <c r="U3" s="8">
        <v>2020</v>
      </c>
      <c r="V3" s="8">
        <v>2021</v>
      </c>
      <c r="W3" s="8">
        <v>2022</v>
      </c>
      <c r="X3" s="8">
        <v>2023</v>
      </c>
    </row>
    <row r="4" spans="2:25" ht="15" customHeight="1">
      <c r="B4" s="33" t="s">
        <v>36</v>
      </c>
      <c r="C4" s="34">
        <v>100</v>
      </c>
      <c r="D4" s="34">
        <v>100</v>
      </c>
      <c r="E4" s="34">
        <v>100</v>
      </c>
      <c r="F4" s="34">
        <v>100</v>
      </c>
      <c r="G4" s="34">
        <v>100</v>
      </c>
      <c r="H4" s="34">
        <v>100</v>
      </c>
      <c r="I4" s="34">
        <v>100</v>
      </c>
      <c r="J4" s="34">
        <v>100</v>
      </c>
      <c r="K4" s="34">
        <v>100</v>
      </c>
      <c r="L4" s="34">
        <v>100</v>
      </c>
      <c r="M4" s="34">
        <v>100</v>
      </c>
      <c r="N4" s="34">
        <v>100</v>
      </c>
      <c r="O4" s="34">
        <v>100</v>
      </c>
      <c r="P4" s="34">
        <v>100</v>
      </c>
      <c r="Q4" s="34">
        <v>100</v>
      </c>
      <c r="R4" s="34">
        <v>100</v>
      </c>
      <c r="S4" s="34">
        <v>100</v>
      </c>
      <c r="T4" s="34">
        <v>100</v>
      </c>
      <c r="U4" s="34">
        <v>100</v>
      </c>
      <c r="V4" s="34">
        <v>100</v>
      </c>
      <c r="W4" s="34">
        <v>100</v>
      </c>
      <c r="X4" s="34">
        <v>99.999999999999986</v>
      </c>
    </row>
    <row r="5" spans="2:25" ht="15" customHeight="1">
      <c r="B5" s="50" t="s">
        <v>47</v>
      </c>
      <c r="C5" s="34">
        <v>3.5167285502074845</v>
      </c>
      <c r="D5" s="34">
        <v>3.6719494701637099</v>
      </c>
      <c r="E5" s="34">
        <v>3.930180090233673</v>
      </c>
      <c r="F5" s="34">
        <v>4.0912567714578048</v>
      </c>
      <c r="G5" s="34">
        <v>4.1348669520130361</v>
      </c>
      <c r="H5" s="34">
        <v>3.6994424187648125</v>
      </c>
      <c r="I5" s="34">
        <v>3.6245499472499527</v>
      </c>
      <c r="J5" s="34">
        <v>3.5597927769471638</v>
      </c>
      <c r="K5" s="34">
        <v>3.2129243754513306</v>
      </c>
      <c r="L5" s="34">
        <v>3.4666536775470957</v>
      </c>
      <c r="M5" s="34">
        <v>3.309980740672906</v>
      </c>
      <c r="N5" s="34">
        <v>3.2568558937446963</v>
      </c>
      <c r="O5" s="34">
        <v>3.3928232792324633</v>
      </c>
      <c r="P5" s="34">
        <v>3.7622357308856582</v>
      </c>
      <c r="Q5" s="34">
        <v>4.6283635013869722</v>
      </c>
      <c r="R5" s="34">
        <v>4.6983431008116767</v>
      </c>
      <c r="S5" s="34">
        <v>3.7700848941831744</v>
      </c>
      <c r="T5" s="34">
        <v>3.6162250061254242</v>
      </c>
      <c r="U5" s="34">
        <v>4.5475473270767894</v>
      </c>
      <c r="V5" s="34">
        <v>4.5069666197854854</v>
      </c>
      <c r="W5" s="34">
        <v>5.865775994163096</v>
      </c>
      <c r="X5" s="34">
        <v>5.3579573734663288</v>
      </c>
      <c r="Y5" s="61"/>
    </row>
    <row r="6" spans="2:25" ht="15" customHeight="1">
      <c r="B6" s="51" t="s">
        <v>48</v>
      </c>
      <c r="C6" s="34">
        <v>36.602119355363328</v>
      </c>
      <c r="D6" s="34">
        <v>36.375410735867703</v>
      </c>
      <c r="E6" s="34">
        <v>36.654777802853729</v>
      </c>
      <c r="F6" s="34">
        <v>38.011749649593838</v>
      </c>
      <c r="G6" s="34">
        <v>39.197742993215023</v>
      </c>
      <c r="H6" s="34">
        <v>38.955786993132094</v>
      </c>
      <c r="I6" s="34">
        <v>39.001931062816027</v>
      </c>
      <c r="J6" s="34">
        <v>32.054673624047126</v>
      </c>
      <c r="K6" s="34">
        <v>38.599757435960591</v>
      </c>
      <c r="L6" s="34">
        <v>43.152953571223385</v>
      </c>
      <c r="M6" s="34">
        <v>42.667883422540527</v>
      </c>
      <c r="N6" s="34">
        <v>40.46772178902571</v>
      </c>
      <c r="O6" s="34">
        <v>38.899722058832516</v>
      </c>
      <c r="P6" s="34">
        <v>31.05761771262766</v>
      </c>
      <c r="Q6" s="34">
        <v>24.494819100948071</v>
      </c>
      <c r="R6" s="34">
        <v>22.311772357502825</v>
      </c>
      <c r="S6" s="34">
        <v>32.351817163608679</v>
      </c>
      <c r="T6" s="34">
        <v>26.549093172214704</v>
      </c>
      <c r="U6" s="34">
        <v>27.397520705805789</v>
      </c>
      <c r="V6" s="34">
        <v>38.319908535334939</v>
      </c>
      <c r="W6" s="34">
        <v>29.731512164983066</v>
      </c>
      <c r="X6" s="34">
        <v>28.533434238514708</v>
      </c>
      <c r="Y6" s="61"/>
    </row>
    <row r="7" spans="2:25" ht="15" customHeight="1">
      <c r="B7" s="52" t="s">
        <v>37</v>
      </c>
      <c r="C7" s="35">
        <v>7.1380310251276251</v>
      </c>
      <c r="D7" s="35">
        <v>7.4724565634541271</v>
      </c>
      <c r="E7" s="35">
        <v>8.9485078671888463</v>
      </c>
      <c r="F7" s="35">
        <v>11.7256106293428</v>
      </c>
      <c r="G7" s="35">
        <v>12.632776025558243</v>
      </c>
      <c r="H7" s="35">
        <v>14.154151867240536</v>
      </c>
      <c r="I7" s="35">
        <v>17.737947169853687</v>
      </c>
      <c r="J7" s="35">
        <v>9.8226362566040173</v>
      </c>
      <c r="K7" s="35">
        <v>18.585653834395732</v>
      </c>
      <c r="L7" s="35">
        <v>26.059229740089435</v>
      </c>
      <c r="M7" s="35">
        <v>26.467586977873257</v>
      </c>
      <c r="N7" s="35">
        <v>24.21609724916544</v>
      </c>
      <c r="O7" s="35">
        <v>23.267879546356308</v>
      </c>
      <c r="P7" s="35">
        <v>12.988235186079445</v>
      </c>
      <c r="Q7" s="35">
        <v>4.8461884629399146</v>
      </c>
      <c r="R7" s="35">
        <v>6.0511153805572304</v>
      </c>
      <c r="S7" s="35">
        <v>14.873292277037436</v>
      </c>
      <c r="T7" s="35">
        <v>9.8909561920581197</v>
      </c>
      <c r="U7" s="35">
        <v>9.8001083790131069</v>
      </c>
      <c r="V7" s="35">
        <v>18.370214437797298</v>
      </c>
      <c r="W7" s="35">
        <v>11.948910790974384</v>
      </c>
      <c r="X7" s="35">
        <v>10.248521317076511</v>
      </c>
      <c r="Y7" s="61"/>
    </row>
    <row r="8" spans="2:25" ht="15" customHeight="1">
      <c r="B8" s="52" t="s">
        <v>38</v>
      </c>
      <c r="C8" s="35">
        <v>17.761603258035883</v>
      </c>
      <c r="D8" s="35">
        <v>19.965325635347138</v>
      </c>
      <c r="E8" s="35">
        <v>19.442434583926012</v>
      </c>
      <c r="F8" s="35">
        <v>18.876162064459649</v>
      </c>
      <c r="G8" s="35">
        <v>17.413995600916007</v>
      </c>
      <c r="H8" s="35">
        <v>17.063966248798025</v>
      </c>
      <c r="I8" s="35">
        <v>14.03445536573297</v>
      </c>
      <c r="J8" s="35">
        <v>12.640201223216307</v>
      </c>
      <c r="K8" s="35">
        <v>11.415186178423101</v>
      </c>
      <c r="L8" s="35">
        <v>9.5173304479655947</v>
      </c>
      <c r="M8" s="35">
        <v>8.169748657975143</v>
      </c>
      <c r="N8" s="35">
        <v>8.3279753391844906</v>
      </c>
      <c r="O8" s="35">
        <v>8.9629130682788816</v>
      </c>
      <c r="P8" s="35">
        <v>10.538366379525076</v>
      </c>
      <c r="Q8" s="35">
        <v>12.036807767953801</v>
      </c>
      <c r="R8" s="35">
        <v>8.9613090606644761</v>
      </c>
      <c r="S8" s="35">
        <v>11.379006206589363</v>
      </c>
      <c r="T8" s="35">
        <v>9.5788391931436365</v>
      </c>
      <c r="U8" s="35">
        <v>9.1197399204190361</v>
      </c>
      <c r="V8" s="35">
        <v>13.98594618629318</v>
      </c>
      <c r="W8" s="35">
        <v>11.555837364745749</v>
      </c>
      <c r="X8" s="35">
        <v>11.238941904444861</v>
      </c>
      <c r="Y8" s="61"/>
    </row>
    <row r="9" spans="2:25" ht="15" customHeight="1">
      <c r="B9" s="52" t="s">
        <v>39</v>
      </c>
      <c r="C9" s="35">
        <v>4.4761593387055347</v>
      </c>
      <c r="D9" s="35">
        <v>4.3333675029962402</v>
      </c>
      <c r="E9" s="35">
        <v>3.7833274864660726</v>
      </c>
      <c r="F9" s="35">
        <v>3.3606647506494003</v>
      </c>
      <c r="G9" s="35">
        <v>3.3455021552597755</v>
      </c>
      <c r="H9" s="35">
        <v>2.9727581605680808</v>
      </c>
      <c r="I9" s="35">
        <v>2.6915708878921709</v>
      </c>
      <c r="J9" s="35">
        <v>2.6181910121139387</v>
      </c>
      <c r="K9" s="35">
        <v>2.316327159767666</v>
      </c>
      <c r="L9" s="35">
        <v>2.0164642201995182</v>
      </c>
      <c r="M9" s="35">
        <v>1.6266994125145782</v>
      </c>
      <c r="N9" s="35">
        <v>1.5988080262876017</v>
      </c>
      <c r="O9" s="35">
        <v>1.4833637489132534</v>
      </c>
      <c r="P9" s="35">
        <v>2.1417275181916255</v>
      </c>
      <c r="Q9" s="35">
        <v>2.6937620444483992</v>
      </c>
      <c r="R9" s="35">
        <v>2.7405551172942428</v>
      </c>
      <c r="S9" s="35">
        <v>2.4140412737818964</v>
      </c>
      <c r="T9" s="35">
        <v>2.5404545448987275</v>
      </c>
      <c r="U9" s="35">
        <v>3.1215790314995937</v>
      </c>
      <c r="V9" s="35">
        <v>2.4024028456813831</v>
      </c>
      <c r="W9" s="35">
        <v>2.3434222658312236</v>
      </c>
      <c r="X9" s="35">
        <v>2.838934862310337</v>
      </c>
      <c r="Y9" s="61"/>
    </row>
    <row r="10" spans="2:25" ht="15" customHeight="1">
      <c r="B10" s="52" t="s">
        <v>40</v>
      </c>
      <c r="C10" s="35">
        <v>7.2263257334942832</v>
      </c>
      <c r="D10" s="35">
        <v>4.6042610340702002</v>
      </c>
      <c r="E10" s="35">
        <v>4.480507865272803</v>
      </c>
      <c r="F10" s="35">
        <v>4.0493122051419874</v>
      </c>
      <c r="G10" s="35">
        <v>5.8054692114809967</v>
      </c>
      <c r="H10" s="35">
        <v>4.7649107165254483</v>
      </c>
      <c r="I10" s="35">
        <v>4.5379576393371961</v>
      </c>
      <c r="J10" s="35">
        <v>6.9736451321128623</v>
      </c>
      <c r="K10" s="35">
        <v>6.282590263374094</v>
      </c>
      <c r="L10" s="35">
        <v>5.5599291629688334</v>
      </c>
      <c r="M10" s="35">
        <v>6.4038483741775574</v>
      </c>
      <c r="N10" s="35">
        <v>6.3248411743881805</v>
      </c>
      <c r="O10" s="35">
        <v>5.1855656952840778</v>
      </c>
      <c r="P10" s="35">
        <v>5.3892886288315101</v>
      </c>
      <c r="Q10" s="35">
        <v>4.9180608256059566</v>
      </c>
      <c r="R10" s="35">
        <v>4.5587927989868771</v>
      </c>
      <c r="S10" s="35">
        <v>3.685477406199984</v>
      </c>
      <c r="T10" s="35">
        <v>4.5388432421142193</v>
      </c>
      <c r="U10" s="35">
        <v>5.3560933748740513</v>
      </c>
      <c r="V10" s="35">
        <v>3.5613450655630761</v>
      </c>
      <c r="W10" s="35">
        <v>3.883341743431707</v>
      </c>
      <c r="X10" s="35">
        <v>4.2070361546829975</v>
      </c>
      <c r="Y10" s="61"/>
    </row>
    <row r="11" spans="2:25" ht="15" customHeight="1">
      <c r="B11" s="51" t="s">
        <v>49</v>
      </c>
      <c r="C11" s="34">
        <v>59.88115209442919</v>
      </c>
      <c r="D11" s="34">
        <v>59.952639793968572</v>
      </c>
      <c r="E11" s="34">
        <v>59.415042106912594</v>
      </c>
      <c r="F11" s="34">
        <v>57.896993578948383</v>
      </c>
      <c r="G11" s="34">
        <v>56.66739005477195</v>
      </c>
      <c r="H11" s="34">
        <v>57.344770588103096</v>
      </c>
      <c r="I11" s="34">
        <v>57.373518989934027</v>
      </c>
      <c r="J11" s="34">
        <v>64.385533599005697</v>
      </c>
      <c r="K11" s="34">
        <v>58.18731818858808</v>
      </c>
      <c r="L11" s="34">
        <v>53.380392751229508</v>
      </c>
      <c r="M11" s="34">
        <v>54.022135836786553</v>
      </c>
      <c r="N11" s="34">
        <v>56.275422317229605</v>
      </c>
      <c r="O11" s="34">
        <v>57.707454661935017</v>
      </c>
      <c r="P11" s="34">
        <v>65.180146556486676</v>
      </c>
      <c r="Q11" s="34">
        <v>70.876817397664965</v>
      </c>
      <c r="R11" s="34">
        <v>72.989884541685484</v>
      </c>
      <c r="S11" s="34">
        <v>63.878097942208143</v>
      </c>
      <c r="T11" s="34">
        <v>69.834681821659856</v>
      </c>
      <c r="U11" s="34">
        <v>68.054931967117412</v>
      </c>
      <c r="V11" s="34">
        <v>57.173124844879588</v>
      </c>
      <c r="W11" s="34">
        <v>64.402711840853826</v>
      </c>
      <c r="X11" s="34">
        <v>66.108608388018951</v>
      </c>
      <c r="Y11" s="61"/>
    </row>
    <row r="12" spans="2:25" ht="15" customHeight="1">
      <c r="B12" s="52" t="s">
        <v>41</v>
      </c>
      <c r="C12" s="35">
        <v>7.5229634745721849</v>
      </c>
      <c r="D12" s="35">
        <v>8.4969205438301483</v>
      </c>
      <c r="E12" s="35">
        <v>11.213985497982549</v>
      </c>
      <c r="F12" s="35">
        <v>11.954975024642396</v>
      </c>
      <c r="G12" s="35">
        <v>11.420754324987371</v>
      </c>
      <c r="H12" s="35">
        <v>11.233990264392737</v>
      </c>
      <c r="I12" s="35">
        <v>12.628972567575723</v>
      </c>
      <c r="J12" s="35">
        <v>14.992574872722539</v>
      </c>
      <c r="K12" s="35">
        <v>12.850278160551481</v>
      </c>
      <c r="L12" s="35">
        <v>12.21847127689948</v>
      </c>
      <c r="M12" s="35">
        <v>12.143035346283261</v>
      </c>
      <c r="N12" s="35">
        <v>11.932172730525162</v>
      </c>
      <c r="O12" s="35">
        <v>14.135773315594188</v>
      </c>
      <c r="P12" s="35">
        <v>14.899352509237925</v>
      </c>
      <c r="Q12" s="35">
        <v>14.455299997773432</v>
      </c>
      <c r="R12" s="35">
        <v>14.817784038417836</v>
      </c>
      <c r="S12" s="35">
        <v>14.443590565954759</v>
      </c>
      <c r="T12" s="35">
        <v>15.229389257141992</v>
      </c>
      <c r="U12" s="35">
        <v>15.233361945230007</v>
      </c>
      <c r="V12" s="35">
        <v>13.462135317726007</v>
      </c>
      <c r="W12" s="35">
        <v>14.865391458276441</v>
      </c>
      <c r="X12" s="35">
        <v>17.164988702474236</v>
      </c>
      <c r="Y12" s="61"/>
    </row>
    <row r="13" spans="2:25" ht="15" customHeight="1">
      <c r="B13" s="52" t="s">
        <v>42</v>
      </c>
      <c r="C13" s="35">
        <v>5.6665488391764498</v>
      </c>
      <c r="D13" s="35">
        <v>4.7010901037826249</v>
      </c>
      <c r="E13" s="35">
        <v>5.9953870628020951</v>
      </c>
      <c r="F13" s="35">
        <v>5.381577999924593</v>
      </c>
      <c r="G13" s="35">
        <v>4.6853980523770824</v>
      </c>
      <c r="H13" s="35">
        <v>4.6323189717001085</v>
      </c>
      <c r="I13" s="35">
        <v>5.0842128802292859</v>
      </c>
      <c r="J13" s="35">
        <v>5.1137746506115036</v>
      </c>
      <c r="K13" s="35">
        <v>5.240962329490614</v>
      </c>
      <c r="L13" s="35">
        <v>5.5761856783071622</v>
      </c>
      <c r="M13" s="35">
        <v>5.2809070777810989</v>
      </c>
      <c r="N13" s="35">
        <v>5.5529086724311725</v>
      </c>
      <c r="O13" s="35">
        <v>5.5552430739315248</v>
      </c>
      <c r="P13" s="35">
        <v>6.1790454198416551</v>
      </c>
      <c r="Q13" s="35">
        <v>6.6546650641263403</v>
      </c>
      <c r="R13" s="35">
        <v>6.7893836186232557</v>
      </c>
      <c r="S13" s="35">
        <v>5.8063744253633063</v>
      </c>
      <c r="T13" s="35">
        <v>6.507529603733146</v>
      </c>
      <c r="U13" s="35">
        <v>6.3647756086686629</v>
      </c>
      <c r="V13" s="35">
        <v>5.1052608938215904</v>
      </c>
      <c r="W13" s="35">
        <v>4.8161897677419994</v>
      </c>
      <c r="X13" s="35">
        <v>5.0635125796450389</v>
      </c>
      <c r="Y13" s="61"/>
    </row>
    <row r="14" spans="2:25" ht="15" customHeight="1">
      <c r="B14" s="52" t="s">
        <v>43</v>
      </c>
      <c r="C14" s="35">
        <v>2.9814695004228597</v>
      </c>
      <c r="D14" s="35">
        <v>3.0878006865033276</v>
      </c>
      <c r="E14" s="35">
        <v>2.7438557402123758</v>
      </c>
      <c r="F14" s="35">
        <v>2.8241996414584274</v>
      </c>
      <c r="G14" s="35">
        <v>2.5909420850011826</v>
      </c>
      <c r="H14" s="35">
        <v>2.44025146723083</v>
      </c>
      <c r="I14" s="35">
        <v>1.8203753400924851</v>
      </c>
      <c r="J14" s="35">
        <v>1.8504742213671828</v>
      </c>
      <c r="K14" s="35">
        <v>1.6734705569523378</v>
      </c>
      <c r="L14" s="35">
        <v>1.4573759559267647</v>
      </c>
      <c r="M14" s="35">
        <v>1.4750957905925823</v>
      </c>
      <c r="N14" s="35">
        <v>1.5015047629491294</v>
      </c>
      <c r="O14" s="35">
        <v>1.8099944436350921</v>
      </c>
      <c r="P14" s="35">
        <v>1.7648947221118205</v>
      </c>
      <c r="Q14" s="35">
        <v>2.0756767185496963</v>
      </c>
      <c r="R14" s="35">
        <v>1.8990806039334089</v>
      </c>
      <c r="S14" s="35">
        <v>1.7128308252509008</v>
      </c>
      <c r="T14" s="35">
        <v>1.7896034044600901</v>
      </c>
      <c r="U14" s="35">
        <v>1.9770154373227655</v>
      </c>
      <c r="V14" s="35">
        <v>1.6421557396536033</v>
      </c>
      <c r="W14" s="35">
        <v>2.0127935832139099</v>
      </c>
      <c r="X14" s="35">
        <v>1.6969358654685578</v>
      </c>
      <c r="Y14" s="61"/>
    </row>
    <row r="15" spans="2:25" ht="15" customHeight="1">
      <c r="B15" s="52" t="s">
        <v>44</v>
      </c>
      <c r="C15" s="35">
        <v>3.4260683244937575</v>
      </c>
      <c r="D15" s="35">
        <v>3.4901894968340992</v>
      </c>
      <c r="E15" s="35">
        <v>3.0187418261519579</v>
      </c>
      <c r="F15" s="35">
        <v>3.1567029935520652</v>
      </c>
      <c r="G15" s="35">
        <v>3.1601194027644453</v>
      </c>
      <c r="H15" s="35">
        <v>3.1860158594380428</v>
      </c>
      <c r="I15" s="35">
        <v>2.5956156360526337</v>
      </c>
      <c r="J15" s="35">
        <v>3.0398526056613213</v>
      </c>
      <c r="K15" s="35">
        <v>2.7546526118110726</v>
      </c>
      <c r="L15" s="35">
        <v>2.2846728015829565</v>
      </c>
      <c r="M15" s="35">
        <v>2.3525038587674825</v>
      </c>
      <c r="N15" s="35">
        <v>2.4820336818270685</v>
      </c>
      <c r="O15" s="35">
        <v>2.6571937243301966</v>
      </c>
      <c r="P15" s="35">
        <v>3.2460818543385019</v>
      </c>
      <c r="Q15" s="35">
        <v>4.2221464782661196</v>
      </c>
      <c r="R15" s="35">
        <v>4.4136801681673612</v>
      </c>
      <c r="S15" s="35">
        <v>3.7553961173404264</v>
      </c>
      <c r="T15" s="35">
        <v>4.3636894103808723</v>
      </c>
      <c r="U15" s="35">
        <v>4.3035592959403628</v>
      </c>
      <c r="V15" s="35">
        <v>3.0966596417338796</v>
      </c>
      <c r="W15" s="35">
        <v>4.1899240567334042</v>
      </c>
      <c r="X15" s="35">
        <v>4.1429585252671997</v>
      </c>
      <c r="Y15" s="61"/>
    </row>
    <row r="16" spans="2:25" ht="15" customHeight="1">
      <c r="B16" s="52" t="s">
        <v>45</v>
      </c>
      <c r="C16" s="35">
        <v>11.305760255285412</v>
      </c>
      <c r="D16" s="35">
        <v>10.63555109616059</v>
      </c>
      <c r="E16" s="35">
        <v>9.3059123327476669</v>
      </c>
      <c r="F16" s="35">
        <v>8.5183050330337498</v>
      </c>
      <c r="G16" s="35">
        <v>7.7845808248100052</v>
      </c>
      <c r="H16" s="35">
        <v>7.523323299154054</v>
      </c>
      <c r="I16" s="35">
        <v>6.998242076357192</v>
      </c>
      <c r="J16" s="35">
        <v>8.0057075209300184</v>
      </c>
      <c r="K16" s="35">
        <v>7.0903376809342999</v>
      </c>
      <c r="L16" s="35">
        <v>6.4000765518079357</v>
      </c>
      <c r="M16" s="35">
        <v>6.5565225243280549</v>
      </c>
      <c r="N16" s="35">
        <v>7.6115648672897054</v>
      </c>
      <c r="O16" s="35">
        <v>6.9511420031116016</v>
      </c>
      <c r="P16" s="35">
        <v>9.4842848318999842</v>
      </c>
      <c r="Q16" s="35">
        <v>10.357622203800425</v>
      </c>
      <c r="R16" s="35">
        <v>10.430789503438621</v>
      </c>
      <c r="S16" s="35">
        <v>8.6111573915432515</v>
      </c>
      <c r="T16" s="35">
        <v>9.3457443309626562</v>
      </c>
      <c r="U16" s="35">
        <v>9.5640141506606806</v>
      </c>
      <c r="V16" s="35">
        <v>7.9236630201890828</v>
      </c>
      <c r="W16" s="35">
        <v>9.0844385426991057</v>
      </c>
      <c r="X16" s="35">
        <v>8.2815244415131506</v>
      </c>
      <c r="Y16" s="61"/>
    </row>
    <row r="17" spans="2:25" ht="15" customHeight="1">
      <c r="B17" s="52" t="s">
        <v>46</v>
      </c>
      <c r="C17" s="35">
        <v>16.093761110858956</v>
      </c>
      <c r="D17" s="35">
        <v>17.14987589852625</v>
      </c>
      <c r="E17" s="35">
        <v>15.66302740067314</v>
      </c>
      <c r="F17" s="35">
        <v>15.739397113718603</v>
      </c>
      <c r="G17" s="35">
        <v>15.342465920598089</v>
      </c>
      <c r="H17" s="35">
        <v>16.098511657362511</v>
      </c>
      <c r="I17" s="35">
        <v>15.453803745078323</v>
      </c>
      <c r="J17" s="35">
        <v>17.240297262825283</v>
      </c>
      <c r="K17" s="35">
        <v>15.944543512552785</v>
      </c>
      <c r="L17" s="35">
        <v>13.965002887948339</v>
      </c>
      <c r="M17" s="35">
        <v>13.966907189414124</v>
      </c>
      <c r="N17" s="35">
        <v>15.031386803462093</v>
      </c>
      <c r="O17" s="35">
        <v>14.040178791855951</v>
      </c>
      <c r="P17" s="35">
        <v>15.798523977593668</v>
      </c>
      <c r="Q17" s="35">
        <v>17.747881412091424</v>
      </c>
      <c r="R17" s="35">
        <v>17.418047998030652</v>
      </c>
      <c r="S17" s="35">
        <v>15.247200415328123</v>
      </c>
      <c r="T17" s="35">
        <v>16.506746324212628</v>
      </c>
      <c r="U17" s="35">
        <v>16.623535972825586</v>
      </c>
      <c r="V17" s="35">
        <v>13.146951263240409</v>
      </c>
      <c r="W17" s="35">
        <v>15.22713042865834</v>
      </c>
      <c r="X17" s="35">
        <v>15.176070302660591</v>
      </c>
      <c r="Y17" s="61"/>
    </row>
    <row r="18" spans="2:25" ht="15" customHeight="1">
      <c r="B18" s="54" t="s">
        <v>123</v>
      </c>
      <c r="C18" s="36">
        <v>12.884580589619565</v>
      </c>
      <c r="D18" s="36">
        <v>12.391211968331532</v>
      </c>
      <c r="E18" s="36">
        <v>11.474132246342807</v>
      </c>
      <c r="F18" s="36">
        <v>10.321835772618545</v>
      </c>
      <c r="G18" s="36">
        <v>11.683129444233769</v>
      </c>
      <c r="H18" s="36">
        <v>12.230359068824809</v>
      </c>
      <c r="I18" s="36">
        <v>12.792296744548379</v>
      </c>
      <c r="J18" s="36">
        <v>14.14285246488785</v>
      </c>
      <c r="K18" s="36">
        <v>12.633073336295483</v>
      </c>
      <c r="L18" s="36">
        <v>11.478607598756877</v>
      </c>
      <c r="M18" s="36">
        <v>12.247164049619954</v>
      </c>
      <c r="N18" s="36">
        <v>12.163850798745269</v>
      </c>
      <c r="O18" s="36">
        <v>12.557929309476467</v>
      </c>
      <c r="P18" s="36">
        <v>13.807963241463112</v>
      </c>
      <c r="Q18" s="36">
        <v>15.363525523057527</v>
      </c>
      <c r="R18" s="36">
        <v>17.221118611074353</v>
      </c>
      <c r="S18" s="36">
        <v>14.301548201427385</v>
      </c>
      <c r="T18" s="36">
        <v>16.091979490768473</v>
      </c>
      <c r="U18" s="36">
        <v>13.988669556469347</v>
      </c>
      <c r="V18" s="36">
        <v>12.796298968515012</v>
      </c>
      <c r="W18" s="36">
        <v>14.20684400353063</v>
      </c>
      <c r="X18" s="36">
        <v>14.58261797099018</v>
      </c>
      <c r="Y18" s="61"/>
    </row>
    <row r="19" spans="2:25">
      <c r="B19" s="48" t="s">
        <v>103</v>
      </c>
      <c r="C19" s="48"/>
      <c r="D19" s="48"/>
      <c r="E19" s="48"/>
      <c r="F19" s="48"/>
      <c r="G19" s="48"/>
      <c r="H19" s="48"/>
      <c r="I19" s="48"/>
      <c r="J19" s="48"/>
    </row>
    <row r="20" spans="2:25">
      <c r="B20" s="48" t="s">
        <v>104</v>
      </c>
      <c r="C20" s="48"/>
      <c r="D20" s="48"/>
      <c r="E20" s="48"/>
      <c r="F20" s="48"/>
      <c r="G20" s="48"/>
      <c r="H20" s="48"/>
      <c r="I20" s="48"/>
      <c r="J20" s="48"/>
    </row>
    <row r="21" spans="2:25">
      <c r="C21" s="62"/>
      <c r="D21" s="62"/>
      <c r="E21" s="62"/>
      <c r="F21" s="62"/>
      <c r="G21" s="62"/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62"/>
      <c r="W21" s="62"/>
      <c r="X21" s="62"/>
    </row>
    <row r="22" spans="2:25">
      <c r="C22" s="62"/>
      <c r="D22" s="62"/>
      <c r="E22" s="62"/>
      <c r="F22" s="62"/>
      <c r="G22" s="62"/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62"/>
      <c r="U22" s="62"/>
      <c r="V22" s="62"/>
      <c r="W22" s="62"/>
      <c r="X22" s="62"/>
    </row>
    <row r="23" spans="2:25"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</row>
    <row r="24" spans="2:25"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  <c r="O24" s="62"/>
      <c r="P24" s="62"/>
      <c r="Q24" s="62"/>
      <c r="R24" s="62"/>
      <c r="S24" s="62"/>
      <c r="T24" s="62"/>
      <c r="U24" s="62"/>
      <c r="V24" s="62"/>
      <c r="W24" s="62"/>
      <c r="X24" s="62"/>
    </row>
    <row r="25" spans="2:25">
      <c r="C25" s="62"/>
      <c r="D25" s="62"/>
      <c r="E25" s="62"/>
      <c r="F25" s="62"/>
      <c r="G25" s="62"/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2"/>
      <c r="T25" s="62"/>
      <c r="U25" s="62"/>
      <c r="V25" s="62"/>
      <c r="W25" s="62"/>
      <c r="X25" s="62"/>
    </row>
    <row r="26" spans="2:25">
      <c r="C26" s="62"/>
      <c r="D26" s="62"/>
      <c r="E26" s="62"/>
      <c r="F26" s="62"/>
      <c r="G26" s="62"/>
      <c r="H26" s="62"/>
      <c r="I26" s="62"/>
      <c r="J26" s="62"/>
      <c r="K26" s="62"/>
      <c r="L26" s="62"/>
      <c r="M26" s="62"/>
      <c r="N26" s="62"/>
      <c r="O26" s="62"/>
      <c r="P26" s="62"/>
      <c r="Q26" s="62"/>
      <c r="R26" s="62"/>
      <c r="S26" s="62"/>
      <c r="T26" s="62"/>
      <c r="U26" s="62"/>
      <c r="V26" s="62"/>
      <c r="W26" s="62"/>
      <c r="X26" s="62"/>
    </row>
    <row r="27" spans="2:25">
      <c r="C27" s="62"/>
      <c r="D27" s="62"/>
      <c r="E27" s="62"/>
      <c r="F27" s="62"/>
      <c r="G27" s="62"/>
      <c r="H27" s="62"/>
      <c r="I27" s="62"/>
      <c r="J27" s="62"/>
      <c r="K27" s="62"/>
      <c r="L27" s="62"/>
      <c r="M27" s="62"/>
      <c r="N27" s="62"/>
      <c r="O27" s="62"/>
      <c r="P27" s="62"/>
      <c r="Q27" s="62"/>
      <c r="R27" s="62"/>
      <c r="S27" s="62"/>
      <c r="T27" s="62"/>
      <c r="U27" s="62"/>
      <c r="V27" s="62"/>
      <c r="W27" s="62"/>
      <c r="X27" s="62"/>
    </row>
    <row r="28" spans="2:25"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</row>
    <row r="29" spans="2:25">
      <c r="C29" s="62"/>
      <c r="D29" s="62"/>
      <c r="E29" s="62"/>
      <c r="F29" s="62"/>
      <c r="G29" s="62"/>
      <c r="H29" s="62"/>
      <c r="I29" s="62"/>
      <c r="J29" s="62"/>
      <c r="K29" s="62"/>
      <c r="L29" s="62"/>
      <c r="M29" s="62"/>
      <c r="N29" s="62"/>
      <c r="O29" s="62"/>
      <c r="P29" s="62"/>
      <c r="Q29" s="62"/>
      <c r="R29" s="62"/>
      <c r="S29" s="62"/>
      <c r="T29" s="62"/>
      <c r="U29" s="62"/>
      <c r="V29" s="62"/>
      <c r="W29" s="62"/>
      <c r="X29" s="62"/>
    </row>
    <row r="30" spans="2:25">
      <c r="C30" s="62"/>
      <c r="D30" s="62"/>
      <c r="E30" s="62"/>
      <c r="F30" s="62"/>
      <c r="G30" s="62"/>
      <c r="H30" s="62"/>
      <c r="I30" s="62"/>
      <c r="J30" s="62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2"/>
      <c r="V30" s="62"/>
      <c r="W30" s="62"/>
      <c r="X30" s="62"/>
    </row>
    <row r="31" spans="2:25"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</row>
    <row r="32" spans="2:25">
      <c r="C32" s="62"/>
      <c r="D32" s="62"/>
      <c r="E32" s="62"/>
      <c r="F32" s="62"/>
      <c r="G32" s="62"/>
      <c r="H32" s="62"/>
      <c r="I32" s="62"/>
      <c r="J32" s="62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62"/>
      <c r="W32" s="62"/>
      <c r="X32" s="62"/>
    </row>
    <row r="33" spans="3:24">
      <c r="C33" s="62"/>
      <c r="D33" s="62"/>
      <c r="E33" s="62"/>
      <c r="F33" s="62"/>
      <c r="G33" s="62"/>
      <c r="H33" s="62"/>
      <c r="I33" s="62"/>
      <c r="J33" s="62"/>
      <c r="K33" s="62"/>
      <c r="L33" s="62"/>
      <c r="M33" s="62"/>
      <c r="N33" s="62"/>
      <c r="O33" s="62"/>
      <c r="P33" s="62"/>
      <c r="Q33" s="62"/>
      <c r="R33" s="62"/>
      <c r="S33" s="62"/>
      <c r="T33" s="62"/>
      <c r="U33" s="62"/>
      <c r="V33" s="62"/>
      <c r="W33" s="62"/>
      <c r="X33" s="62"/>
    </row>
    <row r="34" spans="3:24">
      <c r="C34" s="62"/>
      <c r="D34" s="62"/>
      <c r="E34" s="62"/>
      <c r="F34" s="62"/>
      <c r="G34" s="62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</row>
    <row r="35" spans="3:24"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  <c r="P35" s="62"/>
      <c r="Q35" s="62"/>
      <c r="R35" s="62"/>
      <c r="S35" s="62"/>
      <c r="T35" s="62"/>
      <c r="U35" s="62"/>
      <c r="V35" s="62"/>
      <c r="W35" s="62"/>
      <c r="X35" s="62"/>
    </row>
    <row r="36" spans="3:24"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</row>
    <row r="37" spans="3:24"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</row>
    <row r="38" spans="3:24">
      <c r="C38" s="62"/>
      <c r="D38" s="62"/>
      <c r="E38" s="62"/>
      <c r="F38" s="62"/>
      <c r="G38" s="62"/>
      <c r="H38" s="62"/>
      <c r="I38" s="62"/>
      <c r="J38" s="62"/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62"/>
      <c r="V38" s="62"/>
      <c r="W38" s="62"/>
      <c r="X38" s="62"/>
    </row>
  </sheetData>
  <mergeCells count="1">
    <mergeCell ref="A1:A1048576"/>
  </mergeCells>
  <conditionalFormatting sqref="B4:X18">
    <cfRule type="expression" dxfId="1" priority="1">
      <formula>MOD(ROW(),2)=1</formula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B07B03-3A68-4B97-AF6F-E81723A1FA69}">
  <dimension ref="A1:P11"/>
  <sheetViews>
    <sheetView workbookViewId="0">
      <selection activeCell="O16" sqref="O16"/>
    </sheetView>
  </sheetViews>
  <sheetFormatPr defaultRowHeight="14.4"/>
  <cols>
    <col min="1" max="1" width="13.109375" bestFit="1" customWidth="1"/>
  </cols>
  <sheetData>
    <row r="1" spans="1:16">
      <c r="A1" s="6" t="s">
        <v>120</v>
      </c>
    </row>
    <row r="2" spans="1:16">
      <c r="B2">
        <v>2011</v>
      </c>
      <c r="C2">
        <v>2012</v>
      </c>
      <c r="D2">
        <v>2013</v>
      </c>
      <c r="E2">
        <v>2014</v>
      </c>
      <c r="F2">
        <v>2015</v>
      </c>
      <c r="G2">
        <v>2016</v>
      </c>
      <c r="H2">
        <v>2017</v>
      </c>
      <c r="I2">
        <v>2018</v>
      </c>
      <c r="J2">
        <v>2019</v>
      </c>
      <c r="K2">
        <v>2020</v>
      </c>
      <c r="L2">
        <v>2021</v>
      </c>
      <c r="M2">
        <v>2022</v>
      </c>
      <c r="N2">
        <v>2023</v>
      </c>
    </row>
    <row r="3" spans="1:16">
      <c r="A3" t="s">
        <v>51</v>
      </c>
      <c r="B3" s="2">
        <f>'2.4'!L4</f>
        <v>3.9744230794471092</v>
      </c>
      <c r="C3" s="2">
        <f>'2.4'!M4</f>
        <v>1.9211759850946031</v>
      </c>
      <c r="D3" s="2">
        <f>'2.4'!N4</f>
        <v>3.0048226702888536</v>
      </c>
      <c r="E3" s="2">
        <f>'2.4'!O4</f>
        <v>0.50395655751429569</v>
      </c>
      <c r="F3" s="2">
        <f>'2.4'!P4</f>
        <v>-3.5457770257123267</v>
      </c>
      <c r="G3" s="2">
        <f>'2.4'!Q4</f>
        <v>-3.2759169063210747</v>
      </c>
      <c r="H3" s="2">
        <f>'2.4'!R4</f>
        <v>1.3228690539081267</v>
      </c>
      <c r="I3" s="2">
        <f>'2.4'!S4</f>
        <v>1.7836667613698953</v>
      </c>
      <c r="J3" s="2">
        <f>'2.4'!T4</f>
        <v>1.2207778227194543</v>
      </c>
      <c r="K3" s="2">
        <f>'2.4'!U4</f>
        <v>-3.2767587961291644</v>
      </c>
      <c r="L3" s="2">
        <f>'2.4'!V4</f>
        <v>4.7626043796914042</v>
      </c>
      <c r="M3" s="2">
        <f>'2.4'!W4</f>
        <v>3.0166943459020157</v>
      </c>
      <c r="N3" s="2">
        <f>'2.4'!X4</f>
        <v>3.2416578247917993</v>
      </c>
    </row>
    <row r="4" spans="1:16">
      <c r="A4" t="s">
        <v>52</v>
      </c>
      <c r="B4" s="2">
        <f>'2.4'!L23</f>
        <v>3.5036708511969827</v>
      </c>
      <c r="C4" s="2">
        <f>'2.4'!M23</f>
        <v>1.7983342807880831</v>
      </c>
      <c r="D4" s="2">
        <f>'2.4'!N23</f>
        <v>1.965410803333989</v>
      </c>
      <c r="E4" s="2">
        <f>'2.4'!O23</f>
        <v>-0.45951581799044128</v>
      </c>
      <c r="F4" s="2">
        <f>'2.4'!P23</f>
        <v>-3.7841027605669542</v>
      </c>
      <c r="G4" s="2">
        <f>'2.4'!Q23</f>
        <v>-3.2214193154462389</v>
      </c>
      <c r="H4" s="2">
        <f>'2.4'!R23</f>
        <v>0.16269890836748679</v>
      </c>
      <c r="I4" s="2">
        <f>'2.4'!S23</f>
        <v>1.4148209965889169</v>
      </c>
      <c r="J4" s="2">
        <f>'2.4'!T23</f>
        <v>1.0009257838871743</v>
      </c>
      <c r="K4" s="2">
        <f>'2.4'!U23</f>
        <v>-3.2995494371823253</v>
      </c>
      <c r="L4" s="2">
        <f>'2.4'!V23</f>
        <v>4.835799219575998</v>
      </c>
      <c r="M4" s="2">
        <f>'2.4'!W23</f>
        <v>3.3958404724945934</v>
      </c>
      <c r="N4" s="2">
        <f>'2.4'!X23</f>
        <v>2.7075123404662671</v>
      </c>
    </row>
    <row r="5" spans="1:16">
      <c r="A5" t="s">
        <v>22</v>
      </c>
      <c r="B5" s="2">
        <f>'2.4'!L25</f>
        <v>7.4069710726510696</v>
      </c>
      <c r="C5" s="2">
        <f>'2.4'!M25</f>
        <v>-0.72950882705528075</v>
      </c>
      <c r="D5" s="2">
        <f>'2.4'!N25</f>
        <v>-9.6276279777351981E-2</v>
      </c>
      <c r="E5" s="2">
        <f>'2.4'!O25</f>
        <v>3.3143130427251144</v>
      </c>
      <c r="F5" s="2">
        <f>'2.4'!P25</f>
        <v>-2.1000851018844968</v>
      </c>
      <c r="G5" s="2">
        <f>'2.4'!Q25</f>
        <v>-5.2366027283946455</v>
      </c>
      <c r="H5" s="2">
        <f>'2.4'!R25</f>
        <v>0.47110689343752288</v>
      </c>
      <c r="I5" s="2">
        <f>'2.4'!S25</f>
        <v>3.0465736377470298</v>
      </c>
      <c r="J5" s="2">
        <f>'2.4'!T25</f>
        <v>-3.755763612506724</v>
      </c>
      <c r="K5" s="2">
        <f>'2.4'!U25</f>
        <v>-4.4311050297148995</v>
      </c>
      <c r="L5" s="2">
        <f>'2.4'!V25</f>
        <v>5.9536930052013437</v>
      </c>
      <c r="M5" s="2">
        <f>'2.4'!W25</f>
        <v>-1.6970014175104464</v>
      </c>
      <c r="N5" s="2">
        <f>'2.4'!X25</f>
        <v>3.3922184036736525</v>
      </c>
    </row>
    <row r="11" spans="1:16">
      <c r="P11" s="44"/>
    </row>
  </sheetData>
  <pageMargins left="0.511811024" right="0.511811024" top="0.78740157499999996" bottom="0.78740157499999996" header="0.31496062000000002" footer="0.31496062000000002"/>
  <pageSetup paperSize="9" orientation="portrait" verticalDpi="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086E7D-1B6D-4D16-A296-03C2BD17542D}">
  <dimension ref="A1:F32"/>
  <sheetViews>
    <sheetView topLeftCell="A4" workbookViewId="0">
      <selection activeCell="O16" sqref="O16"/>
    </sheetView>
  </sheetViews>
  <sheetFormatPr defaultRowHeight="14.4"/>
  <cols>
    <col min="1" max="1" width="23.5546875" customWidth="1"/>
    <col min="5" max="5" width="20.6640625" customWidth="1"/>
    <col min="6" max="6" width="10.33203125" customWidth="1"/>
  </cols>
  <sheetData>
    <row r="1" spans="1:6">
      <c r="E1" s="6" t="s">
        <v>121</v>
      </c>
    </row>
    <row r="3" spans="1:6">
      <c r="E3" t="s">
        <v>0</v>
      </c>
    </row>
    <row r="4" spans="1:6">
      <c r="B4">
        <v>2023</v>
      </c>
      <c r="F4">
        <f>B4</f>
        <v>2023</v>
      </c>
    </row>
    <row r="5" spans="1:6">
      <c r="A5" t="s">
        <v>4</v>
      </c>
      <c r="B5" s="2">
        <f>INDEX('2.4'!$C$4:$XFD$36,MATCH('G2'!A5,'2.4'!$B$4:$B$36,0),MATCH('G2'!$B$4,'2.4'!$C$3:$XFD$3,0))</f>
        <v>14.732576894421889</v>
      </c>
      <c r="D5">
        <v>1</v>
      </c>
      <c r="E5" t="str">
        <f>VLOOKUP(F5,CHOOSE({1,2},$B$5:$B$31,$A$5:$A$31),2,0)</f>
        <v>Acre</v>
      </c>
      <c r="F5" s="2">
        <f>LARGE($B$5:$B$31,D5)</f>
        <v>14.732576894421889</v>
      </c>
    </row>
    <row r="6" spans="1:6">
      <c r="A6" t="s">
        <v>17</v>
      </c>
      <c r="B6" s="2">
        <f>INDEX('2.4'!$C$4:$XFD$36,MATCH('G2'!A6,'2.4'!$B$4:$B$36,0),MATCH('G2'!$B$4,'2.4'!$C$3:$XFD$3,0))</f>
        <v>3.5371011659997009</v>
      </c>
      <c r="D6">
        <v>2</v>
      </c>
      <c r="E6" t="str">
        <f>VLOOKUP(F6,CHOOSE({1,2},$B$5:$B$31,$A$5:$A$31),2,0)</f>
        <v>Mato Grosso do Sul</v>
      </c>
      <c r="F6" s="2">
        <f t="shared" ref="F6:F31" si="0">LARGE($B$5:$B$31,D6)</f>
        <v>13.442695776064228</v>
      </c>
    </row>
    <row r="7" spans="1:6">
      <c r="A7" t="s">
        <v>8</v>
      </c>
      <c r="B7" s="2">
        <f>INDEX('2.4'!$C$4:$XFD$36,MATCH('G2'!A7,'2.4'!$B$4:$B$36,0),MATCH('G2'!$B$4,'2.4'!$C$3:$XFD$3,0))</f>
        <v>2.9060538908505906</v>
      </c>
      <c r="D7">
        <v>3</v>
      </c>
      <c r="E7" t="str">
        <f>VLOOKUP(F7,CHOOSE({1,2},$B$5:$B$31,$A$5:$A$31),2,0)</f>
        <v xml:space="preserve">Mato Grosso </v>
      </c>
      <c r="F7" s="2">
        <f t="shared" si="0"/>
        <v>12.880015984263981</v>
      </c>
    </row>
    <row r="8" spans="1:6">
      <c r="A8" t="s">
        <v>5</v>
      </c>
      <c r="B8" s="2">
        <f>INDEX('2.4'!$C$4:$XFD$36,MATCH('G2'!A8,'2.4'!$B$4:$B$36,0),MATCH('G2'!$B$4,'2.4'!$C$3:$XFD$3,0))</f>
        <v>2.0531869324735386</v>
      </c>
      <c r="D8">
        <v>4</v>
      </c>
      <c r="E8" t="str">
        <f>VLOOKUP(F8,CHOOSE({1,2},$B$5:$B$31,$A$5:$A$31),2,0)</f>
        <v>Tocantins</v>
      </c>
      <c r="F8" s="2">
        <f t="shared" si="0"/>
        <v>7.8903830250891538</v>
      </c>
    </row>
    <row r="9" spans="1:6">
      <c r="A9" t="s">
        <v>19</v>
      </c>
      <c r="B9" s="2">
        <f>INDEX('2.4'!$C$4:$XFD$36,MATCH('G2'!A9,'2.4'!$B$4:$B$36,0),MATCH('G2'!$B$4,'2.4'!$C$3:$XFD$3,0))</f>
        <v>2.2816346165956514</v>
      </c>
      <c r="D9">
        <v>5</v>
      </c>
      <c r="E9" t="str">
        <f>VLOOKUP(F9,CHOOSE({1,2},$B$5:$B$31,$A$5:$A$31),2,0)</f>
        <v>Rio de Janeiro</v>
      </c>
      <c r="F9" s="2">
        <f t="shared" si="0"/>
        <v>5.6526598221577906</v>
      </c>
    </row>
    <row r="10" spans="1:6">
      <c r="A10" t="s">
        <v>13</v>
      </c>
      <c r="B10" s="2">
        <f>INDEX('2.4'!$C$4:$XFD$36,MATCH('G2'!A10,'2.4'!$B$4:$B$36,0),MATCH('G2'!$B$4,'2.4'!$C$3:$XFD$3,0))</f>
        <v>3.0392839477496603</v>
      </c>
      <c r="D10">
        <v>6</v>
      </c>
      <c r="E10" t="str">
        <f>VLOOKUP(F10,CHOOSE({1,2},$B$5:$B$31,$A$5:$A$31),2,0)</f>
        <v>Goiás</v>
      </c>
      <c r="F10" s="2">
        <f t="shared" si="0"/>
        <v>4.8169532162786632</v>
      </c>
    </row>
    <row r="11" spans="1:6">
      <c r="A11" t="s">
        <v>33</v>
      </c>
      <c r="B11" s="2">
        <f>INDEX('2.4'!$C$4:$XFD$36,MATCH('G2'!A11,'2.4'!$B$4:$B$36,0),MATCH('G2'!$B$4,'2.4'!$C$3:$XFD$3,0))</f>
        <v>3.3034990068823822</v>
      </c>
      <c r="D11">
        <v>7</v>
      </c>
      <c r="E11" t="str">
        <f>VLOOKUP(F11,CHOOSE({1,2},$B$5:$B$31,$A$5:$A$31),2,0)</f>
        <v>Paraná</v>
      </c>
      <c r="F11" s="2">
        <f t="shared" si="0"/>
        <v>4.3079443334081091</v>
      </c>
    </row>
    <row r="12" spans="1:6">
      <c r="A12" t="s">
        <v>22</v>
      </c>
      <c r="B12" s="2">
        <f>INDEX('2.4'!$C$4:$XFD$36,MATCH('G2'!A12,'2.4'!$B$4:$B$36,0),MATCH('G2'!$B$4,'2.4'!$C$3:$XFD$3,0))</f>
        <v>3.3922184036736525</v>
      </c>
      <c r="D12">
        <v>8</v>
      </c>
      <c r="E12" t="str">
        <f>VLOOKUP(F12,CHOOSE({1,2},$B$5:$B$31,$A$5:$A$31),2,0)</f>
        <v>Rio Grande do Norte</v>
      </c>
      <c r="F12" s="2">
        <f t="shared" si="0"/>
        <v>4.2143058308696357</v>
      </c>
    </row>
    <row r="13" spans="1:6">
      <c r="A13" t="s">
        <v>32</v>
      </c>
      <c r="B13" s="2">
        <f>INDEX('2.4'!$C$4:$XFD$36,MATCH('G2'!A13,'2.4'!$B$4:$B$36,0),MATCH('G2'!$B$4,'2.4'!$C$3:$XFD$3,0))</f>
        <v>4.8169532162786632</v>
      </c>
      <c r="D13">
        <v>9</v>
      </c>
      <c r="E13" t="str">
        <f>VLOOKUP(F13,CHOOSE({1,2},$B$5:$B$31,$A$5:$A$31),2,0)</f>
        <v>Roraima</v>
      </c>
      <c r="F13" s="2">
        <f t="shared" si="0"/>
        <v>4.1578466107020207</v>
      </c>
    </row>
    <row r="14" spans="1:6">
      <c r="A14" t="s">
        <v>11</v>
      </c>
      <c r="B14" s="2">
        <f>INDEX('2.4'!$C$4:$XFD$36,MATCH('G2'!A14,'2.4'!$B$4:$B$36,0),MATCH('G2'!$B$4,'2.4'!$C$3:$XFD$3,0))</f>
        <v>3.5526630470618326</v>
      </c>
      <c r="D14">
        <v>10</v>
      </c>
      <c r="E14" t="str">
        <f>VLOOKUP(F14,CHOOSE({1,2},$B$5:$B$31,$A$5:$A$31),2,0)</f>
        <v>Maranhão</v>
      </c>
      <c r="F14" s="2">
        <f t="shared" si="0"/>
        <v>3.5526630470618326</v>
      </c>
    </row>
    <row r="15" spans="1:6">
      <c r="A15" t="s">
        <v>31</v>
      </c>
      <c r="B15" s="2">
        <f>INDEX('2.4'!$C$4:$XFD$36,MATCH('G2'!A15,'2.4'!$B$4:$B$36,0),MATCH('G2'!$B$4,'2.4'!$C$3:$XFD$3,0))</f>
        <v>12.880015984263981</v>
      </c>
      <c r="D15">
        <v>11</v>
      </c>
      <c r="E15" t="str">
        <f>VLOOKUP(F15,CHOOSE({1,2},$B$5:$B$31,$A$5:$A$31),2,0)</f>
        <v>Alagoas</v>
      </c>
      <c r="F15" s="2">
        <f t="shared" si="0"/>
        <v>3.5371011659997009</v>
      </c>
    </row>
    <row r="16" spans="1:6">
      <c r="A16" t="s">
        <v>30</v>
      </c>
      <c r="B16" s="2">
        <f>INDEX('2.4'!$C$4:$XFD$36,MATCH('G2'!A16,'2.4'!$B$4:$B$36,0),MATCH('G2'!$B$4,'2.4'!$C$3:$XFD$3,0))</f>
        <v>13.442695776064228</v>
      </c>
      <c r="D16">
        <v>12</v>
      </c>
      <c r="E16" t="str">
        <f>VLOOKUP(F16,CHOOSE({1,2},$B$5:$B$31,$A$5:$A$31),2,0)</f>
        <v>Minas Gerais</v>
      </c>
      <c r="F16" s="2">
        <f t="shared" si="0"/>
        <v>3.3948035323063008</v>
      </c>
    </row>
    <row r="17" spans="1:6">
      <c r="A17" t="s">
        <v>21</v>
      </c>
      <c r="B17" s="2">
        <f>INDEX('2.4'!$C$4:$XFD$36,MATCH('G2'!A17,'2.4'!$B$4:$B$36,0),MATCH('G2'!$B$4,'2.4'!$C$3:$XFD$3,0))</f>
        <v>3.3948035323063008</v>
      </c>
      <c r="D17">
        <v>13</v>
      </c>
      <c r="E17" t="str">
        <f>VLOOKUP(F17,CHOOSE({1,2},$B$5:$B$31,$A$5:$A$31),2,0)</f>
        <v>Espírito Santo</v>
      </c>
      <c r="F17" s="2">
        <f t="shared" si="0"/>
        <v>3.3922184036736525</v>
      </c>
    </row>
    <row r="18" spans="1:6">
      <c r="A18" t="s">
        <v>7</v>
      </c>
      <c r="B18" s="2">
        <f>INDEX('2.4'!$C$4:$XFD$36,MATCH('G2'!A18,'2.4'!$B$4:$B$36,0),MATCH('G2'!$B$4,'2.4'!$C$3:$XFD$3,0))</f>
        <v>1.3832847794676306</v>
      </c>
      <c r="D18">
        <v>14</v>
      </c>
      <c r="E18" t="str">
        <f>VLOOKUP(F18,CHOOSE({1,2},$B$5:$B$31,$A$5:$A$31),2,0)</f>
        <v>Distrito Federal</v>
      </c>
      <c r="F18" s="2">
        <f t="shared" si="0"/>
        <v>3.3034990068823822</v>
      </c>
    </row>
    <row r="19" spans="1:6">
      <c r="A19" t="s">
        <v>15</v>
      </c>
      <c r="B19" s="2">
        <f>INDEX('2.4'!$C$4:$XFD$36,MATCH('G2'!A19,'2.4'!$B$4:$B$36,0),MATCH('G2'!$B$4,'2.4'!$C$3:$XFD$3,0))</f>
        <v>2.9802659318966196</v>
      </c>
      <c r="D19">
        <v>15</v>
      </c>
      <c r="E19" t="str">
        <f>VLOOKUP(F19,CHOOSE({1,2},$B$5:$B$31,$A$5:$A$31),2,0)</f>
        <v>Sergipe</v>
      </c>
      <c r="F19" s="2">
        <f t="shared" si="0"/>
        <v>3.1181441305544455</v>
      </c>
    </row>
    <row r="20" spans="1:6">
      <c r="A20" t="s">
        <v>26</v>
      </c>
      <c r="B20" s="2">
        <f>INDEX('2.4'!$C$4:$XFD$36,MATCH('G2'!A20,'2.4'!$B$4:$B$36,0),MATCH('G2'!$B$4,'2.4'!$C$3:$XFD$3,0))</f>
        <v>4.3079443334081091</v>
      </c>
      <c r="D20">
        <v>16</v>
      </c>
      <c r="E20" t="str">
        <f>VLOOKUP(F20,CHOOSE({1,2},$B$5:$B$31,$A$5:$A$31),2,0)</f>
        <v>Piauí</v>
      </c>
      <c r="F20" s="2">
        <f t="shared" si="0"/>
        <v>3.0917873401666851</v>
      </c>
    </row>
    <row r="21" spans="1:6">
      <c r="A21" t="s">
        <v>16</v>
      </c>
      <c r="B21" s="2">
        <f>INDEX('2.4'!$C$4:$XFD$36,MATCH('G2'!A21,'2.4'!$B$4:$B$36,0),MATCH('G2'!$B$4,'2.4'!$C$3:$XFD$3,0))</f>
        <v>2.3998107311753003</v>
      </c>
      <c r="D21">
        <v>17</v>
      </c>
      <c r="E21" t="str">
        <f>VLOOKUP(F21,CHOOSE({1,2},$B$5:$B$31,$A$5:$A$31),2,0)</f>
        <v>Ceará</v>
      </c>
      <c r="F21" s="2">
        <f t="shared" si="0"/>
        <v>3.0392839477496603</v>
      </c>
    </row>
    <row r="22" spans="1:6">
      <c r="A22" t="s">
        <v>12</v>
      </c>
      <c r="B22" s="2">
        <f>INDEX('2.4'!$C$4:$XFD$36,MATCH('G2'!A22,'2.4'!$B$4:$B$36,0),MATCH('G2'!$B$4,'2.4'!$C$3:$XFD$3,0))</f>
        <v>3.0917873401666851</v>
      </c>
      <c r="D22">
        <v>18</v>
      </c>
      <c r="E22" t="str">
        <f>VLOOKUP(F22,CHOOSE({1,2},$B$5:$B$31,$A$5:$A$31),2,0)</f>
        <v>Paraíba</v>
      </c>
      <c r="F22" s="2">
        <f t="shared" si="0"/>
        <v>2.9802659318966196</v>
      </c>
    </row>
    <row r="23" spans="1:6">
      <c r="A23" t="s">
        <v>23</v>
      </c>
      <c r="B23" s="2">
        <f>INDEX('2.4'!$C$4:$XFD$36,MATCH('G2'!A23,'2.4'!$B$4:$B$36,0),MATCH('G2'!$B$4,'2.4'!$C$3:$XFD$3,0))</f>
        <v>5.6526598221577906</v>
      </c>
      <c r="D23">
        <v>19</v>
      </c>
      <c r="E23" t="str">
        <f>VLOOKUP(F23,CHOOSE({1,2},$B$5:$B$31,$A$5:$A$31),2,0)</f>
        <v>Amapá</v>
      </c>
      <c r="F23" s="2">
        <f t="shared" si="0"/>
        <v>2.9060538908505906</v>
      </c>
    </row>
    <row r="24" spans="1:6">
      <c r="A24" t="s">
        <v>14</v>
      </c>
      <c r="B24" s="2">
        <f>INDEX('2.4'!$C$4:$XFD$36,MATCH('G2'!A24,'2.4'!$B$4:$B$36,0),MATCH('G2'!$B$4,'2.4'!$C$3:$XFD$3,0))</f>
        <v>4.2143058308696357</v>
      </c>
      <c r="D24">
        <v>20</v>
      </c>
      <c r="E24" t="str">
        <f>VLOOKUP(F24,CHOOSE({1,2},$B$5:$B$31,$A$5:$A$31),2,0)</f>
        <v>Pernambuco</v>
      </c>
      <c r="F24" s="2">
        <f t="shared" si="0"/>
        <v>2.3998107311753003</v>
      </c>
    </row>
    <row r="25" spans="1:6">
      <c r="A25" t="s">
        <v>28</v>
      </c>
      <c r="B25" s="2">
        <f>INDEX('2.4'!$C$4:$XFD$36,MATCH('G2'!A25,'2.4'!$B$4:$B$36,0),MATCH('G2'!$B$4,'2.4'!$C$3:$XFD$3,0))</f>
        <v>1.3102462087181799</v>
      </c>
      <c r="D25">
        <v>21</v>
      </c>
      <c r="E25" t="str">
        <f>VLOOKUP(F25,CHOOSE({1,2},$B$5:$B$31,$A$5:$A$31),2,0)</f>
        <v>Bahia</v>
      </c>
      <c r="F25" s="2">
        <f t="shared" si="0"/>
        <v>2.2816346165956514</v>
      </c>
    </row>
    <row r="26" spans="1:6">
      <c r="A26" t="s">
        <v>3</v>
      </c>
      <c r="B26" s="2">
        <f>INDEX('2.4'!$C$4:$XFD$36,MATCH('G2'!A26,'2.4'!$B$4:$B$36,0),MATCH('G2'!$B$4,'2.4'!$C$3:$XFD$3,0))</f>
        <v>1.2942698180883339</v>
      </c>
      <c r="D26">
        <v>22</v>
      </c>
      <c r="E26" t="str">
        <f>VLOOKUP(F26,CHOOSE({1,2},$B$5:$B$31,$A$5:$A$31),2,0)</f>
        <v>Amazonas</v>
      </c>
      <c r="F26" s="2">
        <f t="shared" si="0"/>
        <v>2.0531869324735386</v>
      </c>
    </row>
    <row r="27" spans="1:6">
      <c r="A27" t="s">
        <v>6</v>
      </c>
      <c r="B27" s="2">
        <f>INDEX('2.4'!$C$4:$XFD$36,MATCH('G2'!A27,'2.4'!$B$4:$B$36,0),MATCH('G2'!$B$4,'2.4'!$C$3:$XFD$3,0))</f>
        <v>4.1578466107020207</v>
      </c>
      <c r="D27">
        <v>23</v>
      </c>
      <c r="E27" t="str">
        <f>VLOOKUP(F27,CHOOSE({1,2},$B$5:$B$31,$A$5:$A$31),2,0)</f>
        <v>Santa Catarina</v>
      </c>
      <c r="F27" s="2">
        <f t="shared" si="0"/>
        <v>1.9248771531452435</v>
      </c>
    </row>
    <row r="28" spans="1:6">
      <c r="A28" t="s">
        <v>27</v>
      </c>
      <c r="B28" s="2">
        <f>INDEX('2.4'!$C$4:$XFD$36,MATCH('G2'!A28,'2.4'!$B$4:$B$36,0),MATCH('G2'!$B$4,'2.4'!$C$3:$XFD$3,0))</f>
        <v>1.9248771531452435</v>
      </c>
      <c r="D28">
        <v>24</v>
      </c>
      <c r="E28" t="str">
        <f>VLOOKUP(F28,CHOOSE({1,2},$B$5:$B$31,$A$5:$A$31),2,0)</f>
        <v>Pará</v>
      </c>
      <c r="F28" s="2">
        <f t="shared" si="0"/>
        <v>1.3832847794676306</v>
      </c>
    </row>
    <row r="29" spans="1:6">
      <c r="A29" t="s">
        <v>24</v>
      </c>
      <c r="B29" s="2">
        <f>INDEX('2.4'!$C$4:$XFD$36,MATCH('G2'!A29,'2.4'!$B$4:$B$36,0),MATCH('G2'!$B$4,'2.4'!$C$3:$XFD$3,0))</f>
        <v>1.3832304576097965</v>
      </c>
      <c r="D29">
        <v>25</v>
      </c>
      <c r="E29" t="str">
        <f>VLOOKUP(F29,CHOOSE({1,2},$B$5:$B$31,$A$5:$A$31),2,0)</f>
        <v>São Paulo</v>
      </c>
      <c r="F29" s="2">
        <f t="shared" si="0"/>
        <v>1.3832304576097965</v>
      </c>
    </row>
    <row r="30" spans="1:6">
      <c r="A30" t="s">
        <v>18</v>
      </c>
      <c r="B30" s="2">
        <f>INDEX('2.4'!$C$4:$XFD$36,MATCH('G2'!A30,'2.4'!$B$4:$B$36,0),MATCH('G2'!$B$4,'2.4'!$C$3:$XFD$3,0))</f>
        <v>3.1181441305544455</v>
      </c>
      <c r="D30">
        <v>26</v>
      </c>
      <c r="E30" t="str">
        <f>VLOOKUP(F30,CHOOSE({1,2},$B$5:$B$31,$A$5:$A$31),2,0)</f>
        <v>Rio Grande do Sul</v>
      </c>
      <c r="F30" s="2">
        <f t="shared" si="0"/>
        <v>1.3102462087181799</v>
      </c>
    </row>
    <row r="31" spans="1:6">
      <c r="A31" t="s">
        <v>9</v>
      </c>
      <c r="B31" s="2">
        <f>INDEX('2.4'!$C$4:$XFD$36,MATCH('G2'!A31,'2.4'!$B$4:$B$36,0),MATCH('G2'!$B$4,'2.4'!$C$3:$XFD$3,0))</f>
        <v>7.8903830250891538</v>
      </c>
      <c r="D31">
        <v>27</v>
      </c>
      <c r="E31" t="str">
        <f>VLOOKUP(F31,CHOOSE({1,2},$B$5:$B$31,$A$5:$A$31),2,0)</f>
        <v>Rondônia</v>
      </c>
      <c r="F31" s="2">
        <f t="shared" si="0"/>
        <v>1.2942698180883339</v>
      </c>
    </row>
    <row r="32" spans="1:6">
      <c r="A32" t="s">
        <v>34</v>
      </c>
      <c r="B32" s="2"/>
    </row>
  </sheetData>
  <sortState xmlns:xlrd2="http://schemas.microsoft.com/office/spreadsheetml/2017/richdata2" ref="A5:A31">
    <sortCondition ref="A5:A31"/>
  </sortState>
  <pageMargins left="0.511811024" right="0.511811024" top="0.78740157499999996" bottom="0.78740157499999996" header="0.31496062000000002" footer="0.31496062000000002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F70098-F9F3-4860-8551-2D095EA2D4B5}">
  <dimension ref="A1:AV62"/>
  <sheetViews>
    <sheetView workbookViewId="0">
      <selection activeCell="O16" sqref="O16"/>
    </sheetView>
  </sheetViews>
  <sheetFormatPr defaultRowHeight="14.4"/>
  <cols>
    <col min="1" max="1" width="20.6640625" customWidth="1"/>
    <col min="2" max="2" width="4" bestFit="1" customWidth="1"/>
    <col min="3" max="16" width="10.33203125" customWidth="1"/>
    <col min="18" max="18" width="6.6640625" bestFit="1" customWidth="1"/>
    <col min="19" max="32" width="5" customWidth="1"/>
  </cols>
  <sheetData>
    <row r="1" spans="1:48">
      <c r="A1" s="6" t="s">
        <v>106</v>
      </c>
    </row>
    <row r="3" spans="1:48">
      <c r="A3" t="s">
        <v>0</v>
      </c>
      <c r="C3" t="s">
        <v>35</v>
      </c>
    </row>
    <row r="4" spans="1:48">
      <c r="C4">
        <v>2010</v>
      </c>
      <c r="D4">
        <v>2011</v>
      </c>
      <c r="E4">
        <v>2012</v>
      </c>
      <c r="F4">
        <v>2013</v>
      </c>
      <c r="G4">
        <v>2014</v>
      </c>
      <c r="H4">
        <v>2015</v>
      </c>
      <c r="I4">
        <v>2016</v>
      </c>
      <c r="J4">
        <v>2017</v>
      </c>
      <c r="K4">
        <v>2018</v>
      </c>
      <c r="L4">
        <v>2019</v>
      </c>
      <c r="M4">
        <v>2020</v>
      </c>
      <c r="N4">
        <v>2021</v>
      </c>
      <c r="O4">
        <v>2022</v>
      </c>
      <c r="P4">
        <v>2023</v>
      </c>
      <c r="R4" s="63" t="s">
        <v>84</v>
      </c>
      <c r="S4" s="64">
        <v>2010</v>
      </c>
      <c r="T4" s="64">
        <v>2011</v>
      </c>
      <c r="U4" s="64">
        <v>2012</v>
      </c>
      <c r="V4" s="64">
        <v>2013</v>
      </c>
      <c r="W4" s="64">
        <v>2014</v>
      </c>
      <c r="X4" s="64">
        <v>2015</v>
      </c>
      <c r="Y4" s="64">
        <v>2016</v>
      </c>
      <c r="Z4" s="64">
        <v>2017</v>
      </c>
      <c r="AA4" s="64">
        <v>2018</v>
      </c>
      <c r="AB4" s="65">
        <v>2019</v>
      </c>
      <c r="AC4" s="64">
        <v>2020</v>
      </c>
      <c r="AD4" s="66">
        <v>2021</v>
      </c>
      <c r="AE4" s="64">
        <v>2022</v>
      </c>
      <c r="AF4" s="66">
        <v>2023</v>
      </c>
      <c r="AI4" s="3">
        <v>2010</v>
      </c>
      <c r="AJ4" s="3">
        <v>2011</v>
      </c>
      <c r="AK4" s="3">
        <v>2012</v>
      </c>
      <c r="AL4" s="3">
        <v>2013</v>
      </c>
      <c r="AM4" s="3">
        <v>2014</v>
      </c>
      <c r="AN4" s="3">
        <v>2015</v>
      </c>
      <c r="AO4" s="3">
        <v>2016</v>
      </c>
      <c r="AP4" s="3">
        <v>2017</v>
      </c>
      <c r="AQ4" s="3">
        <v>2018</v>
      </c>
      <c r="AR4" s="4">
        <v>2019</v>
      </c>
      <c r="AS4" s="4">
        <v>2020</v>
      </c>
      <c r="AT4" s="4">
        <v>2021</v>
      </c>
      <c r="AU4" s="4">
        <v>2022</v>
      </c>
      <c r="AV4" s="4">
        <v>2023</v>
      </c>
    </row>
    <row r="5" spans="1:48">
      <c r="A5" t="s">
        <v>3</v>
      </c>
      <c r="B5" t="s">
        <v>53</v>
      </c>
      <c r="C5" s="2">
        <f>INDEX('2.2'!$C$4:$XFD$36,MATCH($A5,'2.2'!$B$4:$B$36,0),MATCH(C$4,'2.2'!$C$3:$XFD$3,0))</f>
        <v>0.6</v>
      </c>
      <c r="D5" s="2">
        <f>INDEX('2.2'!$C$4:$XFD$36,MATCH($A5,'2.2'!$B$4:$B$36,0),MATCH(D$4,'2.2'!$C$3:$XFD$3,0))</f>
        <v>0.6</v>
      </c>
      <c r="E5" s="2">
        <f>INDEX('2.2'!$C$4:$XFD$36,MATCH($A5,'2.2'!$B$4:$B$36,0),MATCH(E$4,'2.2'!$C$3:$XFD$3,0))</f>
        <v>0.6</v>
      </c>
      <c r="F5" s="2">
        <f>INDEX('2.2'!$C$4:$XFD$36,MATCH($A5,'2.2'!$B$4:$B$36,0),MATCH(F$4,'2.2'!$C$3:$XFD$3,0))</f>
        <v>0.6</v>
      </c>
      <c r="G5" s="2">
        <f>INDEX('2.2'!$C$4:$XFD$36,MATCH($A5,'2.2'!$B$4:$B$36,0),MATCH(G$4,'2.2'!$C$3:$XFD$3,0))</f>
        <v>0.6</v>
      </c>
      <c r="H5" s="2">
        <f>INDEX('2.2'!$C$4:$XFD$36,MATCH($A5,'2.2'!$B$4:$B$36,0),MATCH(H$4,'2.2'!$C$3:$XFD$3,0))</f>
        <v>0.6</v>
      </c>
      <c r="I5" s="2">
        <f>INDEX('2.2'!$C$4:$XFD$36,MATCH($A5,'2.2'!$B$4:$B$36,0),MATCH(I$4,'2.2'!$C$3:$XFD$3,0))</f>
        <v>0.6</v>
      </c>
      <c r="J5" s="2">
        <f>INDEX('2.2'!$C$4:$XFD$36,MATCH($A5,'2.2'!$B$4:$B$36,0),MATCH(J$4,'2.2'!$C$3:$XFD$3,0))</f>
        <v>0.7</v>
      </c>
      <c r="K5" s="2">
        <f>INDEX('2.2'!$C$4:$XFD$36,MATCH($A5,'2.2'!$B$4:$B$36,0),MATCH(K$4,'2.2'!$C$3:$XFD$3,0))</f>
        <v>0.6</v>
      </c>
      <c r="L5" s="2">
        <f>INDEX('2.2'!$C$4:$XFD$36,MATCH($A5,'2.2'!$B$4:$B$36,0),MATCH(L$4,'2.2'!$C$3:$XFD$3,0))</f>
        <v>0.6</v>
      </c>
      <c r="M5" s="2">
        <f>INDEX('2.2'!$C$4:$XFD$36,MATCH($A5,'2.2'!$B$4:$B$36,0),MATCH(M$4,'2.2'!$C$3:$XFD$3,0))</f>
        <v>0.7</v>
      </c>
      <c r="N5" s="2">
        <f>INDEX('2.2'!$C$4:$XFD$36,MATCH($A5,'2.2'!$B$4:$B$36,0),MATCH(N$4,'2.2'!$C$3:$XFD$3,0))</f>
        <v>0.6</v>
      </c>
      <c r="O5" s="2">
        <f>INDEX('2.2'!$C$4:$XFD$36,MATCH($A5,'2.2'!$B$4:$B$36,0),MATCH(O$4,'2.2'!$C$3:$XFD$3,0))</f>
        <v>0.7</v>
      </c>
      <c r="P5" s="2">
        <f>INDEX('2.2'!$C$4:$XFD$36,MATCH($A5,'2.2'!$B$4:$B$36,0),MATCH(P$4,'2.2'!$C$3:$XFD$3,0))</f>
        <v>0.7</v>
      </c>
      <c r="R5" s="76">
        <v>1</v>
      </c>
      <c r="S5" s="74" t="str">
        <f>VLOOKUP(LARGE(C$36:C$62,$R5),CHOOSE({1,2},C$36:C$62,$B$36:$B$62),2,0)</f>
        <v>SP</v>
      </c>
      <c r="T5" s="74" t="str">
        <f>VLOOKUP(LARGE(D$36:D$62,$R5),CHOOSE({1,2},D$36:D$62,$B$36:$B$62),2,0)</f>
        <v>SP</v>
      </c>
      <c r="U5" s="74" t="str">
        <f>VLOOKUP(LARGE(E$36:E$62,$R5),CHOOSE({1,2},E$36:E$62,$B$36:$B$62),2,0)</f>
        <v>SP</v>
      </c>
      <c r="V5" s="74" t="str">
        <f>VLOOKUP(LARGE(F$36:F$62,$R5),CHOOSE({1,2},F$36:F$62,$B$36:$B$62),2,0)</f>
        <v>SP</v>
      </c>
      <c r="W5" s="74" t="str">
        <f>VLOOKUP(LARGE(G$36:G$62,$R5),CHOOSE({1,2},G$36:G$62,$B$36:$B$62),2,0)</f>
        <v>SP</v>
      </c>
      <c r="X5" s="74" t="str">
        <f>VLOOKUP(LARGE(H$36:H$62,$R5),CHOOSE({1,2},H$36:H$62,$B$36:$B$62),2,0)</f>
        <v>SP</v>
      </c>
      <c r="Y5" s="74" t="str">
        <f>VLOOKUP(LARGE(I$36:I$62,$R5),CHOOSE({1,2},I$36:I$62,$B$36:$B$62),2,0)</f>
        <v>SP</v>
      </c>
      <c r="Z5" s="74" t="str">
        <f>VLOOKUP(LARGE(J$36:J$62,$R5),CHOOSE({1,2},J$36:J$62,$B$36:$B$62),2,0)</f>
        <v>SP</v>
      </c>
      <c r="AA5" s="74" t="str">
        <f>VLOOKUP(LARGE(K$36:K$62,$R5),CHOOSE({1,2},K$36:K$62,$B$36:$B$62),2,0)</f>
        <v>SP</v>
      </c>
      <c r="AB5" s="74" t="str">
        <f>VLOOKUP(LARGE(L$36:L$62,$R5),CHOOSE({1,2},L$36:L$62,$B$36:$B$62),2,0)</f>
        <v>SP</v>
      </c>
      <c r="AC5" s="74" t="str">
        <f>VLOOKUP(LARGE(M$36:M$62,$R5),CHOOSE({1,2},M$36:M$62,$B$36:$B$62),2,0)</f>
        <v>SP</v>
      </c>
      <c r="AD5" s="74" t="str">
        <f>VLOOKUP(LARGE(N$36:N$62,$R5),CHOOSE({1,2},N$36:N$62,$B$36:$B$62),2,0)</f>
        <v>SP</v>
      </c>
      <c r="AE5" s="74" t="str">
        <f>VLOOKUP(LARGE(O$36:O$62,$R5),CHOOSE({1,2},O$36:O$62,$B$36:$B$62),2,0)</f>
        <v>SP</v>
      </c>
      <c r="AF5" s="74" t="str">
        <f>VLOOKUP(LARGE(P$36:P$62,$R5),CHOOSE({1,2},P$36:P$62,$B$36:$B$62),2,0)</f>
        <v>SP</v>
      </c>
      <c r="AH5" t="s">
        <v>53</v>
      </c>
      <c r="AI5">
        <f>_xlfn.RANK.EQ(C36,C$36:C$62,0)</f>
        <v>23</v>
      </c>
      <c r="AJ5">
        <f>_xlfn.RANK.EQ(D36,D$36:D$62,0)</f>
        <v>23</v>
      </c>
      <c r="AK5">
        <f t="shared" ref="AK5:AV5" si="0">_xlfn.RANK.EQ(E36,E$36:E$62,0)</f>
        <v>23</v>
      </c>
      <c r="AL5">
        <f t="shared" si="0"/>
        <v>23</v>
      </c>
      <c r="AM5">
        <f t="shared" si="0"/>
        <v>23</v>
      </c>
      <c r="AN5">
        <f t="shared" si="0"/>
        <v>23</v>
      </c>
      <c r="AO5">
        <f t="shared" si="0"/>
        <v>23</v>
      </c>
      <c r="AP5">
        <f t="shared" si="0"/>
        <v>22</v>
      </c>
      <c r="AQ5">
        <f t="shared" si="0"/>
        <v>23</v>
      </c>
      <c r="AR5">
        <f t="shared" si="0"/>
        <v>23</v>
      </c>
      <c r="AS5">
        <f t="shared" si="0"/>
        <v>22</v>
      </c>
      <c r="AT5">
        <f t="shared" si="0"/>
        <v>24</v>
      </c>
      <c r="AU5">
        <f t="shared" si="0"/>
        <v>22</v>
      </c>
      <c r="AV5">
        <f t="shared" si="0"/>
        <v>22</v>
      </c>
    </row>
    <row r="6" spans="1:48">
      <c r="A6" t="s">
        <v>4</v>
      </c>
      <c r="B6" t="s">
        <v>54</v>
      </c>
      <c r="C6" s="2">
        <f>INDEX('2.2'!$C$4:$XFD$36,MATCH($A6,'2.2'!$B$4:$B$36,0),MATCH(C$4,'2.2'!$C$3:$XFD$3,0))</f>
        <v>0.2</v>
      </c>
      <c r="D6" s="2">
        <f>INDEX('2.2'!$C$4:$XFD$36,MATCH($A6,'2.2'!$B$4:$B$36,0),MATCH(D$4,'2.2'!$C$3:$XFD$3,0))</f>
        <v>0.2</v>
      </c>
      <c r="E6" s="2">
        <f>INDEX('2.2'!$C$4:$XFD$36,MATCH($A6,'2.2'!$B$4:$B$36,0),MATCH(E$4,'2.2'!$C$3:$XFD$3,0))</f>
        <v>0.2</v>
      </c>
      <c r="F6" s="2">
        <f>INDEX('2.2'!$C$4:$XFD$36,MATCH($A6,'2.2'!$B$4:$B$36,0),MATCH(F$4,'2.2'!$C$3:$XFD$3,0))</f>
        <v>0.2</v>
      </c>
      <c r="G6" s="2">
        <f>INDEX('2.2'!$C$4:$XFD$36,MATCH($A6,'2.2'!$B$4:$B$36,0),MATCH(G$4,'2.2'!$C$3:$XFD$3,0))</f>
        <v>0.2</v>
      </c>
      <c r="H6" s="2">
        <f>INDEX('2.2'!$C$4:$XFD$36,MATCH($A6,'2.2'!$B$4:$B$36,0),MATCH(H$4,'2.2'!$C$3:$XFD$3,0))</f>
        <v>0.2</v>
      </c>
      <c r="I6" s="2">
        <f>INDEX('2.2'!$C$4:$XFD$36,MATCH($A6,'2.2'!$B$4:$B$36,0),MATCH(I$4,'2.2'!$C$3:$XFD$3,0))</f>
        <v>0.2</v>
      </c>
      <c r="J6" s="2">
        <f>INDEX('2.2'!$C$4:$XFD$36,MATCH($A6,'2.2'!$B$4:$B$36,0),MATCH(J$4,'2.2'!$C$3:$XFD$3,0))</f>
        <v>0.2</v>
      </c>
      <c r="K6" s="2">
        <f>INDEX('2.2'!$C$4:$XFD$36,MATCH($A6,'2.2'!$B$4:$B$36,0),MATCH(K$4,'2.2'!$C$3:$XFD$3,0))</f>
        <v>0.2</v>
      </c>
      <c r="L6" s="2">
        <f>INDEX('2.2'!$C$4:$XFD$36,MATCH($A6,'2.2'!$B$4:$B$36,0),MATCH(L$4,'2.2'!$C$3:$XFD$3,0))</f>
        <v>0.2</v>
      </c>
      <c r="M6" s="2">
        <f>INDEX('2.2'!$C$4:$XFD$36,MATCH($A6,'2.2'!$B$4:$B$36,0),MATCH(M$4,'2.2'!$C$3:$XFD$3,0))</f>
        <v>0.2</v>
      </c>
      <c r="N6" s="2">
        <f>INDEX('2.2'!$C$4:$XFD$36,MATCH($A6,'2.2'!$B$4:$B$36,0),MATCH(N$4,'2.2'!$C$3:$XFD$3,0))</f>
        <v>0.2</v>
      </c>
      <c r="O6" s="2">
        <f>INDEX('2.2'!$C$4:$XFD$36,MATCH($A6,'2.2'!$B$4:$B$36,0),MATCH(O$4,'2.2'!$C$3:$XFD$3,0))</f>
        <v>0.2</v>
      </c>
      <c r="P6" s="2">
        <f>INDEX('2.2'!$C$4:$XFD$36,MATCH($A6,'2.2'!$B$4:$B$36,0),MATCH(P$4,'2.2'!$C$3:$XFD$3,0))</f>
        <v>0.2</v>
      </c>
      <c r="R6" s="76">
        <v>2</v>
      </c>
      <c r="S6" s="74" t="str">
        <f>VLOOKUP(LARGE(C$36:C$62,$R6),CHOOSE({1,2},C$36:C$62,$B$36:$B$62),2,0)</f>
        <v>RJ</v>
      </c>
      <c r="T6" s="74" t="str">
        <f>VLOOKUP(LARGE(D$36:D$62,$R6),CHOOSE({1,2},D$36:D$62,$B$36:$B$62),2,0)</f>
        <v>RJ</v>
      </c>
      <c r="U6" s="74" t="str">
        <f>VLOOKUP(LARGE(E$36:E$62,$R6),CHOOSE({1,2},E$36:E$62,$B$36:$B$62),2,0)</f>
        <v>RJ</v>
      </c>
      <c r="V6" s="74" t="str">
        <f>VLOOKUP(LARGE(F$36:F$62,$R6),CHOOSE({1,2},F$36:F$62,$B$36:$B$62),2,0)</f>
        <v>RJ</v>
      </c>
      <c r="W6" s="74" t="str">
        <f>VLOOKUP(LARGE(G$36:G$62,$R6),CHOOSE({1,2},G$36:G$62,$B$36:$B$62),2,0)</f>
        <v>RJ</v>
      </c>
      <c r="X6" s="74" t="str">
        <f>VLOOKUP(LARGE(H$36:H$62,$R6),CHOOSE({1,2},H$36:H$62,$B$36:$B$62),2,0)</f>
        <v>RJ</v>
      </c>
      <c r="Y6" s="74" t="str">
        <f>VLOOKUP(LARGE(I$36:I$62,$R6),CHOOSE({1,2},I$36:I$62,$B$36:$B$62),2,0)</f>
        <v>RJ</v>
      </c>
      <c r="Z6" s="74" t="str">
        <f>VLOOKUP(LARGE(J$36:J$62,$R6),CHOOSE({1,2},J$36:J$62,$B$36:$B$62),2,0)</f>
        <v>RJ</v>
      </c>
      <c r="AA6" s="74" t="str">
        <f>VLOOKUP(LARGE(K$36:K$62,$R6),CHOOSE({1,2},K$36:K$62,$B$36:$B$62),2,0)</f>
        <v>RJ</v>
      </c>
      <c r="AB6" s="74" t="str">
        <f>VLOOKUP(LARGE(L$36:L$62,$R6),CHOOSE({1,2},L$36:L$62,$B$36:$B$62),2,0)</f>
        <v>RJ</v>
      </c>
      <c r="AC6" s="74" t="str">
        <f>VLOOKUP(LARGE(M$36:M$62,$R6),CHOOSE({1,2},M$36:M$62,$B$36:$B$62),2,0)</f>
        <v>RJ</v>
      </c>
      <c r="AD6" s="74" t="str">
        <f>VLOOKUP(LARGE(N$36:N$62,$R6),CHOOSE({1,2},N$36:N$62,$B$36:$B$62),2,0)</f>
        <v>RJ</v>
      </c>
      <c r="AE6" s="74" t="str">
        <f>VLOOKUP(LARGE(O$36:O$62,$R6),CHOOSE({1,2},O$36:O$62,$B$36:$B$62),2,0)</f>
        <v>RJ</v>
      </c>
      <c r="AF6" s="74" t="str">
        <f>VLOOKUP(LARGE(P$36:P$62,$R6),CHOOSE({1,2},P$36:P$62,$B$36:$B$62),2,0)</f>
        <v>RJ</v>
      </c>
      <c r="AH6" t="s">
        <v>54</v>
      </c>
      <c r="AI6">
        <f t="shared" ref="AI6:AJ6" si="1">_xlfn.RANK.EQ(C37,C$36:C$62,0)</f>
        <v>27</v>
      </c>
      <c r="AJ6">
        <f t="shared" si="1"/>
        <v>27</v>
      </c>
      <c r="AK6">
        <f t="shared" ref="AK6:AK31" si="2">_xlfn.RANK.EQ(E37,E$36:E$62,0)</f>
        <v>27</v>
      </c>
      <c r="AL6">
        <f t="shared" ref="AL6:AL31" si="3">_xlfn.RANK.EQ(F37,F$36:F$62,0)</f>
        <v>27</v>
      </c>
      <c r="AM6">
        <f t="shared" ref="AM6:AM31" si="4">_xlfn.RANK.EQ(G37,G$36:G$62,0)</f>
        <v>27</v>
      </c>
      <c r="AN6">
        <f t="shared" ref="AN6:AN31" si="5">_xlfn.RANK.EQ(H37,H$36:H$62,0)</f>
        <v>27</v>
      </c>
      <c r="AO6">
        <f t="shared" ref="AO6:AO31" si="6">_xlfn.RANK.EQ(I37,I$36:I$62,0)</f>
        <v>27</v>
      </c>
      <c r="AP6">
        <f t="shared" ref="AP6:AP31" si="7">_xlfn.RANK.EQ(J37,J$36:J$62,0)</f>
        <v>27</v>
      </c>
      <c r="AQ6">
        <f t="shared" ref="AQ6:AQ31" si="8">_xlfn.RANK.EQ(K37,K$36:K$62,0)</f>
        <v>27</v>
      </c>
      <c r="AR6">
        <f t="shared" ref="AR6:AR31" si="9">_xlfn.RANK.EQ(L37,L$36:L$62,0)</f>
        <v>27</v>
      </c>
      <c r="AS6">
        <f t="shared" ref="AS6:AV31" si="10">_xlfn.RANK.EQ(M37,M$36:M$62,0)</f>
        <v>27</v>
      </c>
      <c r="AT6">
        <f t="shared" ref="AT6:AT31" si="11">_xlfn.RANK.EQ(N37,N$36:N$62,0)</f>
        <v>27</v>
      </c>
      <c r="AU6">
        <f t="shared" si="10"/>
        <v>27</v>
      </c>
      <c r="AV6">
        <f t="shared" si="10"/>
        <v>27</v>
      </c>
    </row>
    <row r="7" spans="1:48">
      <c r="A7" t="s">
        <v>5</v>
      </c>
      <c r="B7" t="s">
        <v>55</v>
      </c>
      <c r="C7" s="2">
        <f>INDEX('2.2'!$C$4:$XFD$36,MATCH($A7,'2.2'!$B$4:$B$36,0),MATCH(C$4,'2.2'!$C$3:$XFD$3,0))</f>
        <v>1.6</v>
      </c>
      <c r="D7" s="2">
        <f>INDEX('2.2'!$C$4:$XFD$36,MATCH($A7,'2.2'!$B$4:$B$36,0),MATCH(D$4,'2.2'!$C$3:$XFD$3,0))</f>
        <v>1.6</v>
      </c>
      <c r="E7" s="2">
        <f>INDEX('2.2'!$C$4:$XFD$36,MATCH($A7,'2.2'!$B$4:$B$36,0),MATCH(E$4,'2.2'!$C$3:$XFD$3,0))</f>
        <v>1.5</v>
      </c>
      <c r="F7" s="2">
        <f>INDEX('2.2'!$C$4:$XFD$36,MATCH($A7,'2.2'!$B$4:$B$36,0),MATCH(F$4,'2.2'!$C$3:$XFD$3,0))</f>
        <v>1.6</v>
      </c>
      <c r="G7" s="2">
        <f>INDEX('2.2'!$C$4:$XFD$36,MATCH($A7,'2.2'!$B$4:$B$36,0),MATCH(G$4,'2.2'!$C$3:$XFD$3,0))</f>
        <v>1.5</v>
      </c>
      <c r="H7" s="2">
        <f>INDEX('2.2'!$C$4:$XFD$36,MATCH($A7,'2.2'!$B$4:$B$36,0),MATCH(H$4,'2.2'!$C$3:$XFD$3,0))</f>
        <v>1.4</v>
      </c>
      <c r="I7" s="2">
        <f>INDEX('2.2'!$C$4:$XFD$36,MATCH($A7,'2.2'!$B$4:$B$36,0),MATCH(I$4,'2.2'!$C$3:$XFD$3,0))</f>
        <v>1.4</v>
      </c>
      <c r="J7" s="2">
        <f>INDEX('2.2'!$C$4:$XFD$36,MATCH($A7,'2.2'!$B$4:$B$36,0),MATCH(J$4,'2.2'!$C$3:$XFD$3,0))</f>
        <v>1.4</v>
      </c>
      <c r="K7" s="2">
        <f>INDEX('2.2'!$C$4:$XFD$36,MATCH($A7,'2.2'!$B$4:$B$36,0),MATCH(K$4,'2.2'!$C$3:$XFD$3,0))</f>
        <v>1.4</v>
      </c>
      <c r="L7" s="2">
        <f>INDEX('2.2'!$C$4:$XFD$36,MATCH($A7,'2.2'!$B$4:$B$36,0),MATCH(L$4,'2.2'!$C$3:$XFD$3,0))</f>
        <v>1.5</v>
      </c>
      <c r="M7" s="2">
        <f>INDEX('2.2'!$C$4:$XFD$36,MATCH($A7,'2.2'!$B$4:$B$36,0),MATCH(M$4,'2.2'!$C$3:$XFD$3,0))</f>
        <v>1.5</v>
      </c>
      <c r="N7" s="2">
        <f>INDEX('2.2'!$C$4:$XFD$36,MATCH($A7,'2.2'!$B$4:$B$36,0),MATCH(N$4,'2.2'!$C$3:$XFD$3,0))</f>
        <v>1.5</v>
      </c>
      <c r="O7" s="2">
        <f>INDEX('2.2'!$C$4:$XFD$36,MATCH($A7,'2.2'!$B$4:$B$36,0),MATCH(O$4,'2.2'!$C$3:$XFD$3,0))</f>
        <v>1.4</v>
      </c>
      <c r="P7" s="2">
        <f>INDEX('2.2'!$C$4:$XFD$36,MATCH($A7,'2.2'!$B$4:$B$36,0),MATCH(P$4,'2.2'!$C$3:$XFD$3,0))</f>
        <v>1.5</v>
      </c>
      <c r="R7" s="76">
        <v>3</v>
      </c>
      <c r="S7" s="74" t="str">
        <f>VLOOKUP(LARGE(C$36:C$62,$R7),CHOOSE({1,2},C$36:C$62,$B$36:$B$62),2,0)</f>
        <v>MG</v>
      </c>
      <c r="T7" s="74" t="str">
        <f>VLOOKUP(LARGE(D$36:D$62,$R7),CHOOSE({1,2},D$36:D$62,$B$36:$B$62),2,0)</f>
        <v>MG</v>
      </c>
      <c r="U7" s="74" t="str">
        <f>VLOOKUP(LARGE(E$36:E$62,$R7),CHOOSE({1,2},E$36:E$62,$B$36:$B$62),2,0)</f>
        <v>MG</v>
      </c>
      <c r="V7" s="74" t="str">
        <f>VLOOKUP(LARGE(F$36:F$62,$R7),CHOOSE({1,2},F$36:F$62,$B$36:$B$62),2,0)</f>
        <v>MG</v>
      </c>
      <c r="W7" s="74" t="str">
        <f>VLOOKUP(LARGE(G$36:G$62,$R7),CHOOSE({1,2},G$36:G$62,$B$36:$B$62),2,0)</f>
        <v>MG</v>
      </c>
      <c r="X7" s="74" t="str">
        <f>VLOOKUP(LARGE(H$36:H$62,$R7),CHOOSE({1,2},H$36:H$62,$B$36:$B$62),2,0)</f>
        <v>MG</v>
      </c>
      <c r="Y7" s="74" t="str">
        <f>VLOOKUP(LARGE(I$36:I$62,$R7),CHOOSE({1,2},I$36:I$62,$B$36:$B$62),2,0)</f>
        <v>MG</v>
      </c>
      <c r="Z7" s="74" t="str">
        <f>VLOOKUP(LARGE(J$36:J$62,$R7),CHOOSE({1,2},J$36:J$62,$B$36:$B$62),2,0)</f>
        <v>MG</v>
      </c>
      <c r="AA7" s="74" t="str">
        <f>VLOOKUP(LARGE(K$36:K$62,$R7),CHOOSE({1,2},K$36:K$62,$B$36:$B$62),2,0)</f>
        <v>MG</v>
      </c>
      <c r="AB7" s="74" t="str">
        <f>VLOOKUP(LARGE(L$36:L$62,$R7),CHOOSE({1,2},L$36:L$62,$B$36:$B$62),2,0)</f>
        <v>MG</v>
      </c>
      <c r="AC7" s="74" t="str">
        <f>VLOOKUP(LARGE(M$36:M$62,$R7),CHOOSE({1,2},M$36:M$62,$B$36:$B$62),2,0)</f>
        <v>MG</v>
      </c>
      <c r="AD7" s="74" t="str">
        <f>VLOOKUP(LARGE(N$36:N$62,$R7),CHOOSE({1,2},N$36:N$62,$B$36:$B$62),2,0)</f>
        <v>MG</v>
      </c>
      <c r="AE7" s="74" t="str">
        <f>VLOOKUP(LARGE(O$36:O$62,$R7),CHOOSE({1,2},O$36:O$62,$B$36:$B$62),2,0)</f>
        <v>MG</v>
      </c>
      <c r="AF7" s="74" t="str">
        <f>VLOOKUP(LARGE(P$36:P$62,$R7),CHOOSE({1,2},P$36:P$62,$B$36:$B$62),2,0)</f>
        <v>MG</v>
      </c>
      <c r="AH7" t="s">
        <v>55</v>
      </c>
      <c r="AI7">
        <f t="shared" ref="AI7:AJ7" si="12">_xlfn.RANK.EQ(C38,C$36:C$62,0)</f>
        <v>14</v>
      </c>
      <c r="AJ7">
        <f t="shared" si="12"/>
        <v>15</v>
      </c>
      <c r="AK7">
        <f t="shared" si="2"/>
        <v>15</v>
      </c>
      <c r="AL7">
        <f t="shared" si="3"/>
        <v>15</v>
      </c>
      <c r="AM7">
        <f t="shared" si="4"/>
        <v>15</v>
      </c>
      <c r="AN7">
        <f t="shared" si="5"/>
        <v>16</v>
      </c>
      <c r="AO7">
        <f t="shared" si="6"/>
        <v>17</v>
      </c>
      <c r="AP7">
        <f t="shared" si="7"/>
        <v>17</v>
      </c>
      <c r="AQ7">
        <f t="shared" si="8"/>
        <v>17</v>
      </c>
      <c r="AR7">
        <f t="shared" si="9"/>
        <v>15</v>
      </c>
      <c r="AS7">
        <f t="shared" si="10"/>
        <v>16</v>
      </c>
      <c r="AT7">
        <f t="shared" si="11"/>
        <v>16</v>
      </c>
      <c r="AU7">
        <f t="shared" si="10"/>
        <v>17</v>
      </c>
      <c r="AV7">
        <f t="shared" si="10"/>
        <v>16</v>
      </c>
    </row>
    <row r="8" spans="1:48">
      <c r="A8" t="s">
        <v>6</v>
      </c>
      <c r="B8" t="s">
        <v>66</v>
      </c>
      <c r="C8" s="2">
        <f>INDEX('2.2'!$C$4:$XFD$36,MATCH($A8,'2.2'!$B$4:$B$36,0),MATCH(C$4,'2.2'!$C$3:$XFD$3,0))</f>
        <v>0.2</v>
      </c>
      <c r="D8" s="2">
        <f>INDEX('2.2'!$C$4:$XFD$36,MATCH($A8,'2.2'!$B$4:$B$36,0),MATCH(D$4,'2.2'!$C$3:$XFD$3,0))</f>
        <v>0.2</v>
      </c>
      <c r="E8" s="2">
        <f>INDEX('2.2'!$C$4:$XFD$36,MATCH($A8,'2.2'!$B$4:$B$36,0),MATCH(E$4,'2.2'!$C$3:$XFD$3,0))</f>
        <v>0.2</v>
      </c>
      <c r="F8" s="2">
        <f>INDEX('2.2'!$C$4:$XFD$36,MATCH($A8,'2.2'!$B$4:$B$36,0),MATCH(F$4,'2.2'!$C$3:$XFD$3,0))</f>
        <v>0.2</v>
      </c>
      <c r="G8" s="2">
        <f>INDEX('2.2'!$C$4:$XFD$36,MATCH($A8,'2.2'!$B$4:$B$36,0),MATCH(G$4,'2.2'!$C$3:$XFD$3,0))</f>
        <v>0.2</v>
      </c>
      <c r="H8" s="2">
        <f>INDEX('2.2'!$C$4:$XFD$36,MATCH($A8,'2.2'!$B$4:$B$36,0),MATCH(H$4,'2.2'!$C$3:$XFD$3,0))</f>
        <v>0.2</v>
      </c>
      <c r="I8" s="2">
        <f>INDEX('2.2'!$C$4:$XFD$36,MATCH($A8,'2.2'!$B$4:$B$36,0),MATCH(I$4,'2.2'!$C$3:$XFD$3,0))</f>
        <v>0.2</v>
      </c>
      <c r="J8" s="2">
        <f>INDEX('2.2'!$C$4:$XFD$36,MATCH($A8,'2.2'!$B$4:$B$36,0),MATCH(J$4,'2.2'!$C$3:$XFD$3,0))</f>
        <v>0.2</v>
      </c>
      <c r="K8" s="2">
        <f>INDEX('2.2'!$C$4:$XFD$36,MATCH($A8,'2.2'!$B$4:$B$36,0),MATCH(K$4,'2.2'!$C$3:$XFD$3,0))</f>
        <v>0.2</v>
      </c>
      <c r="L8" s="2">
        <f>INDEX('2.2'!$C$4:$XFD$36,MATCH($A8,'2.2'!$B$4:$B$36,0),MATCH(L$4,'2.2'!$C$3:$XFD$3,0))</f>
        <v>0.2</v>
      </c>
      <c r="M8" s="2">
        <f>INDEX('2.2'!$C$4:$XFD$36,MATCH($A8,'2.2'!$B$4:$B$36,0),MATCH(M$4,'2.2'!$C$3:$XFD$3,0))</f>
        <v>0.2</v>
      </c>
      <c r="N8" s="2">
        <f>INDEX('2.2'!$C$4:$XFD$36,MATCH($A8,'2.2'!$B$4:$B$36,0),MATCH(N$4,'2.2'!$C$3:$XFD$3,0))</f>
        <v>0.2</v>
      </c>
      <c r="O8" s="2">
        <f>INDEX('2.2'!$C$4:$XFD$36,MATCH($A8,'2.2'!$B$4:$B$36,0),MATCH(O$4,'2.2'!$C$3:$XFD$3,0))</f>
        <v>0.2</v>
      </c>
      <c r="P8" s="2">
        <f>INDEX('2.2'!$C$4:$XFD$36,MATCH($A8,'2.2'!$B$4:$B$36,0),MATCH(P$4,'2.2'!$C$3:$XFD$3,0))</f>
        <v>0.2</v>
      </c>
      <c r="R8" s="76">
        <v>4</v>
      </c>
      <c r="S8" s="74" t="str">
        <f>VLOOKUP(LARGE(C$36:C$62,$R8),CHOOSE({1,2},C$36:C$62,$B$36:$B$62),2,0)</f>
        <v>RS</v>
      </c>
      <c r="T8" s="74" t="str">
        <f>VLOOKUP(LARGE(D$36:D$62,$R8),CHOOSE({1,2},D$36:D$62,$B$36:$B$62),2,0)</f>
        <v>RS</v>
      </c>
      <c r="U8" s="74" t="str">
        <f>VLOOKUP(LARGE(E$36:E$62,$R8),CHOOSE({1,2},E$36:E$62,$B$36:$B$62),2,0)</f>
        <v>RS</v>
      </c>
      <c r="V8" s="74" t="str">
        <f>VLOOKUP(LARGE(F$36:F$62,$R8),CHOOSE({1,2},F$36:F$62,$B$36:$B$62),2,0)</f>
        <v>PR</v>
      </c>
      <c r="W8" s="74" t="str">
        <f>VLOOKUP(LARGE(G$36:G$62,$R8),CHOOSE({1,2},G$36:G$62,$B$36:$B$62),2,0)</f>
        <v>RS</v>
      </c>
      <c r="X8" s="74" t="str">
        <f>VLOOKUP(LARGE(H$36:H$62,$R8),CHOOSE({1,2},H$36:H$62,$B$36:$B$62),2,0)</f>
        <v>RS</v>
      </c>
      <c r="Y8" s="74" t="str">
        <f>VLOOKUP(LARGE(I$36:I$62,$R8),CHOOSE({1,2},I$36:I$62,$B$36:$B$62),2,0)</f>
        <v>RS</v>
      </c>
      <c r="Z8" s="74" t="str">
        <f>VLOOKUP(LARGE(J$36:J$62,$R8),CHOOSE({1,2},J$36:J$62,$B$36:$B$62),2,0)</f>
        <v>RS</v>
      </c>
      <c r="AA8" s="74" t="str">
        <f>VLOOKUP(LARGE(K$36:K$62,$R8),CHOOSE({1,2},K$36:K$62,$B$36:$B$62),2,0)</f>
        <v>RS</v>
      </c>
      <c r="AB8" s="74" t="str">
        <f>VLOOKUP(LARGE(L$36:L$62,$R8),CHOOSE({1,2},L$36:L$62,$B$36:$B$62),2,0)</f>
        <v>RS</v>
      </c>
      <c r="AC8" s="74" t="str">
        <f>VLOOKUP(LARGE(M$36:M$62,$R8),CHOOSE({1,2},M$36:M$62,$B$36:$B$62),2,0)</f>
        <v>PR</v>
      </c>
      <c r="AD8" s="74" t="str">
        <f>VLOOKUP(LARGE(N$36:N$62,$R8),CHOOSE({1,2},N$36:N$62,$B$36:$B$62),2,0)</f>
        <v>RS</v>
      </c>
      <c r="AE8" s="74" t="str">
        <f>VLOOKUP(LARGE(O$36:O$62,$R8),CHOOSE({1,2},O$36:O$62,$B$36:$B$62),2,0)</f>
        <v>PR</v>
      </c>
      <c r="AF8" s="74" t="str">
        <f>VLOOKUP(LARGE(P$36:P$62,$R8),CHOOSE({1,2},P$36:P$62,$B$36:$B$62),2,0)</f>
        <v>PR</v>
      </c>
      <c r="AH8" t="s">
        <v>66</v>
      </c>
      <c r="AI8">
        <f t="shared" ref="AI8:AJ8" si="13">_xlfn.RANK.EQ(C39,C$36:C$62,0)</f>
        <v>26</v>
      </c>
      <c r="AJ8">
        <f t="shared" si="13"/>
        <v>26</v>
      </c>
      <c r="AK8">
        <f t="shared" si="2"/>
        <v>26</v>
      </c>
      <c r="AL8">
        <f t="shared" si="3"/>
        <v>26</v>
      </c>
      <c r="AM8">
        <f t="shared" si="4"/>
        <v>26</v>
      </c>
      <c r="AN8">
        <f t="shared" si="5"/>
        <v>26</v>
      </c>
      <c r="AO8">
        <f t="shared" si="6"/>
        <v>26</v>
      </c>
      <c r="AP8">
        <f t="shared" si="7"/>
        <v>26</v>
      </c>
      <c r="AQ8">
        <f t="shared" si="8"/>
        <v>26</v>
      </c>
      <c r="AR8">
        <f t="shared" si="9"/>
        <v>26</v>
      </c>
      <c r="AS8">
        <f t="shared" si="10"/>
        <v>26</v>
      </c>
      <c r="AT8">
        <f t="shared" si="11"/>
        <v>26</v>
      </c>
      <c r="AU8">
        <f t="shared" si="10"/>
        <v>26</v>
      </c>
      <c r="AV8">
        <f t="shared" si="10"/>
        <v>26</v>
      </c>
    </row>
    <row r="9" spans="1:48">
      <c r="A9" t="s">
        <v>7</v>
      </c>
      <c r="B9" t="s">
        <v>56</v>
      </c>
      <c r="C9" s="2">
        <f>INDEX('2.2'!$C$4:$XFD$36,MATCH($A9,'2.2'!$B$4:$B$36,0),MATCH(C$4,'2.2'!$C$3:$XFD$3,0))</f>
        <v>2.1</v>
      </c>
      <c r="D9" s="2">
        <f>INDEX('2.2'!$C$4:$XFD$36,MATCH($A9,'2.2'!$B$4:$B$36,0),MATCH(D$4,'2.2'!$C$3:$XFD$3,0))</f>
        <v>2.2999999999999998</v>
      </c>
      <c r="E9" s="2">
        <f>INDEX('2.2'!$C$4:$XFD$36,MATCH($A9,'2.2'!$B$4:$B$36,0),MATCH(E$4,'2.2'!$C$3:$XFD$3,0))</f>
        <v>2.2000000000000002</v>
      </c>
      <c r="F9" s="2">
        <f>INDEX('2.2'!$C$4:$XFD$36,MATCH($A9,'2.2'!$B$4:$B$36,0),MATCH(F$4,'2.2'!$C$3:$XFD$3,0))</f>
        <v>2.2999999999999998</v>
      </c>
      <c r="G9" s="2">
        <f>INDEX('2.2'!$C$4:$XFD$36,MATCH($A9,'2.2'!$B$4:$B$36,0),MATCH(G$4,'2.2'!$C$3:$XFD$3,0))</f>
        <v>2.2000000000000002</v>
      </c>
      <c r="H9" s="2">
        <f>INDEX('2.2'!$C$4:$XFD$36,MATCH($A9,'2.2'!$B$4:$B$36,0),MATCH(H$4,'2.2'!$C$3:$XFD$3,0))</f>
        <v>2.2000000000000002</v>
      </c>
      <c r="I9" s="2">
        <f>INDEX('2.2'!$C$4:$XFD$36,MATCH($A9,'2.2'!$B$4:$B$36,0),MATCH(I$4,'2.2'!$C$3:$XFD$3,0))</f>
        <v>2.2000000000000002</v>
      </c>
      <c r="J9" s="2">
        <f>INDEX('2.2'!$C$4:$XFD$36,MATCH($A9,'2.2'!$B$4:$B$36,0),MATCH(J$4,'2.2'!$C$3:$XFD$3,0))</f>
        <v>2.4</v>
      </c>
      <c r="K9" s="2">
        <f>INDEX('2.2'!$C$4:$XFD$36,MATCH($A9,'2.2'!$B$4:$B$36,0),MATCH(K$4,'2.2'!$C$3:$XFD$3,0))</f>
        <v>2.2999999999999998</v>
      </c>
      <c r="L9" s="2">
        <f>INDEX('2.2'!$C$4:$XFD$36,MATCH($A9,'2.2'!$B$4:$B$36,0),MATCH(L$4,'2.2'!$C$3:$XFD$3,0))</f>
        <v>2.4</v>
      </c>
      <c r="M9" s="2">
        <f>INDEX('2.2'!$C$4:$XFD$36,MATCH($A9,'2.2'!$B$4:$B$36,0),MATCH(M$4,'2.2'!$C$3:$XFD$3,0))</f>
        <v>2.8</v>
      </c>
      <c r="N9" s="2">
        <f>INDEX('2.2'!$C$4:$XFD$36,MATCH($A9,'2.2'!$B$4:$B$36,0),MATCH(N$4,'2.2'!$C$3:$XFD$3,0))</f>
        <v>2.9</v>
      </c>
      <c r="O9" s="2">
        <f>INDEX('2.2'!$C$4:$XFD$36,MATCH($A9,'2.2'!$B$4:$B$36,0),MATCH(O$4,'2.2'!$C$3:$XFD$3,0))</f>
        <v>2.2999999999999998</v>
      </c>
      <c r="P9" s="2">
        <f>INDEX('2.2'!$C$4:$XFD$36,MATCH($A9,'2.2'!$B$4:$B$36,0),MATCH(P$4,'2.2'!$C$3:$XFD$3,0))</f>
        <v>2.2999999999999998</v>
      </c>
      <c r="R9" s="76">
        <v>5</v>
      </c>
      <c r="S9" s="74" t="str">
        <f>VLOOKUP(LARGE(C$36:C$62,$R9),CHOOSE({1,2},C$36:C$62,$B$36:$B$62),2,0)</f>
        <v>PR</v>
      </c>
      <c r="T9" s="74" t="str">
        <f>VLOOKUP(LARGE(D$36:D$62,$R9),CHOOSE({1,2},D$36:D$62,$B$36:$B$62),2,0)</f>
        <v>PR</v>
      </c>
      <c r="U9" s="74" t="str">
        <f>VLOOKUP(LARGE(E$36:E$62,$R9),CHOOSE({1,2},E$36:E$62,$B$36:$B$62),2,0)</f>
        <v>PR</v>
      </c>
      <c r="V9" s="74" t="str">
        <f>VLOOKUP(LARGE(F$36:F$62,$R9),CHOOSE({1,2},F$36:F$62,$B$36:$B$62),2,0)</f>
        <v>RS</v>
      </c>
      <c r="W9" s="74" t="str">
        <f>VLOOKUP(LARGE(G$36:G$62,$R9),CHOOSE({1,2},G$36:G$62,$B$36:$B$62),2,0)</f>
        <v>PR</v>
      </c>
      <c r="X9" s="74" t="str">
        <f>VLOOKUP(LARGE(H$36:H$62,$R9),CHOOSE({1,2},H$36:H$62,$B$36:$B$62),2,0)</f>
        <v>PR</v>
      </c>
      <c r="Y9" s="74" t="str">
        <f>VLOOKUP(LARGE(I$36:I$62,$R9),CHOOSE({1,2},I$36:I$62,$B$36:$B$62),2,0)</f>
        <v>PR</v>
      </c>
      <c r="Z9" s="74" t="str">
        <f>VLOOKUP(LARGE(J$36:J$62,$R9),CHOOSE({1,2},J$36:J$62,$B$36:$B$62),2,0)</f>
        <v>PR</v>
      </c>
      <c r="AA9" s="74" t="str">
        <f>VLOOKUP(LARGE(K$36:K$62,$R9),CHOOSE({1,2},K$36:K$62,$B$36:$B$62),2,0)</f>
        <v>PR</v>
      </c>
      <c r="AB9" s="74" t="str">
        <f>VLOOKUP(LARGE(L$36:L$62,$R9),CHOOSE({1,2},L$36:L$62,$B$36:$B$62),2,0)</f>
        <v>PR</v>
      </c>
      <c r="AC9" s="74" t="str">
        <f>VLOOKUP(LARGE(M$36:M$62,$R9),CHOOSE({1,2},M$36:M$62,$B$36:$B$62),2,0)</f>
        <v>RS</v>
      </c>
      <c r="AD9" s="74" t="str">
        <f>VLOOKUP(LARGE(N$36:N$62,$R9),CHOOSE({1,2},N$36:N$62,$B$36:$B$62),2,0)</f>
        <v>PR</v>
      </c>
      <c r="AE9" s="74" t="str">
        <f>VLOOKUP(LARGE(O$36:O$62,$R9),CHOOSE({1,2},O$36:O$62,$B$36:$B$62),2,0)</f>
        <v>RS</v>
      </c>
      <c r="AF9" s="74" t="str">
        <f>VLOOKUP(LARGE(P$36:P$62,$R9),CHOOSE({1,2},P$36:P$62,$B$36:$B$62),2,0)</f>
        <v>RS</v>
      </c>
      <c r="AH9" t="s">
        <v>56</v>
      </c>
      <c r="AI9">
        <f t="shared" ref="AI9:AJ9" si="14">_xlfn.RANK.EQ(C40,C$36:C$62,0)</f>
        <v>12</v>
      </c>
      <c r="AJ9">
        <f t="shared" si="14"/>
        <v>12</v>
      </c>
      <c r="AK9">
        <f t="shared" si="2"/>
        <v>12</v>
      </c>
      <c r="AL9">
        <f t="shared" si="3"/>
        <v>11</v>
      </c>
      <c r="AM9">
        <f t="shared" si="4"/>
        <v>13</v>
      </c>
      <c r="AN9">
        <f t="shared" si="5"/>
        <v>12</v>
      </c>
      <c r="AO9">
        <f t="shared" si="6"/>
        <v>12</v>
      </c>
      <c r="AP9">
        <f t="shared" si="7"/>
        <v>11</v>
      </c>
      <c r="AQ9">
        <f t="shared" si="8"/>
        <v>11</v>
      </c>
      <c r="AR9">
        <f t="shared" si="9"/>
        <v>11</v>
      </c>
      <c r="AS9">
        <f t="shared" si="10"/>
        <v>10</v>
      </c>
      <c r="AT9">
        <f t="shared" si="11"/>
        <v>10</v>
      </c>
      <c r="AU9">
        <f t="shared" si="10"/>
        <v>12</v>
      </c>
      <c r="AV9">
        <f t="shared" si="10"/>
        <v>12</v>
      </c>
    </row>
    <row r="10" spans="1:48">
      <c r="A10" t="s">
        <v>8</v>
      </c>
      <c r="B10" t="s">
        <v>67</v>
      </c>
      <c r="C10" s="2">
        <f>INDEX('2.2'!$C$4:$XFD$36,MATCH($A10,'2.2'!$B$4:$B$36,0),MATCH(C$4,'2.2'!$C$3:$XFD$3,0))</f>
        <v>0.2</v>
      </c>
      <c r="D10" s="2">
        <f>INDEX('2.2'!$C$4:$XFD$36,MATCH($A10,'2.2'!$B$4:$B$36,0),MATCH(D$4,'2.2'!$C$3:$XFD$3,0))</f>
        <v>0.2</v>
      </c>
      <c r="E10" s="2">
        <f>INDEX('2.2'!$C$4:$XFD$36,MATCH($A10,'2.2'!$B$4:$B$36,0),MATCH(E$4,'2.2'!$C$3:$XFD$3,0))</f>
        <v>0.2</v>
      </c>
      <c r="F10" s="2">
        <f>INDEX('2.2'!$C$4:$XFD$36,MATCH($A10,'2.2'!$B$4:$B$36,0),MATCH(F$4,'2.2'!$C$3:$XFD$3,0))</f>
        <v>0.2</v>
      </c>
      <c r="G10" s="2">
        <f>INDEX('2.2'!$C$4:$XFD$36,MATCH($A10,'2.2'!$B$4:$B$36,0),MATCH(G$4,'2.2'!$C$3:$XFD$3,0))</f>
        <v>0.2</v>
      </c>
      <c r="H10" s="2">
        <f>INDEX('2.2'!$C$4:$XFD$36,MATCH($A10,'2.2'!$B$4:$B$36,0),MATCH(H$4,'2.2'!$C$3:$XFD$3,0))</f>
        <v>0.2</v>
      </c>
      <c r="I10" s="2">
        <f>INDEX('2.2'!$C$4:$XFD$36,MATCH($A10,'2.2'!$B$4:$B$36,0),MATCH(I$4,'2.2'!$C$3:$XFD$3,0))</f>
        <v>0.2</v>
      </c>
      <c r="J10" s="2">
        <f>INDEX('2.2'!$C$4:$XFD$36,MATCH($A10,'2.2'!$B$4:$B$36,0),MATCH(J$4,'2.2'!$C$3:$XFD$3,0))</f>
        <v>0.2</v>
      </c>
      <c r="K10" s="2">
        <f>INDEX('2.2'!$C$4:$XFD$36,MATCH($A10,'2.2'!$B$4:$B$36,0),MATCH(K$4,'2.2'!$C$3:$XFD$3,0))</f>
        <v>0.2</v>
      </c>
      <c r="L10" s="2">
        <f>INDEX('2.2'!$C$4:$XFD$36,MATCH($A10,'2.2'!$B$4:$B$36,0),MATCH(L$4,'2.2'!$C$3:$XFD$3,0))</f>
        <v>0.2</v>
      </c>
      <c r="M10" s="2">
        <f>INDEX('2.2'!$C$4:$XFD$36,MATCH($A10,'2.2'!$B$4:$B$36,0),MATCH(M$4,'2.2'!$C$3:$XFD$3,0))</f>
        <v>0.2</v>
      </c>
      <c r="N10" s="2">
        <f>INDEX('2.2'!$C$4:$XFD$36,MATCH($A10,'2.2'!$B$4:$B$36,0),MATCH(N$4,'2.2'!$C$3:$XFD$3,0))</f>
        <v>0.2</v>
      </c>
      <c r="O10" s="2">
        <f>INDEX('2.2'!$C$4:$XFD$36,MATCH($A10,'2.2'!$B$4:$B$36,0),MATCH(O$4,'2.2'!$C$3:$XFD$3,0))</f>
        <v>0.2</v>
      </c>
      <c r="P10" s="2">
        <f>INDEX('2.2'!$C$4:$XFD$36,MATCH($A10,'2.2'!$B$4:$B$36,0),MATCH(P$4,'2.2'!$C$3:$XFD$3,0))</f>
        <v>0.3</v>
      </c>
      <c r="R10" s="76">
        <v>6</v>
      </c>
      <c r="S10" s="74" t="str">
        <f>VLOOKUP(LARGE(C$36:C$62,$R10),CHOOSE({1,2},C$36:C$62,$B$36:$B$62),2,0)</f>
        <v>SC</v>
      </c>
      <c r="T10" s="74" t="str">
        <f>VLOOKUP(LARGE(D$36:D$62,$R10),CHOOSE({1,2},D$36:D$62,$B$36:$B$62),2,0)</f>
        <v>SC</v>
      </c>
      <c r="U10" s="74" t="str">
        <f>VLOOKUP(LARGE(E$36:E$62,$R10),CHOOSE({1,2},E$36:E$62,$B$36:$B$62),2,0)</f>
        <v>SC</v>
      </c>
      <c r="V10" s="74" t="str">
        <f>VLOOKUP(LARGE(F$36:F$62,$R10),CHOOSE({1,2},F$36:F$62,$B$36:$B$62),2,0)</f>
        <v>SC</v>
      </c>
      <c r="W10" s="74" t="str">
        <f>VLOOKUP(LARGE(G$36:G$62,$R10),CHOOSE({1,2},G$36:G$62,$B$36:$B$62),2,0)</f>
        <v>SC</v>
      </c>
      <c r="X10" s="74" t="str">
        <f>VLOOKUP(LARGE(H$36:H$62,$R10),CHOOSE({1,2},H$36:H$62,$B$36:$B$62),2,0)</f>
        <v>SC</v>
      </c>
      <c r="Y10" s="74" t="str">
        <f>VLOOKUP(LARGE(I$36:I$62,$R10),CHOOSE({1,2},I$36:I$62,$B$36:$B$62),2,0)</f>
        <v>SC</v>
      </c>
      <c r="Z10" s="74" t="str">
        <f>VLOOKUP(LARGE(J$36:J$62,$R10),CHOOSE({1,2},J$36:J$62,$B$36:$B$62),2,0)</f>
        <v>SC</v>
      </c>
      <c r="AA10" s="74" t="str">
        <f>VLOOKUP(LARGE(K$36:K$62,$R10),CHOOSE({1,2},K$36:K$62,$B$36:$B$62),2,0)</f>
        <v>SC</v>
      </c>
      <c r="AB10" s="74" t="str">
        <f>VLOOKUP(LARGE(L$36:L$62,$R10),CHOOSE({1,2},L$36:L$62,$B$36:$B$62),2,0)</f>
        <v>SC</v>
      </c>
      <c r="AC10" s="74" t="str">
        <f>VLOOKUP(LARGE(M$36:M$62,$R10),CHOOSE({1,2},M$36:M$62,$B$36:$B$62),2,0)</f>
        <v>SC</v>
      </c>
      <c r="AD10" s="74" t="str">
        <f>VLOOKUP(LARGE(N$36:N$62,$R10),CHOOSE({1,2},N$36:N$62,$B$36:$B$62),2,0)</f>
        <v>SC</v>
      </c>
      <c r="AE10" s="74" t="str">
        <f>VLOOKUP(LARGE(O$36:O$62,$R10),CHOOSE({1,2},O$36:O$62,$B$36:$B$62),2,0)</f>
        <v>SC</v>
      </c>
      <c r="AF10" s="74" t="str">
        <f>VLOOKUP(LARGE(P$36:P$62,$R10),CHOOSE({1,2},P$36:P$62,$B$36:$B$62),2,0)</f>
        <v>SC</v>
      </c>
      <c r="AH10" t="s">
        <v>67</v>
      </c>
      <c r="AI10">
        <f t="shared" ref="AI10:AJ10" si="15">_xlfn.RANK.EQ(C41,C$36:C$62,0)</f>
        <v>25</v>
      </c>
      <c r="AJ10">
        <f t="shared" si="15"/>
        <v>25</v>
      </c>
      <c r="AK10">
        <f t="shared" si="2"/>
        <v>25</v>
      </c>
      <c r="AL10">
        <f t="shared" si="3"/>
        <v>25</v>
      </c>
      <c r="AM10">
        <f t="shared" si="4"/>
        <v>25</v>
      </c>
      <c r="AN10">
        <f t="shared" si="5"/>
        <v>25</v>
      </c>
      <c r="AO10">
        <f t="shared" si="6"/>
        <v>25</v>
      </c>
      <c r="AP10">
        <f t="shared" si="7"/>
        <v>25</v>
      </c>
      <c r="AQ10">
        <f t="shared" si="8"/>
        <v>25</v>
      </c>
      <c r="AR10">
        <f t="shared" si="9"/>
        <v>25</v>
      </c>
      <c r="AS10">
        <f t="shared" si="10"/>
        <v>25</v>
      </c>
      <c r="AT10">
        <f t="shared" si="11"/>
        <v>25</v>
      </c>
      <c r="AU10">
        <f t="shared" si="10"/>
        <v>25</v>
      </c>
      <c r="AV10">
        <f t="shared" si="10"/>
        <v>25</v>
      </c>
    </row>
    <row r="11" spans="1:48">
      <c r="A11" t="s">
        <v>9</v>
      </c>
      <c r="B11" t="s">
        <v>57</v>
      </c>
      <c r="C11" s="2">
        <f>INDEX('2.2'!$C$4:$XFD$36,MATCH($A11,'2.2'!$B$4:$B$36,0),MATCH(C$4,'2.2'!$C$3:$XFD$3,0))</f>
        <v>0.4</v>
      </c>
      <c r="D11" s="2">
        <f>INDEX('2.2'!$C$4:$XFD$36,MATCH($A11,'2.2'!$B$4:$B$36,0),MATCH(D$4,'2.2'!$C$3:$XFD$3,0))</f>
        <v>0.4</v>
      </c>
      <c r="E11" s="2">
        <f>INDEX('2.2'!$C$4:$XFD$36,MATCH($A11,'2.2'!$B$4:$B$36,0),MATCH(E$4,'2.2'!$C$3:$XFD$3,0))</f>
        <v>0.4</v>
      </c>
      <c r="F11" s="2">
        <f>INDEX('2.2'!$C$4:$XFD$36,MATCH($A11,'2.2'!$B$4:$B$36,0),MATCH(F$4,'2.2'!$C$3:$XFD$3,0))</f>
        <v>0.4</v>
      </c>
      <c r="G11" s="2">
        <f>INDEX('2.2'!$C$4:$XFD$36,MATCH($A11,'2.2'!$B$4:$B$36,0),MATCH(G$4,'2.2'!$C$3:$XFD$3,0))</f>
        <v>0.5</v>
      </c>
      <c r="H11" s="2">
        <f>INDEX('2.2'!$C$4:$XFD$36,MATCH($A11,'2.2'!$B$4:$B$36,0),MATCH(H$4,'2.2'!$C$3:$XFD$3,0))</f>
        <v>0.5</v>
      </c>
      <c r="I11" s="2">
        <f>INDEX('2.2'!$C$4:$XFD$36,MATCH($A11,'2.2'!$B$4:$B$36,0),MATCH(I$4,'2.2'!$C$3:$XFD$3,0))</f>
        <v>0.5</v>
      </c>
      <c r="J11" s="2">
        <f>INDEX('2.2'!$C$4:$XFD$36,MATCH($A11,'2.2'!$B$4:$B$36,0),MATCH(J$4,'2.2'!$C$3:$XFD$3,0))</f>
        <v>0.5</v>
      </c>
      <c r="K11" s="2">
        <f>INDEX('2.2'!$C$4:$XFD$36,MATCH($A11,'2.2'!$B$4:$B$36,0),MATCH(K$4,'2.2'!$C$3:$XFD$3,0))</f>
        <v>0.5</v>
      </c>
      <c r="L11" s="2">
        <f>INDEX('2.2'!$C$4:$XFD$36,MATCH($A11,'2.2'!$B$4:$B$36,0),MATCH(L$4,'2.2'!$C$3:$XFD$3,0))</f>
        <v>0.5</v>
      </c>
      <c r="M11" s="2">
        <f>INDEX('2.2'!$C$4:$XFD$36,MATCH($A11,'2.2'!$B$4:$B$36,0),MATCH(M$4,'2.2'!$C$3:$XFD$3,0))</f>
        <v>0.6</v>
      </c>
      <c r="N11" s="2">
        <f>INDEX('2.2'!$C$4:$XFD$36,MATCH($A11,'2.2'!$B$4:$B$36,0),MATCH(N$4,'2.2'!$C$3:$XFD$3,0))</f>
        <v>0.6</v>
      </c>
      <c r="O11" s="2">
        <f>INDEX('2.2'!$C$4:$XFD$36,MATCH($A11,'2.2'!$B$4:$B$36,0),MATCH(O$4,'2.2'!$C$3:$XFD$3,0))</f>
        <v>0.6</v>
      </c>
      <c r="P11" s="2">
        <f>INDEX('2.2'!$C$4:$XFD$36,MATCH($A11,'2.2'!$B$4:$B$36,0),MATCH(P$4,'2.2'!$C$3:$XFD$3,0))</f>
        <v>0.6</v>
      </c>
      <c r="R11" s="76">
        <v>7</v>
      </c>
      <c r="S11" s="74" t="str">
        <f>VLOOKUP(LARGE(C$36:C$62,$R11),CHOOSE({1,2},C$36:C$62,$B$36:$B$62),2,0)</f>
        <v>BA</v>
      </c>
      <c r="T11" s="74" t="str">
        <f>VLOOKUP(LARGE(D$36:D$62,$R11),CHOOSE({1,2},D$36:D$62,$B$36:$B$62),2,0)</f>
        <v>BA</v>
      </c>
      <c r="U11" s="74" t="str">
        <f>VLOOKUP(LARGE(E$36:E$62,$R11),CHOOSE({1,2},E$36:E$62,$B$36:$B$62),2,0)</f>
        <v>BA</v>
      </c>
      <c r="V11" s="74" t="str">
        <f>VLOOKUP(LARGE(F$36:F$62,$R11),CHOOSE({1,2},F$36:F$62,$B$36:$B$62),2,0)</f>
        <v>BA</v>
      </c>
      <c r="W11" s="74" t="str">
        <f>VLOOKUP(LARGE(G$36:G$62,$R11),CHOOSE({1,2},G$36:G$62,$B$36:$B$62),2,0)</f>
        <v>BA</v>
      </c>
      <c r="X11" s="74" t="str">
        <f>VLOOKUP(LARGE(H$36:H$62,$R11),CHOOSE({1,2},H$36:H$62,$B$36:$B$62),2,0)</f>
        <v>BA</v>
      </c>
      <c r="Y11" s="74" t="str">
        <f>VLOOKUP(LARGE(I$36:I$62,$R11),CHOOSE({1,2},I$36:I$62,$B$36:$B$62),2,0)</f>
        <v>BA</v>
      </c>
      <c r="Z11" s="74" t="str">
        <f>VLOOKUP(LARGE(J$36:J$62,$R11),CHOOSE({1,2},J$36:J$62,$B$36:$B$62),2,0)</f>
        <v>BA</v>
      </c>
      <c r="AA11" s="74" t="str">
        <f>VLOOKUP(LARGE(K$36:K$62,$R11),CHOOSE({1,2},K$36:K$62,$B$36:$B$62),2,0)</f>
        <v>BA</v>
      </c>
      <c r="AB11" s="74" t="str">
        <f>VLOOKUP(LARGE(L$36:L$62,$R11),CHOOSE({1,2},L$36:L$62,$B$36:$B$62),2,0)</f>
        <v>BA</v>
      </c>
      <c r="AC11" s="74" t="str">
        <f>VLOOKUP(LARGE(M$36:M$62,$R11),CHOOSE({1,2},M$36:M$62,$B$36:$B$62),2,0)</f>
        <v>BA</v>
      </c>
      <c r="AD11" s="74" t="str">
        <f>VLOOKUP(LARGE(N$36:N$62,$R11),CHOOSE({1,2},N$36:N$62,$B$36:$B$62),2,0)</f>
        <v>BA</v>
      </c>
      <c r="AE11" s="74" t="str">
        <f>VLOOKUP(LARGE(O$36:O$62,$R11),CHOOSE({1,2},O$36:O$62,$B$36:$B$62),2,0)</f>
        <v>BA</v>
      </c>
      <c r="AF11" s="74" t="str">
        <f>VLOOKUP(LARGE(P$36:P$62,$R11),CHOOSE({1,2},P$36:P$62,$B$36:$B$62),2,0)</f>
        <v>BA</v>
      </c>
      <c r="AH11" t="s">
        <v>57</v>
      </c>
      <c r="AI11">
        <f t="shared" ref="AI11:AJ11" si="16">_xlfn.RANK.EQ(C42,C$36:C$62,0)</f>
        <v>24</v>
      </c>
      <c r="AJ11">
        <f t="shared" si="16"/>
        <v>24</v>
      </c>
      <c r="AK11">
        <f t="shared" si="2"/>
        <v>24</v>
      </c>
      <c r="AL11">
        <f t="shared" si="3"/>
        <v>24</v>
      </c>
      <c r="AM11">
        <f t="shared" si="4"/>
        <v>24</v>
      </c>
      <c r="AN11">
        <f t="shared" si="5"/>
        <v>24</v>
      </c>
      <c r="AO11">
        <f t="shared" si="6"/>
        <v>24</v>
      </c>
      <c r="AP11">
        <f t="shared" si="7"/>
        <v>24</v>
      </c>
      <c r="AQ11">
        <f t="shared" si="8"/>
        <v>24</v>
      </c>
      <c r="AR11">
        <f t="shared" si="9"/>
        <v>24</v>
      </c>
      <c r="AS11">
        <f t="shared" si="10"/>
        <v>24</v>
      </c>
      <c r="AT11">
        <f t="shared" si="11"/>
        <v>23</v>
      </c>
      <c r="AU11">
        <f t="shared" si="10"/>
        <v>24</v>
      </c>
      <c r="AV11">
        <f t="shared" si="10"/>
        <v>24</v>
      </c>
    </row>
    <row r="12" spans="1:48">
      <c r="A12" t="s">
        <v>11</v>
      </c>
      <c r="B12" t="s">
        <v>58</v>
      </c>
      <c r="C12" s="2">
        <f>INDEX('2.2'!$C$4:$XFD$36,MATCH($A12,'2.2'!$B$4:$B$36,0),MATCH(C$4,'2.2'!$C$3:$XFD$3,0))</f>
        <v>1.2</v>
      </c>
      <c r="D12" s="2">
        <f>INDEX('2.2'!$C$4:$XFD$36,MATCH($A12,'2.2'!$B$4:$B$36,0),MATCH(D$4,'2.2'!$C$3:$XFD$3,0))</f>
        <v>1.2</v>
      </c>
      <c r="E12" s="2">
        <f>INDEX('2.2'!$C$4:$XFD$36,MATCH($A12,'2.2'!$B$4:$B$36,0),MATCH(E$4,'2.2'!$C$3:$XFD$3,0))</f>
        <v>1.3</v>
      </c>
      <c r="F12" s="2">
        <f>INDEX('2.2'!$C$4:$XFD$36,MATCH($A12,'2.2'!$B$4:$B$36,0),MATCH(F$4,'2.2'!$C$3:$XFD$3,0))</f>
        <v>1.3</v>
      </c>
      <c r="G12" s="2">
        <f>INDEX('2.2'!$C$4:$XFD$36,MATCH($A12,'2.2'!$B$4:$B$36,0),MATCH(G$4,'2.2'!$C$3:$XFD$3,0))</f>
        <v>1.3</v>
      </c>
      <c r="H12" s="2">
        <f>INDEX('2.2'!$C$4:$XFD$36,MATCH($A12,'2.2'!$B$4:$B$36,0),MATCH(H$4,'2.2'!$C$3:$XFD$3,0))</f>
        <v>1.3</v>
      </c>
      <c r="I12" s="2">
        <f>INDEX('2.2'!$C$4:$XFD$36,MATCH($A12,'2.2'!$B$4:$B$36,0),MATCH(I$4,'2.2'!$C$3:$XFD$3,0))</f>
        <v>1.4</v>
      </c>
      <c r="J12" s="2">
        <f>INDEX('2.2'!$C$4:$XFD$36,MATCH($A12,'2.2'!$B$4:$B$36,0),MATCH(J$4,'2.2'!$C$3:$XFD$3,0))</f>
        <v>1.4</v>
      </c>
      <c r="K12" s="2">
        <f>INDEX('2.2'!$C$4:$XFD$36,MATCH($A12,'2.2'!$B$4:$B$36,0),MATCH(K$4,'2.2'!$C$3:$XFD$3,0))</f>
        <v>1.4</v>
      </c>
      <c r="L12" s="2">
        <f>INDEX('2.2'!$C$4:$XFD$36,MATCH($A12,'2.2'!$B$4:$B$36,0),MATCH(L$4,'2.2'!$C$3:$XFD$3,0))</f>
        <v>1.3</v>
      </c>
      <c r="M12" s="2">
        <f>INDEX('2.2'!$C$4:$XFD$36,MATCH($A12,'2.2'!$B$4:$B$36,0),MATCH(M$4,'2.2'!$C$3:$XFD$3,0))</f>
        <v>1.4</v>
      </c>
      <c r="N12" s="2">
        <f>INDEX('2.2'!$C$4:$XFD$36,MATCH($A12,'2.2'!$B$4:$B$36,0),MATCH(N$4,'2.2'!$C$3:$XFD$3,0))</f>
        <v>1.4</v>
      </c>
      <c r="O12" s="2">
        <f>INDEX('2.2'!$C$4:$XFD$36,MATCH($A12,'2.2'!$B$4:$B$36,0),MATCH(O$4,'2.2'!$C$3:$XFD$3,0))</f>
        <v>1.4</v>
      </c>
      <c r="P12" s="2">
        <f>INDEX('2.2'!$C$4:$XFD$36,MATCH($A12,'2.2'!$B$4:$B$36,0),MATCH(P$4,'2.2'!$C$3:$XFD$3,0))</f>
        <v>1.4</v>
      </c>
      <c r="R12" s="76">
        <v>8</v>
      </c>
      <c r="S12" s="74" t="str">
        <f>VLOOKUP(LARGE(C$36:C$62,$R12),CHOOSE({1,2},C$36:C$62,$B$36:$B$62),2,0)</f>
        <v>DF</v>
      </c>
      <c r="T12" s="74" t="str">
        <f>VLOOKUP(LARGE(D$36:D$62,$R12),CHOOSE({1,2},D$36:D$62,$B$36:$B$62),2,0)</f>
        <v>DF</v>
      </c>
      <c r="U12" s="74" t="str">
        <f>VLOOKUP(LARGE(E$36:E$62,$R12),CHOOSE({1,2},E$36:E$62,$B$36:$B$62),2,0)</f>
        <v>DF</v>
      </c>
      <c r="V12" s="74" t="str">
        <f>VLOOKUP(LARGE(F$36:F$62,$R12),CHOOSE({1,2},F$36:F$62,$B$36:$B$62),2,0)</f>
        <v>DF</v>
      </c>
      <c r="W12" s="74" t="str">
        <f>VLOOKUP(LARGE(G$36:G$62,$R12),CHOOSE({1,2},G$36:G$62,$B$36:$B$62),2,0)</f>
        <v>DF</v>
      </c>
      <c r="X12" s="74" t="str">
        <f>VLOOKUP(LARGE(H$36:H$62,$R12),CHOOSE({1,2},H$36:H$62,$B$36:$B$62),2,0)</f>
        <v>DF</v>
      </c>
      <c r="Y12" s="74" t="str">
        <f>VLOOKUP(LARGE(I$36:I$62,$R12),CHOOSE({1,2},I$36:I$62,$B$36:$B$62),2,0)</f>
        <v>DF</v>
      </c>
      <c r="Z12" s="74" t="str">
        <f>VLOOKUP(LARGE(J$36:J$62,$R12),CHOOSE({1,2},J$36:J$62,$B$36:$B$62),2,0)</f>
        <v>DF</v>
      </c>
      <c r="AA12" s="74" t="str">
        <f>VLOOKUP(LARGE(K$36:K$62,$R12),CHOOSE({1,2},K$36:K$62,$B$36:$B$62),2,0)</f>
        <v>DF</v>
      </c>
      <c r="AB12" s="74" t="str">
        <f>VLOOKUP(LARGE(L$36:L$62,$R12),CHOOSE({1,2},L$36:L$62,$B$36:$B$62),2,0)</f>
        <v>DF</v>
      </c>
      <c r="AC12" s="74" t="str">
        <f>VLOOKUP(LARGE(M$36:M$62,$R12),CHOOSE({1,2},M$36:M$62,$B$36:$B$62),2,0)</f>
        <v>DF</v>
      </c>
      <c r="AD12" s="74" t="str">
        <f>VLOOKUP(LARGE(N$36:N$62,$R12),CHOOSE({1,2},N$36:N$62,$B$36:$B$62),2,0)</f>
        <v>DF</v>
      </c>
      <c r="AE12" s="74" t="str">
        <f>VLOOKUP(LARGE(O$36:O$62,$R12),CHOOSE({1,2},O$36:O$62,$B$36:$B$62),2,0)</f>
        <v>DF</v>
      </c>
      <c r="AF12" s="74" t="str">
        <f>VLOOKUP(LARGE(P$36:P$62,$R12),CHOOSE({1,2},P$36:P$62,$B$36:$B$62),2,0)</f>
        <v>DF</v>
      </c>
      <c r="AH12" t="s">
        <v>58</v>
      </c>
      <c r="AI12">
        <f t="shared" ref="AI12:AJ12" si="17">_xlfn.RANK.EQ(C43,C$36:C$62,0)</f>
        <v>17</v>
      </c>
      <c r="AJ12">
        <f t="shared" si="17"/>
        <v>17</v>
      </c>
      <c r="AK12">
        <f t="shared" si="2"/>
        <v>17</v>
      </c>
      <c r="AL12">
        <f t="shared" si="3"/>
        <v>17</v>
      </c>
      <c r="AM12">
        <f t="shared" si="4"/>
        <v>17</v>
      </c>
      <c r="AN12">
        <f t="shared" si="5"/>
        <v>17</v>
      </c>
      <c r="AO12">
        <f t="shared" si="6"/>
        <v>16</v>
      </c>
      <c r="AP12">
        <f t="shared" si="7"/>
        <v>16</v>
      </c>
      <c r="AQ12">
        <f t="shared" si="8"/>
        <v>16</v>
      </c>
      <c r="AR12">
        <f t="shared" si="9"/>
        <v>17</v>
      </c>
      <c r="AS12">
        <f t="shared" si="10"/>
        <v>17</v>
      </c>
      <c r="AT12">
        <f t="shared" si="11"/>
        <v>17</v>
      </c>
      <c r="AU12">
        <f t="shared" si="10"/>
        <v>16</v>
      </c>
      <c r="AV12">
        <f t="shared" si="10"/>
        <v>17</v>
      </c>
    </row>
    <row r="13" spans="1:48">
      <c r="A13" t="s">
        <v>12</v>
      </c>
      <c r="B13" t="s">
        <v>59</v>
      </c>
      <c r="C13" s="2">
        <f>INDEX('2.2'!$C$4:$XFD$36,MATCH($A13,'2.2'!$B$4:$B$36,0),MATCH(C$4,'2.2'!$C$3:$XFD$3,0))</f>
        <v>0.6</v>
      </c>
      <c r="D13" s="2">
        <f>INDEX('2.2'!$C$4:$XFD$36,MATCH($A13,'2.2'!$B$4:$B$36,0),MATCH(D$4,'2.2'!$C$3:$XFD$3,0))</f>
        <v>0.6</v>
      </c>
      <c r="E13" s="2">
        <f>INDEX('2.2'!$C$4:$XFD$36,MATCH($A13,'2.2'!$B$4:$B$36,0),MATCH(E$4,'2.2'!$C$3:$XFD$3,0))</f>
        <v>0.6</v>
      </c>
      <c r="F13" s="2">
        <f>INDEX('2.2'!$C$4:$XFD$36,MATCH($A13,'2.2'!$B$4:$B$36,0),MATCH(F$4,'2.2'!$C$3:$XFD$3,0))</f>
        <v>0.6</v>
      </c>
      <c r="G13" s="2">
        <f>INDEX('2.2'!$C$4:$XFD$36,MATCH($A13,'2.2'!$B$4:$B$36,0),MATCH(G$4,'2.2'!$C$3:$XFD$3,0))</f>
        <v>0.7</v>
      </c>
      <c r="H13" s="2">
        <f>INDEX('2.2'!$C$4:$XFD$36,MATCH($A13,'2.2'!$B$4:$B$36,0),MATCH(H$4,'2.2'!$C$3:$XFD$3,0))</f>
        <v>0.7</v>
      </c>
      <c r="I13" s="2">
        <f>INDEX('2.2'!$C$4:$XFD$36,MATCH($A13,'2.2'!$B$4:$B$36,0),MATCH(I$4,'2.2'!$C$3:$XFD$3,0))</f>
        <v>0.7</v>
      </c>
      <c r="J13" s="2">
        <f>INDEX('2.2'!$C$4:$XFD$36,MATCH($A13,'2.2'!$B$4:$B$36,0),MATCH(J$4,'2.2'!$C$3:$XFD$3,0))</f>
        <v>0.7</v>
      </c>
      <c r="K13" s="2">
        <f>INDEX('2.2'!$C$4:$XFD$36,MATCH($A13,'2.2'!$B$4:$B$36,0),MATCH(K$4,'2.2'!$C$3:$XFD$3,0))</f>
        <v>0.7</v>
      </c>
      <c r="L13" s="2">
        <f>INDEX('2.2'!$C$4:$XFD$36,MATCH($A13,'2.2'!$B$4:$B$36,0),MATCH(L$4,'2.2'!$C$3:$XFD$3,0))</f>
        <v>0.7</v>
      </c>
      <c r="M13" s="2">
        <f>INDEX('2.2'!$C$4:$XFD$36,MATCH($A13,'2.2'!$B$4:$B$36,0),MATCH(M$4,'2.2'!$C$3:$XFD$3,0))</f>
        <v>0.7</v>
      </c>
      <c r="N13" s="2">
        <f>INDEX('2.2'!$C$4:$XFD$36,MATCH($A13,'2.2'!$B$4:$B$36,0),MATCH(N$4,'2.2'!$C$3:$XFD$3,0))</f>
        <v>0.7</v>
      </c>
      <c r="O13" s="2">
        <f>INDEX('2.2'!$C$4:$XFD$36,MATCH($A13,'2.2'!$B$4:$B$36,0),MATCH(O$4,'2.2'!$C$3:$XFD$3,0))</f>
        <v>0.7</v>
      </c>
      <c r="P13" s="2">
        <f>INDEX('2.2'!$C$4:$XFD$36,MATCH($A13,'2.2'!$B$4:$B$36,0),MATCH(P$4,'2.2'!$C$3:$XFD$3,0))</f>
        <v>0.7</v>
      </c>
      <c r="R13" s="76">
        <v>9</v>
      </c>
      <c r="S13" s="74" t="str">
        <f>VLOOKUP(LARGE(C$36:C$62,$R13),CHOOSE({1,2},C$36:C$62,$B$36:$B$62),2,0)</f>
        <v>GO</v>
      </c>
      <c r="T13" s="74" t="str">
        <f>VLOOKUP(LARGE(D$36:D$62,$R13),CHOOSE({1,2},D$36:D$62,$B$36:$B$62),2,0)</f>
        <v>GO</v>
      </c>
      <c r="U13" s="74" t="str">
        <f>VLOOKUP(LARGE(E$36:E$62,$R13),CHOOSE({1,2},E$36:E$62,$B$36:$B$62),2,0)</f>
        <v>GO</v>
      </c>
      <c r="V13" s="74" t="str">
        <f>VLOOKUP(LARGE(F$36:F$62,$R13),CHOOSE({1,2},F$36:F$62,$B$36:$B$62),2,0)</f>
        <v>GO</v>
      </c>
      <c r="W13" s="74" t="str">
        <f>VLOOKUP(LARGE(G$36:G$62,$R13),CHOOSE({1,2},G$36:G$62,$B$36:$B$62),2,0)</f>
        <v>GO</v>
      </c>
      <c r="X13" s="74" t="str">
        <f>VLOOKUP(LARGE(H$36:H$62,$R13),CHOOSE({1,2},H$36:H$62,$B$36:$B$62),2,0)</f>
        <v>GO</v>
      </c>
      <c r="Y13" s="74" t="str">
        <f>VLOOKUP(LARGE(I$36:I$62,$R13),CHOOSE({1,2},I$36:I$62,$B$36:$B$62),2,0)</f>
        <v>GO</v>
      </c>
      <c r="Z13" s="74" t="str">
        <f>VLOOKUP(LARGE(J$36:J$62,$R13),CHOOSE({1,2},J$36:J$62,$B$36:$B$62),2,0)</f>
        <v>GO</v>
      </c>
      <c r="AA13" s="74" t="str">
        <f>VLOOKUP(LARGE(K$36:K$62,$R13),CHOOSE({1,2},K$36:K$62,$B$36:$B$62),2,0)</f>
        <v>GO</v>
      </c>
      <c r="AB13" s="74" t="str">
        <f>VLOOKUP(LARGE(L$36:L$62,$R13),CHOOSE({1,2},L$36:L$62,$B$36:$B$62),2,0)</f>
        <v>GO</v>
      </c>
      <c r="AC13" s="74" t="str">
        <f>VLOOKUP(LARGE(M$36:M$62,$R13),CHOOSE({1,2},M$36:M$62,$B$36:$B$62),2,0)</f>
        <v>GO</v>
      </c>
      <c r="AD13" s="74" t="str">
        <f>VLOOKUP(LARGE(N$36:N$62,$R13),CHOOSE({1,2},N$36:N$62,$B$36:$B$62),2,0)</f>
        <v>GO</v>
      </c>
      <c r="AE13" s="74" t="str">
        <f>VLOOKUP(LARGE(O$36:O$62,$R13),CHOOSE({1,2},O$36:O$62,$B$36:$B$62),2,0)</f>
        <v>GO</v>
      </c>
      <c r="AF13" s="74" t="str">
        <f>VLOOKUP(LARGE(P$36:P$62,$R13),CHOOSE({1,2},P$36:P$62,$B$36:$B$62),2,0)</f>
        <v>GO</v>
      </c>
      <c r="AH13" t="s">
        <v>59</v>
      </c>
      <c r="AI13">
        <f t="shared" ref="AI13:AJ13" si="18">_xlfn.RANK.EQ(C44,C$36:C$62,0)</f>
        <v>22</v>
      </c>
      <c r="AJ13">
        <f t="shared" si="18"/>
        <v>22</v>
      </c>
      <c r="AK13">
        <f t="shared" si="2"/>
        <v>22</v>
      </c>
      <c r="AL13">
        <f t="shared" si="3"/>
        <v>22</v>
      </c>
      <c r="AM13">
        <f t="shared" si="4"/>
        <v>21</v>
      </c>
      <c r="AN13">
        <f t="shared" si="5"/>
        <v>21</v>
      </c>
      <c r="AO13">
        <f t="shared" si="6"/>
        <v>21</v>
      </c>
      <c r="AP13">
        <f t="shared" si="7"/>
        <v>21</v>
      </c>
      <c r="AQ13">
        <f t="shared" si="8"/>
        <v>21</v>
      </c>
      <c r="AR13">
        <f t="shared" si="9"/>
        <v>21</v>
      </c>
      <c r="AS13">
        <f t="shared" si="10"/>
        <v>21</v>
      </c>
      <c r="AT13">
        <f t="shared" si="11"/>
        <v>21</v>
      </c>
      <c r="AU13">
        <f t="shared" si="10"/>
        <v>21</v>
      </c>
      <c r="AV13">
        <f t="shared" si="10"/>
        <v>21</v>
      </c>
    </row>
    <row r="14" spans="1:48">
      <c r="A14" t="s">
        <v>13</v>
      </c>
      <c r="B14" t="s">
        <v>60</v>
      </c>
      <c r="C14" s="2">
        <f>INDEX('2.2'!$C$4:$XFD$36,MATCH($A14,'2.2'!$B$4:$B$36,0),MATCH(C$4,'2.2'!$C$3:$XFD$3,0))</f>
        <v>2</v>
      </c>
      <c r="D14" s="2">
        <f>INDEX('2.2'!$C$4:$XFD$36,MATCH($A14,'2.2'!$B$4:$B$36,0),MATCH(D$4,'2.2'!$C$3:$XFD$3,0))</f>
        <v>2</v>
      </c>
      <c r="E14" s="2">
        <f>INDEX('2.2'!$C$4:$XFD$36,MATCH($A14,'2.2'!$B$4:$B$36,0),MATCH(E$4,'2.2'!$C$3:$XFD$3,0))</f>
        <v>2</v>
      </c>
      <c r="F14" s="2">
        <f>INDEX('2.2'!$C$4:$XFD$36,MATCH($A14,'2.2'!$B$4:$B$36,0),MATCH(F$4,'2.2'!$C$3:$XFD$3,0))</f>
        <v>2</v>
      </c>
      <c r="G14" s="2">
        <f>INDEX('2.2'!$C$4:$XFD$36,MATCH($A14,'2.2'!$B$4:$B$36,0),MATCH(G$4,'2.2'!$C$3:$XFD$3,0))</f>
        <v>2.2000000000000002</v>
      </c>
      <c r="H14" s="2">
        <f>INDEX('2.2'!$C$4:$XFD$36,MATCH($A14,'2.2'!$B$4:$B$36,0),MATCH(H$4,'2.2'!$C$3:$XFD$3,0))</f>
        <v>2.2000000000000002</v>
      </c>
      <c r="I14" s="2">
        <f>INDEX('2.2'!$C$4:$XFD$36,MATCH($A14,'2.2'!$B$4:$B$36,0),MATCH(I$4,'2.2'!$C$3:$XFD$3,0))</f>
        <v>2.2000000000000002</v>
      </c>
      <c r="J14" s="2">
        <f>INDEX('2.2'!$C$4:$XFD$36,MATCH($A14,'2.2'!$B$4:$B$36,0),MATCH(J$4,'2.2'!$C$3:$XFD$3,0))</f>
        <v>2.2000000000000002</v>
      </c>
      <c r="K14" s="2">
        <f>INDEX('2.2'!$C$4:$XFD$36,MATCH($A14,'2.2'!$B$4:$B$36,0),MATCH(K$4,'2.2'!$C$3:$XFD$3,0))</f>
        <v>2.2000000000000002</v>
      </c>
      <c r="L14" s="2">
        <f>INDEX('2.2'!$C$4:$XFD$36,MATCH($A14,'2.2'!$B$4:$B$36,0),MATCH(L$4,'2.2'!$C$3:$XFD$3,0))</f>
        <v>2.2000000000000002</v>
      </c>
      <c r="M14" s="2">
        <f>INDEX('2.2'!$C$4:$XFD$36,MATCH($A14,'2.2'!$B$4:$B$36,0),MATCH(M$4,'2.2'!$C$3:$XFD$3,0))</f>
        <v>2.2000000000000002</v>
      </c>
      <c r="N14" s="2">
        <f>INDEX('2.2'!$C$4:$XFD$36,MATCH($A14,'2.2'!$B$4:$B$36,0),MATCH(N$4,'2.2'!$C$3:$XFD$3,0))</f>
        <v>2.2000000000000002</v>
      </c>
      <c r="O14" s="2">
        <f>INDEX('2.2'!$C$4:$XFD$36,MATCH($A14,'2.2'!$B$4:$B$36,0),MATCH(O$4,'2.2'!$C$3:$XFD$3,0))</f>
        <v>2.1</v>
      </c>
      <c r="P14" s="2">
        <f>INDEX('2.2'!$C$4:$XFD$36,MATCH($A14,'2.2'!$B$4:$B$36,0),MATCH(P$4,'2.2'!$C$3:$XFD$3,0))</f>
        <v>2.1</v>
      </c>
      <c r="R14" s="76">
        <v>10</v>
      </c>
      <c r="S14" s="74" t="str">
        <f>VLOOKUP(LARGE(C$36:C$62,$R14),CHOOSE({1,2},C$36:C$62,$B$36:$B$62),2,0)</f>
        <v>PE</v>
      </c>
      <c r="T14" s="74" t="str">
        <f>VLOOKUP(LARGE(D$36:D$62,$R14),CHOOSE({1,2},D$36:D$62,$B$36:$B$62),2,0)</f>
        <v>PE</v>
      </c>
      <c r="U14" s="74" t="str">
        <f>VLOOKUP(LARGE(E$36:E$62,$R14),CHOOSE({1,2},E$36:E$62,$B$36:$B$62),2,0)</f>
        <v>PE</v>
      </c>
      <c r="V14" s="74" t="str">
        <f>VLOOKUP(LARGE(F$36:F$62,$R14),CHOOSE({1,2},F$36:F$62,$B$36:$B$62),2,0)</f>
        <v>PE</v>
      </c>
      <c r="W14" s="74" t="str">
        <f>VLOOKUP(LARGE(G$36:G$62,$R14),CHOOSE({1,2},G$36:G$62,$B$36:$B$62),2,0)</f>
        <v>PE</v>
      </c>
      <c r="X14" s="74" t="str">
        <f>VLOOKUP(LARGE(H$36:H$62,$R14),CHOOSE({1,2},H$36:H$62,$B$36:$B$62),2,0)</f>
        <v>PE</v>
      </c>
      <c r="Y14" s="74" t="str">
        <f>VLOOKUP(LARGE(I$36:I$62,$R14),CHOOSE({1,2},I$36:I$62,$B$36:$B$62),2,0)</f>
        <v>PE</v>
      </c>
      <c r="Z14" s="74" t="str">
        <f>VLOOKUP(LARGE(J$36:J$62,$R14),CHOOSE({1,2},J$36:J$62,$B$36:$B$62),2,0)</f>
        <v>PE</v>
      </c>
      <c r="AA14" s="74" t="str">
        <f>VLOOKUP(LARGE(K$36:K$62,$R14),CHOOSE({1,2},K$36:K$62,$B$36:$B$62),2,0)</f>
        <v>PE</v>
      </c>
      <c r="AB14" s="74" t="str">
        <f>VLOOKUP(LARGE(L$36:L$62,$R14),CHOOSE({1,2},L$36:L$62,$B$36:$B$62),2,0)</f>
        <v>PE</v>
      </c>
      <c r="AC14" s="74" t="str">
        <f>VLOOKUP(LARGE(M$36:M$62,$R14),CHOOSE({1,2},M$36:M$62,$B$36:$B$62),2,0)</f>
        <v>PA</v>
      </c>
      <c r="AD14" s="74" t="str">
        <f>VLOOKUP(LARGE(N$36:N$62,$R14),CHOOSE({1,2},N$36:N$62,$B$36:$B$62),2,0)</f>
        <v>PA</v>
      </c>
      <c r="AE14" s="74" t="str">
        <f>VLOOKUP(LARGE(O$36:O$62,$R14),CHOOSE({1,2},O$36:O$62,$B$36:$B$62),2,0)</f>
        <v>MT</v>
      </c>
      <c r="AF14" s="74" t="str">
        <f>VLOOKUP(LARGE(P$36:P$62,$R14),CHOOSE({1,2},P$36:P$62,$B$36:$B$62),2,0)</f>
        <v>MT</v>
      </c>
      <c r="AH14" t="s">
        <v>60</v>
      </c>
      <c r="AI14">
        <f t="shared" ref="AI14:AJ14" si="19">_xlfn.RANK.EQ(C45,C$36:C$62,0)</f>
        <v>13</v>
      </c>
      <c r="AJ14">
        <f t="shared" si="19"/>
        <v>13</v>
      </c>
      <c r="AK14">
        <f t="shared" si="2"/>
        <v>13</v>
      </c>
      <c r="AL14">
        <f t="shared" si="3"/>
        <v>13</v>
      </c>
      <c r="AM14">
        <f t="shared" si="4"/>
        <v>12</v>
      </c>
      <c r="AN14">
        <f t="shared" si="5"/>
        <v>11</v>
      </c>
      <c r="AO14">
        <f t="shared" si="6"/>
        <v>11</v>
      </c>
      <c r="AP14">
        <f t="shared" si="7"/>
        <v>12</v>
      </c>
      <c r="AQ14">
        <f t="shared" si="8"/>
        <v>12</v>
      </c>
      <c r="AR14">
        <f t="shared" si="9"/>
        <v>12</v>
      </c>
      <c r="AS14">
        <f t="shared" si="10"/>
        <v>13</v>
      </c>
      <c r="AT14">
        <f t="shared" si="11"/>
        <v>13</v>
      </c>
      <c r="AU14">
        <f t="shared" si="10"/>
        <v>13</v>
      </c>
      <c r="AV14">
        <f t="shared" si="10"/>
        <v>13</v>
      </c>
    </row>
    <row r="15" spans="1:48">
      <c r="A15" t="s">
        <v>14</v>
      </c>
      <c r="B15" t="s">
        <v>68</v>
      </c>
      <c r="C15" s="2">
        <f>INDEX('2.2'!$C$4:$XFD$36,MATCH($A15,'2.2'!$B$4:$B$36,0),MATCH(C$4,'2.2'!$C$3:$XFD$3,0))</f>
        <v>0.9</v>
      </c>
      <c r="D15" s="2">
        <f>INDEX('2.2'!$C$4:$XFD$36,MATCH($A15,'2.2'!$B$4:$B$36,0),MATCH(D$4,'2.2'!$C$3:$XFD$3,0))</f>
        <v>0.9</v>
      </c>
      <c r="E15" s="2">
        <f>INDEX('2.2'!$C$4:$XFD$36,MATCH($A15,'2.2'!$B$4:$B$36,0),MATCH(E$4,'2.2'!$C$3:$XFD$3,0))</f>
        <v>1</v>
      </c>
      <c r="F15" s="2">
        <f>INDEX('2.2'!$C$4:$XFD$36,MATCH($A15,'2.2'!$B$4:$B$36,0),MATCH(F$4,'2.2'!$C$3:$XFD$3,0))</f>
        <v>1</v>
      </c>
      <c r="G15" s="2">
        <f>INDEX('2.2'!$C$4:$XFD$36,MATCH($A15,'2.2'!$B$4:$B$36,0),MATCH(G$4,'2.2'!$C$3:$XFD$3,0))</f>
        <v>0.9</v>
      </c>
      <c r="H15" s="2">
        <f>INDEX('2.2'!$C$4:$XFD$36,MATCH($A15,'2.2'!$B$4:$B$36,0),MATCH(H$4,'2.2'!$C$3:$XFD$3,0))</f>
        <v>1</v>
      </c>
      <c r="I15" s="2">
        <f>INDEX('2.2'!$C$4:$XFD$36,MATCH($A15,'2.2'!$B$4:$B$36,0),MATCH(I$4,'2.2'!$C$3:$XFD$3,0))</f>
        <v>1</v>
      </c>
      <c r="J15" s="2">
        <f>INDEX('2.2'!$C$4:$XFD$36,MATCH($A15,'2.2'!$B$4:$B$36,0),MATCH(J$4,'2.2'!$C$3:$XFD$3,0))</f>
        <v>1</v>
      </c>
      <c r="K15" s="2">
        <f>INDEX('2.2'!$C$4:$XFD$36,MATCH($A15,'2.2'!$B$4:$B$36,0),MATCH(K$4,'2.2'!$C$3:$XFD$3,0))</f>
        <v>1</v>
      </c>
      <c r="L15" s="2">
        <f>INDEX('2.2'!$C$4:$XFD$36,MATCH($A15,'2.2'!$B$4:$B$36,0),MATCH(L$4,'2.2'!$C$3:$XFD$3,0))</f>
        <v>1</v>
      </c>
      <c r="M15" s="2">
        <f>INDEX('2.2'!$C$4:$XFD$36,MATCH($A15,'2.2'!$B$4:$B$36,0),MATCH(M$4,'2.2'!$C$3:$XFD$3,0))</f>
        <v>0.9</v>
      </c>
      <c r="N15" s="2">
        <f>INDEX('2.2'!$C$4:$XFD$36,MATCH($A15,'2.2'!$B$4:$B$36,0),MATCH(N$4,'2.2'!$C$3:$XFD$3,0))</f>
        <v>0.9</v>
      </c>
      <c r="O15" s="2">
        <f>INDEX('2.2'!$C$4:$XFD$36,MATCH($A15,'2.2'!$B$4:$B$36,0),MATCH(O$4,'2.2'!$C$3:$XFD$3,0))</f>
        <v>0.9</v>
      </c>
      <c r="P15" s="2">
        <f>INDEX('2.2'!$C$4:$XFD$36,MATCH($A15,'2.2'!$B$4:$B$36,0),MATCH(P$4,'2.2'!$C$3:$XFD$3,0))</f>
        <v>0.9</v>
      </c>
      <c r="R15" s="76">
        <v>11</v>
      </c>
      <c r="S15" s="74" t="str">
        <f>VLOOKUP(LARGE(C$36:C$62,$R15),CHOOSE({1,2},C$36:C$62,$B$36:$B$62),2,0)</f>
        <v>ES</v>
      </c>
      <c r="T15" s="74" t="str">
        <f>VLOOKUP(LARGE(D$36:D$62,$R15),CHOOSE({1,2},D$36:D$62,$B$36:$B$62),2,0)</f>
        <v>ES</v>
      </c>
      <c r="U15" s="74" t="str">
        <f>VLOOKUP(LARGE(E$36:E$62,$R15),CHOOSE({1,2},E$36:E$62,$B$36:$B$62),2,0)</f>
        <v>ES</v>
      </c>
      <c r="V15" s="74" t="str">
        <f>VLOOKUP(LARGE(F$36:F$62,$R15),CHOOSE({1,2},F$36:F$62,$B$36:$B$62),2,0)</f>
        <v>PA</v>
      </c>
      <c r="W15" s="74" t="str">
        <f>VLOOKUP(LARGE(G$36:G$62,$R15),CHOOSE({1,2},G$36:G$62,$B$36:$B$62),2,0)</f>
        <v>ES</v>
      </c>
      <c r="X15" s="74" t="str">
        <f>VLOOKUP(LARGE(H$36:H$62,$R15),CHOOSE({1,2},H$36:H$62,$B$36:$B$62),2,0)</f>
        <v>CE</v>
      </c>
      <c r="Y15" s="74" t="str">
        <f>VLOOKUP(LARGE(I$36:I$62,$R15),CHOOSE({1,2},I$36:I$62,$B$36:$B$62),2,0)</f>
        <v>CE</v>
      </c>
      <c r="Z15" s="74" t="str">
        <f>VLOOKUP(LARGE(J$36:J$62,$R15),CHOOSE({1,2},J$36:J$62,$B$36:$B$62),2,0)</f>
        <v>PA</v>
      </c>
      <c r="AA15" s="74" t="str">
        <f>VLOOKUP(LARGE(K$36:K$62,$R15),CHOOSE({1,2},K$36:K$62,$B$36:$B$62),2,0)</f>
        <v>PA</v>
      </c>
      <c r="AB15" s="74" t="str">
        <f>VLOOKUP(LARGE(L$36:L$62,$R15),CHOOSE({1,2},L$36:L$62,$B$36:$B$62),2,0)</f>
        <v>PA</v>
      </c>
      <c r="AC15" s="74" t="str">
        <f>VLOOKUP(LARGE(M$36:M$62,$R15),CHOOSE({1,2},M$36:M$62,$B$36:$B$62),2,0)</f>
        <v>PE</v>
      </c>
      <c r="AD15" s="74" t="str">
        <f>VLOOKUP(LARGE(N$36:N$62,$R15),CHOOSE({1,2},N$36:N$62,$B$36:$B$62),2,0)</f>
        <v>MT</v>
      </c>
      <c r="AE15" s="74" t="str">
        <f>VLOOKUP(LARGE(O$36:O$62,$R15),CHOOSE({1,2},O$36:O$62,$B$36:$B$62),2,0)</f>
        <v>PE</v>
      </c>
      <c r="AF15" s="74" t="str">
        <f>VLOOKUP(LARGE(P$36:P$62,$R15),CHOOSE({1,2},P$36:P$62,$B$36:$B$62),2,0)</f>
        <v>PE</v>
      </c>
      <c r="AH15" t="s">
        <v>68</v>
      </c>
      <c r="AI15">
        <f t="shared" ref="AI15:AJ15" si="20">_xlfn.RANK.EQ(C46,C$36:C$62,0)</f>
        <v>19</v>
      </c>
      <c r="AJ15">
        <f t="shared" si="20"/>
        <v>18</v>
      </c>
      <c r="AK15">
        <f t="shared" si="2"/>
        <v>18</v>
      </c>
      <c r="AL15">
        <f t="shared" si="3"/>
        <v>18</v>
      </c>
      <c r="AM15">
        <f t="shared" si="4"/>
        <v>19</v>
      </c>
      <c r="AN15">
        <f t="shared" si="5"/>
        <v>18</v>
      </c>
      <c r="AO15">
        <f t="shared" si="6"/>
        <v>18</v>
      </c>
      <c r="AP15">
        <f t="shared" si="7"/>
        <v>18</v>
      </c>
      <c r="AQ15">
        <f t="shared" si="8"/>
        <v>18</v>
      </c>
      <c r="AR15">
        <f t="shared" si="9"/>
        <v>18</v>
      </c>
      <c r="AS15">
        <f t="shared" si="10"/>
        <v>19</v>
      </c>
      <c r="AT15">
        <f t="shared" si="11"/>
        <v>19</v>
      </c>
      <c r="AU15">
        <f t="shared" si="10"/>
        <v>19</v>
      </c>
      <c r="AV15">
        <f t="shared" si="10"/>
        <v>19</v>
      </c>
    </row>
    <row r="16" spans="1:48">
      <c r="A16" t="s">
        <v>15</v>
      </c>
      <c r="B16" t="s">
        <v>69</v>
      </c>
      <c r="C16" s="2">
        <f>INDEX('2.2'!$C$4:$XFD$36,MATCH($A16,'2.2'!$B$4:$B$36,0),MATCH(C$4,'2.2'!$C$3:$XFD$3,0))</f>
        <v>0.9</v>
      </c>
      <c r="D16" s="2">
        <f>INDEX('2.2'!$C$4:$XFD$36,MATCH($A16,'2.2'!$B$4:$B$36,0),MATCH(D$4,'2.2'!$C$3:$XFD$3,0))</f>
        <v>0.8</v>
      </c>
      <c r="E16" s="2">
        <f>INDEX('2.2'!$C$4:$XFD$36,MATCH($A16,'2.2'!$B$4:$B$36,0),MATCH(E$4,'2.2'!$C$3:$XFD$3,0))</f>
        <v>0.9</v>
      </c>
      <c r="F16" s="2">
        <f>INDEX('2.2'!$C$4:$XFD$36,MATCH($A16,'2.2'!$B$4:$B$36,0),MATCH(F$4,'2.2'!$C$3:$XFD$3,0))</f>
        <v>0.9</v>
      </c>
      <c r="G16" s="2">
        <f>INDEX('2.2'!$C$4:$XFD$36,MATCH($A16,'2.2'!$B$4:$B$36,0),MATCH(G$4,'2.2'!$C$3:$XFD$3,0))</f>
        <v>0.9</v>
      </c>
      <c r="H16" s="2">
        <f>INDEX('2.2'!$C$4:$XFD$36,MATCH($A16,'2.2'!$B$4:$B$36,0),MATCH(H$4,'2.2'!$C$3:$XFD$3,0))</f>
        <v>0.9</v>
      </c>
      <c r="I16" s="2">
        <f>INDEX('2.2'!$C$4:$XFD$36,MATCH($A16,'2.2'!$B$4:$B$36,0),MATCH(I$4,'2.2'!$C$3:$XFD$3,0))</f>
        <v>0.9</v>
      </c>
      <c r="J16" s="2">
        <f>INDEX('2.2'!$C$4:$XFD$36,MATCH($A16,'2.2'!$B$4:$B$36,0),MATCH(J$4,'2.2'!$C$3:$XFD$3,0))</f>
        <v>0.9</v>
      </c>
      <c r="K16" s="2">
        <f>INDEX('2.2'!$C$4:$XFD$36,MATCH($A16,'2.2'!$B$4:$B$36,0),MATCH(K$4,'2.2'!$C$3:$XFD$3,0))</f>
        <v>0.9</v>
      </c>
      <c r="L16" s="2">
        <f>INDEX('2.2'!$C$4:$XFD$36,MATCH($A16,'2.2'!$B$4:$B$36,0),MATCH(L$4,'2.2'!$C$3:$XFD$3,0))</f>
        <v>0.9</v>
      </c>
      <c r="M16" s="2">
        <f>INDEX('2.2'!$C$4:$XFD$36,MATCH($A16,'2.2'!$B$4:$B$36,0),MATCH(M$4,'2.2'!$C$3:$XFD$3,0))</f>
        <v>0.9</v>
      </c>
      <c r="N16" s="2">
        <f>INDEX('2.2'!$C$4:$XFD$36,MATCH($A16,'2.2'!$B$4:$B$36,0),MATCH(N$4,'2.2'!$C$3:$XFD$3,0))</f>
        <v>0.9</v>
      </c>
      <c r="O16" s="2">
        <f>INDEX('2.2'!$C$4:$XFD$36,MATCH($A16,'2.2'!$B$4:$B$36,0),MATCH(O$4,'2.2'!$C$3:$XFD$3,0))</f>
        <v>0.9</v>
      </c>
      <c r="P16" s="2">
        <f>INDEX('2.2'!$C$4:$XFD$36,MATCH($A16,'2.2'!$B$4:$B$36,0),MATCH(P$4,'2.2'!$C$3:$XFD$3,0))</f>
        <v>0.9</v>
      </c>
      <c r="R16" s="76">
        <v>12</v>
      </c>
      <c r="S16" s="74" t="str">
        <f>VLOOKUP(LARGE(C$36:C$62,$R16),CHOOSE({1,2},C$36:C$62,$B$36:$B$62),2,0)</f>
        <v>PA</v>
      </c>
      <c r="T16" s="74" t="str">
        <f>VLOOKUP(LARGE(D$36:D$62,$R16),CHOOSE({1,2},D$36:D$62,$B$36:$B$62),2,0)</f>
        <v>PA</v>
      </c>
      <c r="U16" s="74" t="str">
        <f>VLOOKUP(LARGE(E$36:E$62,$R16),CHOOSE({1,2},E$36:E$62,$B$36:$B$62),2,0)</f>
        <v>PA</v>
      </c>
      <c r="V16" s="74" t="str">
        <f>VLOOKUP(LARGE(F$36:F$62,$R16),CHOOSE({1,2},F$36:F$62,$B$36:$B$62),2,0)</f>
        <v>ES</v>
      </c>
      <c r="W16" s="74" t="str">
        <f>VLOOKUP(LARGE(G$36:G$62,$R16),CHOOSE({1,2},G$36:G$62,$B$36:$B$62),2,0)</f>
        <v>CE</v>
      </c>
      <c r="X16" s="74" t="str">
        <f>VLOOKUP(LARGE(H$36:H$62,$R16),CHOOSE({1,2},H$36:H$62,$B$36:$B$62),2,0)</f>
        <v>PA</v>
      </c>
      <c r="Y16" s="74" t="str">
        <f>VLOOKUP(LARGE(I$36:I$62,$R16),CHOOSE({1,2},I$36:I$62,$B$36:$B$62),2,0)</f>
        <v>PA</v>
      </c>
      <c r="Z16" s="74" t="str">
        <f>VLOOKUP(LARGE(J$36:J$62,$R16),CHOOSE({1,2},J$36:J$62,$B$36:$B$62),2,0)</f>
        <v>CE</v>
      </c>
      <c r="AA16" s="74" t="str">
        <f>VLOOKUP(LARGE(K$36:K$62,$R16),CHOOSE({1,2},K$36:K$62,$B$36:$B$62),2,0)</f>
        <v>CE</v>
      </c>
      <c r="AB16" s="74" t="str">
        <f>VLOOKUP(LARGE(L$36:L$62,$R16),CHOOSE({1,2},L$36:L$62,$B$36:$B$62),2,0)</f>
        <v>CE</v>
      </c>
      <c r="AC16" s="74" t="str">
        <f>VLOOKUP(LARGE(M$36:M$62,$R16),CHOOSE({1,2},M$36:M$62,$B$36:$B$62),2,0)</f>
        <v>MT</v>
      </c>
      <c r="AD16" s="74" t="str">
        <f>VLOOKUP(LARGE(N$36:N$62,$R16),CHOOSE({1,2},N$36:N$62,$B$36:$B$62),2,0)</f>
        <v>PE</v>
      </c>
      <c r="AE16" s="74" t="str">
        <f>VLOOKUP(LARGE(O$36:O$62,$R16),CHOOSE({1,2},O$36:O$62,$B$36:$B$62),2,0)</f>
        <v>PA</v>
      </c>
      <c r="AF16" s="74" t="str">
        <f>VLOOKUP(LARGE(P$36:P$62,$R16),CHOOSE({1,2},P$36:P$62,$B$36:$B$62),2,0)</f>
        <v>PA</v>
      </c>
      <c r="AH16" t="s">
        <v>69</v>
      </c>
      <c r="AI16">
        <f t="shared" ref="AI16:AJ16" si="21">_xlfn.RANK.EQ(C47,C$36:C$62,0)</f>
        <v>18</v>
      </c>
      <c r="AJ16">
        <f t="shared" si="21"/>
        <v>19</v>
      </c>
      <c r="AK16">
        <f t="shared" si="2"/>
        <v>19</v>
      </c>
      <c r="AL16">
        <f t="shared" si="3"/>
        <v>19</v>
      </c>
      <c r="AM16">
        <f t="shared" si="4"/>
        <v>18</v>
      </c>
      <c r="AN16">
        <f t="shared" si="5"/>
        <v>19</v>
      </c>
      <c r="AO16">
        <f t="shared" si="6"/>
        <v>19</v>
      </c>
      <c r="AP16">
        <f t="shared" si="7"/>
        <v>19</v>
      </c>
      <c r="AQ16">
        <f t="shared" si="8"/>
        <v>19</v>
      </c>
      <c r="AR16">
        <f t="shared" si="9"/>
        <v>19</v>
      </c>
      <c r="AS16">
        <f t="shared" si="10"/>
        <v>18</v>
      </c>
      <c r="AT16">
        <f t="shared" si="11"/>
        <v>18</v>
      </c>
      <c r="AU16">
        <f t="shared" si="10"/>
        <v>18</v>
      </c>
      <c r="AV16">
        <f t="shared" si="10"/>
        <v>18</v>
      </c>
    </row>
    <row r="17" spans="1:48">
      <c r="A17" t="s">
        <v>16</v>
      </c>
      <c r="B17" t="s">
        <v>61</v>
      </c>
      <c r="C17" s="2">
        <f>INDEX('2.2'!$C$4:$XFD$36,MATCH($A17,'2.2'!$B$4:$B$36,0),MATCH(C$4,'2.2'!$C$3:$XFD$3,0))</f>
        <v>2.5</v>
      </c>
      <c r="D17" s="2">
        <f>INDEX('2.2'!$C$4:$XFD$36,MATCH($A17,'2.2'!$B$4:$B$36,0),MATCH(D$4,'2.2'!$C$3:$XFD$3,0))</f>
        <v>2.5</v>
      </c>
      <c r="E17" s="2">
        <f>INDEX('2.2'!$C$4:$XFD$36,MATCH($A17,'2.2'!$B$4:$B$36,0),MATCH(E$4,'2.2'!$C$3:$XFD$3,0))</f>
        <v>2.7</v>
      </c>
      <c r="F17" s="2">
        <f>INDEX('2.2'!$C$4:$XFD$36,MATCH($A17,'2.2'!$B$4:$B$36,0),MATCH(F$4,'2.2'!$C$3:$XFD$3,0))</f>
        <v>2.6</v>
      </c>
      <c r="G17" s="2">
        <f>INDEX('2.2'!$C$4:$XFD$36,MATCH($A17,'2.2'!$B$4:$B$36,0),MATCH(G$4,'2.2'!$C$3:$XFD$3,0))</f>
        <v>2.7</v>
      </c>
      <c r="H17" s="2">
        <f>INDEX('2.2'!$C$4:$XFD$36,MATCH($A17,'2.2'!$B$4:$B$36,0),MATCH(H$4,'2.2'!$C$3:$XFD$3,0))</f>
        <v>2.6</v>
      </c>
      <c r="I17" s="2">
        <f>INDEX('2.2'!$C$4:$XFD$36,MATCH($A17,'2.2'!$B$4:$B$36,0),MATCH(I$4,'2.2'!$C$3:$XFD$3,0))</f>
        <v>2.7</v>
      </c>
      <c r="J17" s="2">
        <f>INDEX('2.2'!$C$4:$XFD$36,MATCH($A17,'2.2'!$B$4:$B$36,0),MATCH(J$4,'2.2'!$C$3:$XFD$3,0))</f>
        <v>2.8</v>
      </c>
      <c r="K17" s="2">
        <f>INDEX('2.2'!$C$4:$XFD$36,MATCH($A17,'2.2'!$B$4:$B$36,0),MATCH(K$4,'2.2'!$C$3:$XFD$3,0))</f>
        <v>2.7</v>
      </c>
      <c r="L17" s="2">
        <f>INDEX('2.2'!$C$4:$XFD$36,MATCH($A17,'2.2'!$B$4:$B$36,0),MATCH(L$4,'2.2'!$C$3:$XFD$3,0))</f>
        <v>2.7</v>
      </c>
      <c r="M17" s="2">
        <f>INDEX('2.2'!$C$4:$XFD$36,MATCH($A17,'2.2'!$B$4:$B$36,0),MATCH(M$4,'2.2'!$C$3:$XFD$3,0))</f>
        <v>2.5</v>
      </c>
      <c r="N17" s="2">
        <f>INDEX('2.2'!$C$4:$XFD$36,MATCH($A17,'2.2'!$B$4:$B$36,0),MATCH(N$4,'2.2'!$C$3:$XFD$3,0))</f>
        <v>2.5</v>
      </c>
      <c r="O17" s="2">
        <f>INDEX('2.2'!$C$4:$XFD$36,MATCH($A17,'2.2'!$B$4:$B$36,0),MATCH(O$4,'2.2'!$C$3:$XFD$3,0))</f>
        <v>2.4</v>
      </c>
      <c r="P17" s="2">
        <f>INDEX('2.2'!$C$4:$XFD$36,MATCH($A17,'2.2'!$B$4:$B$36,0),MATCH(P$4,'2.2'!$C$3:$XFD$3,0))</f>
        <v>2.5</v>
      </c>
      <c r="R17" s="76">
        <v>13</v>
      </c>
      <c r="S17" s="74" t="str">
        <f>VLOOKUP(LARGE(C$36:C$62,$R17),CHOOSE({1,2},C$36:C$62,$B$36:$B$62),2,0)</f>
        <v>CE</v>
      </c>
      <c r="T17" s="74" t="str">
        <f>VLOOKUP(LARGE(D$36:D$62,$R17),CHOOSE({1,2},D$36:D$62,$B$36:$B$62),2,0)</f>
        <v>CE</v>
      </c>
      <c r="U17" s="74" t="str">
        <f>VLOOKUP(LARGE(E$36:E$62,$R17),CHOOSE({1,2},E$36:E$62,$B$36:$B$62),2,0)</f>
        <v>CE</v>
      </c>
      <c r="V17" s="74" t="str">
        <f>VLOOKUP(LARGE(F$36:F$62,$R17),CHOOSE({1,2},F$36:F$62,$B$36:$B$62),2,0)</f>
        <v>CE</v>
      </c>
      <c r="W17" s="74" t="str">
        <f>VLOOKUP(LARGE(G$36:G$62,$R17),CHOOSE({1,2},G$36:G$62,$B$36:$B$62),2,0)</f>
        <v>PA</v>
      </c>
      <c r="X17" s="74" t="str">
        <f>VLOOKUP(LARGE(H$36:H$62,$R17),CHOOSE({1,2},H$36:H$62,$B$36:$B$62),2,0)</f>
        <v>ES</v>
      </c>
      <c r="Y17" s="74" t="str">
        <f>VLOOKUP(LARGE(I$36:I$62,$R17),CHOOSE({1,2},I$36:I$62,$B$36:$B$62),2,0)</f>
        <v>MT</v>
      </c>
      <c r="Z17" s="74" t="str">
        <f>VLOOKUP(LARGE(J$36:J$62,$R17),CHOOSE({1,2},J$36:J$62,$B$36:$B$62),2,0)</f>
        <v>MT</v>
      </c>
      <c r="AA17" s="74" t="str">
        <f>VLOOKUP(LARGE(K$36:K$62,$R17),CHOOSE({1,2},K$36:K$62,$B$36:$B$62),2,0)</f>
        <v>MT</v>
      </c>
      <c r="AB17" s="74" t="str">
        <f>VLOOKUP(LARGE(L$36:L$62,$R17),CHOOSE({1,2},L$36:L$62,$B$36:$B$62),2,0)</f>
        <v>MT</v>
      </c>
      <c r="AC17" s="74" t="str">
        <f>VLOOKUP(LARGE(M$36:M$62,$R17),CHOOSE({1,2},M$36:M$62,$B$36:$B$62),2,0)</f>
        <v>CE</v>
      </c>
      <c r="AD17" s="74" t="str">
        <f>VLOOKUP(LARGE(N$36:N$62,$R17),CHOOSE({1,2},N$36:N$62,$B$36:$B$62),2,0)</f>
        <v>CE</v>
      </c>
      <c r="AE17" s="74" t="str">
        <f>VLOOKUP(LARGE(O$36:O$62,$R17),CHOOSE({1,2},O$36:O$62,$B$36:$B$62),2,0)</f>
        <v>CE</v>
      </c>
      <c r="AF17" s="74" t="str">
        <f>VLOOKUP(LARGE(P$36:P$62,$R17),CHOOSE({1,2},P$36:P$62,$B$36:$B$62),2,0)</f>
        <v>CE</v>
      </c>
      <c r="AH17" t="s">
        <v>61</v>
      </c>
      <c r="AI17">
        <f t="shared" ref="AI17:AJ17" si="22">_xlfn.RANK.EQ(C48,C$36:C$62,0)</f>
        <v>10</v>
      </c>
      <c r="AJ17">
        <f t="shared" si="22"/>
        <v>10</v>
      </c>
      <c r="AK17">
        <f t="shared" si="2"/>
        <v>10</v>
      </c>
      <c r="AL17">
        <f t="shared" si="3"/>
        <v>10</v>
      </c>
      <c r="AM17">
        <f t="shared" si="4"/>
        <v>10</v>
      </c>
      <c r="AN17">
        <f t="shared" si="5"/>
        <v>10</v>
      </c>
      <c r="AO17">
        <f t="shared" si="6"/>
        <v>10</v>
      </c>
      <c r="AP17">
        <f t="shared" si="7"/>
        <v>10</v>
      </c>
      <c r="AQ17">
        <f t="shared" si="8"/>
        <v>10</v>
      </c>
      <c r="AR17">
        <f t="shared" si="9"/>
        <v>10</v>
      </c>
      <c r="AS17">
        <f t="shared" si="10"/>
        <v>11</v>
      </c>
      <c r="AT17">
        <f t="shared" si="11"/>
        <v>12</v>
      </c>
      <c r="AU17">
        <f t="shared" si="10"/>
        <v>11</v>
      </c>
      <c r="AV17">
        <f t="shared" si="10"/>
        <v>11</v>
      </c>
    </row>
    <row r="18" spans="1:48">
      <c r="A18" t="s">
        <v>17</v>
      </c>
      <c r="B18" t="s">
        <v>62</v>
      </c>
      <c r="C18" s="2">
        <f>INDEX('2.2'!$C$4:$XFD$36,MATCH($A18,'2.2'!$B$4:$B$36,0),MATCH(C$4,'2.2'!$C$3:$XFD$3,0))</f>
        <v>0.7</v>
      </c>
      <c r="D18" s="2">
        <f>INDEX('2.2'!$C$4:$XFD$36,MATCH($A18,'2.2'!$B$4:$B$36,0),MATCH(D$4,'2.2'!$C$3:$XFD$3,0))</f>
        <v>0.7</v>
      </c>
      <c r="E18" s="2">
        <f>INDEX('2.2'!$C$4:$XFD$36,MATCH($A18,'2.2'!$B$4:$B$36,0),MATCH(E$4,'2.2'!$C$3:$XFD$3,0))</f>
        <v>0.7</v>
      </c>
      <c r="F18" s="2">
        <f>INDEX('2.2'!$C$4:$XFD$36,MATCH($A18,'2.2'!$B$4:$B$36,0),MATCH(F$4,'2.2'!$C$3:$XFD$3,0))</f>
        <v>0.7</v>
      </c>
      <c r="G18" s="2">
        <f>INDEX('2.2'!$C$4:$XFD$36,MATCH($A18,'2.2'!$B$4:$B$36,0),MATCH(G$4,'2.2'!$C$3:$XFD$3,0))</f>
        <v>0.7</v>
      </c>
      <c r="H18" s="2">
        <f>INDEX('2.2'!$C$4:$XFD$36,MATCH($A18,'2.2'!$B$4:$B$36,0),MATCH(H$4,'2.2'!$C$3:$XFD$3,0))</f>
        <v>0.8</v>
      </c>
      <c r="I18" s="2">
        <f>INDEX('2.2'!$C$4:$XFD$36,MATCH($A18,'2.2'!$B$4:$B$36,0),MATCH(I$4,'2.2'!$C$3:$XFD$3,0))</f>
        <v>0.8</v>
      </c>
      <c r="J18" s="2">
        <f>INDEX('2.2'!$C$4:$XFD$36,MATCH($A18,'2.2'!$B$4:$B$36,0),MATCH(J$4,'2.2'!$C$3:$XFD$3,0))</f>
        <v>0.8</v>
      </c>
      <c r="K18" s="2">
        <f>INDEX('2.2'!$C$4:$XFD$36,MATCH($A18,'2.2'!$B$4:$B$36,0),MATCH(K$4,'2.2'!$C$3:$XFD$3,0))</f>
        <v>0.8</v>
      </c>
      <c r="L18" s="2">
        <f>INDEX('2.2'!$C$4:$XFD$36,MATCH($A18,'2.2'!$B$4:$B$36,0),MATCH(L$4,'2.2'!$C$3:$XFD$3,0))</f>
        <v>0.8</v>
      </c>
      <c r="M18" s="2">
        <f>INDEX('2.2'!$C$4:$XFD$36,MATCH($A18,'2.2'!$B$4:$B$36,0),MATCH(M$4,'2.2'!$C$3:$XFD$3,0))</f>
        <v>0.8</v>
      </c>
      <c r="N18" s="2">
        <f>INDEX('2.2'!$C$4:$XFD$36,MATCH($A18,'2.2'!$B$4:$B$36,0),MATCH(N$4,'2.2'!$C$3:$XFD$3,0))</f>
        <v>0.8</v>
      </c>
      <c r="O18" s="2">
        <f>INDEX('2.2'!$C$4:$XFD$36,MATCH($A18,'2.2'!$B$4:$B$36,0),MATCH(O$4,'2.2'!$C$3:$XFD$3,0))</f>
        <v>0.8</v>
      </c>
      <c r="P18" s="2">
        <f>INDEX('2.2'!$C$4:$XFD$36,MATCH($A18,'2.2'!$B$4:$B$36,0),MATCH(P$4,'2.2'!$C$3:$XFD$3,0))</f>
        <v>0.8</v>
      </c>
      <c r="R18" s="76">
        <v>14</v>
      </c>
      <c r="S18" s="74" t="str">
        <f>VLOOKUP(LARGE(C$36:C$62,$R18),CHOOSE({1,2},C$36:C$62,$B$36:$B$62),2,0)</f>
        <v>AM</v>
      </c>
      <c r="T18" s="74" t="str">
        <f>VLOOKUP(LARGE(D$36:D$62,$R18),CHOOSE({1,2},D$36:D$62,$B$36:$B$62),2,0)</f>
        <v>MT</v>
      </c>
      <c r="U18" s="74" t="str">
        <f>VLOOKUP(LARGE(E$36:E$62,$R18),CHOOSE({1,2},E$36:E$62,$B$36:$B$62),2,0)</f>
        <v>MT</v>
      </c>
      <c r="V18" s="74" t="str">
        <f>VLOOKUP(LARGE(F$36:F$62,$R18),CHOOSE({1,2},F$36:F$62,$B$36:$B$62),2,0)</f>
        <v>MT</v>
      </c>
      <c r="W18" s="74" t="str">
        <f>VLOOKUP(LARGE(G$36:G$62,$R18),CHOOSE({1,2},G$36:G$62,$B$36:$B$62),2,0)</f>
        <v>MT</v>
      </c>
      <c r="X18" s="74" t="str">
        <f>VLOOKUP(LARGE(H$36:H$62,$R18),CHOOSE({1,2},H$36:H$62,$B$36:$B$62),2,0)</f>
        <v>MT</v>
      </c>
      <c r="Y18" s="74" t="str">
        <f>VLOOKUP(LARGE(I$36:I$62,$R18),CHOOSE({1,2},I$36:I$62,$B$36:$B$62),2,0)</f>
        <v>ES</v>
      </c>
      <c r="Z18" s="74" t="str">
        <f>VLOOKUP(LARGE(J$36:J$62,$R18),CHOOSE({1,2},J$36:J$62,$B$36:$B$62),2,0)</f>
        <v>ES</v>
      </c>
      <c r="AA18" s="74" t="str">
        <f>VLOOKUP(LARGE(K$36:K$62,$R18),CHOOSE({1,2},K$36:K$62,$B$36:$B$62),2,0)</f>
        <v>ES</v>
      </c>
      <c r="AB18" s="74" t="str">
        <f>VLOOKUP(LARGE(L$36:L$62,$R18),CHOOSE({1,2},L$36:L$62,$B$36:$B$62),2,0)</f>
        <v>ES</v>
      </c>
      <c r="AC18" s="74" t="str">
        <f>VLOOKUP(LARGE(M$36:M$62,$R18),CHOOSE({1,2},M$36:M$62,$B$36:$B$62),2,0)</f>
        <v>ES</v>
      </c>
      <c r="AD18" s="74" t="str">
        <f>VLOOKUP(LARGE(N$36:N$62,$R18),CHOOSE({1,2},N$36:N$62,$B$36:$B$62),2,0)</f>
        <v>ES</v>
      </c>
      <c r="AE18" s="74" t="str">
        <f>VLOOKUP(LARGE(O$36:O$62,$R18),CHOOSE({1,2},O$36:O$62,$B$36:$B$62),2,0)</f>
        <v>ES</v>
      </c>
      <c r="AF18" s="74" t="str">
        <f>VLOOKUP(LARGE(P$36:P$62,$R18),CHOOSE({1,2},P$36:P$62,$B$36:$B$62),2,0)</f>
        <v>ES</v>
      </c>
      <c r="AH18" t="s">
        <v>62</v>
      </c>
      <c r="AI18">
        <f t="shared" ref="AI18:AJ18" si="23">_xlfn.RANK.EQ(C49,C$36:C$62,0)</f>
        <v>21</v>
      </c>
      <c r="AJ18">
        <f t="shared" si="23"/>
        <v>21</v>
      </c>
      <c r="AK18">
        <f t="shared" si="2"/>
        <v>21</v>
      </c>
      <c r="AL18">
        <f t="shared" si="3"/>
        <v>21</v>
      </c>
      <c r="AM18">
        <f t="shared" si="4"/>
        <v>20</v>
      </c>
      <c r="AN18">
        <f t="shared" si="5"/>
        <v>20</v>
      </c>
      <c r="AO18">
        <f t="shared" si="6"/>
        <v>20</v>
      </c>
      <c r="AP18">
        <f t="shared" si="7"/>
        <v>20</v>
      </c>
      <c r="AQ18">
        <f t="shared" si="8"/>
        <v>20</v>
      </c>
      <c r="AR18">
        <f t="shared" si="9"/>
        <v>20</v>
      </c>
      <c r="AS18">
        <f t="shared" si="10"/>
        <v>20</v>
      </c>
      <c r="AT18">
        <f t="shared" si="11"/>
        <v>20</v>
      </c>
      <c r="AU18">
        <f t="shared" si="10"/>
        <v>20</v>
      </c>
      <c r="AV18">
        <f t="shared" si="10"/>
        <v>20</v>
      </c>
    </row>
    <row r="19" spans="1:48">
      <c r="A19" t="s">
        <v>18</v>
      </c>
      <c r="B19" t="s">
        <v>63</v>
      </c>
      <c r="C19" s="2">
        <f>INDEX('2.2'!$C$4:$XFD$36,MATCH($A19,'2.2'!$B$4:$B$36,0),MATCH(C$4,'2.2'!$C$3:$XFD$3,0))</f>
        <v>0.7</v>
      </c>
      <c r="D19" s="2">
        <f>INDEX('2.2'!$C$4:$XFD$36,MATCH($A19,'2.2'!$B$4:$B$36,0),MATCH(D$4,'2.2'!$C$3:$XFD$3,0))</f>
        <v>0.7</v>
      </c>
      <c r="E19" s="2">
        <f>INDEX('2.2'!$C$4:$XFD$36,MATCH($A19,'2.2'!$B$4:$B$36,0),MATCH(E$4,'2.2'!$C$3:$XFD$3,0))</f>
        <v>0.7</v>
      </c>
      <c r="F19" s="2">
        <f>INDEX('2.2'!$C$4:$XFD$36,MATCH($A19,'2.2'!$B$4:$B$36,0),MATCH(F$4,'2.2'!$C$3:$XFD$3,0))</f>
        <v>0.7</v>
      </c>
      <c r="G19" s="2">
        <f>INDEX('2.2'!$C$4:$XFD$36,MATCH($A19,'2.2'!$B$4:$B$36,0),MATCH(G$4,'2.2'!$C$3:$XFD$3,0))</f>
        <v>0.6</v>
      </c>
      <c r="H19" s="2">
        <f>INDEX('2.2'!$C$4:$XFD$36,MATCH($A19,'2.2'!$B$4:$B$36,0),MATCH(H$4,'2.2'!$C$3:$XFD$3,0))</f>
        <v>0.6</v>
      </c>
      <c r="I19" s="2">
        <f>INDEX('2.2'!$C$4:$XFD$36,MATCH($A19,'2.2'!$B$4:$B$36,0),MATCH(I$4,'2.2'!$C$3:$XFD$3,0))</f>
        <v>0.6</v>
      </c>
      <c r="J19" s="2">
        <f>INDEX('2.2'!$C$4:$XFD$36,MATCH($A19,'2.2'!$B$4:$B$36,0),MATCH(J$4,'2.2'!$C$3:$XFD$3,0))</f>
        <v>0.6</v>
      </c>
      <c r="K19" s="2">
        <f>INDEX('2.2'!$C$4:$XFD$36,MATCH($A19,'2.2'!$B$4:$B$36,0),MATCH(K$4,'2.2'!$C$3:$XFD$3,0))</f>
        <v>0.6</v>
      </c>
      <c r="L19" s="2">
        <f>INDEX('2.2'!$C$4:$XFD$36,MATCH($A19,'2.2'!$B$4:$B$36,0),MATCH(L$4,'2.2'!$C$3:$XFD$3,0))</f>
        <v>0.6</v>
      </c>
      <c r="M19" s="2">
        <f>INDEX('2.2'!$C$4:$XFD$36,MATCH($A19,'2.2'!$B$4:$B$36,0),MATCH(M$4,'2.2'!$C$3:$XFD$3,0))</f>
        <v>0.6</v>
      </c>
      <c r="N19" s="2">
        <f>INDEX('2.2'!$C$4:$XFD$36,MATCH($A19,'2.2'!$B$4:$B$36,0),MATCH(N$4,'2.2'!$C$3:$XFD$3,0))</f>
        <v>0.6</v>
      </c>
      <c r="O19" s="2">
        <f>INDEX('2.2'!$C$4:$XFD$36,MATCH($A19,'2.2'!$B$4:$B$36,0),MATCH(O$4,'2.2'!$C$3:$XFD$3,0))</f>
        <v>0.6</v>
      </c>
      <c r="P19" s="2">
        <f>INDEX('2.2'!$C$4:$XFD$36,MATCH($A19,'2.2'!$B$4:$B$36,0),MATCH(P$4,'2.2'!$C$3:$XFD$3,0))</f>
        <v>0.6</v>
      </c>
      <c r="R19" s="76">
        <v>15</v>
      </c>
      <c r="S19" s="74" t="str">
        <f>VLOOKUP(LARGE(C$36:C$62,$R19),CHOOSE({1,2},C$36:C$62,$B$36:$B$62),2,0)</f>
        <v>MT</v>
      </c>
      <c r="T19" s="74" t="str">
        <f>VLOOKUP(LARGE(D$36:D$62,$R19),CHOOSE({1,2},D$36:D$62,$B$36:$B$62),2,0)</f>
        <v>AM</v>
      </c>
      <c r="U19" s="74" t="str">
        <f>VLOOKUP(LARGE(E$36:E$62,$R19),CHOOSE({1,2},E$36:E$62,$B$36:$B$62),2,0)</f>
        <v>AM</v>
      </c>
      <c r="V19" s="74" t="str">
        <f>VLOOKUP(LARGE(F$36:F$62,$R19),CHOOSE({1,2},F$36:F$62,$B$36:$B$62),2,0)</f>
        <v>AM</v>
      </c>
      <c r="W19" s="74" t="str">
        <f>VLOOKUP(LARGE(G$36:G$62,$R19),CHOOSE({1,2},G$36:G$62,$B$36:$B$62),2,0)</f>
        <v>AM</v>
      </c>
      <c r="X19" s="74" t="str">
        <f>VLOOKUP(LARGE(H$36:H$62,$R19),CHOOSE({1,2},H$36:H$62,$B$36:$B$62),2,0)</f>
        <v>MS</v>
      </c>
      <c r="Y19" s="74" t="str">
        <f>VLOOKUP(LARGE(I$36:I$62,$R19),CHOOSE({1,2},I$36:I$62,$B$36:$B$62),2,0)</f>
        <v>MS</v>
      </c>
      <c r="Z19" s="74" t="str">
        <f>VLOOKUP(LARGE(J$36:J$62,$R19),CHOOSE({1,2},J$36:J$62,$B$36:$B$62),2,0)</f>
        <v>MS</v>
      </c>
      <c r="AA19" s="74" t="str">
        <f>VLOOKUP(LARGE(K$36:K$62,$R19),CHOOSE({1,2},K$36:K$62,$B$36:$B$62),2,0)</f>
        <v>MS</v>
      </c>
      <c r="AB19" s="74" t="str">
        <f>VLOOKUP(LARGE(L$36:L$62,$R19),CHOOSE({1,2},L$36:L$62,$B$36:$B$62),2,0)</f>
        <v>AM</v>
      </c>
      <c r="AC19" s="74" t="str">
        <f>VLOOKUP(LARGE(M$36:M$62,$R19),CHOOSE({1,2},M$36:M$62,$B$36:$B$62),2,0)</f>
        <v>MS</v>
      </c>
      <c r="AD19" s="74" t="str">
        <f>VLOOKUP(LARGE(N$36:N$62,$R19),CHOOSE({1,2},N$36:N$62,$B$36:$B$62),2,0)</f>
        <v>MS</v>
      </c>
      <c r="AE19" s="74" t="str">
        <f>VLOOKUP(LARGE(O$36:O$62,$R19),CHOOSE({1,2},O$36:O$62,$B$36:$B$62),2,0)</f>
        <v>MS</v>
      </c>
      <c r="AF19" s="74" t="str">
        <f>VLOOKUP(LARGE(P$36:P$62,$R19),CHOOSE({1,2},P$36:P$62,$B$36:$B$62),2,0)</f>
        <v>MS</v>
      </c>
      <c r="AH19" t="s">
        <v>63</v>
      </c>
      <c r="AI19">
        <f t="shared" ref="AI19:AJ19" si="24">_xlfn.RANK.EQ(C50,C$36:C$62,0)</f>
        <v>20</v>
      </c>
      <c r="AJ19">
        <f t="shared" si="24"/>
        <v>20</v>
      </c>
      <c r="AK19">
        <f t="shared" si="2"/>
        <v>20</v>
      </c>
      <c r="AL19">
        <f t="shared" si="3"/>
        <v>20</v>
      </c>
      <c r="AM19">
        <f t="shared" si="4"/>
        <v>22</v>
      </c>
      <c r="AN19">
        <f t="shared" si="5"/>
        <v>22</v>
      </c>
      <c r="AO19">
        <f t="shared" si="6"/>
        <v>22</v>
      </c>
      <c r="AP19">
        <f t="shared" si="7"/>
        <v>23</v>
      </c>
      <c r="AQ19">
        <f t="shared" si="8"/>
        <v>22</v>
      </c>
      <c r="AR19">
        <f t="shared" si="9"/>
        <v>22</v>
      </c>
      <c r="AS19">
        <f t="shared" si="10"/>
        <v>23</v>
      </c>
      <c r="AT19">
        <f t="shared" si="11"/>
        <v>22</v>
      </c>
      <c r="AU19">
        <f t="shared" si="10"/>
        <v>23</v>
      </c>
      <c r="AV19">
        <f t="shared" si="10"/>
        <v>23</v>
      </c>
    </row>
    <row r="20" spans="1:48">
      <c r="A20" t="s">
        <v>19</v>
      </c>
      <c r="B20" t="s">
        <v>64</v>
      </c>
      <c r="C20" s="2">
        <f>INDEX('2.2'!$C$4:$XFD$36,MATCH($A20,'2.2'!$B$4:$B$36,0),MATCH(C$4,'2.2'!$C$3:$XFD$3,0))</f>
        <v>4</v>
      </c>
      <c r="D20" s="2">
        <f>INDEX('2.2'!$C$4:$XFD$36,MATCH($A20,'2.2'!$B$4:$B$36,0),MATCH(D$4,'2.2'!$C$3:$XFD$3,0))</f>
        <v>3.8</v>
      </c>
      <c r="E20" s="2">
        <f>INDEX('2.2'!$C$4:$XFD$36,MATCH($A20,'2.2'!$B$4:$B$36,0),MATCH(E$4,'2.2'!$C$3:$XFD$3,0))</f>
        <v>3.8</v>
      </c>
      <c r="F20" s="2">
        <f>INDEX('2.2'!$C$4:$XFD$36,MATCH($A20,'2.2'!$B$4:$B$36,0),MATCH(F$4,'2.2'!$C$3:$XFD$3,0))</f>
        <v>3.8</v>
      </c>
      <c r="G20" s="2">
        <f>INDEX('2.2'!$C$4:$XFD$36,MATCH($A20,'2.2'!$B$4:$B$36,0),MATCH(G$4,'2.2'!$C$3:$XFD$3,0))</f>
        <v>3.9</v>
      </c>
      <c r="H20" s="2">
        <f>INDEX('2.2'!$C$4:$XFD$36,MATCH($A20,'2.2'!$B$4:$B$36,0),MATCH(H$4,'2.2'!$C$3:$XFD$3,0))</f>
        <v>4.0999999999999996</v>
      </c>
      <c r="I20" s="2">
        <f>INDEX('2.2'!$C$4:$XFD$36,MATCH($A20,'2.2'!$B$4:$B$36,0),MATCH(I$4,'2.2'!$C$3:$XFD$3,0))</f>
        <v>4.0999999999999996</v>
      </c>
      <c r="J20" s="2">
        <f>INDEX('2.2'!$C$4:$XFD$36,MATCH($A20,'2.2'!$B$4:$B$36,0),MATCH(J$4,'2.2'!$C$3:$XFD$3,0))</f>
        <v>4.0999999999999996</v>
      </c>
      <c r="K20" s="2">
        <f>INDEX('2.2'!$C$4:$XFD$36,MATCH($A20,'2.2'!$B$4:$B$36,0),MATCH(K$4,'2.2'!$C$3:$XFD$3,0))</f>
        <v>4.0999999999999996</v>
      </c>
      <c r="L20" s="2">
        <f>INDEX('2.2'!$C$4:$XFD$36,MATCH($A20,'2.2'!$B$4:$B$36,0),MATCH(L$4,'2.2'!$C$3:$XFD$3,0))</f>
        <v>4</v>
      </c>
      <c r="M20" s="2">
        <f>INDEX('2.2'!$C$4:$XFD$36,MATCH($A20,'2.2'!$B$4:$B$36,0),MATCH(M$4,'2.2'!$C$3:$XFD$3,0))</f>
        <v>4</v>
      </c>
      <c r="N20" s="2">
        <f>INDEX('2.2'!$C$4:$XFD$36,MATCH($A20,'2.2'!$B$4:$B$36,0),MATCH(N$4,'2.2'!$C$3:$XFD$3,0))</f>
        <v>3.9</v>
      </c>
      <c r="O20" s="2">
        <f>INDEX('2.2'!$C$4:$XFD$36,MATCH($A20,'2.2'!$B$4:$B$36,0),MATCH(O$4,'2.2'!$C$3:$XFD$3,0))</f>
        <v>4</v>
      </c>
      <c r="P20" s="2">
        <f>INDEX('2.2'!$C$4:$XFD$36,MATCH($A20,'2.2'!$B$4:$B$36,0),MATCH(P$4,'2.2'!$C$3:$XFD$3,0))</f>
        <v>3.9</v>
      </c>
      <c r="R20" s="76">
        <v>16</v>
      </c>
      <c r="S20" s="74" t="str">
        <f>VLOOKUP(LARGE(C$36:C$62,$R20),CHOOSE({1,2},C$36:C$62,$B$36:$B$62),2,0)</f>
        <v>MS</v>
      </c>
      <c r="T20" s="74" t="str">
        <f>VLOOKUP(LARGE(D$36:D$62,$R20),CHOOSE({1,2},D$36:D$62,$B$36:$B$62),2,0)</f>
        <v>MS</v>
      </c>
      <c r="U20" s="74" t="str">
        <f>VLOOKUP(LARGE(E$36:E$62,$R20),CHOOSE({1,2},E$36:E$62,$B$36:$B$62),2,0)</f>
        <v>MS</v>
      </c>
      <c r="V20" s="74" t="str">
        <f>VLOOKUP(LARGE(F$36:F$62,$R20),CHOOSE({1,2},F$36:F$62,$B$36:$B$62),2,0)</f>
        <v>MS</v>
      </c>
      <c r="W20" s="74" t="str">
        <f>VLOOKUP(LARGE(G$36:G$62,$R20),CHOOSE({1,2},G$36:G$62,$B$36:$B$62),2,0)</f>
        <v>MS</v>
      </c>
      <c r="X20" s="74" t="str">
        <f>VLOOKUP(LARGE(H$36:H$62,$R20),CHOOSE({1,2},H$36:H$62,$B$36:$B$62),2,0)</f>
        <v>AM</v>
      </c>
      <c r="Y20" s="74" t="str">
        <f>VLOOKUP(LARGE(I$36:I$62,$R20),CHOOSE({1,2},I$36:I$62,$B$36:$B$62),2,0)</f>
        <v>MA</v>
      </c>
      <c r="Z20" s="74" t="str">
        <f>VLOOKUP(LARGE(J$36:J$62,$R20),CHOOSE({1,2},J$36:J$62,$B$36:$B$62),2,0)</f>
        <v>MA</v>
      </c>
      <c r="AA20" s="74" t="str">
        <f>VLOOKUP(LARGE(K$36:K$62,$R20),CHOOSE({1,2},K$36:K$62,$B$36:$B$62),2,0)</f>
        <v>MA</v>
      </c>
      <c r="AB20" s="74" t="str">
        <f>VLOOKUP(LARGE(L$36:L$62,$R20),CHOOSE({1,2},L$36:L$62,$B$36:$B$62),2,0)</f>
        <v>MS</v>
      </c>
      <c r="AC20" s="74" t="str">
        <f>VLOOKUP(LARGE(M$36:M$62,$R20),CHOOSE({1,2},M$36:M$62,$B$36:$B$62),2,0)</f>
        <v>AM</v>
      </c>
      <c r="AD20" s="74" t="str">
        <f>VLOOKUP(LARGE(N$36:N$62,$R20),CHOOSE({1,2},N$36:N$62,$B$36:$B$62),2,0)</f>
        <v>AM</v>
      </c>
      <c r="AE20" s="74" t="str">
        <f>VLOOKUP(LARGE(O$36:O$62,$R20),CHOOSE({1,2},O$36:O$62,$B$36:$B$62),2,0)</f>
        <v>MA</v>
      </c>
      <c r="AF20" s="74" t="str">
        <f>VLOOKUP(LARGE(P$36:P$62,$R20),CHOOSE({1,2},P$36:P$62,$B$36:$B$62),2,0)</f>
        <v>AM</v>
      </c>
      <c r="AH20" t="s">
        <v>64</v>
      </c>
      <c r="AI20">
        <f t="shared" ref="AI20:AJ20" si="25">_xlfn.RANK.EQ(C51,C$36:C$62,0)</f>
        <v>7</v>
      </c>
      <c r="AJ20">
        <f t="shared" si="25"/>
        <v>7</v>
      </c>
      <c r="AK20">
        <f t="shared" si="2"/>
        <v>7</v>
      </c>
      <c r="AL20">
        <f t="shared" si="3"/>
        <v>7</v>
      </c>
      <c r="AM20">
        <f t="shared" si="4"/>
        <v>7</v>
      </c>
      <c r="AN20">
        <f t="shared" si="5"/>
        <v>7</v>
      </c>
      <c r="AO20">
        <f t="shared" si="6"/>
        <v>7</v>
      </c>
      <c r="AP20">
        <f t="shared" si="7"/>
        <v>7</v>
      </c>
      <c r="AQ20">
        <f t="shared" si="8"/>
        <v>7</v>
      </c>
      <c r="AR20">
        <f t="shared" si="9"/>
        <v>7</v>
      </c>
      <c r="AS20">
        <f t="shared" si="10"/>
        <v>7</v>
      </c>
      <c r="AT20">
        <f t="shared" si="11"/>
        <v>7</v>
      </c>
      <c r="AU20">
        <f t="shared" si="10"/>
        <v>7</v>
      </c>
      <c r="AV20">
        <f t="shared" si="10"/>
        <v>7</v>
      </c>
    </row>
    <row r="21" spans="1:48">
      <c r="A21" t="s">
        <v>21</v>
      </c>
      <c r="B21" t="s">
        <v>70</v>
      </c>
      <c r="C21" s="2">
        <f>INDEX('2.2'!$C$4:$XFD$36,MATCH($A21,'2.2'!$B$4:$B$36,0),MATCH(C$4,'2.2'!$C$3:$XFD$3,0))</f>
        <v>9</v>
      </c>
      <c r="D21" s="2">
        <f>INDEX('2.2'!$C$4:$XFD$36,MATCH($A21,'2.2'!$B$4:$B$36,0),MATCH(D$4,'2.2'!$C$3:$XFD$3,0))</f>
        <v>9.1</v>
      </c>
      <c r="E21" s="2">
        <f>INDEX('2.2'!$C$4:$XFD$36,MATCH($A21,'2.2'!$B$4:$B$36,0),MATCH(E$4,'2.2'!$C$3:$XFD$3,0))</f>
        <v>9.1999999999999993</v>
      </c>
      <c r="F21" s="2">
        <f>INDEX('2.2'!$C$4:$XFD$36,MATCH($A21,'2.2'!$B$4:$B$36,0),MATCH(F$4,'2.2'!$C$3:$XFD$3,0))</f>
        <v>9.1999999999999993</v>
      </c>
      <c r="G21" s="2">
        <f>INDEX('2.2'!$C$4:$XFD$36,MATCH($A21,'2.2'!$B$4:$B$36,0),MATCH(G$4,'2.2'!$C$3:$XFD$3,0))</f>
        <v>8.9</v>
      </c>
      <c r="H21" s="2">
        <f>INDEX('2.2'!$C$4:$XFD$36,MATCH($A21,'2.2'!$B$4:$B$36,0),MATCH(H$4,'2.2'!$C$3:$XFD$3,0))</f>
        <v>8.6999999999999993</v>
      </c>
      <c r="I21" s="2">
        <f>INDEX('2.2'!$C$4:$XFD$36,MATCH($A21,'2.2'!$B$4:$B$36,0),MATCH(I$4,'2.2'!$C$3:$XFD$3,0))</f>
        <v>8.6999999999999993</v>
      </c>
      <c r="J21" s="2">
        <f>INDEX('2.2'!$C$4:$XFD$36,MATCH($A21,'2.2'!$B$4:$B$36,0),MATCH(J$4,'2.2'!$C$3:$XFD$3,0))</f>
        <v>8.8000000000000007</v>
      </c>
      <c r="K21" s="2">
        <f>INDEX('2.2'!$C$4:$XFD$36,MATCH($A21,'2.2'!$B$4:$B$36,0),MATCH(K$4,'2.2'!$C$3:$XFD$3,0))</f>
        <v>8.8000000000000007</v>
      </c>
      <c r="L21" s="2">
        <f>INDEX('2.2'!$C$4:$XFD$36,MATCH($A21,'2.2'!$B$4:$B$36,0),MATCH(L$4,'2.2'!$C$3:$XFD$3,0))</f>
        <v>8.8000000000000007</v>
      </c>
      <c r="M21" s="2">
        <f>INDEX('2.2'!$C$4:$XFD$36,MATCH($A21,'2.2'!$B$4:$B$36,0),MATCH(M$4,'2.2'!$C$3:$XFD$3,0))</f>
        <v>9</v>
      </c>
      <c r="N21" s="2">
        <f>INDEX('2.2'!$C$4:$XFD$36,MATCH($A21,'2.2'!$B$4:$B$36,0),MATCH(N$4,'2.2'!$C$3:$XFD$3,0))</f>
        <v>9.5</v>
      </c>
      <c r="O21" s="2">
        <f>INDEX('2.2'!$C$4:$XFD$36,MATCH($A21,'2.2'!$B$4:$B$36,0),MATCH(O$4,'2.2'!$C$3:$XFD$3,0))</f>
        <v>9</v>
      </c>
      <c r="P21" s="2">
        <f>INDEX('2.2'!$C$4:$XFD$36,MATCH($A21,'2.2'!$B$4:$B$36,0),MATCH(P$4,'2.2'!$C$3:$XFD$3,0))</f>
        <v>8.9</v>
      </c>
      <c r="R21" s="76">
        <v>17</v>
      </c>
      <c r="S21" s="74" t="str">
        <f>VLOOKUP(LARGE(C$36:C$62,$R21),CHOOSE({1,2},C$36:C$62,$B$36:$B$62),2,0)</f>
        <v>MA</v>
      </c>
      <c r="T21" s="74" t="str">
        <f>VLOOKUP(LARGE(D$36:D$62,$R21),CHOOSE({1,2},D$36:D$62,$B$36:$B$62),2,0)</f>
        <v>MA</v>
      </c>
      <c r="U21" s="74" t="str">
        <f>VLOOKUP(LARGE(E$36:E$62,$R21),CHOOSE({1,2},E$36:E$62,$B$36:$B$62),2,0)</f>
        <v>MA</v>
      </c>
      <c r="V21" s="74" t="str">
        <f>VLOOKUP(LARGE(F$36:F$62,$R21),CHOOSE({1,2},F$36:F$62,$B$36:$B$62),2,0)</f>
        <v>MA</v>
      </c>
      <c r="W21" s="74" t="str">
        <f>VLOOKUP(LARGE(G$36:G$62,$R21),CHOOSE({1,2},G$36:G$62,$B$36:$B$62),2,0)</f>
        <v>MA</v>
      </c>
      <c r="X21" s="74" t="str">
        <f>VLOOKUP(LARGE(H$36:H$62,$R21),CHOOSE({1,2},H$36:H$62,$B$36:$B$62),2,0)</f>
        <v>MA</v>
      </c>
      <c r="Y21" s="74" t="str">
        <f>VLOOKUP(LARGE(I$36:I$62,$R21),CHOOSE({1,2},I$36:I$62,$B$36:$B$62),2,0)</f>
        <v>AM</v>
      </c>
      <c r="Z21" s="74" t="str">
        <f>VLOOKUP(LARGE(J$36:J$62,$R21),CHOOSE({1,2},J$36:J$62,$B$36:$B$62),2,0)</f>
        <v>AM</v>
      </c>
      <c r="AA21" s="74" t="str">
        <f>VLOOKUP(LARGE(K$36:K$62,$R21),CHOOSE({1,2},K$36:K$62,$B$36:$B$62),2,0)</f>
        <v>AM</v>
      </c>
      <c r="AB21" s="74" t="str">
        <f>VLOOKUP(LARGE(L$36:L$62,$R21),CHOOSE({1,2},L$36:L$62,$B$36:$B$62),2,0)</f>
        <v>MA</v>
      </c>
      <c r="AC21" s="74" t="str">
        <f>VLOOKUP(LARGE(M$36:M$62,$R21),CHOOSE({1,2},M$36:M$62,$B$36:$B$62),2,0)</f>
        <v>MA</v>
      </c>
      <c r="AD21" s="74" t="str">
        <f>VLOOKUP(LARGE(N$36:N$62,$R21),CHOOSE({1,2},N$36:N$62,$B$36:$B$62),2,0)</f>
        <v>MA</v>
      </c>
      <c r="AE21" s="74" t="str">
        <f>VLOOKUP(LARGE(O$36:O$62,$R21),CHOOSE({1,2},O$36:O$62,$B$36:$B$62),2,0)</f>
        <v>AM</v>
      </c>
      <c r="AF21" s="74" t="str">
        <f>VLOOKUP(LARGE(P$36:P$62,$R21),CHOOSE({1,2},P$36:P$62,$B$36:$B$62),2,0)</f>
        <v>MA</v>
      </c>
      <c r="AH21" t="s">
        <v>70</v>
      </c>
      <c r="AI21">
        <f t="shared" ref="AI21:AJ21" si="26">_xlfn.RANK.EQ(C52,C$36:C$62,0)</f>
        <v>3</v>
      </c>
      <c r="AJ21">
        <f t="shared" si="26"/>
        <v>3</v>
      </c>
      <c r="AK21">
        <f t="shared" si="2"/>
        <v>3</v>
      </c>
      <c r="AL21">
        <f t="shared" si="3"/>
        <v>3</v>
      </c>
      <c r="AM21">
        <f t="shared" si="4"/>
        <v>3</v>
      </c>
      <c r="AN21">
        <f t="shared" si="5"/>
        <v>3</v>
      </c>
      <c r="AO21">
        <f t="shared" si="6"/>
        <v>3</v>
      </c>
      <c r="AP21">
        <f t="shared" si="7"/>
        <v>3</v>
      </c>
      <c r="AQ21">
        <f t="shared" si="8"/>
        <v>3</v>
      </c>
      <c r="AR21">
        <f t="shared" si="9"/>
        <v>3</v>
      </c>
      <c r="AS21">
        <f t="shared" si="10"/>
        <v>3</v>
      </c>
      <c r="AT21">
        <f t="shared" si="11"/>
        <v>3</v>
      </c>
      <c r="AU21">
        <f t="shared" si="10"/>
        <v>3</v>
      </c>
      <c r="AV21">
        <f t="shared" si="10"/>
        <v>3</v>
      </c>
    </row>
    <row r="22" spans="1:48">
      <c r="A22" t="s">
        <v>22</v>
      </c>
      <c r="B22" t="s">
        <v>65</v>
      </c>
      <c r="C22" s="2">
        <f>INDEX('2.2'!$C$4:$XFD$36,MATCH($A22,'2.2'!$B$4:$B$36,0),MATCH(C$4,'2.2'!$C$3:$XFD$3,0))</f>
        <v>2.2000000000000002</v>
      </c>
      <c r="D22" s="2">
        <f>INDEX('2.2'!$C$4:$XFD$36,MATCH($A22,'2.2'!$B$4:$B$36,0),MATCH(D$4,'2.2'!$C$3:$XFD$3,0))</f>
        <v>2.4</v>
      </c>
      <c r="E22" s="2">
        <f>INDEX('2.2'!$C$4:$XFD$36,MATCH($A22,'2.2'!$B$4:$B$36,0),MATCH(E$4,'2.2'!$C$3:$XFD$3,0))</f>
        <v>2.4</v>
      </c>
      <c r="F22" s="2">
        <f>INDEX('2.2'!$C$4:$XFD$36,MATCH($A22,'2.2'!$B$4:$B$36,0),MATCH(F$4,'2.2'!$C$3:$XFD$3,0))</f>
        <v>2.2000000000000002</v>
      </c>
      <c r="G22" s="2">
        <f>INDEX('2.2'!$C$4:$XFD$36,MATCH($A22,'2.2'!$B$4:$B$36,0),MATCH(G$4,'2.2'!$C$3:$XFD$3,0))</f>
        <v>2.2000000000000002</v>
      </c>
      <c r="H22" s="2">
        <f>INDEX('2.2'!$C$4:$XFD$36,MATCH($A22,'2.2'!$B$4:$B$36,0),MATCH(H$4,'2.2'!$C$3:$XFD$3,0))</f>
        <v>2</v>
      </c>
      <c r="I22" s="2">
        <f>INDEX('2.2'!$C$4:$XFD$36,MATCH($A22,'2.2'!$B$4:$B$36,0),MATCH(I$4,'2.2'!$C$3:$XFD$3,0))</f>
        <v>1.7</v>
      </c>
      <c r="J22" s="2">
        <f>INDEX('2.2'!$C$4:$XFD$36,MATCH($A22,'2.2'!$B$4:$B$36,0),MATCH(J$4,'2.2'!$C$3:$XFD$3,0))</f>
        <v>1.7</v>
      </c>
      <c r="K22" s="2">
        <f>INDEX('2.2'!$C$4:$XFD$36,MATCH($A22,'2.2'!$B$4:$B$36,0),MATCH(K$4,'2.2'!$C$3:$XFD$3,0))</f>
        <v>2</v>
      </c>
      <c r="L22" s="2">
        <f>INDEX('2.2'!$C$4:$XFD$36,MATCH($A22,'2.2'!$B$4:$B$36,0),MATCH(L$4,'2.2'!$C$3:$XFD$3,0))</f>
        <v>1.9</v>
      </c>
      <c r="M22" s="2">
        <f>INDEX('2.2'!$C$4:$XFD$36,MATCH($A22,'2.2'!$B$4:$B$36,0),MATCH(M$4,'2.2'!$C$3:$XFD$3,0))</f>
        <v>1.8</v>
      </c>
      <c r="N22" s="2">
        <f>INDEX('2.2'!$C$4:$XFD$36,MATCH($A22,'2.2'!$B$4:$B$36,0),MATCH(N$4,'2.2'!$C$3:$XFD$3,0))</f>
        <v>2.1</v>
      </c>
      <c r="O22" s="2">
        <f>INDEX('2.2'!$C$4:$XFD$36,MATCH($A22,'2.2'!$B$4:$B$36,0),MATCH(O$4,'2.2'!$C$3:$XFD$3,0))</f>
        <v>1.8</v>
      </c>
      <c r="P22" s="2">
        <f>INDEX('2.2'!$C$4:$XFD$36,MATCH($A22,'2.2'!$B$4:$B$36,0),MATCH(P$4,'2.2'!$C$3:$XFD$3,0))</f>
        <v>1.9</v>
      </c>
      <c r="R22" s="76">
        <v>18</v>
      </c>
      <c r="S22" s="74" t="str">
        <f>VLOOKUP(LARGE(C$36:C$62,$R22),CHOOSE({1,2},C$36:C$62,$B$36:$B$62),2,0)</f>
        <v>PB</v>
      </c>
      <c r="T22" s="74" t="str">
        <f>VLOOKUP(LARGE(D$36:D$62,$R22),CHOOSE({1,2},D$36:D$62,$B$36:$B$62),2,0)</f>
        <v>RN</v>
      </c>
      <c r="U22" s="74" t="str">
        <f>VLOOKUP(LARGE(E$36:E$62,$R22),CHOOSE({1,2},E$36:E$62,$B$36:$B$62),2,0)</f>
        <v>RN</v>
      </c>
      <c r="V22" s="74" t="str">
        <f>VLOOKUP(LARGE(F$36:F$62,$R22),CHOOSE({1,2},F$36:F$62,$B$36:$B$62),2,0)</f>
        <v>RN</v>
      </c>
      <c r="W22" s="74" t="str">
        <f>VLOOKUP(LARGE(G$36:G$62,$R22),CHOOSE({1,2},G$36:G$62,$B$36:$B$62),2,0)</f>
        <v>PB</v>
      </c>
      <c r="X22" s="74" t="str">
        <f>VLOOKUP(LARGE(H$36:H$62,$R22),CHOOSE({1,2},H$36:H$62,$B$36:$B$62),2,0)</f>
        <v>RN</v>
      </c>
      <c r="Y22" s="74" t="str">
        <f>VLOOKUP(LARGE(I$36:I$62,$R22),CHOOSE({1,2},I$36:I$62,$B$36:$B$62),2,0)</f>
        <v>RN</v>
      </c>
      <c r="Z22" s="74" t="str">
        <f>VLOOKUP(LARGE(J$36:J$62,$R22),CHOOSE({1,2},J$36:J$62,$B$36:$B$62),2,0)</f>
        <v>RN</v>
      </c>
      <c r="AA22" s="74" t="str">
        <f>VLOOKUP(LARGE(K$36:K$62,$R22),CHOOSE({1,2},K$36:K$62,$B$36:$B$62),2,0)</f>
        <v>RN</v>
      </c>
      <c r="AB22" s="74" t="str">
        <f>VLOOKUP(LARGE(L$36:L$62,$R22),CHOOSE({1,2},L$36:L$62,$B$36:$B$62),2,0)</f>
        <v>RN</v>
      </c>
      <c r="AC22" s="74" t="str">
        <f>VLOOKUP(LARGE(M$36:M$62,$R22),CHOOSE({1,2},M$36:M$62,$B$36:$B$62),2,0)</f>
        <v>PB</v>
      </c>
      <c r="AD22" s="74" t="str">
        <f>VLOOKUP(LARGE(N$36:N$62,$R22),CHOOSE({1,2},N$36:N$62,$B$36:$B$62),2,0)</f>
        <v>PB</v>
      </c>
      <c r="AE22" s="74" t="str">
        <f>VLOOKUP(LARGE(O$36:O$62,$R22),CHOOSE({1,2},O$36:O$62,$B$36:$B$62),2,0)</f>
        <v>PB</v>
      </c>
      <c r="AF22" s="74" t="str">
        <f>VLOOKUP(LARGE(P$36:P$62,$R22),CHOOSE({1,2},P$36:P$62,$B$36:$B$62),2,0)</f>
        <v>PB</v>
      </c>
      <c r="AH22" t="s">
        <v>65</v>
      </c>
      <c r="AI22">
        <f t="shared" ref="AI22:AJ22" si="27">_xlfn.RANK.EQ(C53,C$36:C$62,0)</f>
        <v>11</v>
      </c>
      <c r="AJ22">
        <f t="shared" si="27"/>
        <v>11</v>
      </c>
      <c r="AK22">
        <f t="shared" si="2"/>
        <v>11</v>
      </c>
      <c r="AL22">
        <f t="shared" si="3"/>
        <v>12</v>
      </c>
      <c r="AM22">
        <f t="shared" si="4"/>
        <v>11</v>
      </c>
      <c r="AN22">
        <f t="shared" si="5"/>
        <v>13</v>
      </c>
      <c r="AO22">
        <f t="shared" si="6"/>
        <v>14</v>
      </c>
      <c r="AP22">
        <f t="shared" si="7"/>
        <v>14</v>
      </c>
      <c r="AQ22">
        <f t="shared" si="8"/>
        <v>14</v>
      </c>
      <c r="AR22">
        <f t="shared" si="9"/>
        <v>14</v>
      </c>
      <c r="AS22">
        <f t="shared" si="10"/>
        <v>14</v>
      </c>
      <c r="AT22">
        <f t="shared" si="11"/>
        <v>14</v>
      </c>
      <c r="AU22">
        <f t="shared" si="10"/>
        <v>14</v>
      </c>
      <c r="AV22">
        <f t="shared" si="10"/>
        <v>14</v>
      </c>
    </row>
    <row r="23" spans="1:48">
      <c r="A23" t="s">
        <v>23</v>
      </c>
      <c r="B23" t="s">
        <v>71</v>
      </c>
      <c r="C23" s="2">
        <f>INDEX('2.2'!$C$4:$XFD$36,MATCH($A23,'2.2'!$B$4:$B$36,0),MATCH(C$4,'2.2'!$C$3:$XFD$3,0))</f>
        <v>11.6</v>
      </c>
      <c r="D23" s="2">
        <f>INDEX('2.2'!$C$4:$XFD$36,MATCH($A23,'2.2'!$B$4:$B$36,0),MATCH(D$4,'2.2'!$C$3:$XFD$3,0))</f>
        <v>11.7</v>
      </c>
      <c r="E23" s="2">
        <f>INDEX('2.2'!$C$4:$XFD$36,MATCH($A23,'2.2'!$B$4:$B$36,0),MATCH(E$4,'2.2'!$C$3:$XFD$3,0))</f>
        <v>11.9</v>
      </c>
      <c r="F23" s="2">
        <f>INDEX('2.2'!$C$4:$XFD$36,MATCH($A23,'2.2'!$B$4:$B$36,0),MATCH(F$4,'2.2'!$C$3:$XFD$3,0))</f>
        <v>11.8</v>
      </c>
      <c r="G23" s="2">
        <f>INDEX('2.2'!$C$4:$XFD$36,MATCH($A23,'2.2'!$B$4:$B$36,0),MATCH(G$4,'2.2'!$C$3:$XFD$3,0))</f>
        <v>11.6</v>
      </c>
      <c r="H23" s="2">
        <f>INDEX('2.2'!$C$4:$XFD$36,MATCH($A23,'2.2'!$B$4:$B$36,0),MATCH(H$4,'2.2'!$C$3:$XFD$3,0))</f>
        <v>11</v>
      </c>
      <c r="I23" s="2">
        <f>INDEX('2.2'!$C$4:$XFD$36,MATCH($A23,'2.2'!$B$4:$B$36,0),MATCH(I$4,'2.2'!$C$3:$XFD$3,0))</f>
        <v>10.199999999999999</v>
      </c>
      <c r="J23" s="2">
        <f>INDEX('2.2'!$C$4:$XFD$36,MATCH($A23,'2.2'!$B$4:$B$36,0),MATCH(J$4,'2.2'!$C$3:$XFD$3,0))</f>
        <v>10.199999999999999</v>
      </c>
      <c r="K23" s="2">
        <f>INDEX('2.2'!$C$4:$XFD$36,MATCH($A23,'2.2'!$B$4:$B$36,0),MATCH(K$4,'2.2'!$C$3:$XFD$3,0))</f>
        <v>10.8</v>
      </c>
      <c r="L23" s="2">
        <f>INDEX('2.2'!$C$4:$XFD$36,MATCH($A23,'2.2'!$B$4:$B$36,0),MATCH(L$4,'2.2'!$C$3:$XFD$3,0))</f>
        <v>10.6</v>
      </c>
      <c r="M23" s="2">
        <f>INDEX('2.2'!$C$4:$XFD$36,MATCH($A23,'2.2'!$B$4:$B$36,0),MATCH(M$4,'2.2'!$C$3:$XFD$3,0))</f>
        <v>9.9</v>
      </c>
      <c r="N23" s="2">
        <f>INDEX('2.2'!$C$4:$XFD$36,MATCH($A23,'2.2'!$B$4:$B$36,0),MATCH(N$4,'2.2'!$C$3:$XFD$3,0))</f>
        <v>10.5</v>
      </c>
      <c r="O23" s="2">
        <f>INDEX('2.2'!$C$4:$XFD$36,MATCH($A23,'2.2'!$B$4:$B$36,0),MATCH(O$4,'2.2'!$C$3:$XFD$3,0))</f>
        <v>11.4</v>
      </c>
      <c r="P23" s="2">
        <f>INDEX('2.2'!$C$4:$XFD$36,MATCH($A23,'2.2'!$B$4:$B$36,0),MATCH(P$4,'2.2'!$C$3:$XFD$3,0))</f>
        <v>10.7</v>
      </c>
      <c r="R23" s="76">
        <v>19</v>
      </c>
      <c r="S23" s="74" t="str">
        <f>VLOOKUP(LARGE(C$36:C$62,$R23),CHOOSE({1,2},C$36:C$62,$B$36:$B$62),2,0)</f>
        <v>RN</v>
      </c>
      <c r="T23" s="74" t="str">
        <f>VLOOKUP(LARGE(D$36:D$62,$R23),CHOOSE({1,2},D$36:D$62,$B$36:$B$62),2,0)</f>
        <v>PB</v>
      </c>
      <c r="U23" s="74" t="str">
        <f>VLOOKUP(LARGE(E$36:E$62,$R23),CHOOSE({1,2},E$36:E$62,$B$36:$B$62),2,0)</f>
        <v>PB</v>
      </c>
      <c r="V23" s="74" t="str">
        <f>VLOOKUP(LARGE(F$36:F$62,$R23),CHOOSE({1,2},F$36:F$62,$B$36:$B$62),2,0)</f>
        <v>PB</v>
      </c>
      <c r="W23" s="74" t="str">
        <f>VLOOKUP(LARGE(G$36:G$62,$R23),CHOOSE({1,2},G$36:G$62,$B$36:$B$62),2,0)</f>
        <v>RN</v>
      </c>
      <c r="X23" s="74" t="str">
        <f>VLOOKUP(LARGE(H$36:H$62,$R23),CHOOSE({1,2},H$36:H$62,$B$36:$B$62),2,0)</f>
        <v>PB</v>
      </c>
      <c r="Y23" s="74" t="str">
        <f>VLOOKUP(LARGE(I$36:I$62,$R23),CHOOSE({1,2},I$36:I$62,$B$36:$B$62),2,0)</f>
        <v>PB</v>
      </c>
      <c r="Z23" s="74" t="str">
        <f>VLOOKUP(LARGE(J$36:J$62,$R23),CHOOSE({1,2},J$36:J$62,$B$36:$B$62),2,0)</f>
        <v>PB</v>
      </c>
      <c r="AA23" s="74" t="str">
        <f>VLOOKUP(LARGE(K$36:K$62,$R23),CHOOSE({1,2},K$36:K$62,$B$36:$B$62),2,0)</f>
        <v>PB</v>
      </c>
      <c r="AB23" s="74" t="str">
        <f>VLOOKUP(LARGE(L$36:L$62,$R23),CHOOSE({1,2},L$36:L$62,$B$36:$B$62),2,0)</f>
        <v>PB</v>
      </c>
      <c r="AC23" s="74" t="str">
        <f>VLOOKUP(LARGE(M$36:M$62,$R23),CHOOSE({1,2},M$36:M$62,$B$36:$B$62),2,0)</f>
        <v>RN</v>
      </c>
      <c r="AD23" s="74" t="str">
        <f>VLOOKUP(LARGE(N$36:N$62,$R23),CHOOSE({1,2},N$36:N$62,$B$36:$B$62),2,0)</f>
        <v>RN</v>
      </c>
      <c r="AE23" s="74" t="str">
        <f>VLOOKUP(LARGE(O$36:O$62,$R23),CHOOSE({1,2},O$36:O$62,$B$36:$B$62),2,0)</f>
        <v>RN</v>
      </c>
      <c r="AF23" s="74" t="str">
        <f>VLOOKUP(LARGE(P$36:P$62,$R23),CHOOSE({1,2},P$36:P$62,$B$36:$B$62),2,0)</f>
        <v>RN</v>
      </c>
      <c r="AH23" t="s">
        <v>71</v>
      </c>
      <c r="AI23">
        <f t="shared" ref="AI23:AJ23" si="28">_xlfn.RANK.EQ(C54,C$36:C$62,0)</f>
        <v>2</v>
      </c>
      <c r="AJ23">
        <f t="shared" si="28"/>
        <v>2</v>
      </c>
      <c r="AK23">
        <f t="shared" si="2"/>
        <v>2</v>
      </c>
      <c r="AL23">
        <f t="shared" si="3"/>
        <v>2</v>
      </c>
      <c r="AM23">
        <f t="shared" si="4"/>
        <v>2</v>
      </c>
      <c r="AN23">
        <f t="shared" si="5"/>
        <v>2</v>
      </c>
      <c r="AO23">
        <f t="shared" si="6"/>
        <v>2</v>
      </c>
      <c r="AP23">
        <f t="shared" si="7"/>
        <v>2</v>
      </c>
      <c r="AQ23">
        <f t="shared" si="8"/>
        <v>2</v>
      </c>
      <c r="AR23">
        <f t="shared" si="9"/>
        <v>2</v>
      </c>
      <c r="AS23">
        <f t="shared" si="10"/>
        <v>2</v>
      </c>
      <c r="AT23">
        <f t="shared" si="11"/>
        <v>2</v>
      </c>
      <c r="AU23">
        <f t="shared" si="10"/>
        <v>2</v>
      </c>
      <c r="AV23">
        <f t="shared" si="10"/>
        <v>2</v>
      </c>
    </row>
    <row r="24" spans="1:48">
      <c r="A24" t="s">
        <v>24</v>
      </c>
      <c r="B24" t="s">
        <v>72</v>
      </c>
      <c r="C24" s="2">
        <f>INDEX('2.2'!$C$4:$XFD$36,MATCH($A24,'2.2'!$B$4:$B$36,0),MATCH(C$4,'2.2'!$C$3:$XFD$3,0))</f>
        <v>33.299999999999997</v>
      </c>
      <c r="D24" s="2">
        <f>INDEX('2.2'!$C$4:$XFD$36,MATCH($A24,'2.2'!$B$4:$B$36,0),MATCH(D$4,'2.2'!$C$3:$XFD$3,0))</f>
        <v>32.799999999999997</v>
      </c>
      <c r="E24" s="2">
        <f>INDEX('2.2'!$C$4:$XFD$36,MATCH($A24,'2.2'!$B$4:$B$36,0),MATCH(E$4,'2.2'!$C$3:$XFD$3,0))</f>
        <v>32.4</v>
      </c>
      <c r="F24" s="2">
        <f>INDEX('2.2'!$C$4:$XFD$36,MATCH($A24,'2.2'!$B$4:$B$36,0),MATCH(F$4,'2.2'!$C$3:$XFD$3,0))</f>
        <v>32.200000000000003</v>
      </c>
      <c r="G24" s="2">
        <f>INDEX('2.2'!$C$4:$XFD$36,MATCH($A24,'2.2'!$B$4:$B$36,0),MATCH(G$4,'2.2'!$C$3:$XFD$3,0))</f>
        <v>32.200000000000003</v>
      </c>
      <c r="H24" s="2">
        <f>INDEX('2.2'!$C$4:$XFD$36,MATCH($A24,'2.2'!$B$4:$B$36,0),MATCH(H$4,'2.2'!$C$3:$XFD$3,0))</f>
        <v>32.4</v>
      </c>
      <c r="I24" s="2">
        <f>INDEX('2.2'!$C$4:$XFD$36,MATCH($A24,'2.2'!$B$4:$B$36,0),MATCH(I$4,'2.2'!$C$3:$XFD$3,0))</f>
        <v>32.5</v>
      </c>
      <c r="J24" s="2">
        <f>INDEX('2.2'!$C$4:$XFD$36,MATCH($A24,'2.2'!$B$4:$B$36,0),MATCH(J$4,'2.2'!$C$3:$XFD$3,0))</f>
        <v>32.200000000000003</v>
      </c>
      <c r="K24" s="2">
        <f>INDEX('2.2'!$C$4:$XFD$36,MATCH($A24,'2.2'!$B$4:$B$36,0),MATCH(K$4,'2.2'!$C$3:$XFD$3,0))</f>
        <v>31.6</v>
      </c>
      <c r="L24" s="2">
        <f>INDEX('2.2'!$C$4:$XFD$36,MATCH($A24,'2.2'!$B$4:$B$36,0),MATCH(L$4,'2.2'!$C$3:$XFD$3,0))</f>
        <v>31.8</v>
      </c>
      <c r="M24" s="2">
        <f>INDEX('2.2'!$C$4:$XFD$36,MATCH($A24,'2.2'!$B$4:$B$36,0),MATCH(M$4,'2.2'!$C$3:$XFD$3,0))</f>
        <v>31.2</v>
      </c>
      <c r="N24" s="2">
        <f>INDEX('2.2'!$C$4:$XFD$36,MATCH($A24,'2.2'!$B$4:$B$36,0),MATCH(N$4,'2.2'!$C$3:$XFD$3,0))</f>
        <v>30.2</v>
      </c>
      <c r="O24" s="2">
        <f>INDEX('2.2'!$C$4:$XFD$36,MATCH($A24,'2.2'!$B$4:$B$36,0),MATCH(O$4,'2.2'!$C$3:$XFD$3,0))</f>
        <v>31.1</v>
      </c>
      <c r="P24" s="2">
        <f>INDEX('2.2'!$C$4:$XFD$36,MATCH($A24,'2.2'!$B$4:$B$36,0),MATCH(P$4,'2.2'!$C$3:$XFD$3,0))</f>
        <v>31.5</v>
      </c>
      <c r="R24" s="76">
        <v>20</v>
      </c>
      <c r="S24" s="74" t="str">
        <f>VLOOKUP(LARGE(C$36:C$62,$R24),CHOOSE({1,2},C$36:C$62,$B$36:$B$62),2,0)</f>
        <v>SE</v>
      </c>
      <c r="T24" s="74" t="str">
        <f>VLOOKUP(LARGE(D$36:D$62,$R24),CHOOSE({1,2},D$36:D$62,$B$36:$B$62),2,0)</f>
        <v>SE</v>
      </c>
      <c r="U24" s="74" t="str">
        <f>VLOOKUP(LARGE(E$36:E$62,$R24),CHOOSE({1,2},E$36:E$62,$B$36:$B$62),2,0)</f>
        <v>SE</v>
      </c>
      <c r="V24" s="74" t="str">
        <f>VLOOKUP(LARGE(F$36:F$62,$R24),CHOOSE({1,2},F$36:F$62,$B$36:$B$62),2,0)</f>
        <v>SE</v>
      </c>
      <c r="W24" s="74" t="str">
        <f>VLOOKUP(LARGE(G$36:G$62,$R24),CHOOSE({1,2},G$36:G$62,$B$36:$B$62),2,0)</f>
        <v>AL</v>
      </c>
      <c r="X24" s="74" t="str">
        <f>VLOOKUP(LARGE(H$36:H$62,$R24),CHOOSE({1,2},H$36:H$62,$B$36:$B$62),2,0)</f>
        <v>AL</v>
      </c>
      <c r="Y24" s="74" t="str">
        <f>VLOOKUP(LARGE(I$36:I$62,$R24),CHOOSE({1,2},I$36:I$62,$B$36:$B$62),2,0)</f>
        <v>AL</v>
      </c>
      <c r="Z24" s="74" t="str">
        <f>VLOOKUP(LARGE(J$36:J$62,$R24),CHOOSE({1,2},J$36:J$62,$B$36:$B$62),2,0)</f>
        <v>AL</v>
      </c>
      <c r="AA24" s="74" t="str">
        <f>VLOOKUP(LARGE(K$36:K$62,$R24),CHOOSE({1,2},K$36:K$62,$B$36:$B$62),2,0)</f>
        <v>AL</v>
      </c>
      <c r="AB24" s="74" t="str">
        <f>VLOOKUP(LARGE(L$36:L$62,$R24),CHOOSE({1,2},L$36:L$62,$B$36:$B$62),2,0)</f>
        <v>AL</v>
      </c>
      <c r="AC24" s="74" t="str">
        <f>VLOOKUP(LARGE(M$36:M$62,$R24),CHOOSE({1,2},M$36:M$62,$B$36:$B$62),2,0)</f>
        <v>AL</v>
      </c>
      <c r="AD24" s="74" t="str">
        <f>VLOOKUP(LARGE(N$36:N$62,$R24),CHOOSE({1,2},N$36:N$62,$B$36:$B$62),2,0)</f>
        <v>AL</v>
      </c>
      <c r="AE24" s="74" t="str">
        <f>VLOOKUP(LARGE(O$36:O$62,$R24),CHOOSE({1,2},O$36:O$62,$B$36:$B$62),2,0)</f>
        <v>AL</v>
      </c>
      <c r="AF24" s="74" t="str">
        <f>VLOOKUP(LARGE(P$36:P$62,$R24),CHOOSE({1,2},P$36:P$62,$B$36:$B$62),2,0)</f>
        <v>AL</v>
      </c>
      <c r="AH24" t="s">
        <v>72</v>
      </c>
      <c r="AI24">
        <f t="shared" ref="AI24:AJ24" si="29">_xlfn.RANK.EQ(C55,C$36:C$62,0)</f>
        <v>1</v>
      </c>
      <c r="AJ24">
        <f t="shared" si="29"/>
        <v>1</v>
      </c>
      <c r="AK24">
        <f t="shared" si="2"/>
        <v>1</v>
      </c>
      <c r="AL24">
        <f t="shared" si="3"/>
        <v>1</v>
      </c>
      <c r="AM24">
        <f t="shared" si="4"/>
        <v>1</v>
      </c>
      <c r="AN24">
        <f t="shared" si="5"/>
        <v>1</v>
      </c>
      <c r="AO24">
        <f t="shared" si="6"/>
        <v>1</v>
      </c>
      <c r="AP24">
        <f t="shared" si="7"/>
        <v>1</v>
      </c>
      <c r="AQ24">
        <f t="shared" si="8"/>
        <v>1</v>
      </c>
      <c r="AR24">
        <f t="shared" si="9"/>
        <v>1</v>
      </c>
      <c r="AS24">
        <f t="shared" si="10"/>
        <v>1</v>
      </c>
      <c r="AT24">
        <f t="shared" si="11"/>
        <v>1</v>
      </c>
      <c r="AU24">
        <f t="shared" si="10"/>
        <v>1</v>
      </c>
      <c r="AV24">
        <f t="shared" si="10"/>
        <v>1</v>
      </c>
    </row>
    <row r="25" spans="1:48">
      <c r="A25" t="s">
        <v>26</v>
      </c>
      <c r="B25" t="s">
        <v>73</v>
      </c>
      <c r="C25" s="2">
        <f>INDEX('2.2'!$C$4:$XFD$36,MATCH($A25,'2.2'!$B$4:$B$36,0),MATCH(C$4,'2.2'!$C$3:$XFD$3,0))</f>
        <v>5.8</v>
      </c>
      <c r="D25" s="2">
        <f>INDEX('2.2'!$C$4:$XFD$36,MATCH($A25,'2.2'!$B$4:$B$36,0),MATCH(D$4,'2.2'!$C$3:$XFD$3,0))</f>
        <v>5.9</v>
      </c>
      <c r="E25" s="2">
        <f>INDEX('2.2'!$C$4:$XFD$36,MATCH($A25,'2.2'!$B$4:$B$36,0),MATCH(E$4,'2.2'!$C$3:$XFD$3,0))</f>
        <v>5.9</v>
      </c>
      <c r="F25" s="2">
        <f>INDEX('2.2'!$C$4:$XFD$36,MATCH($A25,'2.2'!$B$4:$B$36,0),MATCH(F$4,'2.2'!$C$3:$XFD$3,0))</f>
        <v>6.3</v>
      </c>
      <c r="G25" s="2">
        <f>INDEX('2.2'!$C$4:$XFD$36,MATCH($A25,'2.2'!$B$4:$B$36,0),MATCH(G$4,'2.2'!$C$3:$XFD$3,0))</f>
        <v>6</v>
      </c>
      <c r="H25" s="2">
        <f>INDEX('2.2'!$C$4:$XFD$36,MATCH($A25,'2.2'!$B$4:$B$36,0),MATCH(H$4,'2.2'!$C$3:$XFD$3,0))</f>
        <v>6.3</v>
      </c>
      <c r="I25" s="2">
        <f>INDEX('2.2'!$C$4:$XFD$36,MATCH($A25,'2.2'!$B$4:$B$36,0),MATCH(I$4,'2.2'!$C$3:$XFD$3,0))</f>
        <v>6.4</v>
      </c>
      <c r="J25" s="2">
        <f>INDEX('2.2'!$C$4:$XFD$36,MATCH($A25,'2.2'!$B$4:$B$36,0),MATCH(J$4,'2.2'!$C$3:$XFD$3,0))</f>
        <v>6.4</v>
      </c>
      <c r="K25" s="2">
        <f>INDEX('2.2'!$C$4:$XFD$36,MATCH($A25,'2.2'!$B$4:$B$36,0),MATCH(K$4,'2.2'!$C$3:$XFD$3,0))</f>
        <v>6.3</v>
      </c>
      <c r="L25" s="2">
        <f>INDEX('2.2'!$C$4:$XFD$36,MATCH($A25,'2.2'!$B$4:$B$36,0),MATCH(L$4,'2.2'!$C$3:$XFD$3,0))</f>
        <v>6.3</v>
      </c>
      <c r="M25" s="2">
        <f>INDEX('2.2'!$C$4:$XFD$36,MATCH($A25,'2.2'!$B$4:$B$36,0),MATCH(M$4,'2.2'!$C$3:$XFD$3,0))</f>
        <v>6.4</v>
      </c>
      <c r="N25" s="2">
        <f>INDEX('2.2'!$C$4:$XFD$36,MATCH($A25,'2.2'!$B$4:$B$36,0),MATCH(N$4,'2.2'!$C$3:$XFD$3,0))</f>
        <v>6.1</v>
      </c>
      <c r="O25" s="2">
        <f>INDEX('2.2'!$C$4:$XFD$36,MATCH($A25,'2.2'!$B$4:$B$36,0),MATCH(O$4,'2.2'!$C$3:$XFD$3,0))</f>
        <v>6.1</v>
      </c>
      <c r="P25" s="2">
        <f>INDEX('2.2'!$C$4:$XFD$36,MATCH($A25,'2.2'!$B$4:$B$36,0),MATCH(P$4,'2.2'!$C$3:$XFD$3,0))</f>
        <v>6.1</v>
      </c>
      <c r="R25" s="76">
        <v>21</v>
      </c>
      <c r="S25" s="74" t="str">
        <f>VLOOKUP(LARGE(C$36:C$62,$R25),CHOOSE({1,2},C$36:C$62,$B$36:$B$62),2,0)</f>
        <v>AL</v>
      </c>
      <c r="T25" s="74" t="str">
        <f>VLOOKUP(LARGE(D$36:D$62,$R25),CHOOSE({1,2},D$36:D$62,$B$36:$B$62),2,0)</f>
        <v>AL</v>
      </c>
      <c r="U25" s="74" t="str">
        <f>VLOOKUP(LARGE(E$36:E$62,$R25),CHOOSE({1,2},E$36:E$62,$B$36:$B$62),2,0)</f>
        <v>AL</v>
      </c>
      <c r="V25" s="74" t="str">
        <f>VLOOKUP(LARGE(F$36:F$62,$R25),CHOOSE({1,2},F$36:F$62,$B$36:$B$62),2,0)</f>
        <v>AL</v>
      </c>
      <c r="W25" s="74" t="str">
        <f>VLOOKUP(LARGE(G$36:G$62,$R25),CHOOSE({1,2},G$36:G$62,$B$36:$B$62),2,0)</f>
        <v>PI</v>
      </c>
      <c r="X25" s="74" t="str">
        <f>VLOOKUP(LARGE(H$36:H$62,$R25),CHOOSE({1,2},H$36:H$62,$B$36:$B$62),2,0)</f>
        <v>PI</v>
      </c>
      <c r="Y25" s="74" t="str">
        <f>VLOOKUP(LARGE(I$36:I$62,$R25),CHOOSE({1,2},I$36:I$62,$B$36:$B$62),2,0)</f>
        <v>PI</v>
      </c>
      <c r="Z25" s="74" t="str">
        <f>VLOOKUP(LARGE(J$36:J$62,$R25),CHOOSE({1,2},J$36:J$62,$B$36:$B$62),2,0)</f>
        <v>PI</v>
      </c>
      <c r="AA25" s="74" t="str">
        <f>VLOOKUP(LARGE(K$36:K$62,$R25),CHOOSE({1,2},K$36:K$62,$B$36:$B$62),2,0)</f>
        <v>PI</v>
      </c>
      <c r="AB25" s="74" t="str">
        <f>VLOOKUP(LARGE(L$36:L$62,$R25),CHOOSE({1,2},L$36:L$62,$B$36:$B$62),2,0)</f>
        <v>PI</v>
      </c>
      <c r="AC25" s="74" t="str">
        <f>VLOOKUP(LARGE(M$36:M$62,$R25),CHOOSE({1,2},M$36:M$62,$B$36:$B$62),2,0)</f>
        <v>PI</v>
      </c>
      <c r="AD25" s="74" t="str">
        <f>VLOOKUP(LARGE(N$36:N$62,$R25),CHOOSE({1,2},N$36:N$62,$B$36:$B$62),2,0)</f>
        <v>PI</v>
      </c>
      <c r="AE25" s="74" t="str">
        <f>VLOOKUP(LARGE(O$36:O$62,$R25),CHOOSE({1,2},O$36:O$62,$B$36:$B$62),2,0)</f>
        <v>PI</v>
      </c>
      <c r="AF25" s="74" t="str">
        <f>VLOOKUP(LARGE(P$36:P$62,$R25),CHOOSE({1,2},P$36:P$62,$B$36:$B$62),2,0)</f>
        <v>PI</v>
      </c>
      <c r="AH25" t="s">
        <v>73</v>
      </c>
      <c r="AI25">
        <f t="shared" ref="AI25:AJ25" si="30">_xlfn.RANK.EQ(C56,C$36:C$62,0)</f>
        <v>5</v>
      </c>
      <c r="AJ25">
        <f t="shared" si="30"/>
        <v>5</v>
      </c>
      <c r="AK25">
        <f t="shared" si="2"/>
        <v>5</v>
      </c>
      <c r="AL25">
        <f t="shared" si="3"/>
        <v>4</v>
      </c>
      <c r="AM25">
        <f t="shared" si="4"/>
        <v>5</v>
      </c>
      <c r="AN25">
        <f t="shared" si="5"/>
        <v>5</v>
      </c>
      <c r="AO25">
        <f t="shared" si="6"/>
        <v>5</v>
      </c>
      <c r="AP25">
        <f t="shared" si="7"/>
        <v>5</v>
      </c>
      <c r="AQ25">
        <f t="shared" si="8"/>
        <v>5</v>
      </c>
      <c r="AR25">
        <f t="shared" si="9"/>
        <v>5</v>
      </c>
      <c r="AS25">
        <f t="shared" si="10"/>
        <v>4</v>
      </c>
      <c r="AT25">
        <f t="shared" si="11"/>
        <v>5</v>
      </c>
      <c r="AU25">
        <f t="shared" si="10"/>
        <v>4</v>
      </c>
      <c r="AV25">
        <f t="shared" si="10"/>
        <v>4</v>
      </c>
    </row>
    <row r="26" spans="1:48">
      <c r="A26" t="s">
        <v>27</v>
      </c>
      <c r="B26" t="s">
        <v>74</v>
      </c>
      <c r="C26" s="2">
        <f>INDEX('2.2'!$C$4:$XFD$36,MATCH($A26,'2.2'!$B$4:$B$36,0),MATCH(C$4,'2.2'!$C$3:$XFD$3,0))</f>
        <v>4</v>
      </c>
      <c r="D26" s="2">
        <f>INDEX('2.2'!$C$4:$XFD$36,MATCH($A26,'2.2'!$B$4:$B$36,0),MATCH(D$4,'2.2'!$C$3:$XFD$3,0))</f>
        <v>4</v>
      </c>
      <c r="E26" s="2">
        <f>INDEX('2.2'!$C$4:$XFD$36,MATCH($A26,'2.2'!$B$4:$B$36,0),MATCH(E$4,'2.2'!$C$3:$XFD$3,0))</f>
        <v>4</v>
      </c>
      <c r="F26" s="2">
        <f>INDEX('2.2'!$C$4:$XFD$36,MATCH($A26,'2.2'!$B$4:$B$36,0),MATCH(F$4,'2.2'!$C$3:$XFD$3,0))</f>
        <v>4</v>
      </c>
      <c r="G26" s="2">
        <f>INDEX('2.2'!$C$4:$XFD$36,MATCH($A26,'2.2'!$B$4:$B$36,0),MATCH(G$4,'2.2'!$C$3:$XFD$3,0))</f>
        <v>4.2</v>
      </c>
      <c r="H26" s="2">
        <f>INDEX('2.2'!$C$4:$XFD$36,MATCH($A26,'2.2'!$B$4:$B$36,0),MATCH(H$4,'2.2'!$C$3:$XFD$3,0))</f>
        <v>4.2</v>
      </c>
      <c r="I26" s="2">
        <f>INDEX('2.2'!$C$4:$XFD$36,MATCH($A26,'2.2'!$B$4:$B$36,0),MATCH(I$4,'2.2'!$C$3:$XFD$3,0))</f>
        <v>4.0999999999999996</v>
      </c>
      <c r="J26" s="2">
        <f>INDEX('2.2'!$C$4:$XFD$36,MATCH($A26,'2.2'!$B$4:$B$36,0),MATCH(J$4,'2.2'!$C$3:$XFD$3,0))</f>
        <v>4.2</v>
      </c>
      <c r="K26" s="2">
        <f>INDEX('2.2'!$C$4:$XFD$36,MATCH($A26,'2.2'!$B$4:$B$36,0),MATCH(K$4,'2.2'!$C$3:$XFD$3,0))</f>
        <v>4.3</v>
      </c>
      <c r="L26" s="2">
        <f>INDEX('2.2'!$C$4:$XFD$36,MATCH($A26,'2.2'!$B$4:$B$36,0),MATCH(L$4,'2.2'!$C$3:$XFD$3,0))</f>
        <v>4.4000000000000004</v>
      </c>
      <c r="M26" s="2">
        <f>INDEX('2.2'!$C$4:$XFD$36,MATCH($A26,'2.2'!$B$4:$B$36,0),MATCH(M$4,'2.2'!$C$3:$XFD$3,0))</f>
        <v>4.5999999999999996</v>
      </c>
      <c r="N26" s="2">
        <f>INDEX('2.2'!$C$4:$XFD$36,MATCH($A26,'2.2'!$B$4:$B$36,0),MATCH(N$4,'2.2'!$C$3:$XFD$3,0))</f>
        <v>4.8</v>
      </c>
      <c r="O26" s="2">
        <f>INDEX('2.2'!$C$4:$XFD$36,MATCH($A26,'2.2'!$B$4:$B$36,0),MATCH(O$4,'2.2'!$C$3:$XFD$3,0))</f>
        <v>4.5999999999999996</v>
      </c>
      <c r="P26" s="2">
        <f>INDEX('2.2'!$C$4:$XFD$36,MATCH($A26,'2.2'!$B$4:$B$36,0),MATCH(P$4,'2.2'!$C$3:$XFD$3,0))</f>
        <v>4.7</v>
      </c>
      <c r="R26" s="76">
        <v>22</v>
      </c>
      <c r="S26" s="74" t="str">
        <f>VLOOKUP(LARGE(C$36:C$62,$R26),CHOOSE({1,2},C$36:C$62,$B$36:$B$62),2,0)</f>
        <v>PI</v>
      </c>
      <c r="T26" s="74" t="str">
        <f>VLOOKUP(LARGE(D$36:D$62,$R26),CHOOSE({1,2},D$36:D$62,$B$36:$B$62),2,0)</f>
        <v>PI</v>
      </c>
      <c r="U26" s="74" t="str">
        <f>VLOOKUP(LARGE(E$36:E$62,$R26),CHOOSE({1,2},E$36:E$62,$B$36:$B$62),2,0)</f>
        <v>PI</v>
      </c>
      <c r="V26" s="74" t="str">
        <f>VLOOKUP(LARGE(F$36:F$62,$R26),CHOOSE({1,2},F$36:F$62,$B$36:$B$62),2,0)</f>
        <v>PI</v>
      </c>
      <c r="W26" s="74" t="str">
        <f>VLOOKUP(LARGE(G$36:G$62,$R26),CHOOSE({1,2},G$36:G$62,$B$36:$B$62),2,0)</f>
        <v>SE</v>
      </c>
      <c r="X26" s="74" t="str">
        <f>VLOOKUP(LARGE(H$36:H$62,$R26),CHOOSE({1,2},H$36:H$62,$B$36:$B$62),2,0)</f>
        <v>SE</v>
      </c>
      <c r="Y26" s="74" t="str">
        <f>VLOOKUP(LARGE(I$36:I$62,$R26),CHOOSE({1,2},I$36:I$62,$B$36:$B$62),2,0)</f>
        <v>SE</v>
      </c>
      <c r="Z26" s="74" t="str">
        <f>VLOOKUP(LARGE(J$36:J$62,$R26),CHOOSE({1,2},J$36:J$62,$B$36:$B$62),2,0)</f>
        <v>RO</v>
      </c>
      <c r="AA26" s="74" t="str">
        <f>VLOOKUP(LARGE(K$36:K$62,$R26),CHOOSE({1,2},K$36:K$62,$B$36:$B$62),2,0)</f>
        <v>SE</v>
      </c>
      <c r="AB26" s="74" t="str">
        <f>VLOOKUP(LARGE(L$36:L$62,$R26),CHOOSE({1,2},L$36:L$62,$B$36:$B$62),2,0)</f>
        <v>SE</v>
      </c>
      <c r="AC26" s="74" t="str">
        <f>VLOOKUP(LARGE(M$36:M$62,$R26),CHOOSE({1,2},M$36:M$62,$B$36:$B$62),2,0)</f>
        <v>RO</v>
      </c>
      <c r="AD26" s="74" t="str">
        <f>VLOOKUP(LARGE(N$36:N$62,$R26),CHOOSE({1,2},N$36:N$62,$B$36:$B$62),2,0)</f>
        <v>SE</v>
      </c>
      <c r="AE26" s="74" t="str">
        <f>VLOOKUP(LARGE(O$36:O$62,$R26),CHOOSE({1,2},O$36:O$62,$B$36:$B$62),2,0)</f>
        <v>RO</v>
      </c>
      <c r="AF26" s="74" t="str">
        <f>VLOOKUP(LARGE(P$36:P$62,$R26),CHOOSE({1,2},P$36:P$62,$B$36:$B$62),2,0)</f>
        <v>RO</v>
      </c>
      <c r="AH26" t="s">
        <v>74</v>
      </c>
      <c r="AI26">
        <f t="shared" ref="AI26:AJ26" si="31">_xlfn.RANK.EQ(C57,C$36:C$62,0)</f>
        <v>6</v>
      </c>
      <c r="AJ26">
        <f t="shared" si="31"/>
        <v>6</v>
      </c>
      <c r="AK26">
        <f t="shared" si="2"/>
        <v>6</v>
      </c>
      <c r="AL26">
        <f t="shared" si="3"/>
        <v>6</v>
      </c>
      <c r="AM26">
        <f t="shared" si="4"/>
        <v>6</v>
      </c>
      <c r="AN26">
        <f t="shared" si="5"/>
        <v>6</v>
      </c>
      <c r="AO26">
        <f t="shared" si="6"/>
        <v>6</v>
      </c>
      <c r="AP26">
        <f t="shared" si="7"/>
        <v>6</v>
      </c>
      <c r="AQ26">
        <f t="shared" si="8"/>
        <v>6</v>
      </c>
      <c r="AR26">
        <f t="shared" si="9"/>
        <v>6</v>
      </c>
      <c r="AS26">
        <f t="shared" si="10"/>
        <v>6</v>
      </c>
      <c r="AT26">
        <f t="shared" si="11"/>
        <v>6</v>
      </c>
      <c r="AU26">
        <f t="shared" si="10"/>
        <v>6</v>
      </c>
      <c r="AV26">
        <f t="shared" si="10"/>
        <v>6</v>
      </c>
    </row>
    <row r="27" spans="1:48">
      <c r="A27" t="s">
        <v>28</v>
      </c>
      <c r="B27" t="s">
        <v>75</v>
      </c>
      <c r="C27" s="2">
        <f>INDEX('2.2'!$C$4:$XFD$36,MATCH($A27,'2.2'!$B$4:$B$36,0),MATCH(C$4,'2.2'!$C$3:$XFD$3,0))</f>
        <v>6.2</v>
      </c>
      <c r="D27" s="2">
        <f>INDEX('2.2'!$C$4:$XFD$36,MATCH($A27,'2.2'!$B$4:$B$36,0),MATCH(D$4,'2.2'!$C$3:$XFD$3,0))</f>
        <v>6.1</v>
      </c>
      <c r="E27" s="2">
        <f>INDEX('2.2'!$C$4:$XFD$36,MATCH($A27,'2.2'!$B$4:$B$36,0),MATCH(E$4,'2.2'!$C$3:$XFD$3,0))</f>
        <v>6</v>
      </c>
      <c r="F27" s="2">
        <f>INDEX('2.2'!$C$4:$XFD$36,MATCH($A27,'2.2'!$B$4:$B$36,0),MATCH(F$4,'2.2'!$C$3:$XFD$3,0))</f>
        <v>6.2</v>
      </c>
      <c r="G27" s="2">
        <f>INDEX('2.2'!$C$4:$XFD$36,MATCH($A27,'2.2'!$B$4:$B$36,0),MATCH(G$4,'2.2'!$C$3:$XFD$3,0))</f>
        <v>6.2</v>
      </c>
      <c r="H27" s="2">
        <f>INDEX('2.2'!$C$4:$XFD$36,MATCH($A27,'2.2'!$B$4:$B$36,0),MATCH(H$4,'2.2'!$C$3:$XFD$3,0))</f>
        <v>6.4</v>
      </c>
      <c r="I27" s="2">
        <f>INDEX('2.2'!$C$4:$XFD$36,MATCH($A27,'2.2'!$B$4:$B$36,0),MATCH(I$4,'2.2'!$C$3:$XFD$3,0))</f>
        <v>6.5</v>
      </c>
      <c r="J27" s="2">
        <f>INDEX('2.2'!$C$4:$XFD$36,MATCH($A27,'2.2'!$B$4:$B$36,0),MATCH(J$4,'2.2'!$C$3:$XFD$3,0))</f>
        <v>6.4</v>
      </c>
      <c r="K27" s="2">
        <f>INDEX('2.2'!$C$4:$XFD$36,MATCH($A27,'2.2'!$B$4:$B$36,0),MATCH(K$4,'2.2'!$C$3:$XFD$3,0))</f>
        <v>6.5</v>
      </c>
      <c r="L27" s="2">
        <f>INDEX('2.2'!$C$4:$XFD$36,MATCH($A27,'2.2'!$B$4:$B$36,0),MATCH(L$4,'2.2'!$C$3:$XFD$3,0))</f>
        <v>6.5</v>
      </c>
      <c r="M27" s="2">
        <f>INDEX('2.2'!$C$4:$XFD$36,MATCH($A27,'2.2'!$B$4:$B$36,0),MATCH(M$4,'2.2'!$C$3:$XFD$3,0))</f>
        <v>6.2</v>
      </c>
      <c r="N27" s="2">
        <f>INDEX('2.2'!$C$4:$XFD$36,MATCH($A27,'2.2'!$B$4:$B$36,0),MATCH(N$4,'2.2'!$C$3:$XFD$3,0))</f>
        <v>6.5</v>
      </c>
      <c r="O27" s="2">
        <f>INDEX('2.2'!$C$4:$XFD$36,MATCH($A27,'2.2'!$B$4:$B$36,0),MATCH(O$4,'2.2'!$C$3:$XFD$3,0))</f>
        <v>5.9</v>
      </c>
      <c r="P27" s="2">
        <f>INDEX('2.2'!$C$4:$XFD$36,MATCH($A27,'2.2'!$B$4:$B$36,0),MATCH(P$4,'2.2'!$C$3:$XFD$3,0))</f>
        <v>5.9</v>
      </c>
      <c r="R27" s="76">
        <v>23</v>
      </c>
      <c r="S27" s="74" t="str">
        <f>VLOOKUP(LARGE(C$36:C$62,$R27),CHOOSE({1,2},C$36:C$62,$B$36:$B$62),2,0)</f>
        <v>RO</v>
      </c>
      <c r="T27" s="74" t="str">
        <f>VLOOKUP(LARGE(D$36:D$62,$R27),CHOOSE({1,2},D$36:D$62,$B$36:$B$62),2,0)</f>
        <v>RO</v>
      </c>
      <c r="U27" s="74" t="str">
        <f>VLOOKUP(LARGE(E$36:E$62,$R27),CHOOSE({1,2},E$36:E$62,$B$36:$B$62),2,0)</f>
        <v>RO</v>
      </c>
      <c r="V27" s="74" t="str">
        <f>VLOOKUP(LARGE(F$36:F$62,$R27),CHOOSE({1,2},F$36:F$62,$B$36:$B$62),2,0)</f>
        <v>RO</v>
      </c>
      <c r="W27" s="74" t="str">
        <f>VLOOKUP(LARGE(G$36:G$62,$R27),CHOOSE({1,2},G$36:G$62,$B$36:$B$62),2,0)</f>
        <v>RO</v>
      </c>
      <c r="X27" s="74" t="str">
        <f>VLOOKUP(LARGE(H$36:H$62,$R27),CHOOSE({1,2},H$36:H$62,$B$36:$B$62),2,0)</f>
        <v>RO</v>
      </c>
      <c r="Y27" s="74" t="str">
        <f>VLOOKUP(LARGE(I$36:I$62,$R27),CHOOSE({1,2},I$36:I$62,$B$36:$B$62),2,0)</f>
        <v>RO</v>
      </c>
      <c r="Z27" s="74" t="str">
        <f>VLOOKUP(LARGE(J$36:J$62,$R27),CHOOSE({1,2},J$36:J$62,$B$36:$B$62),2,0)</f>
        <v>SE</v>
      </c>
      <c r="AA27" s="74" t="str">
        <f>VLOOKUP(LARGE(K$36:K$62,$R27),CHOOSE({1,2},K$36:K$62,$B$36:$B$62),2,0)</f>
        <v>RO</v>
      </c>
      <c r="AB27" s="74" t="str">
        <f>VLOOKUP(LARGE(L$36:L$62,$R27),CHOOSE({1,2},L$36:L$62,$B$36:$B$62),2,0)</f>
        <v>RO</v>
      </c>
      <c r="AC27" s="74" t="str">
        <f>VLOOKUP(LARGE(M$36:M$62,$R27),CHOOSE({1,2},M$36:M$62,$B$36:$B$62),2,0)</f>
        <v>SE</v>
      </c>
      <c r="AD27" s="74" t="str">
        <f>VLOOKUP(LARGE(N$36:N$62,$R27),CHOOSE({1,2},N$36:N$62,$B$36:$B$62),2,0)</f>
        <v>TO</v>
      </c>
      <c r="AE27" s="74" t="str">
        <f>VLOOKUP(LARGE(O$36:O$62,$R27),CHOOSE({1,2},O$36:O$62,$B$36:$B$62),2,0)</f>
        <v>SE</v>
      </c>
      <c r="AF27" s="74" t="str">
        <f>VLOOKUP(LARGE(P$36:P$62,$R27),CHOOSE({1,2},P$36:P$62,$B$36:$B$62),2,0)</f>
        <v>SE</v>
      </c>
      <c r="AH27" t="s">
        <v>75</v>
      </c>
      <c r="AI27">
        <f t="shared" ref="AI27:AJ27" si="32">_xlfn.RANK.EQ(C58,C$36:C$62,0)</f>
        <v>4</v>
      </c>
      <c r="AJ27">
        <f t="shared" si="32"/>
        <v>4</v>
      </c>
      <c r="AK27">
        <f t="shared" si="2"/>
        <v>4</v>
      </c>
      <c r="AL27">
        <f t="shared" si="3"/>
        <v>5</v>
      </c>
      <c r="AM27">
        <f t="shared" si="4"/>
        <v>4</v>
      </c>
      <c r="AN27">
        <f t="shared" si="5"/>
        <v>4</v>
      </c>
      <c r="AO27">
        <f t="shared" si="6"/>
        <v>4</v>
      </c>
      <c r="AP27">
        <f t="shared" si="7"/>
        <v>4</v>
      </c>
      <c r="AQ27">
        <f t="shared" si="8"/>
        <v>4</v>
      </c>
      <c r="AR27">
        <f t="shared" si="9"/>
        <v>4</v>
      </c>
      <c r="AS27">
        <f t="shared" si="10"/>
        <v>5</v>
      </c>
      <c r="AT27">
        <f t="shared" si="11"/>
        <v>4</v>
      </c>
      <c r="AU27">
        <f t="shared" si="10"/>
        <v>5</v>
      </c>
      <c r="AV27">
        <f t="shared" si="10"/>
        <v>5</v>
      </c>
    </row>
    <row r="28" spans="1:48">
      <c r="A28" t="s">
        <v>30</v>
      </c>
      <c r="B28" t="s">
        <v>76</v>
      </c>
      <c r="C28" s="2">
        <f>INDEX('2.2'!$C$4:$XFD$36,MATCH($A28,'2.2'!$B$4:$B$36,0),MATCH(C$4,'2.2'!$C$3:$XFD$3,0))</f>
        <v>1.2</v>
      </c>
      <c r="D28" s="2">
        <f>INDEX('2.2'!$C$4:$XFD$36,MATCH($A28,'2.2'!$B$4:$B$36,0),MATCH(D$4,'2.2'!$C$3:$XFD$3,0))</f>
        <v>1.3</v>
      </c>
      <c r="E28" s="2">
        <f>INDEX('2.2'!$C$4:$XFD$36,MATCH($A28,'2.2'!$B$4:$B$36,0),MATCH(E$4,'2.2'!$C$3:$XFD$3,0))</f>
        <v>1.3</v>
      </c>
      <c r="F28" s="2">
        <f>INDEX('2.2'!$C$4:$XFD$36,MATCH($A28,'2.2'!$B$4:$B$36,0),MATCH(F$4,'2.2'!$C$3:$XFD$3,0))</f>
        <v>1.3</v>
      </c>
      <c r="G28" s="2">
        <f>INDEX('2.2'!$C$4:$XFD$36,MATCH($A28,'2.2'!$B$4:$B$36,0),MATCH(G$4,'2.2'!$C$3:$XFD$3,0))</f>
        <v>1.4</v>
      </c>
      <c r="H28" s="2">
        <f>INDEX('2.2'!$C$4:$XFD$36,MATCH($A28,'2.2'!$B$4:$B$36,0),MATCH(H$4,'2.2'!$C$3:$XFD$3,0))</f>
        <v>1.4</v>
      </c>
      <c r="I28" s="2">
        <f>INDEX('2.2'!$C$4:$XFD$36,MATCH($A28,'2.2'!$B$4:$B$36,0),MATCH(I$4,'2.2'!$C$3:$XFD$3,0))</f>
        <v>1.5</v>
      </c>
      <c r="J28" s="2">
        <f>INDEX('2.2'!$C$4:$XFD$36,MATCH($A28,'2.2'!$B$4:$B$36,0),MATCH(J$4,'2.2'!$C$3:$XFD$3,0))</f>
        <v>1.5</v>
      </c>
      <c r="K28" s="2">
        <f>INDEX('2.2'!$C$4:$XFD$36,MATCH($A28,'2.2'!$B$4:$B$36,0),MATCH(K$4,'2.2'!$C$3:$XFD$3,0))</f>
        <v>1.5</v>
      </c>
      <c r="L28" s="2">
        <f>INDEX('2.2'!$C$4:$XFD$36,MATCH($A28,'2.2'!$B$4:$B$36,0),MATCH(L$4,'2.2'!$C$3:$XFD$3,0))</f>
        <v>1.4</v>
      </c>
      <c r="M28" s="2">
        <f>INDEX('2.2'!$C$4:$XFD$36,MATCH($A28,'2.2'!$B$4:$B$36,0),MATCH(M$4,'2.2'!$C$3:$XFD$3,0))</f>
        <v>1.6</v>
      </c>
      <c r="N28" s="2">
        <f>INDEX('2.2'!$C$4:$XFD$36,MATCH($A28,'2.2'!$B$4:$B$36,0),MATCH(N$4,'2.2'!$C$3:$XFD$3,0))</f>
        <v>1.6</v>
      </c>
      <c r="O28" s="2">
        <f>INDEX('2.2'!$C$4:$XFD$36,MATCH($A28,'2.2'!$B$4:$B$36,0),MATCH(O$4,'2.2'!$C$3:$XFD$3,0))</f>
        <v>1.7</v>
      </c>
      <c r="P28" s="2">
        <f>INDEX('2.2'!$C$4:$XFD$36,MATCH($A28,'2.2'!$B$4:$B$36,0),MATCH(P$4,'2.2'!$C$3:$XFD$3,0))</f>
        <v>1.7</v>
      </c>
      <c r="R28" s="76">
        <v>24</v>
      </c>
      <c r="S28" s="74" t="str">
        <f>VLOOKUP(LARGE(C$36:C$62,$R28),CHOOSE({1,2},C$36:C$62,$B$36:$B$62),2,0)</f>
        <v>TO</v>
      </c>
      <c r="T28" s="74" t="str">
        <f>VLOOKUP(LARGE(D$36:D$62,$R28),CHOOSE({1,2},D$36:D$62,$B$36:$B$62),2,0)</f>
        <v>TO</v>
      </c>
      <c r="U28" s="74" t="str">
        <f>VLOOKUP(LARGE(E$36:E$62,$R28),CHOOSE({1,2},E$36:E$62,$B$36:$B$62),2,0)</f>
        <v>TO</v>
      </c>
      <c r="V28" s="74" t="str">
        <f>VLOOKUP(LARGE(F$36:F$62,$R28),CHOOSE({1,2},F$36:F$62,$B$36:$B$62),2,0)</f>
        <v>TO</v>
      </c>
      <c r="W28" s="74" t="str">
        <f>VLOOKUP(LARGE(G$36:G$62,$R28),CHOOSE({1,2},G$36:G$62,$B$36:$B$62),2,0)</f>
        <v>TO</v>
      </c>
      <c r="X28" s="74" t="str">
        <f>VLOOKUP(LARGE(H$36:H$62,$R28),CHOOSE({1,2},H$36:H$62,$B$36:$B$62),2,0)</f>
        <v>TO</v>
      </c>
      <c r="Y28" s="74" t="str">
        <f>VLOOKUP(LARGE(I$36:I$62,$R28),CHOOSE({1,2},I$36:I$62,$B$36:$B$62),2,0)</f>
        <v>TO</v>
      </c>
      <c r="Z28" s="74" t="str">
        <f>VLOOKUP(LARGE(J$36:J$62,$R28),CHOOSE({1,2},J$36:J$62,$B$36:$B$62),2,0)</f>
        <v>TO</v>
      </c>
      <c r="AA28" s="74" t="str">
        <f>VLOOKUP(LARGE(K$36:K$62,$R28),CHOOSE({1,2},K$36:K$62,$B$36:$B$62),2,0)</f>
        <v>TO</v>
      </c>
      <c r="AB28" s="74" t="str">
        <f>VLOOKUP(LARGE(L$36:L$62,$R28),CHOOSE({1,2},L$36:L$62,$B$36:$B$62),2,0)</f>
        <v>TO</v>
      </c>
      <c r="AC28" s="74" t="str">
        <f>VLOOKUP(LARGE(M$36:M$62,$R28),CHOOSE({1,2},M$36:M$62,$B$36:$B$62),2,0)</f>
        <v>TO</v>
      </c>
      <c r="AD28" s="74" t="str">
        <f>VLOOKUP(LARGE(N$36:N$62,$R28),CHOOSE({1,2},N$36:N$62,$B$36:$B$62),2,0)</f>
        <v>RO</v>
      </c>
      <c r="AE28" s="74" t="str">
        <f>VLOOKUP(LARGE(O$36:O$62,$R28),CHOOSE({1,2},O$36:O$62,$B$36:$B$62),2,0)</f>
        <v>TO</v>
      </c>
      <c r="AF28" s="74" t="str">
        <f>VLOOKUP(LARGE(P$36:P$62,$R28),CHOOSE({1,2},P$36:P$62,$B$36:$B$62),2,0)</f>
        <v>TO</v>
      </c>
      <c r="AH28" t="s">
        <v>76</v>
      </c>
      <c r="AI28">
        <f t="shared" ref="AI28:AJ28" si="33">_xlfn.RANK.EQ(C59,C$36:C$62,0)</f>
        <v>16</v>
      </c>
      <c r="AJ28">
        <f t="shared" si="33"/>
        <v>16</v>
      </c>
      <c r="AK28">
        <f t="shared" si="2"/>
        <v>16</v>
      </c>
      <c r="AL28">
        <f t="shared" si="3"/>
        <v>16</v>
      </c>
      <c r="AM28">
        <f t="shared" si="4"/>
        <v>16</v>
      </c>
      <c r="AN28">
        <f t="shared" si="5"/>
        <v>15</v>
      </c>
      <c r="AO28">
        <f t="shared" si="6"/>
        <v>15</v>
      </c>
      <c r="AP28">
        <f t="shared" si="7"/>
        <v>15</v>
      </c>
      <c r="AQ28">
        <f t="shared" si="8"/>
        <v>15</v>
      </c>
      <c r="AR28">
        <f t="shared" si="9"/>
        <v>16</v>
      </c>
      <c r="AS28">
        <f t="shared" si="10"/>
        <v>15</v>
      </c>
      <c r="AT28">
        <f t="shared" si="11"/>
        <v>15</v>
      </c>
      <c r="AU28">
        <f t="shared" si="10"/>
        <v>15</v>
      </c>
      <c r="AV28">
        <f t="shared" si="10"/>
        <v>15</v>
      </c>
    </row>
    <row r="29" spans="1:48">
      <c r="A29" t="s">
        <v>31</v>
      </c>
      <c r="B29" t="s">
        <v>77</v>
      </c>
      <c r="C29" s="2">
        <f>INDEX('2.2'!$C$4:$XFD$36,MATCH($A29,'2.2'!$B$4:$B$36,0),MATCH(C$4,'2.2'!$C$3:$XFD$3,0))</f>
        <v>1.5</v>
      </c>
      <c r="D29" s="2">
        <f>INDEX('2.2'!$C$4:$XFD$36,MATCH($A29,'2.2'!$B$4:$B$36,0),MATCH(D$4,'2.2'!$C$3:$XFD$3,0))</f>
        <v>1.6</v>
      </c>
      <c r="E29" s="2">
        <f>INDEX('2.2'!$C$4:$XFD$36,MATCH($A29,'2.2'!$B$4:$B$36,0),MATCH(E$4,'2.2'!$C$3:$XFD$3,0))</f>
        <v>1.7</v>
      </c>
      <c r="F29" s="2">
        <f>INDEX('2.2'!$C$4:$XFD$36,MATCH($A29,'2.2'!$B$4:$B$36,0),MATCH(F$4,'2.2'!$C$3:$XFD$3,0))</f>
        <v>1.7</v>
      </c>
      <c r="G29" s="2">
        <f>INDEX('2.2'!$C$4:$XFD$36,MATCH($A29,'2.2'!$B$4:$B$36,0),MATCH(G$4,'2.2'!$C$3:$XFD$3,0))</f>
        <v>1.8</v>
      </c>
      <c r="H29" s="2">
        <f>INDEX('2.2'!$C$4:$XFD$36,MATCH($A29,'2.2'!$B$4:$B$36,0),MATCH(H$4,'2.2'!$C$3:$XFD$3,0))</f>
        <v>1.8</v>
      </c>
      <c r="I29" s="2">
        <f>INDEX('2.2'!$C$4:$XFD$36,MATCH($A29,'2.2'!$B$4:$B$36,0),MATCH(I$4,'2.2'!$C$3:$XFD$3,0))</f>
        <v>2</v>
      </c>
      <c r="J29" s="2">
        <f>INDEX('2.2'!$C$4:$XFD$36,MATCH($A29,'2.2'!$B$4:$B$36,0),MATCH(J$4,'2.2'!$C$3:$XFD$3,0))</f>
        <v>1.9</v>
      </c>
      <c r="K29" s="2">
        <f>INDEX('2.2'!$C$4:$XFD$36,MATCH($A29,'2.2'!$B$4:$B$36,0),MATCH(K$4,'2.2'!$C$3:$XFD$3,0))</f>
        <v>2</v>
      </c>
      <c r="L29" s="2">
        <f>INDEX('2.2'!$C$4:$XFD$36,MATCH($A29,'2.2'!$B$4:$B$36,0),MATCH(L$4,'2.2'!$C$3:$XFD$3,0))</f>
        <v>1.9</v>
      </c>
      <c r="M29" s="2">
        <f>INDEX('2.2'!$C$4:$XFD$36,MATCH($A29,'2.2'!$B$4:$B$36,0),MATCH(M$4,'2.2'!$C$3:$XFD$3,0))</f>
        <v>2.2999999999999998</v>
      </c>
      <c r="N29" s="2">
        <f>INDEX('2.2'!$C$4:$XFD$36,MATCH($A29,'2.2'!$B$4:$B$36,0),MATCH(N$4,'2.2'!$C$3:$XFD$3,0))</f>
        <v>2.6</v>
      </c>
      <c r="O29" s="2">
        <f>INDEX('2.2'!$C$4:$XFD$36,MATCH($A29,'2.2'!$B$4:$B$36,0),MATCH(O$4,'2.2'!$C$3:$XFD$3,0))</f>
        <v>2.5</v>
      </c>
      <c r="P29" s="2">
        <f>INDEX('2.2'!$C$4:$XFD$36,MATCH($A29,'2.2'!$B$4:$B$36,0),MATCH(P$4,'2.2'!$C$3:$XFD$3,0))</f>
        <v>2.5</v>
      </c>
      <c r="R29" s="76">
        <v>25</v>
      </c>
      <c r="S29" s="74" t="str">
        <f>VLOOKUP(LARGE(C$36:C$62,$R29),CHOOSE({1,2},C$36:C$62,$B$36:$B$62),2,0)</f>
        <v>AP</v>
      </c>
      <c r="T29" s="74" t="str">
        <f>VLOOKUP(LARGE(D$36:D$62,$R29),CHOOSE({1,2},D$36:D$62,$B$36:$B$62),2,0)</f>
        <v>AP</v>
      </c>
      <c r="U29" s="74" t="str">
        <f>VLOOKUP(LARGE(E$36:E$62,$R29),CHOOSE({1,2},E$36:E$62,$B$36:$B$62),2,0)</f>
        <v>AP</v>
      </c>
      <c r="V29" s="74" t="str">
        <f>VLOOKUP(LARGE(F$36:F$62,$R29),CHOOSE({1,2},F$36:F$62,$B$36:$B$62),2,0)</f>
        <v>AP</v>
      </c>
      <c r="W29" s="74" t="str">
        <f>VLOOKUP(LARGE(G$36:G$62,$R29),CHOOSE({1,2},G$36:G$62,$B$36:$B$62),2,0)</f>
        <v>AP</v>
      </c>
      <c r="X29" s="74" t="str">
        <f>VLOOKUP(LARGE(H$36:H$62,$R29),CHOOSE({1,2},H$36:H$62,$B$36:$B$62),2,0)</f>
        <v>AP</v>
      </c>
      <c r="Y29" s="74" t="str">
        <f>VLOOKUP(LARGE(I$36:I$62,$R29),CHOOSE({1,2},I$36:I$62,$B$36:$B$62),2,0)</f>
        <v>AP</v>
      </c>
      <c r="Z29" s="74" t="str">
        <f>VLOOKUP(LARGE(J$36:J$62,$R29),CHOOSE({1,2},J$36:J$62,$B$36:$B$62),2,0)</f>
        <v>AP</v>
      </c>
      <c r="AA29" s="74" t="str">
        <f>VLOOKUP(LARGE(K$36:K$62,$R29),CHOOSE({1,2},K$36:K$62,$B$36:$B$62),2,0)</f>
        <v>AP</v>
      </c>
      <c r="AB29" s="74" t="str">
        <f>VLOOKUP(LARGE(L$36:L$62,$R29),CHOOSE({1,2},L$36:L$62,$B$36:$B$62),2,0)</f>
        <v>AP</v>
      </c>
      <c r="AC29" s="74" t="str">
        <f>VLOOKUP(LARGE(M$36:M$62,$R29),CHOOSE({1,2},M$36:M$62,$B$36:$B$62),2,0)</f>
        <v>AP</v>
      </c>
      <c r="AD29" s="74" t="str">
        <f>VLOOKUP(LARGE(N$36:N$62,$R29),CHOOSE({1,2},N$36:N$62,$B$36:$B$62),2,0)</f>
        <v>AP</v>
      </c>
      <c r="AE29" s="74" t="str">
        <f>VLOOKUP(LARGE(O$36:O$62,$R29),CHOOSE({1,2},O$36:O$62,$B$36:$B$62),2,0)</f>
        <v>AP</v>
      </c>
      <c r="AF29" s="74" t="str">
        <f>VLOOKUP(LARGE(P$36:P$62,$R29),CHOOSE({1,2},P$36:P$62,$B$36:$B$62),2,0)</f>
        <v>AP</v>
      </c>
      <c r="AH29" t="s">
        <v>77</v>
      </c>
      <c r="AI29">
        <f t="shared" ref="AI29:AJ29" si="34">_xlfn.RANK.EQ(C60,C$36:C$62,0)</f>
        <v>15</v>
      </c>
      <c r="AJ29">
        <f t="shared" si="34"/>
        <v>14</v>
      </c>
      <c r="AK29">
        <f t="shared" si="2"/>
        <v>14</v>
      </c>
      <c r="AL29">
        <f t="shared" si="3"/>
        <v>14</v>
      </c>
      <c r="AM29">
        <f t="shared" si="4"/>
        <v>14</v>
      </c>
      <c r="AN29">
        <f t="shared" si="5"/>
        <v>14</v>
      </c>
      <c r="AO29">
        <f t="shared" si="6"/>
        <v>13</v>
      </c>
      <c r="AP29">
        <f t="shared" si="7"/>
        <v>13</v>
      </c>
      <c r="AQ29">
        <f t="shared" si="8"/>
        <v>13</v>
      </c>
      <c r="AR29">
        <f t="shared" si="9"/>
        <v>13</v>
      </c>
      <c r="AS29">
        <f t="shared" si="10"/>
        <v>12</v>
      </c>
      <c r="AT29">
        <f t="shared" si="11"/>
        <v>11</v>
      </c>
      <c r="AU29">
        <f t="shared" si="10"/>
        <v>10</v>
      </c>
      <c r="AV29">
        <f t="shared" si="10"/>
        <v>10</v>
      </c>
    </row>
    <row r="30" spans="1:48">
      <c r="A30" t="s">
        <v>32</v>
      </c>
      <c r="B30" t="s">
        <v>78</v>
      </c>
      <c r="C30" s="2">
        <f>INDEX('2.2'!$C$4:$XFD$36,MATCH($A30,'2.2'!$B$4:$B$36,0),MATCH(C$4,'2.2'!$C$3:$XFD$3,0))</f>
        <v>2.7</v>
      </c>
      <c r="D30" s="2">
        <f>INDEX('2.2'!$C$4:$XFD$36,MATCH($A30,'2.2'!$B$4:$B$36,0),MATCH(D$4,'2.2'!$C$3:$XFD$3,0))</f>
        <v>2.8</v>
      </c>
      <c r="E30" s="2">
        <f>INDEX('2.2'!$C$4:$XFD$36,MATCH($A30,'2.2'!$B$4:$B$36,0),MATCH(E$4,'2.2'!$C$3:$XFD$3,0))</f>
        <v>2.9</v>
      </c>
      <c r="F30" s="2">
        <f>INDEX('2.2'!$C$4:$XFD$36,MATCH($A30,'2.2'!$B$4:$B$36,0),MATCH(F$4,'2.2'!$C$3:$XFD$3,0))</f>
        <v>2.8</v>
      </c>
      <c r="G30" s="2">
        <f>INDEX('2.2'!$C$4:$XFD$36,MATCH($A30,'2.2'!$B$4:$B$36,0),MATCH(G$4,'2.2'!$C$3:$XFD$3,0))</f>
        <v>2.9</v>
      </c>
      <c r="H30" s="2">
        <f>INDEX('2.2'!$C$4:$XFD$36,MATCH($A30,'2.2'!$B$4:$B$36,0),MATCH(H$4,'2.2'!$C$3:$XFD$3,0))</f>
        <v>2.9</v>
      </c>
      <c r="I30" s="2">
        <f>INDEX('2.2'!$C$4:$XFD$36,MATCH($A30,'2.2'!$B$4:$B$36,0),MATCH(I$4,'2.2'!$C$3:$XFD$3,0))</f>
        <v>2.9</v>
      </c>
      <c r="J30" s="2">
        <f>INDEX('2.2'!$C$4:$XFD$36,MATCH($A30,'2.2'!$B$4:$B$36,0),MATCH(J$4,'2.2'!$C$3:$XFD$3,0))</f>
        <v>2.9</v>
      </c>
      <c r="K30" s="2">
        <f>INDEX('2.2'!$C$4:$XFD$36,MATCH($A30,'2.2'!$B$4:$B$36,0),MATCH(K$4,'2.2'!$C$3:$XFD$3,0))</f>
        <v>2.8</v>
      </c>
      <c r="L30" s="2">
        <f>INDEX('2.2'!$C$4:$XFD$36,MATCH($A30,'2.2'!$B$4:$B$36,0),MATCH(L$4,'2.2'!$C$3:$XFD$3,0))</f>
        <v>2.8</v>
      </c>
      <c r="M30" s="2">
        <f>INDEX('2.2'!$C$4:$XFD$36,MATCH($A30,'2.2'!$B$4:$B$36,0),MATCH(M$4,'2.2'!$C$3:$XFD$3,0))</f>
        <v>2.9</v>
      </c>
      <c r="N30" s="2">
        <f>INDEX('2.2'!$C$4:$XFD$36,MATCH($A30,'2.2'!$B$4:$B$36,0),MATCH(N$4,'2.2'!$C$3:$XFD$3,0))</f>
        <v>3</v>
      </c>
      <c r="O30" s="2">
        <f>INDEX('2.2'!$C$4:$XFD$36,MATCH($A30,'2.2'!$B$4:$B$36,0),MATCH(O$4,'2.2'!$C$3:$XFD$3,0))</f>
        <v>3.2</v>
      </c>
      <c r="P30" s="2">
        <f>INDEX('2.2'!$C$4:$XFD$36,MATCH($A30,'2.2'!$B$4:$B$36,0),MATCH(P$4,'2.2'!$C$3:$XFD$3,0))</f>
        <v>3.1</v>
      </c>
      <c r="R30" s="76">
        <v>26</v>
      </c>
      <c r="S30" s="74" t="str">
        <f>VLOOKUP(LARGE(C$36:C$62,$R30),CHOOSE({1,2},C$36:C$62,$B$36:$B$62),2,0)</f>
        <v>RR</v>
      </c>
      <c r="T30" s="74" t="str">
        <f>VLOOKUP(LARGE(D$36:D$62,$R30),CHOOSE({1,2},D$36:D$62,$B$36:$B$62),2,0)</f>
        <v>RR</v>
      </c>
      <c r="U30" s="74" t="str">
        <f>VLOOKUP(LARGE(E$36:E$62,$R30),CHOOSE({1,2},E$36:E$62,$B$36:$B$62),2,0)</f>
        <v>RR</v>
      </c>
      <c r="V30" s="74" t="str">
        <f>VLOOKUP(LARGE(F$36:F$62,$R30),CHOOSE({1,2},F$36:F$62,$B$36:$B$62),2,0)</f>
        <v>RR</v>
      </c>
      <c r="W30" s="74" t="str">
        <f>VLOOKUP(LARGE(G$36:G$62,$R30),CHOOSE({1,2},G$36:G$62,$B$36:$B$62),2,0)</f>
        <v>RR</v>
      </c>
      <c r="X30" s="74" t="str">
        <f>VLOOKUP(LARGE(H$36:H$62,$R30),CHOOSE({1,2},H$36:H$62,$B$36:$B$62),2,0)</f>
        <v>RR</v>
      </c>
      <c r="Y30" s="74" t="str">
        <f>VLOOKUP(LARGE(I$36:I$62,$R30),CHOOSE({1,2},I$36:I$62,$B$36:$B$62),2,0)</f>
        <v>RR</v>
      </c>
      <c r="Z30" s="74" t="str">
        <f>VLOOKUP(LARGE(J$36:J$62,$R30),CHOOSE({1,2},J$36:J$62,$B$36:$B$62),2,0)</f>
        <v>RR</v>
      </c>
      <c r="AA30" s="74" t="str">
        <f>VLOOKUP(LARGE(K$36:K$62,$R30),CHOOSE({1,2},K$36:K$62,$B$36:$B$62),2,0)</f>
        <v>RR</v>
      </c>
      <c r="AB30" s="74" t="str">
        <f>VLOOKUP(LARGE(L$36:L$62,$R30),CHOOSE({1,2},L$36:L$62,$B$36:$B$62),2,0)</f>
        <v>RR</v>
      </c>
      <c r="AC30" s="74" t="str">
        <f>VLOOKUP(LARGE(M$36:M$62,$R30),CHOOSE({1,2},M$36:M$62,$B$36:$B$62),2,0)</f>
        <v>RR</v>
      </c>
      <c r="AD30" s="74" t="str">
        <f>VLOOKUP(LARGE(N$36:N$62,$R30),CHOOSE({1,2},N$36:N$62,$B$36:$B$62),2,0)</f>
        <v>RR</v>
      </c>
      <c r="AE30" s="74" t="str">
        <f>VLOOKUP(LARGE(O$36:O$62,$R30),CHOOSE({1,2},O$36:O$62,$B$36:$B$62),2,0)</f>
        <v>RR</v>
      </c>
      <c r="AF30" s="74" t="str">
        <f>VLOOKUP(LARGE(P$36:P$62,$R30),CHOOSE({1,2},P$36:P$62,$B$36:$B$62),2,0)</f>
        <v>RR</v>
      </c>
      <c r="AH30" t="s">
        <v>78</v>
      </c>
      <c r="AI30">
        <f t="shared" ref="AI30:AJ30" si="35">_xlfn.RANK.EQ(C61,C$36:C$62,0)</f>
        <v>9</v>
      </c>
      <c r="AJ30">
        <f t="shared" si="35"/>
        <v>9</v>
      </c>
      <c r="AK30">
        <f t="shared" si="2"/>
        <v>9</v>
      </c>
      <c r="AL30">
        <f t="shared" si="3"/>
        <v>9</v>
      </c>
      <c r="AM30">
        <f t="shared" si="4"/>
        <v>9</v>
      </c>
      <c r="AN30">
        <f t="shared" si="5"/>
        <v>9</v>
      </c>
      <c r="AO30">
        <f t="shared" si="6"/>
        <v>9</v>
      </c>
      <c r="AP30">
        <f t="shared" si="7"/>
        <v>9</v>
      </c>
      <c r="AQ30">
        <f t="shared" si="8"/>
        <v>9</v>
      </c>
      <c r="AR30">
        <f t="shared" si="9"/>
        <v>9</v>
      </c>
      <c r="AS30">
        <f t="shared" si="10"/>
        <v>9</v>
      </c>
      <c r="AT30">
        <f t="shared" si="11"/>
        <v>9</v>
      </c>
      <c r="AU30">
        <f t="shared" si="10"/>
        <v>9</v>
      </c>
      <c r="AV30">
        <f t="shared" si="10"/>
        <v>9</v>
      </c>
    </row>
    <row r="31" spans="1:48">
      <c r="A31" t="s">
        <v>33</v>
      </c>
      <c r="B31" t="s">
        <v>79</v>
      </c>
      <c r="C31" s="2">
        <f>INDEX('2.2'!$C$4:$XFD$36,MATCH($A31,'2.2'!$B$4:$B$36,0),MATCH(C$4,'2.2'!$C$3:$XFD$3,0))</f>
        <v>3.7</v>
      </c>
      <c r="D31" s="2">
        <f>INDEX('2.2'!$C$4:$XFD$36,MATCH($A31,'2.2'!$B$4:$B$36,0),MATCH(D$4,'2.2'!$C$3:$XFD$3,0))</f>
        <v>3.5</v>
      </c>
      <c r="E31" s="2">
        <f>INDEX('2.2'!$C$4:$XFD$36,MATCH($A31,'2.2'!$B$4:$B$36,0),MATCH(E$4,'2.2'!$C$3:$XFD$3,0))</f>
        <v>3.4</v>
      </c>
      <c r="F31" s="2">
        <f>INDEX('2.2'!$C$4:$XFD$36,MATCH($A31,'2.2'!$B$4:$B$36,0),MATCH(F$4,'2.2'!$C$3:$XFD$3,0))</f>
        <v>3.3</v>
      </c>
      <c r="G31" s="2">
        <f>INDEX('2.2'!$C$4:$XFD$36,MATCH($A31,'2.2'!$B$4:$B$36,0),MATCH(G$4,'2.2'!$C$3:$XFD$3,0))</f>
        <v>3.4</v>
      </c>
      <c r="H31" s="2">
        <f>INDEX('2.2'!$C$4:$XFD$36,MATCH($A31,'2.2'!$B$4:$B$36,0),MATCH(H$4,'2.2'!$C$3:$XFD$3,0))</f>
        <v>3.6</v>
      </c>
      <c r="I31" s="2">
        <f>INDEX('2.2'!$C$4:$XFD$36,MATCH($A31,'2.2'!$B$4:$B$36,0),MATCH(I$4,'2.2'!$C$3:$XFD$3,0))</f>
        <v>3.8</v>
      </c>
      <c r="J31" s="2">
        <f>INDEX('2.2'!$C$4:$XFD$36,MATCH($A31,'2.2'!$B$4:$B$36,0),MATCH(J$4,'2.2'!$C$3:$XFD$3,0))</f>
        <v>3.7</v>
      </c>
      <c r="K31" s="2">
        <f>INDEX('2.2'!$C$4:$XFD$36,MATCH($A31,'2.2'!$B$4:$B$36,0),MATCH(K$4,'2.2'!$C$3:$XFD$3,0))</f>
        <v>3.6</v>
      </c>
      <c r="L31" s="2">
        <f>INDEX('2.2'!$C$4:$XFD$36,MATCH($A31,'2.2'!$B$4:$B$36,0),MATCH(L$4,'2.2'!$C$3:$XFD$3,0))</f>
        <v>3.7</v>
      </c>
      <c r="M31" s="2">
        <f>INDEX('2.2'!$C$4:$XFD$36,MATCH($A31,'2.2'!$B$4:$B$36,0),MATCH(M$4,'2.2'!$C$3:$XFD$3,0))</f>
        <v>3.5</v>
      </c>
      <c r="N31" s="2">
        <f>INDEX('2.2'!$C$4:$XFD$36,MATCH($A31,'2.2'!$B$4:$B$36,0),MATCH(N$4,'2.2'!$C$3:$XFD$3,0))</f>
        <v>3.2</v>
      </c>
      <c r="O31" s="2">
        <f>INDEX('2.2'!$C$4:$XFD$36,MATCH($A31,'2.2'!$B$4:$B$36,0),MATCH(O$4,'2.2'!$C$3:$XFD$3,0))</f>
        <v>3.3</v>
      </c>
      <c r="P31" s="2">
        <f>INDEX('2.2'!$C$4:$XFD$36,MATCH($A31,'2.2'!$B$4:$B$36,0),MATCH(P$4,'2.2'!$C$3:$XFD$3,0))</f>
        <v>3.3</v>
      </c>
      <c r="R31" s="77">
        <v>27</v>
      </c>
      <c r="S31" s="75" t="str">
        <f>VLOOKUP(LARGE(C$36:C$62,$R31),CHOOSE({1,2},C$36:C$62,$B$36:$B$62),2,0)</f>
        <v>AC</v>
      </c>
      <c r="T31" s="75" t="str">
        <f>VLOOKUP(LARGE(D$36:D$62,$R31),CHOOSE({1,2},D$36:D$62,$B$36:$B$62),2,0)</f>
        <v>AC</v>
      </c>
      <c r="U31" s="75" t="str">
        <f>VLOOKUP(LARGE(E$36:E$62,$R31),CHOOSE({1,2},E$36:E$62,$B$36:$B$62),2,0)</f>
        <v>AC</v>
      </c>
      <c r="V31" s="75" t="str">
        <f>VLOOKUP(LARGE(F$36:F$62,$R31),CHOOSE({1,2},F$36:F$62,$B$36:$B$62),2,0)</f>
        <v>AC</v>
      </c>
      <c r="W31" s="75" t="str">
        <f>VLOOKUP(LARGE(G$36:G$62,$R31),CHOOSE({1,2},G$36:G$62,$B$36:$B$62),2,0)</f>
        <v>AC</v>
      </c>
      <c r="X31" s="75" t="str">
        <f>VLOOKUP(LARGE(H$36:H$62,$R31),CHOOSE({1,2},H$36:H$62,$B$36:$B$62),2,0)</f>
        <v>AC</v>
      </c>
      <c r="Y31" s="75" t="str">
        <f>VLOOKUP(LARGE(I$36:I$62,$R31),CHOOSE({1,2},I$36:I$62,$B$36:$B$62),2,0)</f>
        <v>AC</v>
      </c>
      <c r="Z31" s="75" t="str">
        <f>VLOOKUP(LARGE(J$36:J$62,$R31),CHOOSE({1,2},J$36:J$62,$B$36:$B$62),2,0)</f>
        <v>AC</v>
      </c>
      <c r="AA31" s="75" t="str">
        <f>VLOOKUP(LARGE(K$36:K$62,$R31),CHOOSE({1,2},K$36:K$62,$B$36:$B$62),2,0)</f>
        <v>AC</v>
      </c>
      <c r="AB31" s="75" t="str">
        <f>VLOOKUP(LARGE(L$36:L$62,$R31),CHOOSE({1,2},L$36:L$62,$B$36:$B$62),2,0)</f>
        <v>AC</v>
      </c>
      <c r="AC31" s="75" t="str">
        <f>VLOOKUP(LARGE(M$36:M$62,$R31),CHOOSE({1,2},M$36:M$62,$B$36:$B$62),2,0)</f>
        <v>AC</v>
      </c>
      <c r="AD31" s="75" t="str">
        <f>VLOOKUP(LARGE(N$36:N$62,$R31),CHOOSE({1,2},N$36:N$62,$B$36:$B$62),2,0)</f>
        <v>AC</v>
      </c>
      <c r="AE31" s="75" t="str">
        <f>VLOOKUP(LARGE(O$36:O$62,$R31),CHOOSE({1,2},O$36:O$62,$B$36:$B$62),2,0)</f>
        <v>AC</v>
      </c>
      <c r="AF31" s="75" t="str">
        <f>VLOOKUP(LARGE(P$36:P$62,$R31),CHOOSE({1,2},P$36:P$62,$B$36:$B$62),2,0)</f>
        <v>AC</v>
      </c>
      <c r="AH31" t="s">
        <v>79</v>
      </c>
      <c r="AI31">
        <f t="shared" ref="AI31:AJ31" si="36">_xlfn.RANK.EQ(C62,C$36:C$62,0)</f>
        <v>8</v>
      </c>
      <c r="AJ31">
        <f t="shared" si="36"/>
        <v>8</v>
      </c>
      <c r="AK31">
        <f t="shared" si="2"/>
        <v>8</v>
      </c>
      <c r="AL31">
        <f t="shared" si="3"/>
        <v>8</v>
      </c>
      <c r="AM31">
        <f t="shared" si="4"/>
        <v>8</v>
      </c>
      <c r="AN31">
        <f t="shared" si="5"/>
        <v>8</v>
      </c>
      <c r="AO31">
        <f t="shared" si="6"/>
        <v>8</v>
      </c>
      <c r="AP31">
        <f t="shared" si="7"/>
        <v>8</v>
      </c>
      <c r="AQ31">
        <f t="shared" si="8"/>
        <v>8</v>
      </c>
      <c r="AR31">
        <f t="shared" si="9"/>
        <v>8</v>
      </c>
      <c r="AS31">
        <f t="shared" si="10"/>
        <v>8</v>
      </c>
      <c r="AT31">
        <f t="shared" si="11"/>
        <v>8</v>
      </c>
      <c r="AU31">
        <f t="shared" si="10"/>
        <v>8</v>
      </c>
      <c r="AV31">
        <f t="shared" si="10"/>
        <v>8</v>
      </c>
    </row>
    <row r="32" spans="1:48">
      <c r="A32" t="s">
        <v>34</v>
      </c>
    </row>
    <row r="34" spans="1:16">
      <c r="A34" t="s">
        <v>0</v>
      </c>
      <c r="C34" t="s">
        <v>35</v>
      </c>
    </row>
    <row r="35" spans="1:16">
      <c r="C35">
        <v>2010</v>
      </c>
      <c r="D35">
        <v>2011</v>
      </c>
      <c r="E35">
        <v>2012</v>
      </c>
      <c r="F35">
        <v>2013</v>
      </c>
      <c r="G35">
        <v>2014</v>
      </c>
      <c r="H35">
        <v>2015</v>
      </c>
      <c r="I35">
        <v>2016</v>
      </c>
      <c r="J35">
        <v>2017</v>
      </c>
      <c r="K35">
        <v>2018</v>
      </c>
      <c r="L35">
        <v>2019</v>
      </c>
      <c r="M35">
        <v>2020</v>
      </c>
      <c r="N35">
        <v>2021</v>
      </c>
      <c r="O35">
        <v>2022</v>
      </c>
      <c r="P35">
        <v>2023</v>
      </c>
    </row>
    <row r="36" spans="1:16">
      <c r="A36" t="s">
        <v>3</v>
      </c>
      <c r="B36" t="s">
        <v>53</v>
      </c>
      <c r="C36" s="2">
        <f>C5+(ROW(C5)/1000000)</f>
        <v>0.60000500000000001</v>
      </c>
      <c r="D36" s="2">
        <f t="shared" ref="D36:N36" si="37">D5+(ROW(D5)/1000000)</f>
        <v>0.60000500000000001</v>
      </c>
      <c r="E36" s="2">
        <f t="shared" si="37"/>
        <v>0.60000500000000001</v>
      </c>
      <c r="F36" s="2">
        <f t="shared" si="37"/>
        <v>0.60000500000000001</v>
      </c>
      <c r="G36" s="2">
        <f t="shared" si="37"/>
        <v>0.60000500000000001</v>
      </c>
      <c r="H36" s="2">
        <f t="shared" si="37"/>
        <v>0.60000500000000001</v>
      </c>
      <c r="I36" s="2">
        <f t="shared" si="37"/>
        <v>0.60000500000000001</v>
      </c>
      <c r="J36" s="2">
        <f t="shared" si="37"/>
        <v>0.70000499999999999</v>
      </c>
      <c r="K36" s="2">
        <f t="shared" si="37"/>
        <v>0.60000500000000001</v>
      </c>
      <c r="L36" s="2">
        <f t="shared" si="37"/>
        <v>0.60000500000000001</v>
      </c>
      <c r="M36" s="2">
        <f t="shared" si="37"/>
        <v>0.70000499999999999</v>
      </c>
      <c r="N36" s="2">
        <f t="shared" si="37"/>
        <v>0.60000500000000001</v>
      </c>
      <c r="O36" s="2">
        <f t="shared" ref="O36:P36" si="38">O5+(ROW(O5)/1000000)</f>
        <v>0.70000499999999999</v>
      </c>
      <c r="P36" s="2">
        <f t="shared" si="38"/>
        <v>0.70000499999999999</v>
      </c>
    </row>
    <row r="37" spans="1:16">
      <c r="A37" t="s">
        <v>4</v>
      </c>
      <c r="B37" t="s">
        <v>54</v>
      </c>
      <c r="C37" s="2">
        <f t="shared" ref="C37:N37" si="39">C6+(ROW(C6)/1000000)</f>
        <v>0.20000600000000002</v>
      </c>
      <c r="D37" s="2">
        <f t="shared" si="39"/>
        <v>0.20000600000000002</v>
      </c>
      <c r="E37" s="2">
        <f t="shared" si="39"/>
        <v>0.20000600000000002</v>
      </c>
      <c r="F37" s="2">
        <f t="shared" si="39"/>
        <v>0.20000600000000002</v>
      </c>
      <c r="G37" s="2">
        <f t="shared" si="39"/>
        <v>0.20000600000000002</v>
      </c>
      <c r="H37" s="2">
        <f t="shared" si="39"/>
        <v>0.20000600000000002</v>
      </c>
      <c r="I37" s="2">
        <f t="shared" si="39"/>
        <v>0.20000600000000002</v>
      </c>
      <c r="J37" s="2">
        <f t="shared" si="39"/>
        <v>0.20000600000000002</v>
      </c>
      <c r="K37" s="2">
        <f t="shared" si="39"/>
        <v>0.20000600000000002</v>
      </c>
      <c r="L37" s="2">
        <f t="shared" si="39"/>
        <v>0.20000600000000002</v>
      </c>
      <c r="M37" s="2">
        <f t="shared" si="39"/>
        <v>0.20000600000000002</v>
      </c>
      <c r="N37" s="2">
        <f t="shared" si="39"/>
        <v>0.20000600000000002</v>
      </c>
      <c r="O37" s="2">
        <f t="shared" ref="O37:P37" si="40">O6+(ROW(O6)/1000000)</f>
        <v>0.20000600000000002</v>
      </c>
      <c r="P37" s="2">
        <f t="shared" si="40"/>
        <v>0.20000600000000002</v>
      </c>
    </row>
    <row r="38" spans="1:16">
      <c r="A38" t="s">
        <v>5</v>
      </c>
      <c r="B38" t="s">
        <v>55</v>
      </c>
      <c r="C38" s="2">
        <f t="shared" ref="C38:N38" si="41">C7+(ROW(C7)/1000000)</f>
        <v>1.6000070000000002</v>
      </c>
      <c r="D38" s="2">
        <f t="shared" si="41"/>
        <v>1.6000070000000002</v>
      </c>
      <c r="E38" s="2">
        <f t="shared" si="41"/>
        <v>1.5000070000000001</v>
      </c>
      <c r="F38" s="2">
        <f t="shared" si="41"/>
        <v>1.6000070000000002</v>
      </c>
      <c r="G38" s="2">
        <f t="shared" si="41"/>
        <v>1.5000070000000001</v>
      </c>
      <c r="H38" s="2">
        <f t="shared" si="41"/>
        <v>1.400007</v>
      </c>
      <c r="I38" s="2">
        <f t="shared" si="41"/>
        <v>1.400007</v>
      </c>
      <c r="J38" s="2">
        <f t="shared" si="41"/>
        <v>1.400007</v>
      </c>
      <c r="K38" s="2">
        <f t="shared" si="41"/>
        <v>1.400007</v>
      </c>
      <c r="L38" s="2">
        <f t="shared" si="41"/>
        <v>1.5000070000000001</v>
      </c>
      <c r="M38" s="2">
        <f t="shared" si="41"/>
        <v>1.5000070000000001</v>
      </c>
      <c r="N38" s="2">
        <f t="shared" si="41"/>
        <v>1.5000070000000001</v>
      </c>
      <c r="O38" s="2">
        <f t="shared" ref="O38:P38" si="42">O7+(ROW(O7)/1000000)</f>
        <v>1.400007</v>
      </c>
      <c r="P38" s="2">
        <f t="shared" si="42"/>
        <v>1.5000070000000001</v>
      </c>
    </row>
    <row r="39" spans="1:16">
      <c r="A39" t="s">
        <v>6</v>
      </c>
      <c r="B39" t="s">
        <v>66</v>
      </c>
      <c r="C39" s="2">
        <f t="shared" ref="C39:N39" si="43">C8+(ROW(C8)/1000000)</f>
        <v>0.20000800000000002</v>
      </c>
      <c r="D39" s="2">
        <f t="shared" si="43"/>
        <v>0.20000800000000002</v>
      </c>
      <c r="E39" s="2">
        <f t="shared" si="43"/>
        <v>0.20000800000000002</v>
      </c>
      <c r="F39" s="2">
        <f t="shared" si="43"/>
        <v>0.20000800000000002</v>
      </c>
      <c r="G39" s="2">
        <f t="shared" si="43"/>
        <v>0.20000800000000002</v>
      </c>
      <c r="H39" s="2">
        <f t="shared" si="43"/>
        <v>0.20000800000000002</v>
      </c>
      <c r="I39" s="2">
        <f t="shared" si="43"/>
        <v>0.20000800000000002</v>
      </c>
      <c r="J39" s="2">
        <f t="shared" si="43"/>
        <v>0.20000800000000002</v>
      </c>
      <c r="K39" s="2">
        <f t="shared" si="43"/>
        <v>0.20000800000000002</v>
      </c>
      <c r="L39" s="2">
        <f t="shared" si="43"/>
        <v>0.20000800000000002</v>
      </c>
      <c r="M39" s="2">
        <f t="shared" si="43"/>
        <v>0.20000800000000002</v>
      </c>
      <c r="N39" s="2">
        <f t="shared" si="43"/>
        <v>0.20000800000000002</v>
      </c>
      <c r="O39" s="2">
        <f t="shared" ref="O39:P39" si="44">O8+(ROW(O8)/1000000)</f>
        <v>0.20000800000000002</v>
      </c>
      <c r="P39" s="2">
        <f t="shared" si="44"/>
        <v>0.20000800000000002</v>
      </c>
    </row>
    <row r="40" spans="1:16">
      <c r="A40" t="s">
        <v>7</v>
      </c>
      <c r="B40" t="s">
        <v>56</v>
      </c>
      <c r="C40" s="2">
        <f t="shared" ref="C40:N40" si="45">C9+(ROW(C9)/1000000)</f>
        <v>2.100009</v>
      </c>
      <c r="D40" s="2">
        <f t="shared" si="45"/>
        <v>2.3000089999999997</v>
      </c>
      <c r="E40" s="2">
        <f t="shared" si="45"/>
        <v>2.2000090000000001</v>
      </c>
      <c r="F40" s="2">
        <f t="shared" si="45"/>
        <v>2.3000089999999997</v>
      </c>
      <c r="G40" s="2">
        <f t="shared" si="45"/>
        <v>2.2000090000000001</v>
      </c>
      <c r="H40" s="2">
        <f t="shared" si="45"/>
        <v>2.2000090000000001</v>
      </c>
      <c r="I40" s="2">
        <f t="shared" si="45"/>
        <v>2.2000090000000001</v>
      </c>
      <c r="J40" s="2">
        <f t="shared" si="45"/>
        <v>2.4000089999999998</v>
      </c>
      <c r="K40" s="2">
        <f t="shared" si="45"/>
        <v>2.3000089999999997</v>
      </c>
      <c r="L40" s="2">
        <f t="shared" si="45"/>
        <v>2.4000089999999998</v>
      </c>
      <c r="M40" s="2">
        <f t="shared" si="45"/>
        <v>2.8000089999999997</v>
      </c>
      <c r="N40" s="2">
        <f t="shared" si="45"/>
        <v>2.9000089999999998</v>
      </c>
      <c r="O40" s="2">
        <f t="shared" ref="O40:P40" si="46">O9+(ROW(O9)/1000000)</f>
        <v>2.3000089999999997</v>
      </c>
      <c r="P40" s="2">
        <f t="shared" si="46"/>
        <v>2.3000089999999997</v>
      </c>
    </row>
    <row r="41" spans="1:16">
      <c r="A41" t="s">
        <v>8</v>
      </c>
      <c r="B41" t="s">
        <v>67</v>
      </c>
      <c r="C41" s="2">
        <f t="shared" ref="C41:N41" si="47">C10+(ROW(C10)/1000000)</f>
        <v>0.20001000000000002</v>
      </c>
      <c r="D41" s="2">
        <f t="shared" si="47"/>
        <v>0.20001000000000002</v>
      </c>
      <c r="E41" s="2">
        <f t="shared" si="47"/>
        <v>0.20001000000000002</v>
      </c>
      <c r="F41" s="2">
        <f t="shared" si="47"/>
        <v>0.20001000000000002</v>
      </c>
      <c r="G41" s="2">
        <f t="shared" si="47"/>
        <v>0.20001000000000002</v>
      </c>
      <c r="H41" s="2">
        <f t="shared" si="47"/>
        <v>0.20001000000000002</v>
      </c>
      <c r="I41" s="2">
        <f t="shared" si="47"/>
        <v>0.20001000000000002</v>
      </c>
      <c r="J41" s="2">
        <f t="shared" si="47"/>
        <v>0.20001000000000002</v>
      </c>
      <c r="K41" s="2">
        <f t="shared" si="47"/>
        <v>0.20001000000000002</v>
      </c>
      <c r="L41" s="2">
        <f t="shared" si="47"/>
        <v>0.20001000000000002</v>
      </c>
      <c r="M41" s="2">
        <f t="shared" si="47"/>
        <v>0.20001000000000002</v>
      </c>
      <c r="N41" s="2">
        <f t="shared" si="47"/>
        <v>0.20001000000000002</v>
      </c>
      <c r="O41" s="2">
        <f t="shared" ref="O41:P41" si="48">O10+(ROW(O10)/1000000)</f>
        <v>0.20001000000000002</v>
      </c>
      <c r="P41" s="2">
        <f t="shared" si="48"/>
        <v>0.30001</v>
      </c>
    </row>
    <row r="42" spans="1:16">
      <c r="A42" t="s">
        <v>9</v>
      </c>
      <c r="B42" t="s">
        <v>57</v>
      </c>
      <c r="C42" s="2">
        <f t="shared" ref="C42:N42" si="49">C11+(ROW(C11)/1000000)</f>
        <v>0.40001100000000001</v>
      </c>
      <c r="D42" s="2">
        <f t="shared" si="49"/>
        <v>0.40001100000000001</v>
      </c>
      <c r="E42" s="2">
        <f t="shared" si="49"/>
        <v>0.40001100000000001</v>
      </c>
      <c r="F42" s="2">
        <f t="shared" si="49"/>
        <v>0.40001100000000001</v>
      </c>
      <c r="G42" s="2">
        <f t="shared" si="49"/>
        <v>0.50001099999999998</v>
      </c>
      <c r="H42" s="2">
        <f t="shared" si="49"/>
        <v>0.50001099999999998</v>
      </c>
      <c r="I42" s="2">
        <f t="shared" si="49"/>
        <v>0.50001099999999998</v>
      </c>
      <c r="J42" s="2">
        <f t="shared" si="49"/>
        <v>0.50001099999999998</v>
      </c>
      <c r="K42" s="2">
        <f t="shared" si="49"/>
        <v>0.50001099999999998</v>
      </c>
      <c r="L42" s="2">
        <f t="shared" si="49"/>
        <v>0.50001099999999998</v>
      </c>
      <c r="M42" s="2">
        <f t="shared" si="49"/>
        <v>0.60001099999999996</v>
      </c>
      <c r="N42" s="2">
        <f t="shared" si="49"/>
        <v>0.60001099999999996</v>
      </c>
      <c r="O42" s="2">
        <f t="shared" ref="O42:P42" si="50">O11+(ROW(O11)/1000000)</f>
        <v>0.60001099999999996</v>
      </c>
      <c r="P42" s="2">
        <f t="shared" si="50"/>
        <v>0.60001099999999996</v>
      </c>
    </row>
    <row r="43" spans="1:16">
      <c r="A43" t="s">
        <v>11</v>
      </c>
      <c r="B43" t="s">
        <v>58</v>
      </c>
      <c r="C43" s="2">
        <f t="shared" ref="C43:N43" si="51">C12+(ROW(C12)/1000000)</f>
        <v>1.2000119999999999</v>
      </c>
      <c r="D43" s="2">
        <f t="shared" si="51"/>
        <v>1.2000119999999999</v>
      </c>
      <c r="E43" s="2">
        <f t="shared" si="51"/>
        <v>1.3000119999999999</v>
      </c>
      <c r="F43" s="2">
        <f t="shared" si="51"/>
        <v>1.3000119999999999</v>
      </c>
      <c r="G43" s="2">
        <f t="shared" si="51"/>
        <v>1.3000119999999999</v>
      </c>
      <c r="H43" s="2">
        <f t="shared" si="51"/>
        <v>1.3000119999999999</v>
      </c>
      <c r="I43" s="2">
        <f t="shared" si="51"/>
        <v>1.4000119999999998</v>
      </c>
      <c r="J43" s="2">
        <f t="shared" si="51"/>
        <v>1.4000119999999998</v>
      </c>
      <c r="K43" s="2">
        <f t="shared" si="51"/>
        <v>1.4000119999999998</v>
      </c>
      <c r="L43" s="2">
        <f t="shared" si="51"/>
        <v>1.3000119999999999</v>
      </c>
      <c r="M43" s="2">
        <f t="shared" si="51"/>
        <v>1.4000119999999998</v>
      </c>
      <c r="N43" s="2">
        <f t="shared" si="51"/>
        <v>1.4000119999999998</v>
      </c>
      <c r="O43" s="2">
        <f t="shared" ref="O43:P43" si="52">O12+(ROW(O12)/1000000)</f>
        <v>1.4000119999999998</v>
      </c>
      <c r="P43" s="2">
        <f t="shared" si="52"/>
        <v>1.4000119999999998</v>
      </c>
    </row>
    <row r="44" spans="1:16">
      <c r="A44" t="s">
        <v>12</v>
      </c>
      <c r="B44" t="s">
        <v>59</v>
      </c>
      <c r="C44" s="2">
        <f t="shared" ref="C44:N44" si="53">C13+(ROW(C13)/1000000)</f>
        <v>0.60001300000000002</v>
      </c>
      <c r="D44" s="2">
        <f t="shared" si="53"/>
        <v>0.60001300000000002</v>
      </c>
      <c r="E44" s="2">
        <f t="shared" si="53"/>
        <v>0.60001300000000002</v>
      </c>
      <c r="F44" s="2">
        <f t="shared" si="53"/>
        <v>0.60001300000000002</v>
      </c>
      <c r="G44" s="2">
        <f t="shared" si="53"/>
        <v>0.700013</v>
      </c>
      <c r="H44" s="2">
        <f t="shared" si="53"/>
        <v>0.700013</v>
      </c>
      <c r="I44" s="2">
        <f t="shared" si="53"/>
        <v>0.700013</v>
      </c>
      <c r="J44" s="2">
        <f t="shared" si="53"/>
        <v>0.700013</v>
      </c>
      <c r="K44" s="2">
        <f t="shared" si="53"/>
        <v>0.700013</v>
      </c>
      <c r="L44" s="2">
        <f t="shared" si="53"/>
        <v>0.700013</v>
      </c>
      <c r="M44" s="2">
        <f t="shared" si="53"/>
        <v>0.700013</v>
      </c>
      <c r="N44" s="2">
        <f t="shared" si="53"/>
        <v>0.700013</v>
      </c>
      <c r="O44" s="2">
        <f t="shared" ref="O44:P44" si="54">O13+(ROW(O13)/1000000)</f>
        <v>0.700013</v>
      </c>
      <c r="P44" s="2">
        <f t="shared" si="54"/>
        <v>0.700013</v>
      </c>
    </row>
    <row r="45" spans="1:16">
      <c r="A45" t="s">
        <v>13</v>
      </c>
      <c r="B45" t="s">
        <v>60</v>
      </c>
      <c r="C45" s="2">
        <f t="shared" ref="C45:N45" si="55">C14+(ROW(C14)/1000000)</f>
        <v>2.0000140000000002</v>
      </c>
      <c r="D45" s="2">
        <f t="shared" si="55"/>
        <v>2.0000140000000002</v>
      </c>
      <c r="E45" s="2">
        <f t="shared" si="55"/>
        <v>2.0000140000000002</v>
      </c>
      <c r="F45" s="2">
        <f t="shared" si="55"/>
        <v>2.0000140000000002</v>
      </c>
      <c r="G45" s="2">
        <f t="shared" si="55"/>
        <v>2.2000140000000004</v>
      </c>
      <c r="H45" s="2">
        <f t="shared" si="55"/>
        <v>2.2000140000000004</v>
      </c>
      <c r="I45" s="2">
        <f t="shared" si="55"/>
        <v>2.2000140000000004</v>
      </c>
      <c r="J45" s="2">
        <f t="shared" si="55"/>
        <v>2.2000140000000004</v>
      </c>
      <c r="K45" s="2">
        <f t="shared" si="55"/>
        <v>2.2000140000000004</v>
      </c>
      <c r="L45" s="2">
        <f t="shared" si="55"/>
        <v>2.2000140000000004</v>
      </c>
      <c r="M45" s="2">
        <f t="shared" si="55"/>
        <v>2.2000140000000004</v>
      </c>
      <c r="N45" s="2">
        <f t="shared" si="55"/>
        <v>2.2000140000000004</v>
      </c>
      <c r="O45" s="2">
        <f t="shared" ref="O45:P45" si="56">O14+(ROW(O14)/1000000)</f>
        <v>2.1000140000000003</v>
      </c>
      <c r="P45" s="2">
        <f t="shared" si="56"/>
        <v>2.1000140000000003</v>
      </c>
    </row>
    <row r="46" spans="1:16">
      <c r="A46" t="s">
        <v>14</v>
      </c>
      <c r="B46" t="s">
        <v>68</v>
      </c>
      <c r="C46" s="2">
        <f t="shared" ref="C46:N46" si="57">C15+(ROW(C15)/1000000)</f>
        <v>0.90001500000000001</v>
      </c>
      <c r="D46" s="2">
        <f t="shared" si="57"/>
        <v>0.90001500000000001</v>
      </c>
      <c r="E46" s="2">
        <f t="shared" si="57"/>
        <v>1.0000150000000001</v>
      </c>
      <c r="F46" s="2">
        <f t="shared" si="57"/>
        <v>1.0000150000000001</v>
      </c>
      <c r="G46" s="2">
        <f t="shared" si="57"/>
        <v>0.90001500000000001</v>
      </c>
      <c r="H46" s="2">
        <f t="shared" si="57"/>
        <v>1.0000150000000001</v>
      </c>
      <c r="I46" s="2">
        <f t="shared" si="57"/>
        <v>1.0000150000000001</v>
      </c>
      <c r="J46" s="2">
        <f t="shared" si="57"/>
        <v>1.0000150000000001</v>
      </c>
      <c r="K46" s="2">
        <f t="shared" si="57"/>
        <v>1.0000150000000001</v>
      </c>
      <c r="L46" s="2">
        <f t="shared" si="57"/>
        <v>1.0000150000000001</v>
      </c>
      <c r="M46" s="2">
        <f t="shared" si="57"/>
        <v>0.90001500000000001</v>
      </c>
      <c r="N46" s="2">
        <f t="shared" si="57"/>
        <v>0.90001500000000001</v>
      </c>
      <c r="O46" s="2">
        <f t="shared" ref="O46:P46" si="58">O15+(ROW(O15)/1000000)</f>
        <v>0.90001500000000001</v>
      </c>
      <c r="P46" s="2">
        <f t="shared" si="58"/>
        <v>0.90001500000000001</v>
      </c>
    </row>
    <row r="47" spans="1:16">
      <c r="A47" t="s">
        <v>15</v>
      </c>
      <c r="B47" t="s">
        <v>69</v>
      </c>
      <c r="C47" s="2">
        <f t="shared" ref="C47:N47" si="59">C16+(ROW(C16)/1000000)</f>
        <v>0.90001600000000004</v>
      </c>
      <c r="D47" s="2">
        <f t="shared" si="59"/>
        <v>0.80001600000000006</v>
      </c>
      <c r="E47" s="2">
        <f t="shared" si="59"/>
        <v>0.90001600000000004</v>
      </c>
      <c r="F47" s="2">
        <f t="shared" si="59"/>
        <v>0.90001600000000004</v>
      </c>
      <c r="G47" s="2">
        <f t="shared" si="59"/>
        <v>0.90001600000000004</v>
      </c>
      <c r="H47" s="2">
        <f t="shared" si="59"/>
        <v>0.90001600000000004</v>
      </c>
      <c r="I47" s="2">
        <f t="shared" si="59"/>
        <v>0.90001600000000004</v>
      </c>
      <c r="J47" s="2">
        <f t="shared" si="59"/>
        <v>0.90001600000000004</v>
      </c>
      <c r="K47" s="2">
        <f t="shared" si="59"/>
        <v>0.90001600000000004</v>
      </c>
      <c r="L47" s="2">
        <f t="shared" si="59"/>
        <v>0.90001600000000004</v>
      </c>
      <c r="M47" s="2">
        <f t="shared" si="59"/>
        <v>0.90001600000000004</v>
      </c>
      <c r="N47" s="2">
        <f t="shared" si="59"/>
        <v>0.90001600000000004</v>
      </c>
      <c r="O47" s="2">
        <f t="shared" ref="O47:P47" si="60">O16+(ROW(O16)/1000000)</f>
        <v>0.90001600000000004</v>
      </c>
      <c r="P47" s="2">
        <f t="shared" si="60"/>
        <v>0.90001600000000004</v>
      </c>
    </row>
    <row r="48" spans="1:16">
      <c r="A48" t="s">
        <v>16</v>
      </c>
      <c r="B48" t="s">
        <v>61</v>
      </c>
      <c r="C48" s="2">
        <f t="shared" ref="C48:N48" si="61">C17+(ROW(C17)/1000000)</f>
        <v>2.5000170000000002</v>
      </c>
      <c r="D48" s="2">
        <f t="shared" si="61"/>
        <v>2.5000170000000002</v>
      </c>
      <c r="E48" s="2">
        <f t="shared" si="61"/>
        <v>2.7000170000000003</v>
      </c>
      <c r="F48" s="2">
        <f t="shared" si="61"/>
        <v>2.6000170000000002</v>
      </c>
      <c r="G48" s="2">
        <f t="shared" si="61"/>
        <v>2.7000170000000003</v>
      </c>
      <c r="H48" s="2">
        <f t="shared" si="61"/>
        <v>2.6000170000000002</v>
      </c>
      <c r="I48" s="2">
        <f t="shared" si="61"/>
        <v>2.7000170000000003</v>
      </c>
      <c r="J48" s="2">
        <f t="shared" si="61"/>
        <v>2.800017</v>
      </c>
      <c r="K48" s="2">
        <f t="shared" si="61"/>
        <v>2.7000170000000003</v>
      </c>
      <c r="L48" s="2">
        <f t="shared" si="61"/>
        <v>2.7000170000000003</v>
      </c>
      <c r="M48" s="2">
        <f t="shared" si="61"/>
        <v>2.5000170000000002</v>
      </c>
      <c r="N48" s="2">
        <f t="shared" si="61"/>
        <v>2.5000170000000002</v>
      </c>
      <c r="O48" s="2">
        <f t="shared" ref="O48:P48" si="62">O17+(ROW(O17)/1000000)</f>
        <v>2.4000170000000001</v>
      </c>
      <c r="P48" s="2">
        <f t="shared" si="62"/>
        <v>2.5000170000000002</v>
      </c>
    </row>
    <row r="49" spans="1:16">
      <c r="A49" t="s">
        <v>17</v>
      </c>
      <c r="B49" t="s">
        <v>62</v>
      </c>
      <c r="C49" s="2">
        <f t="shared" ref="C49:N49" si="63">C18+(ROW(C18)/1000000)</f>
        <v>0.70001799999999992</v>
      </c>
      <c r="D49" s="2">
        <f t="shared" si="63"/>
        <v>0.70001799999999992</v>
      </c>
      <c r="E49" s="2">
        <f t="shared" si="63"/>
        <v>0.70001799999999992</v>
      </c>
      <c r="F49" s="2">
        <f t="shared" si="63"/>
        <v>0.70001799999999992</v>
      </c>
      <c r="G49" s="2">
        <f t="shared" si="63"/>
        <v>0.70001799999999992</v>
      </c>
      <c r="H49" s="2">
        <f t="shared" si="63"/>
        <v>0.80001800000000001</v>
      </c>
      <c r="I49" s="2">
        <f t="shared" si="63"/>
        <v>0.80001800000000001</v>
      </c>
      <c r="J49" s="2">
        <f t="shared" si="63"/>
        <v>0.80001800000000001</v>
      </c>
      <c r="K49" s="2">
        <f t="shared" si="63"/>
        <v>0.80001800000000001</v>
      </c>
      <c r="L49" s="2">
        <f t="shared" si="63"/>
        <v>0.80001800000000001</v>
      </c>
      <c r="M49" s="2">
        <f t="shared" si="63"/>
        <v>0.80001800000000001</v>
      </c>
      <c r="N49" s="2">
        <f t="shared" si="63"/>
        <v>0.80001800000000001</v>
      </c>
      <c r="O49" s="2">
        <f t="shared" ref="O49:P49" si="64">O18+(ROW(O18)/1000000)</f>
        <v>0.80001800000000001</v>
      </c>
      <c r="P49" s="2">
        <f t="shared" si="64"/>
        <v>0.80001800000000001</v>
      </c>
    </row>
    <row r="50" spans="1:16">
      <c r="A50" t="s">
        <v>18</v>
      </c>
      <c r="B50" t="s">
        <v>63</v>
      </c>
      <c r="C50" s="2">
        <f t="shared" ref="C50:N50" si="65">C19+(ROW(C19)/1000000)</f>
        <v>0.70001899999999995</v>
      </c>
      <c r="D50" s="2">
        <f t="shared" si="65"/>
        <v>0.70001899999999995</v>
      </c>
      <c r="E50" s="2">
        <f t="shared" si="65"/>
        <v>0.70001899999999995</v>
      </c>
      <c r="F50" s="2">
        <f t="shared" si="65"/>
        <v>0.70001899999999995</v>
      </c>
      <c r="G50" s="2">
        <f t="shared" si="65"/>
        <v>0.60001899999999997</v>
      </c>
      <c r="H50" s="2">
        <f t="shared" si="65"/>
        <v>0.60001899999999997</v>
      </c>
      <c r="I50" s="2">
        <f t="shared" si="65"/>
        <v>0.60001899999999997</v>
      </c>
      <c r="J50" s="2">
        <f t="shared" si="65"/>
        <v>0.60001899999999997</v>
      </c>
      <c r="K50" s="2">
        <f t="shared" si="65"/>
        <v>0.60001899999999997</v>
      </c>
      <c r="L50" s="2">
        <f t="shared" si="65"/>
        <v>0.60001899999999997</v>
      </c>
      <c r="M50" s="2">
        <f t="shared" si="65"/>
        <v>0.60001899999999997</v>
      </c>
      <c r="N50" s="2">
        <f t="shared" si="65"/>
        <v>0.60001899999999997</v>
      </c>
      <c r="O50" s="2">
        <f t="shared" ref="O50:P50" si="66">O19+(ROW(O19)/1000000)</f>
        <v>0.60001899999999997</v>
      </c>
      <c r="P50" s="2">
        <f t="shared" si="66"/>
        <v>0.60001899999999997</v>
      </c>
    </row>
    <row r="51" spans="1:16">
      <c r="A51" t="s">
        <v>19</v>
      </c>
      <c r="B51" t="s">
        <v>64</v>
      </c>
      <c r="C51" s="2">
        <f t="shared" ref="C51:N51" si="67">C20+(ROW(C20)/1000000)</f>
        <v>4.0000200000000001</v>
      </c>
      <c r="D51" s="2">
        <f t="shared" si="67"/>
        <v>3.80002</v>
      </c>
      <c r="E51" s="2">
        <f t="shared" si="67"/>
        <v>3.80002</v>
      </c>
      <c r="F51" s="2">
        <f t="shared" si="67"/>
        <v>3.80002</v>
      </c>
      <c r="G51" s="2">
        <f t="shared" si="67"/>
        <v>3.90002</v>
      </c>
      <c r="H51" s="2">
        <f t="shared" si="67"/>
        <v>4.1000199999999998</v>
      </c>
      <c r="I51" s="2">
        <f t="shared" si="67"/>
        <v>4.1000199999999998</v>
      </c>
      <c r="J51" s="2">
        <f t="shared" si="67"/>
        <v>4.1000199999999998</v>
      </c>
      <c r="K51" s="2">
        <f t="shared" si="67"/>
        <v>4.1000199999999998</v>
      </c>
      <c r="L51" s="2">
        <f t="shared" si="67"/>
        <v>4.0000200000000001</v>
      </c>
      <c r="M51" s="2">
        <f t="shared" si="67"/>
        <v>4.0000200000000001</v>
      </c>
      <c r="N51" s="2">
        <f t="shared" si="67"/>
        <v>3.90002</v>
      </c>
      <c r="O51" s="2">
        <f t="shared" ref="O51:P51" si="68">O20+(ROW(O20)/1000000)</f>
        <v>4.0000200000000001</v>
      </c>
      <c r="P51" s="2">
        <f t="shared" si="68"/>
        <v>3.90002</v>
      </c>
    </row>
    <row r="52" spans="1:16">
      <c r="A52" t="s">
        <v>21</v>
      </c>
      <c r="B52" t="s">
        <v>70</v>
      </c>
      <c r="C52" s="2">
        <f t="shared" ref="C52:N52" si="69">C21+(ROW(C21)/1000000)</f>
        <v>9.0000210000000003</v>
      </c>
      <c r="D52" s="2">
        <f t="shared" si="69"/>
        <v>9.1000209999999999</v>
      </c>
      <c r="E52" s="2">
        <f t="shared" si="69"/>
        <v>9.2000209999999996</v>
      </c>
      <c r="F52" s="2">
        <f t="shared" si="69"/>
        <v>9.2000209999999996</v>
      </c>
      <c r="G52" s="2">
        <f t="shared" si="69"/>
        <v>8.9000210000000006</v>
      </c>
      <c r="H52" s="2">
        <f t="shared" si="69"/>
        <v>8.7000209999999996</v>
      </c>
      <c r="I52" s="2">
        <f t="shared" si="69"/>
        <v>8.7000209999999996</v>
      </c>
      <c r="J52" s="2">
        <f t="shared" si="69"/>
        <v>8.800021000000001</v>
      </c>
      <c r="K52" s="2">
        <f t="shared" si="69"/>
        <v>8.800021000000001</v>
      </c>
      <c r="L52" s="2">
        <f t="shared" si="69"/>
        <v>8.800021000000001</v>
      </c>
      <c r="M52" s="2">
        <f t="shared" si="69"/>
        <v>9.0000210000000003</v>
      </c>
      <c r="N52" s="2">
        <f t="shared" si="69"/>
        <v>9.5000210000000003</v>
      </c>
      <c r="O52" s="2">
        <f t="shared" ref="O52:P52" si="70">O21+(ROW(O21)/1000000)</f>
        <v>9.0000210000000003</v>
      </c>
      <c r="P52" s="2">
        <f t="shared" si="70"/>
        <v>8.9000210000000006</v>
      </c>
    </row>
    <row r="53" spans="1:16">
      <c r="A53" t="s">
        <v>22</v>
      </c>
      <c r="B53" t="s">
        <v>65</v>
      </c>
      <c r="C53" s="2">
        <f t="shared" ref="C53:N53" si="71">C22+(ROW(C22)/1000000)</f>
        <v>2.2000220000000001</v>
      </c>
      <c r="D53" s="2">
        <f t="shared" si="71"/>
        <v>2.4000219999999999</v>
      </c>
      <c r="E53" s="2">
        <f t="shared" si="71"/>
        <v>2.4000219999999999</v>
      </c>
      <c r="F53" s="2">
        <f t="shared" si="71"/>
        <v>2.2000220000000001</v>
      </c>
      <c r="G53" s="2">
        <f t="shared" si="71"/>
        <v>2.2000220000000001</v>
      </c>
      <c r="H53" s="2">
        <f t="shared" si="71"/>
        <v>2.000022</v>
      </c>
      <c r="I53" s="2">
        <f t="shared" si="71"/>
        <v>1.7000219999999999</v>
      </c>
      <c r="J53" s="2">
        <f t="shared" si="71"/>
        <v>1.7000219999999999</v>
      </c>
      <c r="K53" s="2">
        <f t="shared" si="71"/>
        <v>2.000022</v>
      </c>
      <c r="L53" s="2">
        <f t="shared" si="71"/>
        <v>1.9000219999999999</v>
      </c>
      <c r="M53" s="2">
        <f t="shared" si="71"/>
        <v>1.800022</v>
      </c>
      <c r="N53" s="2">
        <f t="shared" si="71"/>
        <v>2.1000220000000001</v>
      </c>
      <c r="O53" s="2">
        <f t="shared" ref="O53:P53" si="72">O22+(ROW(O22)/1000000)</f>
        <v>1.800022</v>
      </c>
      <c r="P53" s="2">
        <f t="shared" si="72"/>
        <v>1.9000219999999999</v>
      </c>
    </row>
    <row r="54" spans="1:16">
      <c r="A54" t="s">
        <v>23</v>
      </c>
      <c r="B54" t="s">
        <v>71</v>
      </c>
      <c r="C54" s="2">
        <f t="shared" ref="C54:N54" si="73">C23+(ROW(C23)/1000000)</f>
        <v>11.600023</v>
      </c>
      <c r="D54" s="2">
        <f t="shared" si="73"/>
        <v>11.700023</v>
      </c>
      <c r="E54" s="2">
        <f t="shared" si="73"/>
        <v>11.900023000000001</v>
      </c>
      <c r="F54" s="2">
        <f t="shared" si="73"/>
        <v>11.800023000000001</v>
      </c>
      <c r="G54" s="2">
        <f t="shared" si="73"/>
        <v>11.600023</v>
      </c>
      <c r="H54" s="2">
        <f t="shared" si="73"/>
        <v>11.000023000000001</v>
      </c>
      <c r="I54" s="2">
        <f t="shared" si="73"/>
        <v>10.200023</v>
      </c>
      <c r="J54" s="2">
        <f t="shared" si="73"/>
        <v>10.200023</v>
      </c>
      <c r="K54" s="2">
        <f t="shared" si="73"/>
        <v>10.800023000000001</v>
      </c>
      <c r="L54" s="2">
        <f t="shared" si="73"/>
        <v>10.600023</v>
      </c>
      <c r="M54" s="2">
        <f t="shared" si="73"/>
        <v>9.9000230000000009</v>
      </c>
      <c r="N54" s="2">
        <f t="shared" si="73"/>
        <v>10.500023000000001</v>
      </c>
      <c r="O54" s="2">
        <f t="shared" ref="O54:P54" si="74">O23+(ROW(O23)/1000000)</f>
        <v>11.400023000000001</v>
      </c>
      <c r="P54" s="2">
        <f t="shared" si="74"/>
        <v>10.700023</v>
      </c>
    </row>
    <row r="55" spans="1:16">
      <c r="A55" t="s">
        <v>24</v>
      </c>
      <c r="B55" t="s">
        <v>72</v>
      </c>
      <c r="C55" s="2">
        <f t="shared" ref="C55:N55" si="75">C24+(ROW(C24)/1000000)</f>
        <v>33.300024000000001</v>
      </c>
      <c r="D55" s="2">
        <f t="shared" si="75"/>
        <v>32.800024000000001</v>
      </c>
      <c r="E55" s="2">
        <f t="shared" si="75"/>
        <v>32.400024000000002</v>
      </c>
      <c r="F55" s="2">
        <f t="shared" si="75"/>
        <v>32.200024000000006</v>
      </c>
      <c r="G55" s="2">
        <f t="shared" si="75"/>
        <v>32.200024000000006</v>
      </c>
      <c r="H55" s="2">
        <f t="shared" si="75"/>
        <v>32.400024000000002</v>
      </c>
      <c r="I55" s="2">
        <f t="shared" si="75"/>
        <v>32.500024000000003</v>
      </c>
      <c r="J55" s="2">
        <f t="shared" si="75"/>
        <v>32.200024000000006</v>
      </c>
      <c r="K55" s="2">
        <f t="shared" si="75"/>
        <v>31.600024000000001</v>
      </c>
      <c r="L55" s="2">
        <f t="shared" si="75"/>
        <v>31.800024000000001</v>
      </c>
      <c r="M55" s="2">
        <f t="shared" si="75"/>
        <v>31.200023999999999</v>
      </c>
      <c r="N55" s="2">
        <f t="shared" si="75"/>
        <v>30.200023999999999</v>
      </c>
      <c r="O55" s="2">
        <f t="shared" ref="O55:P55" si="76">O24+(ROW(O24)/1000000)</f>
        <v>31.100024000000001</v>
      </c>
      <c r="P55" s="2">
        <f t="shared" si="76"/>
        <v>31.500024</v>
      </c>
    </row>
    <row r="56" spans="1:16">
      <c r="A56" t="s">
        <v>26</v>
      </c>
      <c r="B56" t="s">
        <v>73</v>
      </c>
      <c r="C56" s="2">
        <f t="shared" ref="C56:N56" si="77">C25+(ROW(C25)/1000000)</f>
        <v>5.8000249999999998</v>
      </c>
      <c r="D56" s="2">
        <f t="shared" si="77"/>
        <v>5.9000250000000003</v>
      </c>
      <c r="E56" s="2">
        <f t="shared" si="77"/>
        <v>5.9000250000000003</v>
      </c>
      <c r="F56" s="2">
        <f t="shared" si="77"/>
        <v>6.3000249999999998</v>
      </c>
      <c r="G56" s="2">
        <f t="shared" si="77"/>
        <v>6.0000249999999999</v>
      </c>
      <c r="H56" s="2">
        <f t="shared" si="77"/>
        <v>6.3000249999999998</v>
      </c>
      <c r="I56" s="2">
        <f t="shared" si="77"/>
        <v>6.4000250000000003</v>
      </c>
      <c r="J56" s="2">
        <f t="shared" si="77"/>
        <v>6.4000250000000003</v>
      </c>
      <c r="K56" s="2">
        <f t="shared" si="77"/>
        <v>6.3000249999999998</v>
      </c>
      <c r="L56" s="2">
        <f t="shared" si="77"/>
        <v>6.3000249999999998</v>
      </c>
      <c r="M56" s="2">
        <f t="shared" si="77"/>
        <v>6.4000250000000003</v>
      </c>
      <c r="N56" s="2">
        <f t="shared" si="77"/>
        <v>6.1000249999999996</v>
      </c>
      <c r="O56" s="2">
        <f t="shared" ref="O56:P56" si="78">O25+(ROW(O25)/1000000)</f>
        <v>6.1000249999999996</v>
      </c>
      <c r="P56" s="2">
        <f t="shared" si="78"/>
        <v>6.1000249999999996</v>
      </c>
    </row>
    <row r="57" spans="1:16">
      <c r="A57" t="s">
        <v>27</v>
      </c>
      <c r="B57" t="s">
        <v>74</v>
      </c>
      <c r="C57" s="2">
        <f t="shared" ref="C57:N57" si="79">C26+(ROW(C26)/1000000)</f>
        <v>4.0000260000000001</v>
      </c>
      <c r="D57" s="2">
        <f t="shared" si="79"/>
        <v>4.0000260000000001</v>
      </c>
      <c r="E57" s="2">
        <f t="shared" si="79"/>
        <v>4.0000260000000001</v>
      </c>
      <c r="F57" s="2">
        <f t="shared" si="79"/>
        <v>4.0000260000000001</v>
      </c>
      <c r="G57" s="2">
        <f t="shared" si="79"/>
        <v>4.2000260000000003</v>
      </c>
      <c r="H57" s="2">
        <f t="shared" si="79"/>
        <v>4.2000260000000003</v>
      </c>
      <c r="I57" s="2">
        <f t="shared" si="79"/>
        <v>4.1000259999999997</v>
      </c>
      <c r="J57" s="2">
        <f t="shared" si="79"/>
        <v>4.2000260000000003</v>
      </c>
      <c r="K57" s="2">
        <f t="shared" si="79"/>
        <v>4.3000259999999999</v>
      </c>
      <c r="L57" s="2">
        <f t="shared" si="79"/>
        <v>4.4000260000000004</v>
      </c>
      <c r="M57" s="2">
        <f t="shared" si="79"/>
        <v>4.6000259999999997</v>
      </c>
      <c r="N57" s="2">
        <f t="shared" si="79"/>
        <v>4.8000259999999999</v>
      </c>
      <c r="O57" s="2">
        <f t="shared" ref="O57:P57" si="80">O26+(ROW(O26)/1000000)</f>
        <v>4.6000259999999997</v>
      </c>
      <c r="P57" s="2">
        <f t="shared" si="80"/>
        <v>4.7000260000000003</v>
      </c>
    </row>
    <row r="58" spans="1:16">
      <c r="A58" t="s">
        <v>28</v>
      </c>
      <c r="B58" t="s">
        <v>75</v>
      </c>
      <c r="C58" s="2">
        <f t="shared" ref="C58:N58" si="81">C27+(ROW(C27)/1000000)</f>
        <v>6.2000270000000004</v>
      </c>
      <c r="D58" s="2">
        <f t="shared" si="81"/>
        <v>6.1000269999999999</v>
      </c>
      <c r="E58" s="2">
        <f t="shared" si="81"/>
        <v>6.0000270000000002</v>
      </c>
      <c r="F58" s="2">
        <f t="shared" si="81"/>
        <v>6.2000270000000004</v>
      </c>
      <c r="G58" s="2">
        <f t="shared" si="81"/>
        <v>6.2000270000000004</v>
      </c>
      <c r="H58" s="2">
        <f t="shared" si="81"/>
        <v>6.4000270000000006</v>
      </c>
      <c r="I58" s="2">
        <f t="shared" si="81"/>
        <v>6.5000270000000002</v>
      </c>
      <c r="J58" s="2">
        <f t="shared" si="81"/>
        <v>6.4000270000000006</v>
      </c>
      <c r="K58" s="2">
        <f t="shared" si="81"/>
        <v>6.5000270000000002</v>
      </c>
      <c r="L58" s="2">
        <f t="shared" si="81"/>
        <v>6.5000270000000002</v>
      </c>
      <c r="M58" s="2">
        <f t="shared" si="81"/>
        <v>6.2000270000000004</v>
      </c>
      <c r="N58" s="2">
        <f t="shared" si="81"/>
        <v>6.5000270000000002</v>
      </c>
      <c r="O58" s="2">
        <f t="shared" ref="O58:P58" si="82">O27+(ROW(O27)/1000000)</f>
        <v>5.9000270000000006</v>
      </c>
      <c r="P58" s="2">
        <f t="shared" si="82"/>
        <v>5.9000270000000006</v>
      </c>
    </row>
    <row r="59" spans="1:16">
      <c r="A59" t="s">
        <v>30</v>
      </c>
      <c r="B59" t="s">
        <v>76</v>
      </c>
      <c r="C59" s="2">
        <f t="shared" ref="C59:N59" si="83">C28+(ROW(C28)/1000000)</f>
        <v>1.2000279999999999</v>
      </c>
      <c r="D59" s="2">
        <f t="shared" si="83"/>
        <v>1.300028</v>
      </c>
      <c r="E59" s="2">
        <f t="shared" si="83"/>
        <v>1.300028</v>
      </c>
      <c r="F59" s="2">
        <f t="shared" si="83"/>
        <v>1.300028</v>
      </c>
      <c r="G59" s="2">
        <f t="shared" si="83"/>
        <v>1.4000279999999998</v>
      </c>
      <c r="H59" s="2">
        <f t="shared" si="83"/>
        <v>1.4000279999999998</v>
      </c>
      <c r="I59" s="2">
        <f t="shared" si="83"/>
        <v>1.5000279999999999</v>
      </c>
      <c r="J59" s="2">
        <f t="shared" si="83"/>
        <v>1.5000279999999999</v>
      </c>
      <c r="K59" s="2">
        <f t="shared" si="83"/>
        <v>1.5000279999999999</v>
      </c>
      <c r="L59" s="2">
        <f t="shared" si="83"/>
        <v>1.4000279999999998</v>
      </c>
      <c r="M59" s="2">
        <f t="shared" si="83"/>
        <v>1.600028</v>
      </c>
      <c r="N59" s="2">
        <f t="shared" si="83"/>
        <v>1.600028</v>
      </c>
      <c r="O59" s="2">
        <f t="shared" ref="O59:P59" si="84">O28+(ROW(O28)/1000000)</f>
        <v>1.7000279999999999</v>
      </c>
      <c r="P59" s="2">
        <f t="shared" si="84"/>
        <v>1.7000279999999999</v>
      </c>
    </row>
    <row r="60" spans="1:16">
      <c r="A60" t="s">
        <v>31</v>
      </c>
      <c r="B60" t="s">
        <v>77</v>
      </c>
      <c r="C60" s="2">
        <f t="shared" ref="C60:N60" si="85">C29+(ROW(C29)/1000000)</f>
        <v>1.5000290000000001</v>
      </c>
      <c r="D60" s="2">
        <f t="shared" si="85"/>
        <v>1.6000290000000001</v>
      </c>
      <c r="E60" s="2">
        <f t="shared" si="85"/>
        <v>1.700029</v>
      </c>
      <c r="F60" s="2">
        <f t="shared" si="85"/>
        <v>1.700029</v>
      </c>
      <c r="G60" s="2">
        <f t="shared" si="85"/>
        <v>1.8000290000000001</v>
      </c>
      <c r="H60" s="2">
        <f t="shared" si="85"/>
        <v>1.8000290000000001</v>
      </c>
      <c r="I60" s="2">
        <f t="shared" si="85"/>
        <v>2.0000290000000001</v>
      </c>
      <c r="J60" s="2">
        <f t="shared" si="85"/>
        <v>1.900029</v>
      </c>
      <c r="K60" s="2">
        <f t="shared" si="85"/>
        <v>2.0000290000000001</v>
      </c>
      <c r="L60" s="2">
        <f t="shared" si="85"/>
        <v>1.900029</v>
      </c>
      <c r="M60" s="2">
        <f t="shared" si="85"/>
        <v>2.3000289999999999</v>
      </c>
      <c r="N60" s="2">
        <f t="shared" si="85"/>
        <v>2.6000290000000001</v>
      </c>
      <c r="O60" s="2">
        <f t="shared" ref="O60:P60" si="86">O29+(ROW(O29)/1000000)</f>
        <v>2.5000290000000001</v>
      </c>
      <c r="P60" s="2">
        <f t="shared" si="86"/>
        <v>2.5000290000000001</v>
      </c>
    </row>
    <row r="61" spans="1:16">
      <c r="A61" t="s">
        <v>32</v>
      </c>
      <c r="B61" t="s">
        <v>78</v>
      </c>
      <c r="C61" s="2">
        <f t="shared" ref="C61:N61" si="87">C30+(ROW(C30)/1000000)</f>
        <v>2.7000300000000004</v>
      </c>
      <c r="D61" s="2">
        <f t="shared" si="87"/>
        <v>2.80003</v>
      </c>
      <c r="E61" s="2">
        <f t="shared" si="87"/>
        <v>2.9000300000000001</v>
      </c>
      <c r="F61" s="2">
        <f t="shared" si="87"/>
        <v>2.80003</v>
      </c>
      <c r="G61" s="2">
        <f t="shared" si="87"/>
        <v>2.9000300000000001</v>
      </c>
      <c r="H61" s="2">
        <f t="shared" si="87"/>
        <v>2.9000300000000001</v>
      </c>
      <c r="I61" s="2">
        <f t="shared" si="87"/>
        <v>2.9000300000000001</v>
      </c>
      <c r="J61" s="2">
        <f t="shared" si="87"/>
        <v>2.9000300000000001</v>
      </c>
      <c r="K61" s="2">
        <f t="shared" si="87"/>
        <v>2.80003</v>
      </c>
      <c r="L61" s="2">
        <f t="shared" si="87"/>
        <v>2.80003</v>
      </c>
      <c r="M61" s="2">
        <f t="shared" si="87"/>
        <v>2.9000300000000001</v>
      </c>
      <c r="N61" s="2">
        <f t="shared" si="87"/>
        <v>3.0000300000000002</v>
      </c>
      <c r="O61" s="2">
        <f t="shared" ref="O61:P61" si="88">O30+(ROW(O30)/1000000)</f>
        <v>3.2000300000000004</v>
      </c>
      <c r="P61" s="2">
        <f t="shared" si="88"/>
        <v>3.1000300000000003</v>
      </c>
    </row>
    <row r="62" spans="1:16">
      <c r="A62" t="s">
        <v>33</v>
      </c>
      <c r="B62" t="s">
        <v>79</v>
      </c>
      <c r="C62" s="2">
        <f t="shared" ref="C62:N62" si="89">C31+(ROW(C31)/1000000)</f>
        <v>3.7000310000000001</v>
      </c>
      <c r="D62" s="2">
        <f t="shared" si="89"/>
        <v>3.5000309999999999</v>
      </c>
      <c r="E62" s="2">
        <f t="shared" si="89"/>
        <v>3.4000309999999998</v>
      </c>
      <c r="F62" s="2">
        <f t="shared" si="89"/>
        <v>3.3000309999999997</v>
      </c>
      <c r="G62" s="2">
        <f t="shared" si="89"/>
        <v>3.4000309999999998</v>
      </c>
      <c r="H62" s="2">
        <f t="shared" si="89"/>
        <v>3.600031</v>
      </c>
      <c r="I62" s="2">
        <f t="shared" si="89"/>
        <v>3.8000309999999997</v>
      </c>
      <c r="J62" s="2">
        <f t="shared" si="89"/>
        <v>3.7000310000000001</v>
      </c>
      <c r="K62" s="2">
        <f t="shared" si="89"/>
        <v>3.600031</v>
      </c>
      <c r="L62" s="2">
        <f t="shared" si="89"/>
        <v>3.7000310000000001</v>
      </c>
      <c r="M62" s="2">
        <f t="shared" si="89"/>
        <v>3.5000309999999999</v>
      </c>
      <c r="N62" s="2">
        <f t="shared" si="89"/>
        <v>3.2000310000000001</v>
      </c>
      <c r="O62" s="2">
        <f t="shared" ref="O62:P62" si="90">O31+(ROW(O31)/1000000)</f>
        <v>3.3000309999999997</v>
      </c>
      <c r="P62" s="2">
        <f t="shared" si="90"/>
        <v>3.3000309999999997</v>
      </c>
    </row>
  </sheetData>
  <conditionalFormatting sqref="S5:AF31">
    <cfRule type="containsText" dxfId="0" priority="1" operator="containsText" text="ES">
      <formula>NOT(ISERROR(SEARCH("ES",S5)))</formula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8B6F7F-AFD2-490E-8989-5A9F744FD96C}">
  <dimension ref="A1:T7"/>
  <sheetViews>
    <sheetView workbookViewId="0">
      <selection activeCell="O16" sqref="O16"/>
    </sheetView>
  </sheetViews>
  <sheetFormatPr defaultRowHeight="14.4"/>
  <cols>
    <col min="1" max="1" width="26.44140625" customWidth="1"/>
    <col min="2" max="5" width="10.109375" hidden="1" customWidth="1"/>
    <col min="6" max="7" width="8.44140625" customWidth="1"/>
    <col min="8" max="11" width="8.44140625" hidden="1" customWidth="1"/>
    <col min="12" max="13" width="8.44140625" customWidth="1"/>
    <col min="14" max="17" width="8.44140625" hidden="1" customWidth="1"/>
    <col min="18" max="19" width="8.44140625" customWidth="1"/>
  </cols>
  <sheetData>
    <row r="1" spans="1:20">
      <c r="A1" s="6" t="s">
        <v>83</v>
      </c>
    </row>
    <row r="3" spans="1:20">
      <c r="A3" s="88" t="s">
        <v>80</v>
      </c>
      <c r="B3" s="87" t="s">
        <v>51</v>
      </c>
      <c r="C3" s="87"/>
      <c r="D3" s="87"/>
      <c r="E3" s="87"/>
      <c r="F3" s="87"/>
      <c r="G3" s="87"/>
      <c r="H3" s="87" t="s">
        <v>52</v>
      </c>
      <c r="I3" s="87"/>
      <c r="J3" s="87"/>
      <c r="K3" s="87"/>
      <c r="L3" s="87"/>
      <c r="M3" s="87"/>
      <c r="N3" s="87" t="s">
        <v>22</v>
      </c>
      <c r="O3" s="87"/>
      <c r="P3" s="87"/>
      <c r="Q3" s="87"/>
      <c r="R3" s="87"/>
      <c r="S3" s="87"/>
    </row>
    <row r="4" spans="1:20">
      <c r="A4" s="88"/>
      <c r="B4" s="78">
        <v>2018</v>
      </c>
      <c r="C4" s="78">
        <v>2019</v>
      </c>
      <c r="D4" s="78">
        <v>2020</v>
      </c>
      <c r="E4" s="78">
        <v>2021</v>
      </c>
      <c r="F4" s="78">
        <v>2022</v>
      </c>
      <c r="G4" s="78">
        <v>2023</v>
      </c>
      <c r="H4" s="78">
        <v>2018</v>
      </c>
      <c r="I4" s="78">
        <v>2019</v>
      </c>
      <c r="J4" s="78">
        <v>2020</v>
      </c>
      <c r="K4" s="78">
        <v>2021</v>
      </c>
      <c r="L4" s="78">
        <v>2022</v>
      </c>
      <c r="M4" s="78">
        <v>2023</v>
      </c>
      <c r="N4" s="78">
        <v>2018</v>
      </c>
      <c r="O4" s="78">
        <v>2019</v>
      </c>
      <c r="P4" s="78">
        <v>2020</v>
      </c>
      <c r="Q4" s="78">
        <v>2021</v>
      </c>
      <c r="R4" s="78">
        <v>2022</v>
      </c>
      <c r="S4" s="78">
        <v>2023</v>
      </c>
    </row>
    <row r="5" spans="1:20" ht="28.95" customHeight="1">
      <c r="A5" s="79" t="s">
        <v>81</v>
      </c>
      <c r="B5" s="80">
        <f>'2.1'!S4</f>
        <v>7004141.0000000047</v>
      </c>
      <c r="C5" s="80">
        <f>'2.1'!T4</f>
        <v>7389131.0000000037</v>
      </c>
      <c r="D5" s="80">
        <f>'2.1'!U4</f>
        <v>7609597.0000010803</v>
      </c>
      <c r="E5" s="80">
        <f>'2.1'!V4</f>
        <v>9012141.9999999963</v>
      </c>
      <c r="F5" s="80">
        <f>'2.1'!W4</f>
        <v>10079676.378176028</v>
      </c>
      <c r="G5" s="80">
        <f>'2.1'!X4</f>
        <v>10943345.438905042</v>
      </c>
      <c r="H5" s="80">
        <f>'2.1'!S23</f>
        <v>3721316.8710122374</v>
      </c>
      <c r="I5" s="80">
        <f>'2.1'!T23</f>
        <v>3917484.1971774399</v>
      </c>
      <c r="J5" s="80">
        <f>'2.1'!U23</f>
        <v>3952694.7292487635</v>
      </c>
      <c r="K5" s="80">
        <f>'2.1'!V23</f>
        <v>4712981.7201982606</v>
      </c>
      <c r="L5" s="80">
        <f>'2.1'!W23</f>
        <v>5373124.6175168529</v>
      </c>
      <c r="M5" s="80">
        <f>'2.1'!X23</f>
        <v>5799492.75947937</v>
      </c>
      <c r="N5" s="80">
        <f>'2.1'!S25</f>
        <v>137020.05487388727</v>
      </c>
      <c r="O5" s="80">
        <f>'2.1'!T25</f>
        <v>137345.5954340559</v>
      </c>
      <c r="P5" s="80">
        <f>'2.1'!U25</f>
        <v>138445.92236201809</v>
      </c>
      <c r="Q5" s="80">
        <f>'2.1'!V25</f>
        <v>186336.50477142504</v>
      </c>
      <c r="R5" s="80">
        <f>'2.1'!W25</f>
        <v>182548.58973593914</v>
      </c>
      <c r="S5" s="80">
        <f>'2.1'!X25</f>
        <v>209829.73228682904</v>
      </c>
      <c r="T5" s="1"/>
    </row>
    <row r="6" spans="1:20" ht="28.95" customHeight="1">
      <c r="A6" s="79" t="s">
        <v>50</v>
      </c>
      <c r="B6" s="80">
        <f>'2.6'!S4</f>
        <v>33593.824117520344</v>
      </c>
      <c r="C6" s="80">
        <f>'2.6'!T4</f>
        <v>35161.703972871306</v>
      </c>
      <c r="D6" s="80">
        <f>'2.6'!U4</f>
        <v>35935.737680199323</v>
      </c>
      <c r="E6" s="80">
        <f>'2.6'!V4</f>
        <v>42247.52365649421</v>
      </c>
      <c r="F6" s="80">
        <f>'2.6'!W4</f>
        <v>49638.292557791399</v>
      </c>
      <c r="G6" s="80">
        <f>'2.6'!X4</f>
        <v>53886.668803345608</v>
      </c>
      <c r="H6" s="80">
        <f>'2.6'!S23</f>
        <v>42426.568337820776</v>
      </c>
      <c r="I6" s="80">
        <f>'2.6'!T23</f>
        <v>44329.75752670467</v>
      </c>
      <c r="J6" s="80">
        <f>'2.6'!U23</f>
        <v>44406.193229703757</v>
      </c>
      <c r="K6" s="80">
        <f>'2.6'!V23</f>
        <v>52580.928311224103</v>
      </c>
      <c r="L6" s="80">
        <f>'2.6'!W23</f>
        <v>63327.080219133873</v>
      </c>
      <c r="M6" s="80">
        <f>'2.6'!X23</f>
        <v>68357.909418147174</v>
      </c>
      <c r="N6" s="80">
        <f>'2.6'!S25</f>
        <v>34493.119723926611</v>
      </c>
      <c r="O6" s="80">
        <f>'2.6'!T25</f>
        <v>34177.048370486737</v>
      </c>
      <c r="P6" s="80">
        <f>'2.6'!U25</f>
        <v>34065.982020411684</v>
      </c>
      <c r="Q6" s="80">
        <f>'2.6'!V25</f>
        <v>45353.813299481269</v>
      </c>
      <c r="R6" s="80">
        <f>'2.6'!W25</f>
        <v>47619.47473812064</v>
      </c>
      <c r="S6" s="80">
        <f>'2.6'!X25</f>
        <v>54732.784384124068</v>
      </c>
    </row>
    <row r="7" spans="1:20" ht="28.95" customHeight="1">
      <c r="A7" s="79" t="s">
        <v>82</v>
      </c>
      <c r="B7" s="81">
        <f>'2.2'!S4</f>
        <v>100</v>
      </c>
      <c r="C7" s="81">
        <f>'2.2'!T4</f>
        <v>100</v>
      </c>
      <c r="D7" s="81">
        <f>'2.2'!U4</f>
        <v>100</v>
      </c>
      <c r="E7" s="81">
        <f>'2.2'!V4</f>
        <v>100</v>
      </c>
      <c r="F7" s="81">
        <f>'2.2'!W4</f>
        <v>100</v>
      </c>
      <c r="G7" s="81">
        <f>'2.2'!X4</f>
        <v>100</v>
      </c>
      <c r="H7" s="81">
        <f>'2.2'!S23</f>
        <v>53.1</v>
      </c>
      <c r="I7" s="81">
        <f>'2.2'!T23</f>
        <v>53</v>
      </c>
      <c r="J7" s="81">
        <f>'2.2'!U23</f>
        <v>51.9</v>
      </c>
      <c r="K7" s="81">
        <f>'2.2'!V23</f>
        <v>52.3</v>
      </c>
      <c r="L7" s="81">
        <f>'2.2'!W23</f>
        <v>53.3</v>
      </c>
      <c r="M7" s="81">
        <f>'2.2'!X23</f>
        <v>53</v>
      </c>
      <c r="N7" s="81">
        <f>'2.2'!S25</f>
        <v>2</v>
      </c>
      <c r="O7" s="81">
        <f>'2.2'!T25</f>
        <v>1.9</v>
      </c>
      <c r="P7" s="81">
        <f>'2.2'!U25</f>
        <v>1.8</v>
      </c>
      <c r="Q7" s="81">
        <f>'2.2'!V25</f>
        <v>2.1</v>
      </c>
      <c r="R7" s="81">
        <f>'2.2'!W25</f>
        <v>1.8</v>
      </c>
      <c r="S7" s="81">
        <f>'2.2'!X25</f>
        <v>1.9</v>
      </c>
    </row>
  </sheetData>
  <mergeCells count="4">
    <mergeCell ref="N3:S3"/>
    <mergeCell ref="H3:M3"/>
    <mergeCell ref="B3:G3"/>
    <mergeCell ref="A3:A4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BA7DA0-86CA-4335-8BE8-426D1ACCD5FE}">
  <dimension ref="A1:AV31"/>
  <sheetViews>
    <sheetView workbookViewId="0">
      <selection activeCell="O16" sqref="O16"/>
    </sheetView>
  </sheetViews>
  <sheetFormatPr defaultRowHeight="14.4"/>
  <cols>
    <col min="1" max="1" width="23.5546875" customWidth="1"/>
    <col min="2" max="2" width="4" bestFit="1" customWidth="1"/>
    <col min="3" max="16" width="9.5546875" customWidth="1"/>
    <col min="18" max="18" width="6.6640625" customWidth="1"/>
    <col min="19" max="32" width="5" customWidth="1"/>
  </cols>
  <sheetData>
    <row r="1" spans="1:48">
      <c r="A1" s="6" t="s">
        <v>105</v>
      </c>
    </row>
    <row r="4" spans="1:48">
      <c r="A4" t="s">
        <v>0</v>
      </c>
      <c r="C4">
        <v>2010</v>
      </c>
      <c r="D4">
        <v>2011</v>
      </c>
      <c r="E4">
        <v>2012</v>
      </c>
      <c r="F4">
        <v>2013</v>
      </c>
      <c r="G4">
        <v>2014</v>
      </c>
      <c r="H4">
        <v>2015</v>
      </c>
      <c r="I4">
        <v>2016</v>
      </c>
      <c r="J4">
        <v>2017</v>
      </c>
      <c r="K4">
        <v>2018</v>
      </c>
      <c r="L4">
        <v>2019</v>
      </c>
      <c r="M4">
        <v>2020</v>
      </c>
      <c r="N4">
        <v>2021</v>
      </c>
      <c r="O4">
        <v>2022</v>
      </c>
      <c r="P4">
        <v>2023</v>
      </c>
      <c r="R4" s="63" t="s">
        <v>84</v>
      </c>
      <c r="S4" s="64">
        <v>2010</v>
      </c>
      <c r="T4" s="64">
        <v>2011</v>
      </c>
      <c r="U4" s="64">
        <v>2012</v>
      </c>
      <c r="V4" s="64">
        <v>2013</v>
      </c>
      <c r="W4" s="64">
        <v>2014</v>
      </c>
      <c r="X4" s="64">
        <v>2015</v>
      </c>
      <c r="Y4" s="64">
        <v>2016</v>
      </c>
      <c r="Z4" s="64">
        <v>2017</v>
      </c>
      <c r="AA4" s="64">
        <v>2018</v>
      </c>
      <c r="AB4" s="65">
        <v>2019</v>
      </c>
      <c r="AC4" s="64">
        <v>2020</v>
      </c>
      <c r="AD4" s="64">
        <v>2021</v>
      </c>
      <c r="AE4" s="64">
        <v>2022</v>
      </c>
      <c r="AF4" s="66">
        <v>2023</v>
      </c>
      <c r="AI4">
        <v>2010</v>
      </c>
      <c r="AJ4">
        <v>2011</v>
      </c>
      <c r="AK4">
        <v>2012</v>
      </c>
      <c r="AL4">
        <v>2013</v>
      </c>
      <c r="AM4">
        <v>2014</v>
      </c>
      <c r="AN4">
        <v>2015</v>
      </c>
      <c r="AO4">
        <v>2016</v>
      </c>
      <c r="AP4">
        <v>2017</v>
      </c>
      <c r="AQ4">
        <v>2018</v>
      </c>
      <c r="AR4">
        <v>2019</v>
      </c>
      <c r="AS4">
        <v>2020</v>
      </c>
      <c r="AT4">
        <v>2021</v>
      </c>
      <c r="AU4">
        <v>2022</v>
      </c>
      <c r="AV4">
        <v>2023</v>
      </c>
    </row>
    <row r="5" spans="1:48">
      <c r="A5" t="s">
        <v>3</v>
      </c>
      <c r="B5" t="s">
        <v>53</v>
      </c>
      <c r="C5" s="12">
        <f>SUMIF('2.6'!$B$4:$B$36,'T3'!$A5,'2.6'!K$4:K$36)</f>
        <v>15320.648229651517</v>
      </c>
      <c r="D5" s="12">
        <f>SUMIF('2.6'!$B$4:$B$36,'T3'!$A5,'2.6'!L$4:L$36)</f>
        <v>17491.596256896039</v>
      </c>
      <c r="E5" s="12">
        <f>SUMIF('2.6'!$B$4:$B$36,'T3'!$A5,'2.6'!M$4:M$36)</f>
        <v>18938.686786720096</v>
      </c>
      <c r="F5" s="12">
        <f>SUMIF('2.6'!$B$4:$B$36,'T3'!$A5,'2.6'!N$4:N$36)</f>
        <v>18007.846558321522</v>
      </c>
      <c r="G5" s="12">
        <f>SUMIF('2.6'!$B$4:$B$36,'T3'!$A5,'2.6'!O$4:O$36)</f>
        <v>19462.612886473395</v>
      </c>
      <c r="H5" s="12">
        <f>SUMIF('2.6'!$B$4:$B$36,'T3'!$A5,'2.6'!P$4:P$36)</f>
        <v>20678.232093077531</v>
      </c>
      <c r="I5" s="12">
        <f>SUMIF('2.6'!$B$4:$B$36,'T3'!$A5,'2.6'!Q$4:Q$36)</f>
        <v>22078.455002254192</v>
      </c>
      <c r="J5" s="12">
        <f>SUMIF('2.6'!$B$4:$B$36,'T3'!$A5,'2.6'!R$4:R$36)</f>
        <v>24098.148558978748</v>
      </c>
      <c r="K5" s="12">
        <f>SUMIF('2.6'!$B$4:$B$36,'T3'!$A5,'2.6'!S$4:S$36)</f>
        <v>25554.312462335194</v>
      </c>
      <c r="L5" s="12">
        <f>SUMIF('2.6'!$B$4:$B$36,'T3'!$A5,'2.6'!T$4:T$36)</f>
        <v>26497.115336682302</v>
      </c>
      <c r="M5" s="12">
        <f>SUMIF('2.6'!$B$4:$B$36,'T3'!$A5,'2.6'!U$4:U$36)</f>
        <v>28722.454968764359</v>
      </c>
      <c r="N5" s="12">
        <f>SUMIF('2.6'!$B$4:$B$36,'T3'!$A5,'2.6'!V$4:V$36)</f>
        <v>32044.731289507858</v>
      </c>
      <c r="O5" s="12">
        <f>SUMIF('2.6'!$B$4:$B$36,'T3'!$A5,'2.6'!W$4:W$36)</f>
        <v>42248.436139799851</v>
      </c>
      <c r="P5" s="12">
        <f>SUMIF('2.6'!$B$4:$B$36,'T3'!$A5,'2.6'!X$4:X$36)</f>
        <v>48353.384775048748</v>
      </c>
      <c r="R5" s="67">
        <v>1</v>
      </c>
      <c r="S5" s="68" t="str">
        <f>VLOOKUP(LARGE(C$5:C$31,$R5),CHOOSE({1,2},C$5:C$31,$B$5:$B$31),2,0)</f>
        <v>DF</v>
      </c>
      <c r="T5" s="68" t="str">
        <f>VLOOKUP(LARGE(D$5:D$31,$R5),CHOOSE({1,2},D$5:D$31,$B$5:$B$31),2,0)</f>
        <v>DF</v>
      </c>
      <c r="U5" s="68" t="str">
        <f>VLOOKUP(LARGE(E$5:E$31,$R5),CHOOSE({1,2},E$5:E$31,$B$5:$B$31),2,0)</f>
        <v>DF</v>
      </c>
      <c r="V5" s="68" t="str">
        <f>VLOOKUP(LARGE(F$5:F$31,$R5),CHOOSE({1,2},F$5:F$31,$B$5:$B$31),2,0)</f>
        <v>DF</v>
      </c>
      <c r="W5" s="68" t="str">
        <f>VLOOKUP(LARGE(G$5:G$31,$R5),CHOOSE({1,2},G$5:G$31,$B$5:$B$31),2,0)</f>
        <v>DF</v>
      </c>
      <c r="X5" s="68" t="str">
        <f>VLOOKUP(LARGE(H$5:H$31,$R5),CHOOSE({1,2},H$5:H$31,$B$5:$B$31),2,0)</f>
        <v>DF</v>
      </c>
      <c r="Y5" s="68" t="str">
        <f>VLOOKUP(LARGE(I$5:I$31,$R5),CHOOSE({1,2},I$5:I$31,$B$5:$B$31),2,0)</f>
        <v>DF</v>
      </c>
      <c r="Z5" s="68" t="str">
        <f>VLOOKUP(LARGE(J$5:J$31,$R5),CHOOSE({1,2},J$5:J$31,$B$5:$B$31),2,0)</f>
        <v>DF</v>
      </c>
      <c r="AA5" s="68" t="str">
        <f>VLOOKUP(LARGE(K$5:K$31,$R5),CHOOSE({1,2},K$5:K$31,$B$5:$B$31),2,0)</f>
        <v>DF</v>
      </c>
      <c r="AB5" s="68" t="str">
        <f>VLOOKUP(LARGE(L$5:L$31,$R5),CHOOSE({1,2},L$5:L$31,$B$5:$B$31),2,0)</f>
        <v>DF</v>
      </c>
      <c r="AC5" s="68" t="str">
        <f>VLOOKUP(LARGE(M$5:M$31,$R5),CHOOSE({1,2},M$5:M$31,$B$5:$B$31),2,0)</f>
        <v>DF</v>
      </c>
      <c r="AD5" s="68" t="str">
        <f>VLOOKUP(LARGE(N$5:N$31,$R5),CHOOSE({1,2},N$5:N$31,$B$5:$B$31),2,0)</f>
        <v>DF</v>
      </c>
      <c r="AE5" s="68" t="str">
        <f>VLOOKUP(LARGE(O$5:O$31,$R5),CHOOSE({1,2},O$5:O$31,$B$5:$B$31),2,0)</f>
        <v>DF</v>
      </c>
      <c r="AF5" s="68" t="str">
        <f>VLOOKUP(LARGE(P$5:P$31,$R5),CHOOSE({1,2},P$5:P$31,$B$5:$B$31),2,0)</f>
        <v>DF</v>
      </c>
      <c r="AH5" t="s">
        <v>53</v>
      </c>
      <c r="AI5">
        <f>_xlfn.RANK.EQ(C5,C$5:C$31,0)</f>
        <v>13</v>
      </c>
      <c r="AJ5">
        <f t="shared" ref="AJ5:AV5" si="0">_xlfn.RANK.EQ(D5,D$5:D$31,0)</f>
        <v>13</v>
      </c>
      <c r="AK5">
        <f t="shared" si="0"/>
        <v>13</v>
      </c>
      <c r="AL5">
        <f t="shared" si="0"/>
        <v>14</v>
      </c>
      <c r="AM5">
        <f t="shared" si="0"/>
        <v>14</v>
      </c>
      <c r="AN5">
        <f t="shared" si="0"/>
        <v>13</v>
      </c>
      <c r="AO5">
        <f t="shared" si="0"/>
        <v>13</v>
      </c>
      <c r="AP5">
        <f t="shared" si="0"/>
        <v>12</v>
      </c>
      <c r="AQ5">
        <f t="shared" si="0"/>
        <v>12</v>
      </c>
      <c r="AR5">
        <f t="shared" si="0"/>
        <v>12</v>
      </c>
      <c r="AS5">
        <f t="shared" si="0"/>
        <v>12</v>
      </c>
      <c r="AT5">
        <f t="shared" si="0"/>
        <v>13</v>
      </c>
      <c r="AU5">
        <f t="shared" si="0"/>
        <v>12</v>
      </c>
      <c r="AV5">
        <f t="shared" si="0"/>
        <v>10</v>
      </c>
    </row>
    <row r="6" spans="1:48">
      <c r="A6" t="s">
        <v>4</v>
      </c>
      <c r="B6" t="s">
        <v>54</v>
      </c>
      <c r="C6" s="12">
        <f>SUMIF('2.6'!$B$4:$B$36,'T3'!$A6,'2.6'!K$4:K$36)</f>
        <v>11384.327529185886</v>
      </c>
      <c r="D6" s="12">
        <f>SUMIF('2.6'!$B$4:$B$36,'T3'!$A6,'2.6'!L$4:L$36)</f>
        <v>11990.355871924812</v>
      </c>
      <c r="E6" s="12">
        <f>SUMIF('2.6'!$B$4:$B$36,'T3'!$A6,'2.6'!M$4:M$36)</f>
        <v>13360.716600283895</v>
      </c>
      <c r="F6" s="12">
        <f>SUMIF('2.6'!$B$4:$B$36,'T3'!$A6,'2.6'!N$4:N$36)</f>
        <v>14777.175686172379</v>
      </c>
      <c r="G6" s="12">
        <f>SUMIF('2.6'!$B$4:$B$36,'T3'!$A6,'2.6'!O$4:O$36)</f>
        <v>17034.148330112446</v>
      </c>
      <c r="H6" s="12">
        <f>SUMIF('2.6'!$B$4:$B$36,'T3'!$A6,'2.6'!P$4:P$36)</f>
        <v>16954.052764408865</v>
      </c>
      <c r="I6" s="12">
        <f>SUMIF('2.6'!$B$4:$B$36,'T3'!$A6,'2.6'!Q$4:Q$36)</f>
        <v>16841.507185141378</v>
      </c>
      <c r="J6" s="12">
        <f>SUMIF('2.6'!$B$4:$B$36,'T3'!$A6,'2.6'!R$4:R$36)</f>
        <v>17204.211322460145</v>
      </c>
      <c r="K6" s="12">
        <f>SUMIF('2.6'!$B$4:$B$36,'T3'!$A6,'2.6'!S$4:S$36)</f>
        <v>17636.880111054506</v>
      </c>
      <c r="L6" s="12">
        <f>SUMIF('2.6'!$B$4:$B$36,'T3'!$A6,'2.6'!T$4:T$36)</f>
        <v>17722.413717295985</v>
      </c>
      <c r="M6" s="12">
        <f>SUMIF('2.6'!$B$4:$B$36,'T3'!$A6,'2.6'!U$4:U$36)</f>
        <v>18420.260979031897</v>
      </c>
      <c r="N6" s="12">
        <f>SUMIF('2.6'!$B$4:$B$36,'T3'!$A6,'2.6'!V$4:V$36)</f>
        <v>23569.3082716877</v>
      </c>
      <c r="O6" s="12">
        <f>SUMIF('2.6'!$B$4:$B$36,'T3'!$A6,'2.6'!W$4:W$36)</f>
        <v>28524.571593403496</v>
      </c>
      <c r="P6" s="12">
        <f>SUMIF('2.6'!$B$4:$B$36,'T3'!$A6,'2.6'!X$4:X$36)</f>
        <v>31675.603859771651</v>
      </c>
      <c r="R6" s="67">
        <v>2</v>
      </c>
      <c r="S6" s="68" t="str">
        <f>VLOOKUP(LARGE(C$5:C$31,$R6),CHOOSE({1,2},C$5:C$31,$B$5:$B$31),2,0)</f>
        <v>SP</v>
      </c>
      <c r="T6" s="68" t="str">
        <f>VLOOKUP(LARGE(D$5:D$31,$R6),CHOOSE({1,2},D$5:D$31,$B$5:$B$31),2,0)</f>
        <v>SP</v>
      </c>
      <c r="U6" s="68" t="str">
        <f>VLOOKUP(LARGE(E$5:E$31,$R6),CHOOSE({1,2},E$5:E$31,$B$5:$B$31),2,0)</f>
        <v>SP</v>
      </c>
      <c r="V6" s="68" t="str">
        <f>VLOOKUP(LARGE(F$5:F$31,$R6),CHOOSE({1,2},F$5:F$31,$B$5:$B$31),2,0)</f>
        <v>SP</v>
      </c>
      <c r="W6" s="68" t="str">
        <f>VLOOKUP(LARGE(G$5:G$31,$R6),CHOOSE({1,2},G$5:G$31,$B$5:$B$31),2,0)</f>
        <v>SP</v>
      </c>
      <c r="X6" s="68" t="str">
        <f>VLOOKUP(LARGE(H$5:H$31,$R6),CHOOSE({1,2},H$5:H$31,$B$5:$B$31),2,0)</f>
        <v>SP</v>
      </c>
      <c r="Y6" s="68" t="str">
        <f>VLOOKUP(LARGE(I$5:I$31,$R6),CHOOSE({1,2},I$5:I$31,$B$5:$B$31),2,0)</f>
        <v>SP</v>
      </c>
      <c r="Z6" s="68" t="str">
        <f>VLOOKUP(LARGE(J$5:J$31,$R6),CHOOSE({1,2},J$5:J$31,$B$5:$B$31),2,0)</f>
        <v>SP</v>
      </c>
      <c r="AA6" s="68" t="str">
        <f>VLOOKUP(LARGE(K$5:K$31,$R6),CHOOSE({1,2},K$5:K$31,$B$5:$B$31),2,0)</f>
        <v>SP</v>
      </c>
      <c r="AB6" s="68" t="str">
        <f>VLOOKUP(LARGE(L$5:L$31,$R6),CHOOSE({1,2},L$5:L$31,$B$5:$B$31),2,0)</f>
        <v>SP</v>
      </c>
      <c r="AC6" s="68" t="str">
        <f>VLOOKUP(LARGE(M$5:M$31,$R6),CHOOSE({1,2},M$5:M$31,$B$5:$B$31),2,0)</f>
        <v>SP</v>
      </c>
      <c r="AD6" s="68" t="str">
        <f>VLOOKUP(LARGE(N$5:N$31,$R6),CHOOSE({1,2},N$5:N$31,$B$5:$B$31),2,0)</f>
        <v>MT</v>
      </c>
      <c r="AE6" s="68" t="str">
        <f>VLOOKUP(LARGE(O$5:O$31,$R6),CHOOSE({1,2},O$5:O$31,$B$5:$B$31),2,0)</f>
        <v>RJ</v>
      </c>
      <c r="AF6" s="68" t="str">
        <f>VLOOKUP(LARGE(P$5:P$31,$R6),CHOOSE({1,2},P$5:P$31,$B$5:$B$31),2,0)</f>
        <v>SP</v>
      </c>
      <c r="AH6" t="s">
        <v>54</v>
      </c>
      <c r="AI6">
        <f t="shared" ref="AI6:AI31" si="1">_xlfn.RANK.EQ(C6,C$5:C$31,0)</f>
        <v>19</v>
      </c>
      <c r="AJ6">
        <f t="shared" ref="AJ6:AJ31" si="2">_xlfn.RANK.EQ(D6,D$5:D$31,0)</f>
        <v>21</v>
      </c>
      <c r="AK6">
        <f t="shared" ref="AK6:AK31" si="3">_xlfn.RANK.EQ(E6,E$5:E$31,0)</f>
        <v>21</v>
      </c>
      <c r="AL6">
        <f t="shared" ref="AL6:AL31" si="4">_xlfn.RANK.EQ(F6,F$5:F$31,0)</f>
        <v>21</v>
      </c>
      <c r="AM6">
        <f t="shared" ref="AM6:AM31" si="5">_xlfn.RANK.EQ(G6,G$5:G$31,0)</f>
        <v>17</v>
      </c>
      <c r="AN6">
        <f t="shared" ref="AN6:AN31" si="6">_xlfn.RANK.EQ(H6,H$5:H$31,0)</f>
        <v>18</v>
      </c>
      <c r="AO6">
        <f t="shared" ref="AO6:AO31" si="7">_xlfn.RANK.EQ(I6,I$5:I$31,0)</f>
        <v>21</v>
      </c>
      <c r="AP6">
        <f t="shared" ref="AP6:AP31" si="8">_xlfn.RANK.EQ(J6,J$5:J$31,0)</f>
        <v>22</v>
      </c>
      <c r="AQ6">
        <f t="shared" ref="AQ6:AQ31" si="9">_xlfn.RANK.EQ(K6,K$5:K$31,0)</f>
        <v>22</v>
      </c>
      <c r="AR6">
        <f t="shared" ref="AR6:AV31" si="10">_xlfn.RANK.EQ(L6,L$5:L$31,0)</f>
        <v>23</v>
      </c>
      <c r="AS6">
        <f t="shared" si="10"/>
        <v>23</v>
      </c>
      <c r="AT6">
        <f t="shared" si="10"/>
        <v>17</v>
      </c>
      <c r="AU6">
        <f t="shared" si="10"/>
        <v>18</v>
      </c>
      <c r="AV6">
        <f t="shared" si="10"/>
        <v>17</v>
      </c>
    </row>
    <row r="7" spans="1:48">
      <c r="A7" t="s">
        <v>5</v>
      </c>
      <c r="B7" t="s">
        <v>55</v>
      </c>
      <c r="C7" s="12">
        <f>SUMIF('2.6'!$B$4:$B$36,'T3'!$A7,'2.6'!K$4:K$36)</f>
        <v>17488.717170271746</v>
      </c>
      <c r="D7" s="12">
        <f>SUMIF('2.6'!$B$4:$B$36,'T3'!$A7,'2.6'!L$4:L$36)</f>
        <v>19990.577973146879</v>
      </c>
      <c r="E7" s="12">
        <f>SUMIF('2.6'!$B$4:$B$36,'T3'!$A7,'2.6'!M$4:M$36)</f>
        <v>20117.795166911128</v>
      </c>
      <c r="F7" s="12">
        <f>SUMIF('2.6'!$B$4:$B$36,'T3'!$A7,'2.6'!N$4:N$36)</f>
        <v>21810.1249887351</v>
      </c>
      <c r="G7" s="12">
        <f>SUMIF('2.6'!$B$4:$B$36,'T3'!$A7,'2.6'!O$4:O$36)</f>
        <v>22373.359247137916</v>
      </c>
      <c r="H7" s="12">
        <f>SUMIF('2.6'!$B$4:$B$36,'T3'!$A7,'2.6'!P$4:P$36)</f>
        <v>21980.90366953543</v>
      </c>
      <c r="I7" s="12">
        <f>SUMIF('2.6'!$B$4:$B$36,'T3'!$A7,'2.6'!Q$4:Q$36)</f>
        <v>22250.672529894557</v>
      </c>
      <c r="J7" s="12">
        <f>SUMIF('2.6'!$B$4:$B$36,'T3'!$A7,'2.6'!R$4:R$36)</f>
        <v>22945.139700834858</v>
      </c>
      <c r="K7" s="12">
        <f>SUMIF('2.6'!$B$4:$B$36,'T3'!$A7,'2.6'!S$4:S$36)</f>
        <v>24532.903299954698</v>
      </c>
      <c r="L7" s="12">
        <f>SUMIF('2.6'!$B$4:$B$36,'T3'!$A7,'2.6'!T$4:T$36)</f>
        <v>26101.715317649629</v>
      </c>
      <c r="M7" s="12">
        <f>SUMIF('2.6'!$B$4:$B$36,'T3'!$A7,'2.6'!U$4:U$36)</f>
        <v>27572.962275140671</v>
      </c>
      <c r="N7" s="12">
        <f>SUMIF('2.6'!$B$4:$B$36,'T3'!$A7,'2.6'!V$4:V$36)</f>
        <v>30803.557794075758</v>
      </c>
      <c r="O7" s="12">
        <f>SUMIF('2.6'!$B$4:$B$36,'T3'!$A7,'2.6'!W$4:W$36)</f>
        <v>36826.69891766111</v>
      </c>
      <c r="P7" s="12">
        <f>SUMIF('2.6'!$B$4:$B$36,'T3'!$A7,'2.6'!X$4:X$36)</f>
        <v>41047.910182169122</v>
      </c>
      <c r="R7" s="67">
        <v>3</v>
      </c>
      <c r="S7" s="68" t="str">
        <f>VLOOKUP(LARGE(C$5:C$31,$R7),CHOOSE({1,2},C$5:C$31,$B$5:$B$31),2,0)</f>
        <v>RJ</v>
      </c>
      <c r="T7" s="68" t="str">
        <f>VLOOKUP(LARGE(D$5:D$31,$R7),CHOOSE({1,2},D$5:D$31,$B$5:$B$31),2,0)</f>
        <v>RJ</v>
      </c>
      <c r="U7" s="68" t="str">
        <f>VLOOKUP(LARGE(E$5:E$31,$R7),CHOOSE({1,2},E$5:E$31,$B$5:$B$31),2,0)</f>
        <v>RJ</v>
      </c>
      <c r="V7" s="68" t="str">
        <f>VLOOKUP(LARGE(F$5:F$31,$R7),CHOOSE({1,2},F$5:F$31,$B$5:$B$31),2,0)</f>
        <v>RJ</v>
      </c>
      <c r="W7" s="68" t="str">
        <f>VLOOKUP(LARGE(G$5:G$31,$R7),CHOOSE({1,2},G$5:G$31,$B$5:$B$31),2,0)</f>
        <v>RJ</v>
      </c>
      <c r="X7" s="68" t="str">
        <f>VLOOKUP(LARGE(H$5:H$31,$R7),CHOOSE({1,2},H$5:H$31,$B$5:$B$31),2,0)</f>
        <v>RJ</v>
      </c>
      <c r="Y7" s="68" t="str">
        <f>VLOOKUP(LARGE(I$5:I$31,$R7),CHOOSE({1,2},I$5:I$31,$B$5:$B$31),2,0)</f>
        <v>RJ</v>
      </c>
      <c r="Z7" s="68" t="str">
        <f>VLOOKUP(LARGE(J$5:J$31,$R7),CHOOSE({1,2},J$5:J$31,$B$5:$B$31),2,0)</f>
        <v>RJ</v>
      </c>
      <c r="AA7" s="68" t="str">
        <f>VLOOKUP(LARGE(K$5:K$31,$R7),CHOOSE({1,2},K$5:K$31,$B$5:$B$31),2,0)</f>
        <v>RJ</v>
      </c>
      <c r="AB7" s="68" t="str">
        <f>VLOOKUP(LARGE(L$5:L$31,$R7),CHOOSE({1,2},L$5:L$31,$B$5:$B$31),2,0)</f>
        <v>RJ</v>
      </c>
      <c r="AC7" s="68" t="str">
        <f>VLOOKUP(LARGE(M$5:M$31,$R7),CHOOSE({1,2},M$5:M$31,$B$5:$B$31),2,0)</f>
        <v>MT</v>
      </c>
      <c r="AD7" s="68" t="str">
        <f>VLOOKUP(LARGE(N$5:N$31,$R7),CHOOSE({1,2},N$5:N$31,$B$5:$B$31),2,0)</f>
        <v>SC</v>
      </c>
      <c r="AE7" s="68" t="str">
        <f>VLOOKUP(LARGE(O$5:O$31,$R7),CHOOSE({1,2},O$5:O$31,$B$5:$B$31),2,0)</f>
        <v>SP</v>
      </c>
      <c r="AF7" s="68" t="str">
        <f>VLOOKUP(LARGE(P$5:P$31,$R7),CHOOSE({1,2},P$5:P$31,$B$5:$B$31),2,0)</f>
        <v>MT</v>
      </c>
      <c r="AH7" t="s">
        <v>55</v>
      </c>
      <c r="AI7">
        <f t="shared" si="1"/>
        <v>12</v>
      </c>
      <c r="AJ7">
        <f t="shared" si="2"/>
        <v>11</v>
      </c>
      <c r="AK7">
        <f t="shared" si="3"/>
        <v>12</v>
      </c>
      <c r="AL7">
        <f t="shared" si="4"/>
        <v>12</v>
      </c>
      <c r="AM7">
        <f t="shared" si="5"/>
        <v>12</v>
      </c>
      <c r="AN7">
        <f t="shared" si="6"/>
        <v>12</v>
      </c>
      <c r="AO7">
        <f t="shared" si="7"/>
        <v>12</v>
      </c>
      <c r="AP7">
        <f t="shared" si="8"/>
        <v>14</v>
      </c>
      <c r="AQ7">
        <f t="shared" si="9"/>
        <v>13</v>
      </c>
      <c r="AR7">
        <f t="shared" si="10"/>
        <v>13</v>
      </c>
      <c r="AS7">
        <f t="shared" si="10"/>
        <v>13</v>
      </c>
      <c r="AT7">
        <f t="shared" si="10"/>
        <v>14</v>
      </c>
      <c r="AU7">
        <f t="shared" si="10"/>
        <v>14</v>
      </c>
      <c r="AV7">
        <f t="shared" si="10"/>
        <v>14</v>
      </c>
    </row>
    <row r="8" spans="1:48">
      <c r="A8" t="s">
        <v>6</v>
      </c>
      <c r="B8" t="s">
        <v>66</v>
      </c>
      <c r="C8" s="12">
        <f>SUMIF('2.6'!$B$4:$B$36,'T3'!$A8,'2.6'!K$4:K$36)</f>
        <v>14713.548782862728</v>
      </c>
      <c r="D8" s="12">
        <f>SUMIF('2.6'!$B$4:$B$36,'T3'!$A8,'2.6'!L$4:L$36)</f>
        <v>15871.957378067707</v>
      </c>
      <c r="E8" s="12">
        <f>SUMIF('2.6'!$B$4:$B$36,'T3'!$A8,'2.6'!M$4:M$36)</f>
        <v>16424.010519312389</v>
      </c>
      <c r="F8" s="12">
        <f>SUMIF('2.6'!$B$4:$B$36,'T3'!$A8,'2.6'!N$4:N$36)</f>
        <v>18461.87709561372</v>
      </c>
      <c r="G8" s="12">
        <f>SUMIF('2.6'!$B$4:$B$36,'T3'!$A8,'2.6'!O$4:O$36)</f>
        <v>19608.404922302296</v>
      </c>
      <c r="H8" s="12">
        <f>SUMIF('2.6'!$B$4:$B$36,'T3'!$A8,'2.6'!P$4:P$36)</f>
        <v>20256.306320410906</v>
      </c>
      <c r="I8" s="12">
        <f>SUMIF('2.6'!$B$4:$B$36,'T3'!$A8,'2.6'!Q$4:Q$36)</f>
        <v>21416.989730775687</v>
      </c>
      <c r="J8" s="12">
        <f>SUMIF('2.6'!$B$4:$B$36,'T3'!$A8,'2.6'!R$4:R$36)</f>
        <v>23160.878979898687</v>
      </c>
      <c r="K8" s="12">
        <f>SUMIF('2.6'!$B$4:$B$36,'T3'!$A8,'2.6'!S$4:S$36)</f>
        <v>23188.917392914114</v>
      </c>
      <c r="L8" s="12">
        <f>SUMIF('2.6'!$B$4:$B$36,'T3'!$A8,'2.6'!T$4:T$36)</f>
        <v>23593.838382390204</v>
      </c>
      <c r="M8" s="12">
        <f>SUMIF('2.6'!$B$4:$B$36,'T3'!$A8,'2.6'!U$4:U$36)</f>
        <v>25387.766260073724</v>
      </c>
      <c r="N8" s="12">
        <f>SUMIF('2.6'!$B$4:$B$36,'T3'!$A8,'2.6'!V$4:V$36)</f>
        <v>27887.570018341918</v>
      </c>
      <c r="O8" s="12">
        <f>SUMIF('2.6'!$B$4:$B$36,'T3'!$A8,'2.6'!W$4:W$36)</f>
        <v>33152.98186677412</v>
      </c>
      <c r="P8" s="12">
        <f>SUMIF('2.6'!$B$4:$B$36,'T3'!$A8,'2.6'!X$4:X$36)</f>
        <v>39460.544819002884</v>
      </c>
      <c r="R8" s="67">
        <v>4</v>
      </c>
      <c r="S8" s="68" t="str">
        <f>VLOOKUP(LARGE(C$5:C$31,$R8),CHOOSE({1,2},C$5:C$31,$B$5:$B$31),2,0)</f>
        <v>SC</v>
      </c>
      <c r="T8" s="71" t="str">
        <f>VLOOKUP(LARGE(D$5:D$31,$R8),CHOOSE({1,2},D$5:D$31,$B$5:$B$31),2,0)</f>
        <v>ES</v>
      </c>
      <c r="U8" s="71" t="str">
        <f>VLOOKUP(LARGE(E$5:E$31,$R8),CHOOSE({1,2},E$5:E$31,$B$5:$B$31),2,0)</f>
        <v>ES</v>
      </c>
      <c r="V8" s="68" t="str">
        <f>VLOOKUP(LARGE(F$5:F$31,$R8),CHOOSE({1,2},F$5:F$31,$B$5:$B$31),2,0)</f>
        <v>SC</v>
      </c>
      <c r="W8" s="68" t="str">
        <f>VLOOKUP(LARGE(G$5:G$31,$R8),CHOOSE({1,2},G$5:G$31,$B$5:$B$31),2,0)</f>
        <v>SC</v>
      </c>
      <c r="X8" s="68" t="str">
        <f>VLOOKUP(LARGE(H$5:H$31,$R8),CHOOSE({1,2},H$5:H$31,$B$5:$B$31),2,0)</f>
        <v>SC</v>
      </c>
      <c r="Y8" s="68" t="str">
        <f>VLOOKUP(LARGE(I$5:I$31,$R8),CHOOSE({1,2},I$5:I$31,$B$5:$B$31),2,0)</f>
        <v>MT</v>
      </c>
      <c r="Z8" s="68" t="str">
        <f>VLOOKUP(LARGE(J$5:J$31,$R8),CHOOSE({1,2},J$5:J$31,$B$5:$B$31),2,0)</f>
        <v>SC</v>
      </c>
      <c r="AA8" s="68" t="str">
        <f>VLOOKUP(LARGE(K$5:K$31,$R8),CHOOSE({1,2},K$5:K$31,$B$5:$B$31),2,0)</f>
        <v>SC</v>
      </c>
      <c r="AB8" s="68" t="str">
        <f>VLOOKUP(LARGE(L$5:L$31,$R8),CHOOSE({1,2},L$5:L$31,$B$5:$B$31),2,0)</f>
        <v>SC</v>
      </c>
      <c r="AC8" s="68" t="str">
        <f>VLOOKUP(LARGE(M$5:M$31,$R8),CHOOSE({1,2},M$5:M$31,$B$5:$B$31),2,0)</f>
        <v>SC</v>
      </c>
      <c r="AD8" s="68" t="str">
        <f>VLOOKUP(LARGE(N$5:N$31,$R8),CHOOSE({1,2},N$5:N$31,$B$5:$B$31),2,0)</f>
        <v>SP</v>
      </c>
      <c r="AE8" s="68" t="str">
        <f>VLOOKUP(LARGE(O$5:O$31,$R8),CHOOSE({1,2},O$5:O$31,$B$5:$B$31),2,0)</f>
        <v>MT</v>
      </c>
      <c r="AF8" s="68" t="str">
        <f>VLOOKUP(LARGE(P$5:P$31,$R8),CHOOSE({1,2},P$5:P$31,$B$5:$B$31),2,0)</f>
        <v>RJ</v>
      </c>
      <c r="AH8" t="s">
        <v>66</v>
      </c>
      <c r="AI8">
        <f t="shared" si="1"/>
        <v>14</v>
      </c>
      <c r="AJ8">
        <f t="shared" si="2"/>
        <v>14</v>
      </c>
      <c r="AK8">
        <f t="shared" si="3"/>
        <v>14</v>
      </c>
      <c r="AL8">
        <f t="shared" si="4"/>
        <v>13</v>
      </c>
      <c r="AM8">
        <f t="shared" si="5"/>
        <v>13</v>
      </c>
      <c r="AN8">
        <f t="shared" si="6"/>
        <v>14</v>
      </c>
      <c r="AO8">
        <f t="shared" si="7"/>
        <v>14</v>
      </c>
      <c r="AP8">
        <f t="shared" si="8"/>
        <v>13</v>
      </c>
      <c r="AQ8">
        <f t="shared" si="9"/>
        <v>14</v>
      </c>
      <c r="AR8">
        <f t="shared" si="10"/>
        <v>15</v>
      </c>
      <c r="AS8">
        <f t="shared" si="10"/>
        <v>15</v>
      </c>
      <c r="AT8">
        <f t="shared" si="10"/>
        <v>16</v>
      </c>
      <c r="AU8">
        <f t="shared" si="10"/>
        <v>15</v>
      </c>
      <c r="AV8">
        <f t="shared" si="10"/>
        <v>15</v>
      </c>
    </row>
    <row r="9" spans="1:48">
      <c r="A9" t="s">
        <v>7</v>
      </c>
      <c r="B9" t="s">
        <v>56</v>
      </c>
      <c r="C9" s="12">
        <f>SUMIF('2.6'!$B$4:$B$36,'T3'!$A9,'2.6'!K$4:K$36)</f>
        <v>10874.907101536108</v>
      </c>
      <c r="D9" s="12">
        <f>SUMIF('2.6'!$B$4:$B$36,'T3'!$A9,'2.6'!L$4:L$36)</f>
        <v>12838.595548836531</v>
      </c>
      <c r="E9" s="12">
        <f>SUMIF('2.6'!$B$4:$B$36,'T3'!$A9,'2.6'!M$4:M$36)</f>
        <v>13741.423509095946</v>
      </c>
      <c r="F9" s="12">
        <f>SUMIF('2.6'!$B$4:$B$36,'T3'!$A9,'2.6'!N$4:N$36)</f>
        <v>15210.804207910795</v>
      </c>
      <c r="G9" s="12">
        <f>SUMIF('2.6'!$B$4:$B$36,'T3'!$A9,'2.6'!O$4:O$36)</f>
        <v>15430.532294358225</v>
      </c>
      <c r="H9" s="12">
        <f>SUMIF('2.6'!$B$4:$B$36,'T3'!$A9,'2.6'!P$4:P$36)</f>
        <v>16011.950552297294</v>
      </c>
      <c r="I9" s="12">
        <f>SUMIF('2.6'!$B$4:$B$36,'T3'!$A9,'2.6'!Q$4:Q$36)</f>
        <v>16694.321513975403</v>
      </c>
      <c r="J9" s="12">
        <f>SUMIF('2.6'!$B$4:$B$36,'T3'!$A9,'2.6'!R$4:R$36)</f>
        <v>18553.759507404859</v>
      </c>
      <c r="K9" s="12">
        <f>SUMIF('2.6'!$B$4:$B$36,'T3'!$A9,'2.6'!S$4:S$36)</f>
        <v>18952.212239820554</v>
      </c>
      <c r="L9" s="12">
        <f>SUMIF('2.6'!$B$4:$B$36,'T3'!$A9,'2.6'!T$4:T$36)</f>
        <v>20734.60219586084</v>
      </c>
      <c r="M9" s="12">
        <f>SUMIF('2.6'!$B$4:$B$36,'T3'!$A9,'2.6'!U$4:U$36)</f>
        <v>24846.616002860323</v>
      </c>
      <c r="N9" s="12">
        <f>SUMIF('2.6'!$B$4:$B$36,'T3'!$A9,'2.6'!V$4:V$36)</f>
        <v>29953.431114936255</v>
      </c>
      <c r="O9" s="12">
        <f>SUMIF('2.6'!$B$4:$B$36,'T3'!$A9,'2.6'!W$4:W$36)</f>
        <v>29095.371272239459</v>
      </c>
      <c r="P9" s="12">
        <f>SUMIF('2.6'!$B$4:$B$36,'T3'!$A9,'2.6'!X$4:X$36)</f>
        <v>31347.586782064009</v>
      </c>
      <c r="R9" s="67">
        <v>5</v>
      </c>
      <c r="S9" s="71" t="str">
        <f>VLOOKUP(LARGE(C$5:C$31,$R9),CHOOSE({1,2},C$5:C$31,$B$5:$B$31),2,0)</f>
        <v>ES</v>
      </c>
      <c r="T9" s="68" t="str">
        <f>VLOOKUP(LARGE(D$5:D$31,$R9),CHOOSE({1,2},D$5:D$31,$B$5:$B$31),2,0)</f>
        <v>SC</v>
      </c>
      <c r="U9" s="68" t="str">
        <f>VLOOKUP(LARGE(E$5:E$31,$R9),CHOOSE({1,2},E$5:E$31,$B$5:$B$31),2,0)</f>
        <v>SC</v>
      </c>
      <c r="V9" s="71" t="str">
        <f>VLOOKUP(LARGE(F$5:F$31,$R9),CHOOSE({1,2},F$5:F$31,$B$5:$B$31),2,0)</f>
        <v>ES</v>
      </c>
      <c r="W9" s="71" t="str">
        <f>VLOOKUP(LARGE(G$5:G$31,$R9),CHOOSE({1,2},G$5:G$31,$B$5:$B$31),2,0)</f>
        <v>ES</v>
      </c>
      <c r="X9" s="68" t="str">
        <f>VLOOKUP(LARGE(H$5:H$31,$R9),CHOOSE({1,2},H$5:H$31,$B$5:$B$31),2,0)</f>
        <v>RS</v>
      </c>
      <c r="Y9" s="68" t="str">
        <f>VLOOKUP(LARGE(I$5:I$31,$R9),CHOOSE({1,2},I$5:I$31,$B$5:$B$31),2,0)</f>
        <v>SC</v>
      </c>
      <c r="Z9" s="68" t="str">
        <f>VLOOKUP(LARGE(J$5:J$31,$R9),CHOOSE({1,2},J$5:J$31,$B$5:$B$31),2,0)</f>
        <v>MT</v>
      </c>
      <c r="AA9" s="68" t="str">
        <f>VLOOKUP(LARGE(K$5:K$31,$R9),CHOOSE({1,2},K$5:K$31,$B$5:$B$31),2,0)</f>
        <v>RS</v>
      </c>
      <c r="AB9" s="68" t="str">
        <f>VLOOKUP(LARGE(L$5:L$31,$R9),CHOOSE({1,2},L$5:L$31,$B$5:$B$31),2,0)</f>
        <v>RS</v>
      </c>
      <c r="AC9" s="68" t="str">
        <f>VLOOKUP(LARGE(M$5:M$31,$R9),CHOOSE({1,2},M$5:M$31,$B$5:$B$31),2,0)</f>
        <v>MS</v>
      </c>
      <c r="AD9" s="68" t="str">
        <f>VLOOKUP(LARGE(N$5:N$31,$R9),CHOOSE({1,2},N$5:N$31,$B$5:$B$31),2,0)</f>
        <v>RJ</v>
      </c>
      <c r="AE9" s="68" t="str">
        <f>VLOOKUP(LARGE(O$5:O$31,$R9),CHOOSE({1,2},O$5:O$31,$B$5:$B$31),2,0)</f>
        <v>SC</v>
      </c>
      <c r="AF9" s="68" t="str">
        <f>VLOOKUP(LARGE(P$5:P$31,$R9),CHOOSE({1,2},P$5:P$31,$B$5:$B$31),2,0)</f>
        <v>SC</v>
      </c>
      <c r="AH9" t="s">
        <v>56</v>
      </c>
      <c r="AI9">
        <f t="shared" si="1"/>
        <v>22</v>
      </c>
      <c r="AJ9">
        <f t="shared" si="2"/>
        <v>18</v>
      </c>
      <c r="AK9">
        <f t="shared" si="3"/>
        <v>20</v>
      </c>
      <c r="AL9">
        <f t="shared" si="4"/>
        <v>20</v>
      </c>
      <c r="AM9">
        <f t="shared" si="5"/>
        <v>21</v>
      </c>
      <c r="AN9">
        <f t="shared" si="6"/>
        <v>22</v>
      </c>
      <c r="AO9">
        <f t="shared" si="7"/>
        <v>22</v>
      </c>
      <c r="AP9">
        <f t="shared" si="8"/>
        <v>18</v>
      </c>
      <c r="AQ9">
        <f t="shared" si="9"/>
        <v>20</v>
      </c>
      <c r="AR9">
        <f t="shared" si="10"/>
        <v>16</v>
      </c>
      <c r="AS9">
        <f t="shared" si="10"/>
        <v>16</v>
      </c>
      <c r="AT9">
        <f t="shared" si="10"/>
        <v>15</v>
      </c>
      <c r="AU9">
        <f t="shared" si="10"/>
        <v>17</v>
      </c>
      <c r="AV9">
        <f t="shared" si="10"/>
        <v>18</v>
      </c>
    </row>
    <row r="10" spans="1:48">
      <c r="A10" t="s">
        <v>8</v>
      </c>
      <c r="B10" t="s">
        <v>67</v>
      </c>
      <c r="C10" s="12">
        <f>SUMIF('2.6'!$B$4:$B$36,'T3'!$A10,'2.6'!K$4:K$36)</f>
        <v>12319.322360059461</v>
      </c>
      <c r="D10" s="12">
        <f>SUMIF('2.6'!$B$4:$B$36,'T3'!$A10,'2.6'!L$4:L$36)</f>
        <v>13749.969738553018</v>
      </c>
      <c r="E10" s="12">
        <f>SUMIF('2.6'!$B$4:$B$36,'T3'!$A10,'2.6'!M$4:M$36)</f>
        <v>15933.060315621145</v>
      </c>
      <c r="F10" s="12">
        <f>SUMIF('2.6'!$B$4:$B$36,'T3'!$A10,'2.6'!N$4:N$36)</f>
        <v>17365.381877581905</v>
      </c>
      <c r="G10" s="12">
        <f>SUMIF('2.6'!$B$4:$B$36,'T3'!$A10,'2.6'!O$4:O$36)</f>
        <v>17845.344848786415</v>
      </c>
      <c r="H10" s="12">
        <f>SUMIF('2.6'!$B$4:$B$36,'T3'!$A10,'2.6'!P$4:P$36)</f>
        <v>18079.656901890776</v>
      </c>
      <c r="I10" s="12">
        <f>SUMIF('2.6'!$B$4:$B$36,'T3'!$A10,'2.6'!Q$4:Q$36)</f>
        <v>18333.410135224705</v>
      </c>
      <c r="J10" s="12">
        <f>SUMIF('2.6'!$B$4:$B$36,'T3'!$A10,'2.6'!R$4:R$36)</f>
        <v>19407.648685771168</v>
      </c>
      <c r="K10" s="12">
        <f>SUMIF('2.6'!$B$4:$B$36,'T3'!$A10,'2.6'!S$4:S$36)</f>
        <v>20247.53243150605</v>
      </c>
      <c r="L10" s="12">
        <f>SUMIF('2.6'!$B$4:$B$36,'T3'!$A10,'2.6'!T$4:T$36)</f>
        <v>20688.210640577108</v>
      </c>
      <c r="M10" s="12">
        <f>SUMIF('2.6'!$B$4:$B$36,'T3'!$A10,'2.6'!U$4:U$36)</f>
        <v>21431.530698372619</v>
      </c>
      <c r="N10" s="12">
        <f>SUMIF('2.6'!$B$4:$B$36,'T3'!$A10,'2.6'!V$4:V$36)</f>
        <v>22902.863241102023</v>
      </c>
      <c r="O10" s="12">
        <f>SUMIF('2.6'!$B$4:$B$36,'T3'!$A10,'2.6'!W$4:W$36)</f>
        <v>32193.638608256409</v>
      </c>
      <c r="P10" s="12">
        <f>SUMIF('2.6'!$B$4:$B$36,'T3'!$A10,'2.6'!X$4:X$36)</f>
        <v>38187.088069014222</v>
      </c>
      <c r="R10" s="67">
        <v>6</v>
      </c>
      <c r="S10" s="68" t="str">
        <f>VLOOKUP(LARGE(C$5:C$31,$R10),CHOOSE({1,2},C$5:C$31,$B$5:$B$31),2,0)</f>
        <v>RS</v>
      </c>
      <c r="T10" s="68" t="str">
        <f>VLOOKUP(LARGE(D$5:D$31,$R10),CHOOSE({1,2},D$5:D$31,$B$5:$B$31),2,0)</f>
        <v>RS</v>
      </c>
      <c r="U10" s="68" t="str">
        <f>VLOOKUP(LARGE(E$5:E$31,$R10),CHOOSE({1,2},E$5:E$31,$B$5:$B$31),2,0)</f>
        <v>PR</v>
      </c>
      <c r="V10" s="68" t="str">
        <f>VLOOKUP(LARGE(F$5:F$31,$R10),CHOOSE({1,2},F$5:F$31,$B$5:$B$31),2,0)</f>
        <v>PR</v>
      </c>
      <c r="W10" s="68" t="str">
        <f>VLOOKUP(LARGE(G$5:G$31,$R10),CHOOSE({1,2},G$5:G$31,$B$5:$B$31),2,0)</f>
        <v>RS</v>
      </c>
      <c r="X10" s="68" t="str">
        <f>VLOOKUP(LARGE(H$5:H$31,$R10),CHOOSE({1,2},H$5:H$31,$B$5:$B$31),2,0)</f>
        <v>PR</v>
      </c>
      <c r="Y10" s="68" t="str">
        <f>VLOOKUP(LARGE(I$5:I$31,$R10),CHOOSE({1,2},I$5:I$31,$B$5:$B$31),2,0)</f>
        <v>RS</v>
      </c>
      <c r="Z10" s="68" t="str">
        <f>VLOOKUP(LARGE(J$5:J$31,$R10),CHOOSE({1,2},J$5:J$31,$B$5:$B$31),2,0)</f>
        <v>RS</v>
      </c>
      <c r="AA10" s="68" t="str">
        <f>VLOOKUP(LARGE(K$5:K$31,$R10),CHOOSE({1,2},K$5:K$31,$B$5:$B$31),2,0)</f>
        <v>MT</v>
      </c>
      <c r="AB10" s="68" t="str">
        <f>VLOOKUP(LARGE(L$5:L$31,$R10),CHOOSE({1,2},L$5:L$31,$B$5:$B$31),2,0)</f>
        <v>PR</v>
      </c>
      <c r="AC10" s="68" t="str">
        <f>VLOOKUP(LARGE(M$5:M$31,$R10),CHOOSE({1,2},M$5:M$31,$B$5:$B$31),2,0)</f>
        <v>RJ</v>
      </c>
      <c r="AD10" s="68" t="str">
        <f>VLOOKUP(LARGE(N$5:N$31,$R10),CHOOSE({1,2},N$5:N$31,$B$5:$B$31),2,0)</f>
        <v>RS</v>
      </c>
      <c r="AE10" s="68" t="str">
        <f>VLOOKUP(LARGE(O$5:O$31,$R10),CHOOSE({1,2},O$5:O$31,$B$5:$B$31),2,0)</f>
        <v>MS</v>
      </c>
      <c r="AF10" s="68" t="str">
        <f>VLOOKUP(LARGE(P$5:P$31,$R10),CHOOSE({1,2},P$5:P$31,$B$5:$B$31),2,0)</f>
        <v>MS</v>
      </c>
      <c r="AH10" t="s">
        <v>67</v>
      </c>
      <c r="AI10">
        <f t="shared" si="1"/>
        <v>16</v>
      </c>
      <c r="AJ10">
        <f t="shared" si="2"/>
        <v>16</v>
      </c>
      <c r="AK10">
        <f t="shared" si="3"/>
        <v>15</v>
      </c>
      <c r="AL10">
        <f t="shared" si="4"/>
        <v>15</v>
      </c>
      <c r="AM10">
        <f t="shared" si="5"/>
        <v>15</v>
      </c>
      <c r="AN10">
        <f t="shared" si="6"/>
        <v>16</v>
      </c>
      <c r="AO10">
        <f t="shared" si="7"/>
        <v>16</v>
      </c>
      <c r="AP10">
        <f t="shared" si="8"/>
        <v>16</v>
      </c>
      <c r="AQ10">
        <f t="shared" si="9"/>
        <v>16</v>
      </c>
      <c r="AR10">
        <f t="shared" si="10"/>
        <v>18</v>
      </c>
      <c r="AS10">
        <f t="shared" si="10"/>
        <v>17</v>
      </c>
      <c r="AT10">
        <f t="shared" si="10"/>
        <v>19</v>
      </c>
      <c r="AU10">
        <f t="shared" si="10"/>
        <v>16</v>
      </c>
      <c r="AV10">
        <f t="shared" si="10"/>
        <v>16</v>
      </c>
    </row>
    <row r="11" spans="1:48">
      <c r="A11" t="s">
        <v>9</v>
      </c>
      <c r="B11" t="s">
        <v>57</v>
      </c>
      <c r="C11" s="12">
        <f>SUMIF('2.6'!$B$4:$B$36,'T3'!$A11,'2.6'!K$4:K$36)</f>
        <v>11857.877419908804</v>
      </c>
      <c r="D11" s="12">
        <f>SUMIF('2.6'!$B$4:$B$36,'T3'!$A11,'2.6'!L$4:L$36)</f>
        <v>13095.718819319016</v>
      </c>
      <c r="E11" s="12">
        <f>SUMIF('2.6'!$B$4:$B$36,'T3'!$A11,'2.6'!M$4:M$36)</f>
        <v>14590.193605715192</v>
      </c>
      <c r="F11" s="12">
        <f>SUMIF('2.6'!$B$4:$B$36,'T3'!$A11,'2.6'!N$4:N$36)</f>
        <v>16098.79310905636</v>
      </c>
      <c r="G11" s="12">
        <f>SUMIF('2.6'!$B$4:$B$36,'T3'!$A11,'2.6'!O$4:O$36)</f>
        <v>17495.939984557688</v>
      </c>
      <c r="H11" s="12">
        <f>SUMIF('2.6'!$B$4:$B$36,'T3'!$A11,'2.6'!P$4:P$36)</f>
        <v>19094.313474551334</v>
      </c>
      <c r="I11" s="12">
        <f>SUMIF('2.6'!$B$4:$B$36,'T3'!$A11,'2.6'!Q$4:Q$36)</f>
        <v>20604.58933094356</v>
      </c>
      <c r="J11" s="12">
        <f>SUMIF('2.6'!$B$4:$B$36,'T3'!$A11,'2.6'!R$4:R$36)</f>
        <v>22002.492582833136</v>
      </c>
      <c r="K11" s="12">
        <f>SUMIF('2.6'!$B$4:$B$36,'T3'!$A11,'2.6'!S$4:S$36)</f>
        <v>22933.074855804465</v>
      </c>
      <c r="L11" s="12">
        <f>SUMIF('2.6'!$B$4:$B$36,'T3'!$A11,'2.6'!T$4:T$36)</f>
        <v>25021.801741409578</v>
      </c>
      <c r="M11" s="12">
        <f>SUMIF('2.6'!$B$4:$B$36,'T3'!$A11,'2.6'!U$4:U$36)</f>
        <v>27448.425162550018</v>
      </c>
      <c r="N11" s="12">
        <f>SUMIF('2.6'!$B$4:$B$36,'T3'!$A11,'2.6'!V$4:V$36)</f>
        <v>32214.729585115103</v>
      </c>
      <c r="O11" s="12">
        <f>SUMIF('2.6'!$B$4:$B$36,'T3'!$A11,'2.6'!W$4:W$36)</f>
        <v>38511.660058522939</v>
      </c>
      <c r="P11" s="12">
        <f>SUMIF('2.6'!$B$4:$B$36,'T3'!$A11,'2.6'!X$4:X$36)</f>
        <v>42553.358355204051</v>
      </c>
      <c r="R11" s="67">
        <v>7</v>
      </c>
      <c r="S11" s="68" t="str">
        <f>VLOOKUP(LARGE(C$5:C$31,$R11),CHOOSE({1,2},C$5:C$31,$B$5:$B$31),2,0)</f>
        <v>PR</v>
      </c>
      <c r="T11" s="68" t="str">
        <f>VLOOKUP(LARGE(D$5:D$31,$R11),CHOOSE({1,2},D$5:D$31,$B$5:$B$31),2,0)</f>
        <v>PR</v>
      </c>
      <c r="U11" s="68" t="str">
        <f>VLOOKUP(LARGE(E$5:E$31,$R11),CHOOSE({1,2},E$5:E$31,$B$5:$B$31),2,0)</f>
        <v>RS</v>
      </c>
      <c r="V11" s="68" t="str">
        <f>VLOOKUP(LARGE(F$5:F$31,$R11),CHOOSE({1,2},F$5:F$31,$B$5:$B$31),2,0)</f>
        <v>RS</v>
      </c>
      <c r="W11" s="68" t="str">
        <f>VLOOKUP(LARGE(G$5:G$31,$R11),CHOOSE({1,2},G$5:G$31,$B$5:$B$31),2,0)</f>
        <v>PR</v>
      </c>
      <c r="X11" s="68" t="str">
        <f>VLOOKUP(LARGE(H$5:H$31,$R11),CHOOSE({1,2},H$5:H$31,$B$5:$B$31),2,0)</f>
        <v>MT</v>
      </c>
      <c r="Y11" s="68" t="str">
        <f>VLOOKUP(LARGE(I$5:I$31,$R11),CHOOSE({1,2},I$5:I$31,$B$5:$B$31),2,0)</f>
        <v>PR</v>
      </c>
      <c r="Z11" s="68" t="str">
        <f>VLOOKUP(LARGE(J$5:J$31,$R11),CHOOSE({1,2},J$5:J$31,$B$5:$B$31),2,0)</f>
        <v>PR</v>
      </c>
      <c r="AA11" s="68" t="str">
        <f>VLOOKUP(LARGE(K$5:K$31,$R11),CHOOSE({1,2},K$5:K$31,$B$5:$B$31),2,0)</f>
        <v>MS</v>
      </c>
      <c r="AB11" s="68" t="str">
        <f>VLOOKUP(LARGE(L$5:L$31,$R11),CHOOSE({1,2},L$5:L$31,$B$5:$B$31),2,0)</f>
        <v>MT</v>
      </c>
      <c r="AC11" s="68" t="str">
        <f>VLOOKUP(LARGE(M$5:M$31,$R11),CHOOSE({1,2},M$5:M$31,$B$5:$B$31),2,0)</f>
        <v>PR</v>
      </c>
      <c r="AD11" s="68" t="str">
        <f>VLOOKUP(LARGE(N$5:N$31,$R11),CHOOSE({1,2},N$5:N$31,$B$5:$B$31),2,0)</f>
        <v>MS</v>
      </c>
      <c r="AE11" s="68" t="str">
        <f>VLOOKUP(LARGE(O$5:O$31,$R11),CHOOSE({1,2},O$5:O$31,$B$5:$B$31),2,0)</f>
        <v>RS</v>
      </c>
      <c r="AF11" s="68" t="str">
        <f>VLOOKUP(LARGE(P$5:P$31,$R11),CHOOSE({1,2},P$5:P$31,$B$5:$B$31),2,0)</f>
        <v>RS</v>
      </c>
      <c r="AH11" t="s">
        <v>57</v>
      </c>
      <c r="AI11">
        <f t="shared" si="1"/>
        <v>17</v>
      </c>
      <c r="AJ11">
        <f t="shared" si="2"/>
        <v>17</v>
      </c>
      <c r="AK11">
        <f t="shared" si="3"/>
        <v>17</v>
      </c>
      <c r="AL11">
        <f t="shared" si="4"/>
        <v>16</v>
      </c>
      <c r="AM11">
        <f t="shared" si="5"/>
        <v>16</v>
      </c>
      <c r="AN11">
        <f t="shared" si="6"/>
        <v>15</v>
      </c>
      <c r="AO11">
        <f t="shared" si="7"/>
        <v>15</v>
      </c>
      <c r="AP11">
        <f t="shared" si="8"/>
        <v>15</v>
      </c>
      <c r="AQ11">
        <f t="shared" si="9"/>
        <v>15</v>
      </c>
      <c r="AR11">
        <f t="shared" si="10"/>
        <v>14</v>
      </c>
      <c r="AS11">
        <f t="shared" si="10"/>
        <v>14</v>
      </c>
      <c r="AT11">
        <f t="shared" si="10"/>
        <v>12</v>
      </c>
      <c r="AU11">
        <f t="shared" si="10"/>
        <v>13</v>
      </c>
      <c r="AV11">
        <f t="shared" si="10"/>
        <v>13</v>
      </c>
    </row>
    <row r="12" spans="1:48">
      <c r="A12" t="s">
        <v>11</v>
      </c>
      <c r="B12" t="s">
        <v>58</v>
      </c>
      <c r="C12" s="12">
        <f>SUMIF('2.6'!$B$4:$B$36,'T3'!$A12,'2.6'!K$4:K$36)</f>
        <v>7048.9905079742039</v>
      </c>
      <c r="D12" s="12">
        <f>SUMIF('2.6'!$B$4:$B$36,'T3'!$A12,'2.6'!L$4:L$36)</f>
        <v>7846.1346003527024</v>
      </c>
      <c r="E12" s="12">
        <f>SUMIF('2.6'!$B$4:$B$36,'T3'!$A12,'2.6'!M$4:M$36)</f>
        <v>9009.1271438419844</v>
      </c>
      <c r="F12" s="12">
        <f>SUMIF('2.6'!$B$4:$B$36,'T3'!$A12,'2.6'!N$4:N$36)</f>
        <v>9963.4744680144486</v>
      </c>
      <c r="G12" s="12">
        <f>SUMIF('2.6'!$B$4:$B$36,'T3'!$A12,'2.6'!O$4:O$36)</f>
        <v>11216.366770443159</v>
      </c>
      <c r="H12" s="12">
        <f>SUMIF('2.6'!$B$4:$B$36,'T3'!$A12,'2.6'!P$4:P$36)</f>
        <v>11366.346256150584</v>
      </c>
      <c r="I12" s="12">
        <f>SUMIF('2.6'!$B$4:$B$36,'T3'!$A12,'2.6'!Q$4:Q$36)</f>
        <v>12267.701538580095</v>
      </c>
      <c r="J12" s="12">
        <f>SUMIF('2.6'!$B$4:$B$36,'T3'!$A12,'2.6'!R$4:R$36)</f>
        <v>12791.404010139069</v>
      </c>
      <c r="K12" s="12">
        <f>SUMIF('2.6'!$B$4:$B$36,'T3'!$A12,'2.6'!S$4:S$36)</f>
        <v>13955.75381457705</v>
      </c>
      <c r="L12" s="12">
        <f>SUMIF('2.6'!$B$4:$B$36,'T3'!$A12,'2.6'!T$4:T$36)</f>
        <v>13757.943155909024</v>
      </c>
      <c r="M12" s="12">
        <f>SUMIF('2.6'!$B$4:$B$36,'T3'!$A12,'2.6'!U$4:U$36)</f>
        <v>15027.688360992277</v>
      </c>
      <c r="N12" s="12">
        <f>SUMIF('2.6'!$B$4:$B$36,'T3'!$A12,'2.6'!V$4:V$36)</f>
        <v>17471.849898127708</v>
      </c>
      <c r="O12" s="12">
        <f>SUMIF('2.6'!$B$4:$B$36,'T3'!$A12,'2.6'!W$4:W$36)</f>
        <v>20632.621377352902</v>
      </c>
      <c r="P12" s="12">
        <f>SUMIF('2.6'!$B$4:$B$36,'T3'!$A12,'2.6'!X$4:X$36)</f>
        <v>22020.631962912321</v>
      </c>
      <c r="R12" s="67">
        <v>8</v>
      </c>
      <c r="S12" s="68" t="str">
        <f>VLOOKUP(LARGE(C$5:C$31,$R12),CHOOSE({1,2},C$5:C$31,$B$5:$B$31),2,0)</f>
        <v>MS</v>
      </c>
      <c r="T12" s="68" t="str">
        <f>VLOOKUP(LARGE(D$5:D$31,$R12),CHOOSE({1,2},D$5:D$31,$B$5:$B$31),2,0)</f>
        <v>MT</v>
      </c>
      <c r="U12" s="68" t="str">
        <f>VLOOKUP(LARGE(E$5:E$31,$R12),CHOOSE({1,2},E$5:E$31,$B$5:$B$31),2,0)</f>
        <v>MT</v>
      </c>
      <c r="V12" s="68" t="str">
        <f>VLOOKUP(LARGE(F$5:F$31,$R12),CHOOSE({1,2},F$5:F$31,$B$5:$B$31),2,0)</f>
        <v>MT</v>
      </c>
      <c r="W12" s="68" t="str">
        <f>VLOOKUP(LARGE(G$5:G$31,$R12),CHOOSE({1,2},G$5:G$31,$B$5:$B$31),2,0)</f>
        <v>MT</v>
      </c>
      <c r="X12" s="68" t="str">
        <f>VLOOKUP(LARGE(H$5:H$31,$R12),CHOOSE({1,2},H$5:H$31,$B$5:$B$31),2,0)</f>
        <v>MS</v>
      </c>
      <c r="Y12" s="68" t="str">
        <f>VLOOKUP(LARGE(I$5:I$31,$R12),CHOOSE({1,2},I$5:I$31,$B$5:$B$31),2,0)</f>
        <v>MS</v>
      </c>
      <c r="Z12" s="68" t="str">
        <f>VLOOKUP(LARGE(J$5:J$31,$R12),CHOOSE({1,2},J$5:J$31,$B$5:$B$31),2,0)</f>
        <v>MS</v>
      </c>
      <c r="AA12" s="68" t="str">
        <f>VLOOKUP(LARGE(K$5:K$31,$R12),CHOOSE({1,2},K$5:K$31,$B$5:$B$31),2,0)</f>
        <v>PR</v>
      </c>
      <c r="AB12" s="68" t="str">
        <f>VLOOKUP(LARGE(L$5:L$31,$R12),CHOOSE({1,2},L$5:L$31,$B$5:$B$31),2,0)</f>
        <v>MS</v>
      </c>
      <c r="AC12" s="68" t="str">
        <f>VLOOKUP(LARGE(M$5:M$31,$R12),CHOOSE({1,2},M$5:M$31,$B$5:$B$31),2,0)</f>
        <v>RS</v>
      </c>
      <c r="AD12" s="68" t="str">
        <f>VLOOKUP(LARGE(N$5:N$31,$R12),CHOOSE({1,2},N$5:N$31,$B$5:$B$31),2,0)</f>
        <v>PR</v>
      </c>
      <c r="AE12" s="68" t="str">
        <f>VLOOKUP(LARGE(O$5:O$31,$R12),CHOOSE({1,2},O$5:O$31,$B$5:$B$31),2,0)</f>
        <v>PR</v>
      </c>
      <c r="AF12" s="68" t="str">
        <f>VLOOKUP(LARGE(P$5:P$31,$R12),CHOOSE({1,2},P$5:P$31,$B$5:$B$31),2,0)</f>
        <v>PR</v>
      </c>
      <c r="AH12" t="s">
        <v>58</v>
      </c>
      <c r="AI12">
        <f t="shared" si="1"/>
        <v>27</v>
      </c>
      <c r="AJ12">
        <f t="shared" si="2"/>
        <v>27</v>
      </c>
      <c r="AK12">
        <f t="shared" si="3"/>
        <v>27</v>
      </c>
      <c r="AL12">
        <f t="shared" si="4"/>
        <v>26</v>
      </c>
      <c r="AM12">
        <f t="shared" si="5"/>
        <v>27</v>
      </c>
      <c r="AN12">
        <f t="shared" si="6"/>
        <v>27</v>
      </c>
      <c r="AO12">
        <f t="shared" si="7"/>
        <v>27</v>
      </c>
      <c r="AP12">
        <f t="shared" si="8"/>
        <v>27</v>
      </c>
      <c r="AQ12">
        <f t="shared" si="9"/>
        <v>27</v>
      </c>
      <c r="AR12">
        <f t="shared" si="10"/>
        <v>27</v>
      </c>
      <c r="AS12">
        <f t="shared" si="10"/>
        <v>27</v>
      </c>
      <c r="AT12">
        <f t="shared" si="10"/>
        <v>27</v>
      </c>
      <c r="AU12">
        <f t="shared" si="10"/>
        <v>27</v>
      </c>
      <c r="AV12">
        <f t="shared" si="10"/>
        <v>27</v>
      </c>
    </row>
    <row r="13" spans="1:48">
      <c r="A13" t="s">
        <v>12</v>
      </c>
      <c r="B13" t="s">
        <v>59</v>
      </c>
      <c r="C13" s="12">
        <f>SUMIF('2.6'!$B$4:$B$36,'T3'!$A13,'2.6'!K$4:K$36)</f>
        <v>7139.8018704706164</v>
      </c>
      <c r="D13" s="12">
        <f>SUMIF('2.6'!$B$4:$B$36,'T3'!$A13,'2.6'!L$4:L$36)</f>
        <v>8260.7174775663916</v>
      </c>
      <c r="E13" s="12">
        <f>SUMIF('2.6'!$B$4:$B$36,'T3'!$A13,'2.6'!M$4:M$36)</f>
        <v>9060.4137703610268</v>
      </c>
      <c r="F13" s="12">
        <f>SUMIF('2.6'!$B$4:$B$36,'T3'!$A13,'2.6'!N$4:N$36)</f>
        <v>9824.7368422417367</v>
      </c>
      <c r="G13" s="12">
        <f>SUMIF('2.6'!$B$4:$B$36,'T3'!$A13,'2.6'!O$4:O$36)</f>
        <v>11808.083417073638</v>
      </c>
      <c r="H13" s="12">
        <f>SUMIF('2.6'!$B$4:$B$36,'T3'!$A13,'2.6'!P$4:P$36)</f>
        <v>12218.896259856245</v>
      </c>
      <c r="I13" s="12">
        <f>SUMIF('2.6'!$B$4:$B$36,'T3'!$A13,'2.6'!Q$4:Q$36)</f>
        <v>12893.716022616662</v>
      </c>
      <c r="J13" s="12">
        <f>SUMIF('2.6'!$B$4:$B$36,'T3'!$A13,'2.6'!R$4:R$36)</f>
        <v>14091.928983622345</v>
      </c>
      <c r="K13" s="12">
        <f>SUMIF('2.6'!$B$4:$B$36,'T3'!$A13,'2.6'!S$4:S$36)</f>
        <v>15432.053654842401</v>
      </c>
      <c r="L13" s="12">
        <f>SUMIF('2.6'!$B$4:$B$36,'T3'!$A13,'2.6'!T$4:T$36)</f>
        <v>16124.99978824798</v>
      </c>
      <c r="M13" s="12">
        <f>SUMIF('2.6'!$B$4:$B$36,'T3'!$A13,'2.6'!U$4:U$36)</f>
        <v>17184.702348127877</v>
      </c>
      <c r="N13" s="12">
        <f>SUMIF('2.6'!$B$4:$B$36,'T3'!$A13,'2.6'!V$4:V$36)</f>
        <v>19465.691022381754</v>
      </c>
      <c r="O13" s="12">
        <f>SUMIF('2.6'!$B$4:$B$36,'T3'!$A13,'2.6'!W$4:W$36)</f>
        <v>22278.999007502101</v>
      </c>
      <c r="P13" s="12">
        <f>SUMIF('2.6'!$B$4:$B$36,'T3'!$A13,'2.6'!X$4:X$36)</f>
        <v>24736.14613435588</v>
      </c>
      <c r="R13" s="67">
        <v>9</v>
      </c>
      <c r="S13" s="68" t="str">
        <f>VLOOKUP(LARGE(C$5:C$31,$R13),CHOOSE({1,2},C$5:C$31,$B$5:$B$31),2,0)</f>
        <v>MT</v>
      </c>
      <c r="T13" s="68" t="str">
        <f>VLOOKUP(LARGE(D$5:D$31,$R13),CHOOSE({1,2},D$5:D$31,$B$5:$B$31),2,0)</f>
        <v>MS</v>
      </c>
      <c r="U13" s="68" t="str">
        <f>VLOOKUP(LARGE(E$5:E$31,$R13),CHOOSE({1,2},E$5:E$31,$B$5:$B$31),2,0)</f>
        <v>MS</v>
      </c>
      <c r="V13" s="68" t="str">
        <f>VLOOKUP(LARGE(F$5:F$31,$R13),CHOOSE({1,2},F$5:F$31,$B$5:$B$31),2,0)</f>
        <v>MS</v>
      </c>
      <c r="W13" s="68" t="str">
        <f>VLOOKUP(LARGE(G$5:G$31,$R13),CHOOSE({1,2},G$5:G$31,$B$5:$B$31),2,0)</f>
        <v>MS</v>
      </c>
      <c r="X13" s="71" t="str">
        <f>VLOOKUP(LARGE(H$5:H$31,$R13),CHOOSE({1,2},H$5:H$31,$B$5:$B$31),2,0)</f>
        <v>ES</v>
      </c>
      <c r="Y13" s="71" t="str">
        <f>VLOOKUP(LARGE(I$5:I$31,$R13),CHOOSE({1,2},I$5:I$31,$B$5:$B$31),2,0)</f>
        <v>ES</v>
      </c>
      <c r="Z13" s="68" t="str">
        <f>VLOOKUP(LARGE(J$5:J$31,$R13),CHOOSE({1,2},J$5:J$31,$B$5:$B$31),2,0)</f>
        <v>GO</v>
      </c>
      <c r="AA13" s="71" t="str">
        <f>VLOOKUP(LARGE(K$5:K$31,$R13),CHOOSE({1,2},K$5:K$31,$B$5:$B$31),2,0)</f>
        <v>ES</v>
      </c>
      <c r="AB13" s="71" t="str">
        <f>VLOOKUP(LARGE(L$5:L$31,$R13),CHOOSE({1,2},L$5:L$31,$B$5:$B$31),2,0)</f>
        <v>ES</v>
      </c>
      <c r="AC13" s="71" t="str">
        <f>VLOOKUP(LARGE(M$5:M$31,$R13),CHOOSE({1,2},M$5:M$31,$B$5:$B$31),2,0)</f>
        <v>ES</v>
      </c>
      <c r="AD13" s="71" t="str">
        <f>VLOOKUP(LARGE(N$5:N$31,$R13),CHOOSE({1,2},N$5:N$31,$B$5:$B$31),2,0)</f>
        <v>ES</v>
      </c>
      <c r="AE13" s="71" t="str">
        <f>VLOOKUP(LARGE(O$5:O$31,$R13),CHOOSE({1,2},O$5:O$31,$B$5:$B$31),2,0)</f>
        <v>ES</v>
      </c>
      <c r="AF13" s="71" t="str">
        <f>VLOOKUP(LARGE(P$5:P$31,$R13),CHOOSE({1,2},P$5:P$31,$B$5:$B$31),2,0)</f>
        <v>ES</v>
      </c>
      <c r="AH13" t="s">
        <v>59</v>
      </c>
      <c r="AI13">
        <f t="shared" si="1"/>
        <v>26</v>
      </c>
      <c r="AJ13">
        <f t="shared" si="2"/>
        <v>26</v>
      </c>
      <c r="AK13">
        <f t="shared" si="3"/>
        <v>26</v>
      </c>
      <c r="AL13">
        <f t="shared" si="4"/>
        <v>27</v>
      </c>
      <c r="AM13">
        <f t="shared" si="5"/>
        <v>26</v>
      </c>
      <c r="AN13">
        <f t="shared" si="6"/>
        <v>26</v>
      </c>
      <c r="AO13">
        <f t="shared" si="7"/>
        <v>26</v>
      </c>
      <c r="AP13">
        <f t="shared" si="8"/>
        <v>26</v>
      </c>
      <c r="AQ13">
        <f t="shared" si="9"/>
        <v>26</v>
      </c>
      <c r="AR13">
        <f t="shared" si="10"/>
        <v>26</v>
      </c>
      <c r="AS13">
        <f t="shared" si="10"/>
        <v>26</v>
      </c>
      <c r="AT13">
        <f t="shared" si="10"/>
        <v>25</v>
      </c>
      <c r="AU13">
        <f t="shared" si="10"/>
        <v>25</v>
      </c>
      <c r="AV13">
        <f t="shared" si="10"/>
        <v>25</v>
      </c>
    </row>
    <row r="14" spans="1:48">
      <c r="A14" t="s">
        <v>13</v>
      </c>
      <c r="B14" t="s">
        <v>60</v>
      </c>
      <c r="C14" s="12">
        <f>SUMIF('2.6'!$B$4:$B$36,'T3'!$A14,'2.6'!K$4:K$36)</f>
        <v>9391.0727713128617</v>
      </c>
      <c r="D14" s="12">
        <f>SUMIF('2.6'!$B$4:$B$36,'T3'!$A14,'2.6'!L$4:L$36)</f>
        <v>10515.14637409203</v>
      </c>
      <c r="E14" s="12">
        <f>SUMIF('2.6'!$B$4:$B$36,'T3'!$A14,'2.6'!M$4:M$36)</f>
        <v>11268.149727104719</v>
      </c>
      <c r="F14" s="12">
        <f>SUMIF('2.6'!$B$4:$B$36,'T3'!$A14,'2.6'!N$4:N$36)</f>
        <v>12420.756665436469</v>
      </c>
      <c r="G14" s="12">
        <f>SUMIF('2.6'!$B$4:$B$36,'T3'!$A14,'2.6'!O$4:O$36)</f>
        <v>14255.05495036598</v>
      </c>
      <c r="H14" s="12">
        <f>SUMIF('2.6'!$B$4:$B$36,'T3'!$A14,'2.6'!P$4:P$36)</f>
        <v>14670.161154690946</v>
      </c>
      <c r="I14" s="12">
        <f>SUMIF('2.6'!$B$4:$B$36,'T3'!$A14,'2.6'!Q$4:Q$36)</f>
        <v>15442.628829277897</v>
      </c>
      <c r="J14" s="12">
        <f>SUMIF('2.6'!$B$4:$B$36,'T3'!$A14,'2.6'!R$4:R$36)</f>
        <v>16398.446862269484</v>
      </c>
      <c r="K14" s="12">
        <f>SUMIF('2.6'!$B$4:$B$36,'T3'!$A14,'2.6'!S$4:S$36)</f>
        <v>17178.256315831855</v>
      </c>
      <c r="L14" s="12">
        <f>SUMIF('2.6'!$B$4:$B$36,'T3'!$A14,'2.6'!T$4:T$36)</f>
        <v>17912.169298773752</v>
      </c>
      <c r="M14" s="12">
        <f>SUMIF('2.6'!$B$4:$B$36,'T3'!$A14,'2.6'!U$4:U$36)</f>
        <v>18168.35357747996</v>
      </c>
      <c r="N14" s="12">
        <f>SUMIF('2.6'!$B$4:$B$36,'T3'!$A14,'2.6'!V$4:V$36)</f>
        <v>21090.1049017359</v>
      </c>
      <c r="O14" s="12">
        <f>SUMIF('2.6'!$B$4:$B$36,'T3'!$A14,'2.6'!W$4:W$36)</f>
        <v>24295.752286422136</v>
      </c>
      <c r="P14" s="12">
        <f>SUMIF('2.6'!$B$4:$B$36,'T3'!$A14,'2.6'!X$4:X$36)</f>
        <v>26405.957018285175</v>
      </c>
      <c r="R14" s="67">
        <v>10</v>
      </c>
      <c r="S14" s="68" t="str">
        <f>VLOOKUP(LARGE(C$5:C$31,$R14),CHOOSE({1,2},C$5:C$31,$B$5:$B$31),2,0)</f>
        <v>MG</v>
      </c>
      <c r="T14" s="68" t="str">
        <f>VLOOKUP(LARGE(D$5:D$31,$R14),CHOOSE({1,2},D$5:D$31,$B$5:$B$31),2,0)</f>
        <v>MG</v>
      </c>
      <c r="U14" s="68" t="str">
        <f>VLOOKUP(LARGE(E$5:E$31,$R14),CHOOSE({1,2},E$5:E$31,$B$5:$B$31),2,0)</f>
        <v>GO</v>
      </c>
      <c r="V14" s="68" t="str">
        <f>VLOOKUP(LARGE(F$5:F$31,$R14),CHOOSE({1,2},F$5:F$31,$B$5:$B$31),2,0)</f>
        <v>MG</v>
      </c>
      <c r="W14" s="68" t="str">
        <f>VLOOKUP(LARGE(G$5:G$31,$R14),CHOOSE({1,2},G$5:G$31,$B$5:$B$31),2,0)</f>
        <v>GO</v>
      </c>
      <c r="X14" s="68" t="str">
        <f>VLOOKUP(LARGE(H$5:H$31,$R14),CHOOSE({1,2},H$5:H$31,$B$5:$B$31),2,0)</f>
        <v>GO</v>
      </c>
      <c r="Y14" s="68" t="str">
        <f>VLOOKUP(LARGE(I$5:I$31,$R14),CHOOSE({1,2},I$5:I$31,$B$5:$B$31),2,0)</f>
        <v>GO</v>
      </c>
      <c r="Z14" s="71" t="str">
        <f>VLOOKUP(LARGE(J$5:J$31,$R14),CHOOSE({1,2},J$5:J$31,$B$5:$B$31),2,0)</f>
        <v>ES</v>
      </c>
      <c r="AA14" s="68" t="str">
        <f>VLOOKUP(LARGE(K$5:K$31,$R14),CHOOSE({1,2},K$5:K$31,$B$5:$B$31),2,0)</f>
        <v>MG</v>
      </c>
      <c r="AB14" s="68" t="str">
        <f>VLOOKUP(LARGE(L$5:L$31,$R14),CHOOSE({1,2},L$5:L$31,$B$5:$B$31),2,0)</f>
        <v>MG</v>
      </c>
      <c r="AC14" s="68" t="str">
        <f>VLOOKUP(LARGE(M$5:M$31,$R14),CHOOSE({1,2},M$5:M$31,$B$5:$B$31),2,0)</f>
        <v>MG</v>
      </c>
      <c r="AD14" s="68" t="str">
        <f>VLOOKUP(LARGE(N$5:N$31,$R14),CHOOSE({1,2},N$5:N$31,$B$5:$B$31),2,0)</f>
        <v>MG</v>
      </c>
      <c r="AE14" s="68" t="str">
        <f>VLOOKUP(LARGE(O$5:O$31,$R14),CHOOSE({1,2},O$5:O$31,$B$5:$B$31),2,0)</f>
        <v>GO</v>
      </c>
      <c r="AF14" s="68" t="str">
        <f>VLOOKUP(LARGE(P$5:P$31,$R14),CHOOSE({1,2},P$5:P$31,$B$5:$B$31),2,0)</f>
        <v>RO</v>
      </c>
      <c r="AH14" t="s">
        <v>60</v>
      </c>
      <c r="AI14">
        <f t="shared" si="1"/>
        <v>23</v>
      </c>
      <c r="AJ14">
        <f t="shared" si="2"/>
        <v>23</v>
      </c>
      <c r="AK14">
        <f t="shared" si="3"/>
        <v>23</v>
      </c>
      <c r="AL14">
        <f t="shared" si="4"/>
        <v>23</v>
      </c>
      <c r="AM14">
        <f t="shared" si="5"/>
        <v>23</v>
      </c>
      <c r="AN14">
        <f t="shared" si="6"/>
        <v>23</v>
      </c>
      <c r="AO14">
        <f t="shared" si="7"/>
        <v>23</v>
      </c>
      <c r="AP14">
        <f t="shared" si="8"/>
        <v>23</v>
      </c>
      <c r="AQ14">
        <f t="shared" si="9"/>
        <v>23</v>
      </c>
      <c r="AR14">
        <f t="shared" si="10"/>
        <v>22</v>
      </c>
      <c r="AS14">
        <f t="shared" si="10"/>
        <v>24</v>
      </c>
      <c r="AT14">
        <f t="shared" si="10"/>
        <v>24</v>
      </c>
      <c r="AU14">
        <f t="shared" si="10"/>
        <v>24</v>
      </c>
      <c r="AV14">
        <f t="shared" si="10"/>
        <v>24</v>
      </c>
    </row>
    <row r="15" spans="1:48">
      <c r="A15" t="s">
        <v>14</v>
      </c>
      <c r="B15" t="s">
        <v>68</v>
      </c>
      <c r="C15" s="12">
        <f>SUMIF('2.6'!$B$4:$B$36,'T3'!$A15,'2.6'!K$4:K$36)</f>
        <v>11421.396250459731</v>
      </c>
      <c r="D15" s="12">
        <f>SUMIF('2.6'!$B$4:$B$36,'T3'!$A15,'2.6'!L$4:L$36)</f>
        <v>12815.667612789464</v>
      </c>
      <c r="E15" s="12">
        <f>SUMIF('2.6'!$B$4:$B$36,'T3'!$A15,'2.6'!M$4:M$36)</f>
        <v>14377.125676038791</v>
      </c>
      <c r="F15" s="12">
        <f>SUMIF('2.6'!$B$4:$B$36,'T3'!$A15,'2.6'!N$4:N$36)</f>
        <v>15269.437641468323</v>
      </c>
      <c r="G15" s="12">
        <f>SUMIF('2.6'!$B$4:$B$36,'T3'!$A15,'2.6'!O$4:O$36)</f>
        <v>15849.325340117157</v>
      </c>
      <c r="H15" s="12">
        <f>SUMIF('2.6'!$B$4:$B$36,'T3'!$A15,'2.6'!P$4:P$36)</f>
        <v>16632.177861952267</v>
      </c>
      <c r="I15" s="12">
        <f>SUMIF('2.6'!$B$4:$B$36,'T3'!$A15,'2.6'!Q$4:Q$36)</f>
        <v>17173.359193543161</v>
      </c>
      <c r="J15" s="12">
        <f>SUMIF('2.6'!$B$4:$B$36,'T3'!$A15,'2.6'!R$4:R$36)</f>
        <v>18336.452821732259</v>
      </c>
      <c r="K15" s="12">
        <f>SUMIF('2.6'!$B$4:$B$36,'T3'!$A15,'2.6'!S$4:S$36)</f>
        <v>19249.603192225954</v>
      </c>
      <c r="L15" s="12">
        <f>SUMIF('2.6'!$B$4:$B$36,'T3'!$A15,'2.6'!T$4:T$36)</f>
        <v>20342.107345263932</v>
      </c>
      <c r="M15" s="12">
        <f>SUMIF('2.6'!$B$4:$B$36,'T3'!$A15,'2.6'!U$4:U$36)</f>
        <v>20252.904664207595</v>
      </c>
      <c r="N15" s="12">
        <f>SUMIF('2.6'!$B$4:$B$36,'T3'!$A15,'2.6'!V$4:V$36)</f>
        <v>22516.966369042035</v>
      </c>
      <c r="O15" s="12">
        <f>SUMIF('2.6'!$B$4:$B$36,'T3'!$A15,'2.6'!W$4:W$36)</f>
        <v>28409.375301892109</v>
      </c>
      <c r="P15" s="12">
        <f>SUMIF('2.6'!$B$4:$B$36,'T3'!$A15,'2.6'!X$4:X$36)</f>
        <v>30804.911782871262</v>
      </c>
      <c r="R15" s="67">
        <v>11</v>
      </c>
      <c r="S15" s="68" t="str">
        <f>VLOOKUP(LARGE(C$5:C$31,$R15),CHOOSE({1,2},C$5:C$31,$B$5:$B$31),2,0)</f>
        <v>GO</v>
      </c>
      <c r="T15" s="68" t="str">
        <f>VLOOKUP(LARGE(D$5:D$31,$R15),CHOOSE({1,2},D$5:D$31,$B$5:$B$31),2,0)</f>
        <v>AM</v>
      </c>
      <c r="U15" s="68" t="str">
        <f>VLOOKUP(LARGE(E$5:E$31,$R15),CHOOSE({1,2},E$5:E$31,$B$5:$B$31),2,0)</f>
        <v>MG</v>
      </c>
      <c r="V15" s="68" t="str">
        <f>VLOOKUP(LARGE(F$5:F$31,$R15),CHOOSE({1,2},F$5:F$31,$B$5:$B$31),2,0)</f>
        <v>GO</v>
      </c>
      <c r="W15" s="68" t="str">
        <f>VLOOKUP(LARGE(G$5:G$31,$R15),CHOOSE({1,2},G$5:G$31,$B$5:$B$31),2,0)</f>
        <v>MG</v>
      </c>
      <c r="X15" s="68" t="str">
        <f>VLOOKUP(LARGE(H$5:H$31,$R15),CHOOSE({1,2},H$5:H$31,$B$5:$B$31),2,0)</f>
        <v>MG</v>
      </c>
      <c r="Y15" s="68" t="str">
        <f>VLOOKUP(LARGE(I$5:I$31,$R15),CHOOSE({1,2},I$5:I$31,$B$5:$B$31),2,0)</f>
        <v>MG</v>
      </c>
      <c r="Z15" s="68" t="str">
        <f>VLOOKUP(LARGE(J$5:J$31,$R15),CHOOSE({1,2},J$5:J$31,$B$5:$B$31),2,0)</f>
        <v>MG</v>
      </c>
      <c r="AA15" s="68" t="str">
        <f>VLOOKUP(LARGE(K$5:K$31,$R15),CHOOSE({1,2},K$5:K$31,$B$5:$B$31),2,0)</f>
        <v>GO</v>
      </c>
      <c r="AB15" s="68" t="str">
        <f>VLOOKUP(LARGE(L$5:L$31,$R15),CHOOSE({1,2},L$5:L$31,$B$5:$B$31),2,0)</f>
        <v>GO</v>
      </c>
      <c r="AC15" s="68" t="str">
        <f>VLOOKUP(LARGE(M$5:M$31,$R15),CHOOSE({1,2},M$5:M$31,$B$5:$B$31),2,0)</f>
        <v>GO</v>
      </c>
      <c r="AD15" s="68" t="str">
        <f>VLOOKUP(LARGE(N$5:N$31,$R15),CHOOSE({1,2},N$5:N$31,$B$5:$B$31),2,0)</f>
        <v>GO</v>
      </c>
      <c r="AE15" s="68" t="str">
        <f>VLOOKUP(LARGE(O$5:O$31,$R15),CHOOSE({1,2},O$5:O$31,$B$5:$B$31),2,0)</f>
        <v>MG</v>
      </c>
      <c r="AF15" s="68" t="str">
        <f>VLOOKUP(LARGE(P$5:P$31,$R15),CHOOSE({1,2},P$5:P$31,$B$5:$B$31),2,0)</f>
        <v>GO</v>
      </c>
      <c r="AH15" t="s">
        <v>68</v>
      </c>
      <c r="AI15">
        <f t="shared" si="1"/>
        <v>18</v>
      </c>
      <c r="AJ15">
        <f t="shared" si="2"/>
        <v>19</v>
      </c>
      <c r="AK15">
        <f t="shared" si="3"/>
        <v>18</v>
      </c>
      <c r="AL15">
        <f t="shared" si="4"/>
        <v>19</v>
      </c>
      <c r="AM15">
        <f t="shared" si="5"/>
        <v>20</v>
      </c>
      <c r="AN15">
        <f t="shared" si="6"/>
        <v>20</v>
      </c>
      <c r="AO15">
        <f t="shared" si="7"/>
        <v>18</v>
      </c>
      <c r="AP15">
        <f t="shared" si="8"/>
        <v>19</v>
      </c>
      <c r="AQ15">
        <f t="shared" si="9"/>
        <v>19</v>
      </c>
      <c r="AR15">
        <f t="shared" si="10"/>
        <v>19</v>
      </c>
      <c r="AS15">
        <f t="shared" si="10"/>
        <v>19</v>
      </c>
      <c r="AT15">
        <f t="shared" si="10"/>
        <v>22</v>
      </c>
      <c r="AU15">
        <f t="shared" si="10"/>
        <v>20</v>
      </c>
      <c r="AV15">
        <f t="shared" si="10"/>
        <v>19</v>
      </c>
    </row>
    <row r="16" spans="1:48">
      <c r="A16" t="s">
        <v>15</v>
      </c>
      <c r="B16" t="s">
        <v>69</v>
      </c>
      <c r="C16" s="12">
        <f>SUMIF('2.6'!$B$4:$B$36,'T3'!$A16,'2.6'!K$4:K$36)</f>
        <v>8899.3812027156509</v>
      </c>
      <c r="D16" s="12">
        <f>SUMIF('2.6'!$B$4:$B$36,'T3'!$A16,'2.6'!L$4:L$36)</f>
        <v>9787.9328599865239</v>
      </c>
      <c r="E16" s="12">
        <f>SUMIF('2.6'!$B$4:$B$36,'T3'!$A16,'2.6'!M$4:M$36)</f>
        <v>11136.682785786104</v>
      </c>
      <c r="F16" s="12">
        <f>SUMIF('2.6'!$B$4:$B$36,'T3'!$A16,'2.6'!N$4:N$36)</f>
        <v>11847.805660564785</v>
      </c>
      <c r="G16" s="12">
        <f>SUMIF('2.6'!$B$4:$B$36,'T3'!$A16,'2.6'!O$4:O$36)</f>
        <v>13422.420549536186</v>
      </c>
      <c r="H16" s="12">
        <f>SUMIF('2.6'!$B$4:$B$36,'T3'!$A16,'2.6'!P$4:P$36)</f>
        <v>14133.694676399129</v>
      </c>
      <c r="I16" s="12">
        <f>SUMIF('2.6'!$B$4:$B$36,'T3'!$A16,'2.6'!Q$4:Q$36)</f>
        <v>14778.356682848751</v>
      </c>
      <c r="J16" s="12">
        <f>SUMIF('2.6'!$B$4:$B$36,'T3'!$A16,'2.6'!R$4:R$36)</f>
        <v>15500.155636778476</v>
      </c>
      <c r="K16" s="12">
        <f>SUMIF('2.6'!$B$4:$B$36,'T3'!$A16,'2.6'!S$4:S$36)</f>
        <v>16107.509021830312</v>
      </c>
      <c r="L16" s="12">
        <f>SUMIF('2.6'!$B$4:$B$36,'T3'!$A16,'2.6'!T$4:T$36)</f>
        <v>16919.841893265941</v>
      </c>
      <c r="M16" s="12">
        <f>SUMIF('2.6'!$B$4:$B$36,'T3'!$A16,'2.6'!U$4:U$36)</f>
        <v>17402.132636180642</v>
      </c>
      <c r="N16" s="12">
        <f>SUMIF('2.6'!$B$4:$B$36,'T3'!$A16,'2.6'!V$4:V$36)</f>
        <v>19081.808818579528</v>
      </c>
      <c r="O16" s="12">
        <f>SUMIF('2.6'!$B$4:$B$36,'T3'!$A16,'2.6'!W$4:W$36)</f>
        <v>21661.663446357637</v>
      </c>
      <c r="P16" s="12">
        <f>SUMIF('2.6'!$B$4:$B$36,'T3'!$A16,'2.6'!X$4:X$36)</f>
        <v>24395.172243943656</v>
      </c>
      <c r="R16" s="67">
        <v>12</v>
      </c>
      <c r="S16" s="68" t="str">
        <f>VLOOKUP(LARGE(C$5:C$31,$R16),CHOOSE({1,2},C$5:C$31,$B$5:$B$31),2,0)</f>
        <v>AM</v>
      </c>
      <c r="T16" s="68" t="str">
        <f>VLOOKUP(LARGE(D$5:D$31,$R16),CHOOSE({1,2},D$5:D$31,$B$5:$B$31),2,0)</f>
        <v>GO</v>
      </c>
      <c r="U16" s="68" t="str">
        <f>VLOOKUP(LARGE(E$5:E$31,$R16),CHOOSE({1,2},E$5:E$31,$B$5:$B$31),2,0)</f>
        <v>AM</v>
      </c>
      <c r="V16" s="68" t="str">
        <f>VLOOKUP(LARGE(F$5:F$31,$R16),CHOOSE({1,2},F$5:F$31,$B$5:$B$31),2,0)</f>
        <v>AM</v>
      </c>
      <c r="W16" s="68" t="str">
        <f>VLOOKUP(LARGE(G$5:G$31,$R16),CHOOSE({1,2},G$5:G$31,$B$5:$B$31),2,0)</f>
        <v>AM</v>
      </c>
      <c r="X16" s="68" t="str">
        <f>VLOOKUP(LARGE(H$5:H$31,$R16),CHOOSE({1,2},H$5:H$31,$B$5:$B$31),2,0)</f>
        <v>AM</v>
      </c>
      <c r="Y16" s="68" t="str">
        <f>VLOOKUP(LARGE(I$5:I$31,$R16),CHOOSE({1,2},I$5:I$31,$B$5:$B$31),2,0)</f>
        <v>AM</v>
      </c>
      <c r="Z16" s="68" t="str">
        <f>VLOOKUP(LARGE(J$5:J$31,$R16),CHOOSE({1,2},J$5:J$31,$B$5:$B$31),2,0)</f>
        <v>RO</v>
      </c>
      <c r="AA16" s="68" t="str">
        <f>VLOOKUP(LARGE(K$5:K$31,$R16),CHOOSE({1,2},K$5:K$31,$B$5:$B$31),2,0)</f>
        <v>RO</v>
      </c>
      <c r="AB16" s="68" t="str">
        <f>VLOOKUP(LARGE(L$5:L$31,$R16),CHOOSE({1,2},L$5:L$31,$B$5:$B$31),2,0)</f>
        <v>RO</v>
      </c>
      <c r="AC16" s="68" t="str">
        <f>VLOOKUP(LARGE(M$5:M$31,$R16),CHOOSE({1,2},M$5:M$31,$B$5:$B$31),2,0)</f>
        <v>RO</v>
      </c>
      <c r="AD16" s="68" t="str">
        <f>VLOOKUP(LARGE(N$5:N$31,$R16),CHOOSE({1,2},N$5:N$31,$B$5:$B$31),2,0)</f>
        <v>TO</v>
      </c>
      <c r="AE16" s="68" t="str">
        <f>VLOOKUP(LARGE(O$5:O$31,$R16),CHOOSE({1,2},O$5:O$31,$B$5:$B$31),2,0)</f>
        <v>RO</v>
      </c>
      <c r="AF16" s="68" t="str">
        <f>VLOOKUP(LARGE(P$5:P$31,$R16),CHOOSE({1,2},P$5:P$31,$B$5:$B$31),2,0)</f>
        <v>MG</v>
      </c>
      <c r="AH16" t="s">
        <v>69</v>
      </c>
      <c r="AI16">
        <f t="shared" si="1"/>
        <v>24</v>
      </c>
      <c r="AJ16">
        <f t="shared" si="2"/>
        <v>25</v>
      </c>
      <c r="AK16">
        <f t="shared" si="3"/>
        <v>24</v>
      </c>
      <c r="AL16">
        <f t="shared" si="4"/>
        <v>24</v>
      </c>
      <c r="AM16">
        <f t="shared" si="5"/>
        <v>24</v>
      </c>
      <c r="AN16">
        <f t="shared" si="6"/>
        <v>24</v>
      </c>
      <c r="AO16">
        <f t="shared" si="7"/>
        <v>24</v>
      </c>
      <c r="AP16">
        <f t="shared" si="8"/>
        <v>25</v>
      </c>
      <c r="AQ16">
        <f t="shared" si="9"/>
        <v>25</v>
      </c>
      <c r="AR16">
        <f t="shared" si="10"/>
        <v>25</v>
      </c>
      <c r="AS16">
        <f t="shared" si="10"/>
        <v>25</v>
      </c>
      <c r="AT16">
        <f t="shared" si="10"/>
        <v>26</v>
      </c>
      <c r="AU16">
        <f t="shared" si="10"/>
        <v>26</v>
      </c>
      <c r="AV16">
        <f t="shared" si="10"/>
        <v>26</v>
      </c>
    </row>
    <row r="17" spans="1:48">
      <c r="A17" t="s">
        <v>16</v>
      </c>
      <c r="B17" t="s">
        <v>61</v>
      </c>
      <c r="C17" s="12">
        <f>SUMIF('2.6'!$B$4:$B$36,'T3'!$A17,'2.6'!K$4:K$36)</f>
        <v>11049.273180723294</v>
      </c>
      <c r="D17" s="12">
        <f>SUMIF('2.6'!$B$4:$B$36,'T3'!$A17,'2.6'!L$4:L$36)</f>
        <v>12426.703561650669</v>
      </c>
      <c r="E17" s="12">
        <f>SUMIF('2.6'!$B$4:$B$36,'T3'!$A17,'2.6'!M$4:M$36)</f>
        <v>14330.82992703512</v>
      </c>
      <c r="F17" s="12">
        <f>SUMIF('2.6'!$B$4:$B$36,'T3'!$A17,'2.6'!N$4:N$36)</f>
        <v>15328.173469430996</v>
      </c>
      <c r="G17" s="12">
        <f>SUMIF('2.6'!$B$4:$B$36,'T3'!$A17,'2.6'!O$4:O$36)</f>
        <v>16722.053573288063</v>
      </c>
      <c r="H17" s="12">
        <f>SUMIF('2.6'!$B$4:$B$36,'T3'!$A17,'2.6'!P$4:P$36)</f>
        <v>16796.229191731021</v>
      </c>
      <c r="I17" s="12">
        <f>SUMIF('2.6'!$B$4:$B$36,'T3'!$A17,'2.6'!Q$4:Q$36)</f>
        <v>17783.109045781774</v>
      </c>
      <c r="J17" s="12">
        <f>SUMIF('2.6'!$B$4:$B$36,'T3'!$A17,'2.6'!R$4:R$36)</f>
        <v>19170.738037142983</v>
      </c>
      <c r="K17" s="12">
        <f>SUMIF('2.6'!$B$4:$B$36,'T3'!$A17,'2.6'!S$4:S$36)</f>
        <v>19623.65268486421</v>
      </c>
      <c r="L17" s="12">
        <f>SUMIF('2.6'!$B$4:$B$36,'T3'!$A17,'2.6'!T$4:T$36)</f>
        <v>20702.302877969265</v>
      </c>
      <c r="M17" s="12">
        <f>SUMIF('2.6'!$B$4:$B$36,'T3'!$A17,'2.6'!U$4:U$36)</f>
        <v>20101.376282919176</v>
      </c>
      <c r="N17" s="12">
        <f>SUMIF('2.6'!$B$4:$B$36,'T3'!$A17,'2.6'!V$4:V$36)</f>
        <v>22823.59141654917</v>
      </c>
      <c r="O17" s="12">
        <f>SUMIF('2.6'!$B$4:$B$36,'T3'!$A17,'2.6'!W$4:W$36)</f>
        <v>27138.861803406224</v>
      </c>
      <c r="P17" s="12">
        <f>SUMIF('2.6'!$B$4:$B$36,'T3'!$A17,'2.6'!X$4:X$36)</f>
        <v>29857.266762967341</v>
      </c>
      <c r="R17" s="67">
        <v>13</v>
      </c>
      <c r="S17" s="68" t="str">
        <f>VLOOKUP(LARGE(C$5:C$31,$R17),CHOOSE({1,2},C$5:C$31,$B$5:$B$31),2,0)</f>
        <v>RO</v>
      </c>
      <c r="T17" s="68" t="str">
        <f>VLOOKUP(LARGE(D$5:D$31,$R17),CHOOSE({1,2},D$5:D$31,$B$5:$B$31),2,0)</f>
        <v>RO</v>
      </c>
      <c r="U17" s="68" t="str">
        <f>VLOOKUP(LARGE(E$5:E$31,$R17),CHOOSE({1,2},E$5:E$31,$B$5:$B$31),2,0)</f>
        <v>RO</v>
      </c>
      <c r="V17" s="68" t="str">
        <f>VLOOKUP(LARGE(F$5:F$31,$R17),CHOOSE({1,2},F$5:F$31,$B$5:$B$31),2,0)</f>
        <v>RR</v>
      </c>
      <c r="W17" s="68" t="str">
        <f>VLOOKUP(LARGE(G$5:G$31,$R17),CHOOSE({1,2},G$5:G$31,$B$5:$B$31),2,0)</f>
        <v>RR</v>
      </c>
      <c r="X17" s="68" t="str">
        <f>VLOOKUP(LARGE(H$5:H$31,$R17),CHOOSE({1,2},H$5:H$31,$B$5:$B$31),2,0)</f>
        <v>RO</v>
      </c>
      <c r="Y17" s="68" t="str">
        <f>VLOOKUP(LARGE(I$5:I$31,$R17),CHOOSE({1,2},I$5:I$31,$B$5:$B$31),2,0)</f>
        <v>RO</v>
      </c>
      <c r="Z17" s="68" t="str">
        <f>VLOOKUP(LARGE(J$5:J$31,$R17),CHOOSE({1,2},J$5:J$31,$B$5:$B$31),2,0)</f>
        <v>RR</v>
      </c>
      <c r="AA17" s="68" t="str">
        <f>VLOOKUP(LARGE(K$5:K$31,$R17),CHOOSE({1,2},K$5:K$31,$B$5:$B$31),2,0)</f>
        <v>AM</v>
      </c>
      <c r="AB17" s="68" t="str">
        <f>VLOOKUP(LARGE(L$5:L$31,$R17),CHOOSE({1,2},L$5:L$31,$B$5:$B$31),2,0)</f>
        <v>AM</v>
      </c>
      <c r="AC17" s="68" t="str">
        <f>VLOOKUP(LARGE(M$5:M$31,$R17),CHOOSE({1,2},M$5:M$31,$B$5:$B$31),2,0)</f>
        <v>AM</v>
      </c>
      <c r="AD17" s="68" t="str">
        <f>VLOOKUP(LARGE(N$5:N$31,$R17),CHOOSE({1,2},N$5:N$31,$B$5:$B$31),2,0)</f>
        <v>RO</v>
      </c>
      <c r="AE17" s="68" t="str">
        <f>VLOOKUP(LARGE(O$5:O$31,$R17),CHOOSE({1,2},O$5:O$31,$B$5:$B$31),2,0)</f>
        <v>TO</v>
      </c>
      <c r="AF17" s="68" t="str">
        <f>VLOOKUP(LARGE(P$5:P$31,$R17),CHOOSE({1,2},P$5:P$31,$B$5:$B$31),2,0)</f>
        <v>TO</v>
      </c>
      <c r="AH17" t="s">
        <v>61</v>
      </c>
      <c r="AI17">
        <f t="shared" si="1"/>
        <v>20</v>
      </c>
      <c r="AJ17">
        <f t="shared" si="2"/>
        <v>20</v>
      </c>
      <c r="AK17">
        <f t="shared" si="3"/>
        <v>19</v>
      </c>
      <c r="AL17">
        <f t="shared" si="4"/>
        <v>18</v>
      </c>
      <c r="AM17">
        <f t="shared" si="5"/>
        <v>19</v>
      </c>
      <c r="AN17">
        <f t="shared" si="6"/>
        <v>19</v>
      </c>
      <c r="AO17">
        <f t="shared" si="7"/>
        <v>17</v>
      </c>
      <c r="AP17">
        <f t="shared" si="8"/>
        <v>17</v>
      </c>
      <c r="AQ17">
        <f t="shared" si="9"/>
        <v>17</v>
      </c>
      <c r="AR17">
        <f t="shared" si="10"/>
        <v>17</v>
      </c>
      <c r="AS17">
        <f t="shared" si="10"/>
        <v>20</v>
      </c>
      <c r="AT17">
        <f t="shared" si="10"/>
        <v>20</v>
      </c>
      <c r="AU17">
        <f t="shared" si="10"/>
        <v>21</v>
      </c>
      <c r="AV17">
        <f t="shared" si="10"/>
        <v>21</v>
      </c>
    </row>
    <row r="18" spans="1:48">
      <c r="A18" t="s">
        <v>17</v>
      </c>
      <c r="B18" t="s">
        <v>62</v>
      </c>
      <c r="C18" s="12">
        <f>SUMIF('2.6'!$B$4:$B$36,'T3'!$A18,'2.6'!K$4:K$36)</f>
        <v>8693.917326991188</v>
      </c>
      <c r="D18" s="12">
        <f>SUMIF('2.6'!$B$4:$B$36,'T3'!$A18,'2.6'!L$4:L$36)</f>
        <v>10071.095587669683</v>
      </c>
      <c r="E18" s="12">
        <f>SUMIF('2.6'!$B$4:$B$36,'T3'!$A18,'2.6'!M$4:M$36)</f>
        <v>10946.360437564601</v>
      </c>
      <c r="F18" s="12">
        <f>SUMIF('2.6'!$B$4:$B$36,'T3'!$A18,'2.6'!N$4:N$36)</f>
        <v>11294.535979149883</v>
      </c>
      <c r="G18" s="12">
        <f>SUMIF('2.6'!$B$4:$B$36,'T3'!$A18,'2.6'!O$4:O$36)</f>
        <v>12335.437863599116</v>
      </c>
      <c r="H18" s="12">
        <f>SUMIF('2.6'!$B$4:$B$36,'T3'!$A18,'2.6'!P$4:P$36)</f>
        <v>13878.525693334963</v>
      </c>
      <c r="I18" s="12">
        <f>SUMIF('2.6'!$B$4:$B$36,'T3'!$A18,'2.6'!Q$4:Q$36)</f>
        <v>14727.38488297227</v>
      </c>
      <c r="J18" s="12">
        <f>SUMIF('2.6'!$B$4:$B$36,'T3'!$A18,'2.6'!R$4:R$36)</f>
        <v>15655.757702920288</v>
      </c>
      <c r="K18" s="12">
        <f>SUMIF('2.6'!$B$4:$B$36,'T3'!$A18,'2.6'!S$4:S$36)</f>
        <v>16375.56252291768</v>
      </c>
      <c r="L18" s="12">
        <f>SUMIF('2.6'!$B$4:$B$36,'T3'!$A18,'2.6'!T$4:T$36)</f>
        <v>17667.791827006091</v>
      </c>
      <c r="M18" s="12">
        <f>SUMIF('2.6'!$B$4:$B$36,'T3'!$A18,'2.6'!U$4:U$36)</f>
        <v>18857.687019472745</v>
      </c>
      <c r="N18" s="12">
        <f>SUMIF('2.6'!$B$4:$B$36,'T3'!$A18,'2.6'!V$4:V$36)</f>
        <v>22662.010675196747</v>
      </c>
      <c r="O18" s="12">
        <f>SUMIF('2.6'!$B$4:$B$36,'T3'!$A18,'2.6'!W$4:W$36)</f>
        <v>24321.515045938155</v>
      </c>
      <c r="P18" s="12">
        <f>SUMIF('2.6'!$B$4:$B$36,'T3'!$A18,'2.6'!X$4:X$36)</f>
        <v>28675.838278439885</v>
      </c>
      <c r="R18" s="67">
        <v>14</v>
      </c>
      <c r="S18" s="68" t="str">
        <f>VLOOKUP(LARGE(C$5:C$31,$R18),CHOOSE({1,2},C$5:C$31,$B$5:$B$31),2,0)</f>
        <v>RR</v>
      </c>
      <c r="T18" s="68" t="str">
        <f>VLOOKUP(LARGE(D$5:D$31,$R18),CHOOSE({1,2},D$5:D$31,$B$5:$B$31),2,0)</f>
        <v>RR</v>
      </c>
      <c r="U18" s="68" t="str">
        <f>VLOOKUP(LARGE(E$5:E$31,$R18),CHOOSE({1,2},E$5:E$31,$B$5:$B$31),2,0)</f>
        <v>RR</v>
      </c>
      <c r="V18" s="68" t="str">
        <f>VLOOKUP(LARGE(F$5:F$31,$R18),CHOOSE({1,2},F$5:F$31,$B$5:$B$31),2,0)</f>
        <v>RO</v>
      </c>
      <c r="W18" s="68" t="str">
        <f>VLOOKUP(LARGE(G$5:G$31,$R18),CHOOSE({1,2},G$5:G$31,$B$5:$B$31),2,0)</f>
        <v>RO</v>
      </c>
      <c r="X18" s="68" t="str">
        <f>VLOOKUP(LARGE(H$5:H$31,$R18),CHOOSE({1,2},H$5:H$31,$B$5:$B$31),2,0)</f>
        <v>RR</v>
      </c>
      <c r="Y18" s="68" t="str">
        <f>VLOOKUP(LARGE(I$5:I$31,$R18),CHOOSE({1,2},I$5:I$31,$B$5:$B$31),2,0)</f>
        <v>RR</v>
      </c>
      <c r="Z18" s="68" t="str">
        <f>VLOOKUP(LARGE(J$5:J$31,$R18),CHOOSE({1,2},J$5:J$31,$B$5:$B$31),2,0)</f>
        <v>AM</v>
      </c>
      <c r="AA18" s="68" t="str">
        <f>VLOOKUP(LARGE(K$5:K$31,$R18),CHOOSE({1,2},K$5:K$31,$B$5:$B$31),2,0)</f>
        <v>RR</v>
      </c>
      <c r="AB18" s="68" t="str">
        <f>VLOOKUP(LARGE(L$5:L$31,$R18),CHOOSE({1,2},L$5:L$31,$B$5:$B$31),2,0)</f>
        <v>TO</v>
      </c>
      <c r="AC18" s="68" t="str">
        <f>VLOOKUP(LARGE(M$5:M$31,$R18),CHOOSE({1,2},M$5:M$31,$B$5:$B$31),2,0)</f>
        <v>TO</v>
      </c>
      <c r="AD18" s="68" t="str">
        <f>VLOOKUP(LARGE(N$5:N$31,$R18),CHOOSE({1,2},N$5:N$31,$B$5:$B$31),2,0)</f>
        <v>AM</v>
      </c>
      <c r="AE18" s="68" t="str">
        <f>VLOOKUP(LARGE(O$5:O$31,$R18),CHOOSE({1,2},O$5:O$31,$B$5:$B$31),2,0)</f>
        <v>AM</v>
      </c>
      <c r="AF18" s="68" t="str">
        <f>VLOOKUP(LARGE(P$5:P$31,$R18),CHOOSE({1,2},P$5:P$31,$B$5:$B$31),2,0)</f>
        <v>AM</v>
      </c>
      <c r="AH18" t="s">
        <v>62</v>
      </c>
      <c r="AI18">
        <f t="shared" si="1"/>
        <v>25</v>
      </c>
      <c r="AJ18">
        <f t="shared" si="2"/>
        <v>24</v>
      </c>
      <c r="AK18">
        <f t="shared" si="3"/>
        <v>25</v>
      </c>
      <c r="AL18">
        <f t="shared" si="4"/>
        <v>25</v>
      </c>
      <c r="AM18">
        <f t="shared" si="5"/>
        <v>25</v>
      </c>
      <c r="AN18">
        <f t="shared" si="6"/>
        <v>25</v>
      </c>
      <c r="AO18">
        <f t="shared" si="7"/>
        <v>25</v>
      </c>
      <c r="AP18">
        <f t="shared" si="8"/>
        <v>24</v>
      </c>
      <c r="AQ18">
        <f t="shared" si="9"/>
        <v>24</v>
      </c>
      <c r="AR18">
        <f t="shared" si="10"/>
        <v>24</v>
      </c>
      <c r="AS18">
        <f t="shared" si="10"/>
        <v>22</v>
      </c>
      <c r="AT18">
        <f t="shared" si="10"/>
        <v>21</v>
      </c>
      <c r="AU18">
        <f t="shared" si="10"/>
        <v>23</v>
      </c>
      <c r="AV18">
        <f t="shared" si="10"/>
        <v>22</v>
      </c>
    </row>
    <row r="19" spans="1:48">
      <c r="A19" t="s">
        <v>18</v>
      </c>
      <c r="B19" t="s">
        <v>63</v>
      </c>
      <c r="C19" s="12">
        <f>SUMIF('2.6'!$B$4:$B$36,'T3'!$A19,'2.6'!K$4:K$36)</f>
        <v>12768.132211735574</v>
      </c>
      <c r="D19" s="12">
        <f>SUMIF('2.6'!$B$4:$B$36,'T3'!$A19,'2.6'!L$4:L$36)</f>
        <v>13928.609059392604</v>
      </c>
      <c r="E19" s="12">
        <f>SUMIF('2.6'!$B$4:$B$36,'T3'!$A19,'2.6'!M$4:M$36)</f>
        <v>15563.832682825427</v>
      </c>
      <c r="F19" s="12">
        <f>SUMIF('2.6'!$B$4:$B$36,'T3'!$A19,'2.6'!N$4:N$36)</f>
        <v>16093.545397373793</v>
      </c>
      <c r="G19" s="12">
        <f>SUMIF('2.6'!$B$4:$B$36,'T3'!$A19,'2.6'!O$4:O$36)</f>
        <v>16882.713305364032</v>
      </c>
      <c r="H19" s="12">
        <f>SUMIF('2.6'!$B$4:$B$36,'T3'!$A19,'2.6'!P$4:P$36)</f>
        <v>17190.197701213834</v>
      </c>
      <c r="I19" s="12">
        <f>SUMIF('2.6'!$B$4:$B$36,'T3'!$A19,'2.6'!Q$4:Q$36)</f>
        <v>17158.530678971161</v>
      </c>
      <c r="J19" s="12">
        <f>SUMIF('2.6'!$B$4:$B$36,'T3'!$A19,'2.6'!R$4:R$36)</f>
        <v>17792.579643280027</v>
      </c>
      <c r="K19" s="12">
        <f>SUMIF('2.6'!$B$4:$B$36,'T3'!$A19,'2.6'!S$4:S$36)</f>
        <v>18442.625526471475</v>
      </c>
      <c r="L19" s="12">
        <f>SUMIF('2.6'!$B$4:$B$36,'T3'!$A19,'2.6'!T$4:T$36)</f>
        <v>19441.232281685137</v>
      </c>
      <c r="M19" s="12">
        <f>SUMIF('2.6'!$B$4:$B$36,'T3'!$A19,'2.6'!U$4:U$36)</f>
        <v>19583.071304835103</v>
      </c>
      <c r="N19" s="12">
        <f>SUMIF('2.6'!$B$4:$B$36,'T3'!$A19,'2.6'!V$4:V$36)</f>
        <v>22177.452854006391</v>
      </c>
      <c r="O19" s="12">
        <f>SUMIF('2.6'!$B$4:$B$36,'T3'!$A19,'2.6'!W$4:W$36)</f>
        <v>25965.483309354076</v>
      </c>
      <c r="P19" s="12">
        <f>SUMIF('2.6'!$B$4:$B$36,'T3'!$A19,'2.6'!X$4:X$36)</f>
        <v>27518.801788869183</v>
      </c>
      <c r="R19" s="67">
        <v>15</v>
      </c>
      <c r="S19" s="68" t="str">
        <f>VLOOKUP(LARGE(C$5:C$31,$R19),CHOOSE({1,2},C$5:C$31,$B$5:$B$31),2,0)</f>
        <v>SE</v>
      </c>
      <c r="T19" s="68" t="str">
        <f>VLOOKUP(LARGE(D$5:D$31,$R19),CHOOSE({1,2},D$5:D$31,$B$5:$B$31),2,0)</f>
        <v>SE</v>
      </c>
      <c r="U19" s="68" t="str">
        <f>VLOOKUP(LARGE(E$5:E$31,$R19),CHOOSE({1,2},E$5:E$31,$B$5:$B$31),2,0)</f>
        <v>AP</v>
      </c>
      <c r="V19" s="68" t="str">
        <f>VLOOKUP(LARGE(F$5:F$31,$R19),CHOOSE({1,2},F$5:F$31,$B$5:$B$31),2,0)</f>
        <v>AP</v>
      </c>
      <c r="W19" s="68" t="str">
        <f>VLOOKUP(LARGE(G$5:G$31,$R19),CHOOSE({1,2},G$5:G$31,$B$5:$B$31),2,0)</f>
        <v>AP</v>
      </c>
      <c r="X19" s="68" t="str">
        <f>VLOOKUP(LARGE(H$5:H$31,$R19),CHOOSE({1,2},H$5:H$31,$B$5:$B$31),2,0)</f>
        <v>TO</v>
      </c>
      <c r="Y19" s="68" t="str">
        <f>VLOOKUP(LARGE(I$5:I$31,$R19),CHOOSE({1,2},I$5:I$31,$B$5:$B$31),2,0)</f>
        <v>TO</v>
      </c>
      <c r="Z19" s="68" t="str">
        <f>VLOOKUP(LARGE(J$5:J$31,$R19),CHOOSE({1,2},J$5:J$31,$B$5:$B$31),2,0)</f>
        <v>TO</v>
      </c>
      <c r="AA19" s="68" t="str">
        <f>VLOOKUP(LARGE(K$5:K$31,$R19),CHOOSE({1,2},K$5:K$31,$B$5:$B$31),2,0)</f>
        <v>TO</v>
      </c>
      <c r="AB19" s="68" t="str">
        <f>VLOOKUP(LARGE(L$5:L$31,$R19),CHOOSE({1,2},L$5:L$31,$B$5:$B$31),2,0)</f>
        <v>RR</v>
      </c>
      <c r="AC19" s="68" t="str">
        <f>VLOOKUP(LARGE(M$5:M$31,$R19),CHOOSE({1,2},M$5:M$31,$B$5:$B$31),2,0)</f>
        <v>RR</v>
      </c>
      <c r="AD19" s="68" t="str">
        <f>VLOOKUP(LARGE(N$5:N$31,$R19),CHOOSE({1,2},N$5:N$31,$B$5:$B$31),2,0)</f>
        <v>PA</v>
      </c>
      <c r="AE19" s="68" t="str">
        <f>VLOOKUP(LARGE(O$5:O$31,$R19),CHOOSE({1,2},O$5:O$31,$B$5:$B$31),2,0)</f>
        <v>RR</v>
      </c>
      <c r="AF19" s="68" t="str">
        <f>VLOOKUP(LARGE(P$5:P$31,$R19),CHOOSE({1,2},P$5:P$31,$B$5:$B$31),2,0)</f>
        <v>RR</v>
      </c>
      <c r="AH19" t="s">
        <v>63</v>
      </c>
      <c r="AI19">
        <f t="shared" si="1"/>
        <v>15</v>
      </c>
      <c r="AJ19">
        <f t="shared" si="2"/>
        <v>15</v>
      </c>
      <c r="AK19">
        <f t="shared" si="3"/>
        <v>16</v>
      </c>
      <c r="AL19">
        <f t="shared" si="4"/>
        <v>17</v>
      </c>
      <c r="AM19">
        <f t="shared" si="5"/>
        <v>18</v>
      </c>
      <c r="AN19">
        <f t="shared" si="6"/>
        <v>17</v>
      </c>
      <c r="AO19">
        <f t="shared" si="7"/>
        <v>19</v>
      </c>
      <c r="AP19">
        <f t="shared" si="8"/>
        <v>20</v>
      </c>
      <c r="AQ19">
        <f t="shared" si="9"/>
        <v>21</v>
      </c>
      <c r="AR19">
        <f t="shared" si="10"/>
        <v>21</v>
      </c>
      <c r="AS19">
        <f t="shared" si="10"/>
        <v>21</v>
      </c>
      <c r="AT19">
        <f t="shared" si="10"/>
        <v>23</v>
      </c>
      <c r="AU19">
        <f t="shared" si="10"/>
        <v>22</v>
      </c>
      <c r="AV19">
        <f t="shared" si="10"/>
        <v>23</v>
      </c>
    </row>
    <row r="20" spans="1:48">
      <c r="A20" t="s">
        <v>19</v>
      </c>
      <c r="B20" t="s">
        <v>64</v>
      </c>
      <c r="C20" s="12">
        <f>SUMIF('2.6'!$B$4:$B$36,'T3'!$A20,'2.6'!K$4:K$36)</f>
        <v>11013.108174440873</v>
      </c>
      <c r="D20" s="12">
        <f>SUMIF('2.6'!$B$4:$B$36,'T3'!$A20,'2.6'!L$4:L$36)</f>
        <v>11817.869486681477</v>
      </c>
      <c r="E20" s="12">
        <f>SUMIF('2.6'!$B$4:$B$36,'T3'!$A20,'2.6'!M$4:M$36)</f>
        <v>12879.586463261616</v>
      </c>
      <c r="F20" s="12">
        <f>SUMIF('2.6'!$B$4:$B$36,'T3'!$A20,'2.6'!N$4:N$36)</f>
        <v>13616.219630434978</v>
      </c>
      <c r="G20" s="12">
        <f>SUMIF('2.6'!$B$4:$B$36,'T3'!$A20,'2.6'!O$4:O$36)</f>
        <v>14803.94512127212</v>
      </c>
      <c r="H20" s="12">
        <f>SUMIF('2.6'!$B$4:$B$36,'T3'!$A20,'2.6'!P$4:P$36)</f>
        <v>16117.124005771451</v>
      </c>
      <c r="I20" s="12">
        <f>SUMIF('2.6'!$B$4:$B$36,'T3'!$A20,'2.6'!Q$4:Q$36)</f>
        <v>16936.985069891514</v>
      </c>
      <c r="J20" s="12">
        <f>SUMIF('2.6'!$B$4:$B$36,'T3'!$A20,'2.6'!R$4:R$36)</f>
        <v>17512.790798327074</v>
      </c>
      <c r="K20" s="12">
        <f>SUMIF('2.6'!$B$4:$B$36,'T3'!$A20,'2.6'!S$4:S$36)</f>
        <v>19324.035794020081</v>
      </c>
      <c r="L20" s="12">
        <f>SUMIF('2.6'!$B$4:$B$36,'T3'!$A20,'2.6'!T$4:T$36)</f>
        <v>19716.213389824028</v>
      </c>
      <c r="M20" s="12">
        <f>SUMIF('2.6'!$B$4:$B$36,'T3'!$A20,'2.6'!U$4:U$36)</f>
        <v>20449.286526420794</v>
      </c>
      <c r="N20" s="12">
        <f>SUMIF('2.6'!$B$4:$B$36,'T3'!$A20,'2.6'!V$4:V$36)</f>
        <v>23530.942207939795</v>
      </c>
      <c r="O20" s="12">
        <f>SUMIF('2.6'!$B$4:$B$36,'T3'!$A20,'2.6'!W$4:W$36)</f>
        <v>28482.932106841043</v>
      </c>
      <c r="P20" s="12">
        <f>SUMIF('2.6'!$B$4:$B$36,'T3'!$A20,'2.6'!X$4:X$36)</f>
        <v>30476.541601834902</v>
      </c>
      <c r="R20" s="67">
        <v>16</v>
      </c>
      <c r="S20" s="68" t="str">
        <f>VLOOKUP(LARGE(C$5:C$31,$R20),CHOOSE({1,2},C$5:C$31,$B$5:$B$31),2,0)</f>
        <v>AP</v>
      </c>
      <c r="T20" s="68" t="str">
        <f>VLOOKUP(LARGE(D$5:D$31,$R20),CHOOSE({1,2},D$5:D$31,$B$5:$B$31),2,0)</f>
        <v>AP</v>
      </c>
      <c r="U20" s="68" t="str">
        <f>VLOOKUP(LARGE(E$5:E$31,$R20),CHOOSE({1,2},E$5:E$31,$B$5:$B$31),2,0)</f>
        <v>SE</v>
      </c>
      <c r="V20" s="68" t="str">
        <f>VLOOKUP(LARGE(F$5:F$31,$R20),CHOOSE({1,2},F$5:F$31,$B$5:$B$31),2,0)</f>
        <v>TO</v>
      </c>
      <c r="W20" s="68" t="str">
        <f>VLOOKUP(LARGE(G$5:G$31,$R20),CHOOSE({1,2},G$5:G$31,$B$5:$B$31),2,0)</f>
        <v>TO</v>
      </c>
      <c r="X20" s="68" t="str">
        <f>VLOOKUP(LARGE(H$5:H$31,$R20),CHOOSE({1,2},H$5:H$31,$B$5:$B$31),2,0)</f>
        <v>AP</v>
      </c>
      <c r="Y20" s="68" t="str">
        <f>VLOOKUP(LARGE(I$5:I$31,$R20),CHOOSE({1,2},I$5:I$31,$B$5:$B$31),2,0)</f>
        <v>AP</v>
      </c>
      <c r="Z20" s="68" t="str">
        <f>VLOOKUP(LARGE(J$5:J$31,$R20),CHOOSE({1,2},J$5:J$31,$B$5:$B$31),2,0)</f>
        <v>AP</v>
      </c>
      <c r="AA20" s="68" t="str">
        <f>VLOOKUP(LARGE(K$5:K$31,$R20),CHOOSE({1,2},K$5:K$31,$B$5:$B$31),2,0)</f>
        <v>AP</v>
      </c>
      <c r="AB20" s="68" t="str">
        <f>VLOOKUP(LARGE(L$5:L$31,$R20),CHOOSE({1,2},L$5:L$31,$B$5:$B$31),2,0)</f>
        <v>PA</v>
      </c>
      <c r="AC20" s="68" t="str">
        <f>VLOOKUP(LARGE(M$5:M$31,$R20),CHOOSE({1,2},M$5:M$31,$B$5:$B$31),2,0)</f>
        <v>PA</v>
      </c>
      <c r="AD20" s="68" t="str">
        <f>VLOOKUP(LARGE(N$5:N$31,$R20),CHOOSE({1,2},N$5:N$31,$B$5:$B$31),2,0)</f>
        <v>RR</v>
      </c>
      <c r="AE20" s="68" t="str">
        <f>VLOOKUP(LARGE(O$5:O$31,$R20),CHOOSE({1,2},O$5:O$31,$B$5:$B$31),2,0)</f>
        <v>AP</v>
      </c>
      <c r="AF20" s="68" t="str">
        <f>VLOOKUP(LARGE(P$5:P$31,$R20),CHOOSE({1,2},P$5:P$31,$B$5:$B$31),2,0)</f>
        <v>AP</v>
      </c>
      <c r="AH20" t="s">
        <v>64</v>
      </c>
      <c r="AI20">
        <f t="shared" si="1"/>
        <v>21</v>
      </c>
      <c r="AJ20">
        <f t="shared" si="2"/>
        <v>22</v>
      </c>
      <c r="AK20">
        <f t="shared" si="3"/>
        <v>22</v>
      </c>
      <c r="AL20">
        <f t="shared" si="4"/>
        <v>22</v>
      </c>
      <c r="AM20">
        <f t="shared" si="5"/>
        <v>22</v>
      </c>
      <c r="AN20">
        <f t="shared" si="6"/>
        <v>21</v>
      </c>
      <c r="AO20">
        <f t="shared" si="7"/>
        <v>20</v>
      </c>
      <c r="AP20">
        <f t="shared" si="8"/>
        <v>21</v>
      </c>
      <c r="AQ20">
        <f t="shared" si="9"/>
        <v>18</v>
      </c>
      <c r="AR20">
        <f t="shared" si="10"/>
        <v>20</v>
      </c>
      <c r="AS20">
        <f t="shared" si="10"/>
        <v>18</v>
      </c>
      <c r="AT20">
        <f t="shared" si="10"/>
        <v>18</v>
      </c>
      <c r="AU20">
        <f t="shared" si="10"/>
        <v>19</v>
      </c>
      <c r="AV20">
        <f t="shared" si="10"/>
        <v>20</v>
      </c>
    </row>
    <row r="21" spans="1:48">
      <c r="A21" t="s">
        <v>21</v>
      </c>
      <c r="B21" t="s">
        <v>70</v>
      </c>
      <c r="C21" s="12">
        <f>SUMIF('2.6'!$B$4:$B$36,'T3'!$A21,'2.6'!K$4:K$36)</f>
        <v>17918.748704240661</v>
      </c>
      <c r="D21" s="12">
        <f>SUMIF('2.6'!$B$4:$B$36,'T3'!$A21,'2.6'!L$4:L$36)</f>
        <v>20281.349848432397</v>
      </c>
      <c r="E21" s="12">
        <f>SUMIF('2.6'!$B$4:$B$36,'T3'!$A21,'2.6'!M$4:M$36)</f>
        <v>22275.267412700672</v>
      </c>
      <c r="F21" s="12">
        <f>SUMIF('2.6'!$B$4:$B$36,'T3'!$A21,'2.6'!N$4:N$36)</f>
        <v>23697.201321492987</v>
      </c>
      <c r="G21" s="12">
        <f>SUMIF('2.6'!$B$4:$B$36,'T3'!$A21,'2.6'!O$4:O$36)</f>
        <v>24917.120051133526</v>
      </c>
      <c r="H21" s="12">
        <f>SUMIF('2.6'!$B$4:$B$36,'T3'!$A21,'2.6'!P$4:P$36)</f>
        <v>24885.174169631737</v>
      </c>
      <c r="I21" s="12">
        <f>SUMIF('2.6'!$B$4:$B$36,'T3'!$A21,'2.6'!Q$4:Q$36)</f>
        <v>25946.370358856067</v>
      </c>
      <c r="J21" s="12">
        <f>SUMIF('2.6'!$B$4:$B$36,'T3'!$A21,'2.6'!R$4:R$36)</f>
        <v>27291.108321828917</v>
      </c>
      <c r="K21" s="12">
        <f>SUMIF('2.6'!$B$4:$B$36,'T3'!$A21,'2.6'!S$4:S$36)</f>
        <v>29223.21644612974</v>
      </c>
      <c r="L21" s="12">
        <f>SUMIF('2.6'!$B$4:$B$36,'T3'!$A21,'2.6'!T$4:T$36)</f>
        <v>30794.044136364224</v>
      </c>
      <c r="M21" s="12">
        <f>SUMIF('2.6'!$B$4:$B$36,'T3'!$A21,'2.6'!U$4:U$36)</f>
        <v>32066.727407769373</v>
      </c>
      <c r="N21" s="12">
        <f>SUMIF('2.6'!$B$4:$B$36,'T3'!$A21,'2.6'!V$4:V$36)</f>
        <v>40052.134208365962</v>
      </c>
      <c r="O21" s="12">
        <f>SUMIF('2.6'!$B$4:$B$36,'T3'!$A21,'2.6'!W$4:W$36)</f>
        <v>44147.383999771773</v>
      </c>
      <c r="P21" s="12">
        <f>SUMIF('2.6'!$B$4:$B$36,'T3'!$A21,'2.6'!X$4:X$36)</f>
        <v>47321.230351433223</v>
      </c>
      <c r="R21" s="67">
        <v>17</v>
      </c>
      <c r="S21" s="68" t="str">
        <f>VLOOKUP(LARGE(C$5:C$31,$R21),CHOOSE({1,2},C$5:C$31,$B$5:$B$31),2,0)</f>
        <v>TO</v>
      </c>
      <c r="T21" s="68" t="str">
        <f>VLOOKUP(LARGE(D$5:D$31,$R21),CHOOSE({1,2},D$5:D$31,$B$5:$B$31),2,0)</f>
        <v>TO</v>
      </c>
      <c r="U21" s="68" t="str">
        <f>VLOOKUP(LARGE(E$5:E$31,$R21),CHOOSE({1,2},E$5:E$31,$B$5:$B$31),2,0)</f>
        <v>TO</v>
      </c>
      <c r="V21" s="68" t="str">
        <f>VLOOKUP(LARGE(F$5:F$31,$R21),CHOOSE({1,2},F$5:F$31,$B$5:$B$31),2,0)</f>
        <v>SE</v>
      </c>
      <c r="W21" s="68" t="str">
        <f>VLOOKUP(LARGE(G$5:G$31,$R21),CHOOSE({1,2},G$5:G$31,$B$5:$B$31),2,0)</f>
        <v>AC</v>
      </c>
      <c r="X21" s="68" t="str">
        <f>VLOOKUP(LARGE(H$5:H$31,$R21),CHOOSE({1,2},H$5:H$31,$B$5:$B$31),2,0)</f>
        <v>SE</v>
      </c>
      <c r="Y21" s="68" t="str">
        <f>VLOOKUP(LARGE(I$5:I$31,$R21),CHOOSE({1,2},I$5:I$31,$B$5:$B$31),2,0)</f>
        <v>PE</v>
      </c>
      <c r="Z21" s="68" t="str">
        <f>VLOOKUP(LARGE(J$5:J$31,$R21),CHOOSE({1,2},J$5:J$31,$B$5:$B$31),2,0)</f>
        <v>PE</v>
      </c>
      <c r="AA21" s="68" t="str">
        <f>VLOOKUP(LARGE(K$5:K$31,$R21),CHOOSE({1,2},K$5:K$31,$B$5:$B$31),2,0)</f>
        <v>PE</v>
      </c>
      <c r="AB21" s="68" t="str">
        <f>VLOOKUP(LARGE(L$5:L$31,$R21),CHOOSE({1,2},L$5:L$31,$B$5:$B$31),2,0)</f>
        <v>PE</v>
      </c>
      <c r="AC21" s="68" t="str">
        <f>VLOOKUP(LARGE(M$5:M$31,$R21),CHOOSE({1,2},M$5:M$31,$B$5:$B$31),2,0)</f>
        <v>AP</v>
      </c>
      <c r="AD21" s="68" t="str">
        <f>VLOOKUP(LARGE(N$5:N$31,$R21),CHOOSE({1,2},N$5:N$31,$B$5:$B$31),2,0)</f>
        <v>AC</v>
      </c>
      <c r="AE21" s="68" t="str">
        <f>VLOOKUP(LARGE(O$5:O$31,$R21),CHOOSE({1,2},O$5:O$31,$B$5:$B$31),2,0)</f>
        <v>PA</v>
      </c>
      <c r="AF21" s="68" t="str">
        <f>VLOOKUP(LARGE(P$5:P$31,$R21),CHOOSE({1,2},P$5:P$31,$B$5:$B$31),2,0)</f>
        <v>AC</v>
      </c>
      <c r="AH21" t="s">
        <v>70</v>
      </c>
      <c r="AI21">
        <f t="shared" si="1"/>
        <v>10</v>
      </c>
      <c r="AJ21">
        <f t="shared" si="2"/>
        <v>10</v>
      </c>
      <c r="AK21">
        <f t="shared" si="3"/>
        <v>11</v>
      </c>
      <c r="AL21">
        <f t="shared" si="4"/>
        <v>10</v>
      </c>
      <c r="AM21">
        <f t="shared" si="5"/>
        <v>11</v>
      </c>
      <c r="AN21">
        <f t="shared" si="6"/>
        <v>11</v>
      </c>
      <c r="AO21">
        <f t="shared" si="7"/>
        <v>11</v>
      </c>
      <c r="AP21">
        <f t="shared" si="8"/>
        <v>11</v>
      </c>
      <c r="AQ21">
        <f t="shared" si="9"/>
        <v>10</v>
      </c>
      <c r="AR21">
        <f t="shared" si="10"/>
        <v>10</v>
      </c>
      <c r="AS21">
        <f t="shared" si="10"/>
        <v>10</v>
      </c>
      <c r="AT21">
        <f t="shared" si="10"/>
        <v>10</v>
      </c>
      <c r="AU21">
        <f t="shared" si="10"/>
        <v>11</v>
      </c>
      <c r="AV21">
        <f t="shared" si="10"/>
        <v>12</v>
      </c>
    </row>
    <row r="22" spans="1:48">
      <c r="A22" t="s">
        <v>22</v>
      </c>
      <c r="B22" t="s">
        <v>65</v>
      </c>
      <c r="C22" s="12">
        <f>SUMIF('2.6'!$B$4:$B$36,'T3'!$A22,'2.6'!K$4:K$36)</f>
        <v>24286.436235595818</v>
      </c>
      <c r="D22" s="12">
        <f>SUMIF('2.6'!$B$4:$B$36,'T3'!$A22,'2.6'!L$4:L$36)</f>
        <v>29877.242440074813</v>
      </c>
      <c r="E22" s="12">
        <f>SUMIF('2.6'!$B$4:$B$36,'T3'!$A22,'2.6'!M$4:M$36)</f>
        <v>32657.460171173541</v>
      </c>
      <c r="F22" s="12">
        <f>SUMIF('2.6'!$B$4:$B$36,'T3'!$A22,'2.6'!N$4:N$36)</f>
        <v>30545.237661864761</v>
      </c>
      <c r="G22" s="12">
        <f>SUMIF('2.6'!$B$4:$B$36,'T3'!$A22,'2.6'!O$4:O$36)</f>
        <v>33148.560326241954</v>
      </c>
      <c r="H22" s="12">
        <f>SUMIF('2.6'!$B$4:$B$36,'T3'!$A22,'2.6'!P$4:P$36)</f>
        <v>30628.169421125956</v>
      </c>
      <c r="I22" s="12">
        <f>SUMIF('2.6'!$B$4:$B$36,'T3'!$A22,'2.6'!Q$4:Q$36)</f>
        <v>27496.918636418435</v>
      </c>
      <c r="J22" s="12">
        <f>SUMIF('2.6'!$B$4:$B$36,'T3'!$A22,'2.6'!R$4:R$36)</f>
        <v>28234.533191663206</v>
      </c>
      <c r="K22" s="12">
        <f>SUMIF('2.6'!$B$4:$B$36,'T3'!$A22,'2.6'!S$4:S$36)</f>
        <v>34493.119723926611</v>
      </c>
      <c r="L22" s="12">
        <f>SUMIF('2.6'!$B$4:$B$36,'T3'!$A22,'2.6'!T$4:T$36)</f>
        <v>34177.048370486737</v>
      </c>
      <c r="M22" s="12">
        <f>SUMIF('2.6'!$B$4:$B$36,'T3'!$A22,'2.6'!U$4:U$36)</f>
        <v>34065.982020411684</v>
      </c>
      <c r="N22" s="12">
        <f>SUMIF('2.6'!$B$4:$B$36,'T3'!$A22,'2.6'!V$4:V$36)</f>
        <v>45353.813299481269</v>
      </c>
      <c r="O22" s="12">
        <f>SUMIF('2.6'!$B$4:$B$36,'T3'!$A22,'2.6'!W$4:W$36)</f>
        <v>47619.47473812064</v>
      </c>
      <c r="P22" s="12">
        <f>SUMIF('2.6'!$B$4:$B$36,'T3'!$A22,'2.6'!X$4:X$36)</f>
        <v>54732.784384124068</v>
      </c>
      <c r="R22" s="67">
        <v>18</v>
      </c>
      <c r="S22" s="68" t="str">
        <f>VLOOKUP(LARGE(C$5:C$31,$R22),CHOOSE({1,2},C$5:C$31,$B$5:$B$31),2,0)</f>
        <v>RN</v>
      </c>
      <c r="T22" s="68" t="str">
        <f>VLOOKUP(LARGE(D$5:D$31,$R22),CHOOSE({1,2},D$5:D$31,$B$5:$B$31),2,0)</f>
        <v>PA</v>
      </c>
      <c r="U22" s="68" t="str">
        <f>VLOOKUP(LARGE(E$5:E$31,$R22),CHOOSE({1,2},E$5:E$31,$B$5:$B$31),2,0)</f>
        <v>RN</v>
      </c>
      <c r="V22" s="68" t="str">
        <f>VLOOKUP(LARGE(F$5:F$31,$R22),CHOOSE({1,2},F$5:F$31,$B$5:$B$31),2,0)</f>
        <v>PE</v>
      </c>
      <c r="W22" s="68" t="str">
        <f>VLOOKUP(LARGE(G$5:G$31,$R22),CHOOSE({1,2},G$5:G$31,$B$5:$B$31),2,0)</f>
        <v>SE</v>
      </c>
      <c r="X22" s="68" t="str">
        <f>VLOOKUP(LARGE(H$5:H$31,$R22),CHOOSE({1,2},H$5:H$31,$B$5:$B$31),2,0)</f>
        <v>AC</v>
      </c>
      <c r="Y22" s="68" t="str">
        <f>VLOOKUP(LARGE(I$5:I$31,$R22),CHOOSE({1,2},I$5:I$31,$B$5:$B$31),2,0)</f>
        <v>RN</v>
      </c>
      <c r="Z22" s="68" t="str">
        <f>VLOOKUP(LARGE(J$5:J$31,$R22),CHOOSE({1,2},J$5:J$31,$B$5:$B$31),2,0)</f>
        <v>PA</v>
      </c>
      <c r="AA22" s="68" t="str">
        <f>VLOOKUP(LARGE(K$5:K$31,$R22),CHOOSE({1,2},K$5:K$31,$B$5:$B$31),2,0)</f>
        <v>BA</v>
      </c>
      <c r="AB22" s="68" t="str">
        <f>VLOOKUP(LARGE(L$5:L$31,$R22),CHOOSE({1,2},L$5:L$31,$B$5:$B$31),2,0)</f>
        <v>AP</v>
      </c>
      <c r="AC22" s="68" t="str">
        <f>VLOOKUP(LARGE(M$5:M$31,$R22),CHOOSE({1,2},M$5:M$31,$B$5:$B$31),2,0)</f>
        <v>BA</v>
      </c>
      <c r="AD22" s="68" t="str">
        <f>VLOOKUP(LARGE(N$5:N$31,$R22),CHOOSE({1,2},N$5:N$31,$B$5:$B$31),2,0)</f>
        <v>BA</v>
      </c>
      <c r="AE22" s="68" t="str">
        <f>VLOOKUP(LARGE(O$5:O$31,$R22),CHOOSE({1,2},O$5:O$31,$B$5:$B$31),2,0)</f>
        <v>AC</v>
      </c>
      <c r="AF22" s="68" t="str">
        <f>VLOOKUP(LARGE(P$5:P$31,$R22),CHOOSE({1,2},P$5:P$31,$B$5:$B$31),2,0)</f>
        <v>PA</v>
      </c>
      <c r="AH22" t="s">
        <v>65</v>
      </c>
      <c r="AI22">
        <f t="shared" si="1"/>
        <v>5</v>
      </c>
      <c r="AJ22">
        <f t="shared" si="2"/>
        <v>4</v>
      </c>
      <c r="AK22">
        <f t="shared" si="3"/>
        <v>4</v>
      </c>
      <c r="AL22">
        <f t="shared" si="4"/>
        <v>5</v>
      </c>
      <c r="AM22">
        <f t="shared" si="5"/>
        <v>5</v>
      </c>
      <c r="AN22">
        <f t="shared" si="6"/>
        <v>9</v>
      </c>
      <c r="AO22">
        <f t="shared" si="7"/>
        <v>9</v>
      </c>
      <c r="AP22">
        <f t="shared" si="8"/>
        <v>10</v>
      </c>
      <c r="AQ22">
        <f t="shared" si="9"/>
        <v>9</v>
      </c>
      <c r="AR22">
        <f t="shared" si="10"/>
        <v>9</v>
      </c>
      <c r="AS22">
        <f t="shared" si="10"/>
        <v>9</v>
      </c>
      <c r="AT22">
        <f t="shared" si="10"/>
        <v>9</v>
      </c>
      <c r="AU22">
        <f t="shared" si="10"/>
        <v>9</v>
      </c>
      <c r="AV22">
        <f t="shared" si="10"/>
        <v>9</v>
      </c>
    </row>
    <row r="23" spans="1:48">
      <c r="A23" t="s">
        <v>23</v>
      </c>
      <c r="B23" t="s">
        <v>71</v>
      </c>
      <c r="C23" s="12">
        <f>SUMIF('2.6'!$B$4:$B$36,'T3'!$A23,'2.6'!K$4:K$36)</f>
        <v>28127.412169422485</v>
      </c>
      <c r="D23" s="12">
        <f>SUMIF('2.6'!$B$4:$B$36,'T3'!$A23,'2.6'!L$4:L$36)</f>
        <v>31823.878363025338</v>
      </c>
      <c r="E23" s="12">
        <f>SUMIF('2.6'!$B$4:$B$36,'T3'!$A23,'2.6'!M$4:M$36)</f>
        <v>35418.153256118545</v>
      </c>
      <c r="F23" s="12">
        <f>SUMIF('2.6'!$B$4:$B$36,'T3'!$A23,'2.6'!N$4:N$36)</f>
        <v>38378.593658560079</v>
      </c>
      <c r="G23" s="12">
        <f>SUMIF('2.6'!$B$4:$B$36,'T3'!$A23,'2.6'!O$4:O$36)</f>
        <v>40767.255426414056</v>
      </c>
      <c r="H23" s="12">
        <f>SUMIF('2.6'!$B$4:$B$36,'T3'!$A23,'2.6'!P$4:P$36)</f>
        <v>39827.069243837024</v>
      </c>
      <c r="I23" s="12">
        <f>SUMIF('2.6'!$B$4:$B$36,'T3'!$A23,'2.6'!Q$4:Q$36)</f>
        <v>38494.912264487532</v>
      </c>
      <c r="J23" s="12">
        <f>SUMIF('2.6'!$B$4:$B$36,'T3'!$A23,'2.6'!R$4:R$36)</f>
        <v>40170.311355199039</v>
      </c>
      <c r="K23" s="12">
        <f>SUMIF('2.6'!$B$4:$B$36,'T3'!$A23,'2.6'!S$4:S$36)</f>
        <v>44222.65826172076</v>
      </c>
      <c r="L23" s="12">
        <f>SUMIF('2.6'!$B$4:$B$36,'T3'!$A23,'2.6'!T$4:T$36)</f>
        <v>45174.080046817835</v>
      </c>
      <c r="M23" s="12">
        <f>SUMIF('2.6'!$B$4:$B$36,'T3'!$A23,'2.6'!U$4:U$36)</f>
        <v>43407.549614647731</v>
      </c>
      <c r="N23" s="12">
        <f>SUMIF('2.6'!$B$4:$B$36,'T3'!$A23,'2.6'!V$4:V$36)</f>
        <v>54359.605960673216</v>
      </c>
      <c r="O23" s="12">
        <f>SUMIF('2.6'!$B$4:$B$36,'T3'!$A23,'2.6'!W$4:W$36)</f>
        <v>71849.663986865125</v>
      </c>
      <c r="P23" s="12">
        <f>SUMIF('2.6'!$B$4:$B$36,'T3'!$A23,'2.6'!X$4:X$36)</f>
        <v>73052.552614251894</v>
      </c>
      <c r="R23" s="67">
        <v>19</v>
      </c>
      <c r="S23" s="68" t="str">
        <f>VLOOKUP(LARGE(C$5:C$31,$R23),CHOOSE({1,2},C$5:C$31,$B$5:$B$31),2,0)</f>
        <v>AC</v>
      </c>
      <c r="T23" s="68" t="str">
        <f>VLOOKUP(LARGE(D$5:D$31,$R23),CHOOSE({1,2},D$5:D$31,$B$5:$B$31),2,0)</f>
        <v>RN</v>
      </c>
      <c r="U23" s="68" t="str">
        <f>VLOOKUP(LARGE(E$5:E$31,$R23),CHOOSE({1,2},E$5:E$31,$B$5:$B$31),2,0)</f>
        <v>PE</v>
      </c>
      <c r="V23" s="68" t="str">
        <f>VLOOKUP(LARGE(F$5:F$31,$R23),CHOOSE({1,2},F$5:F$31,$B$5:$B$31),2,0)</f>
        <v>RN</v>
      </c>
      <c r="W23" s="68" t="str">
        <f>VLOOKUP(LARGE(G$5:G$31,$R23),CHOOSE({1,2},G$5:G$31,$B$5:$B$31),2,0)</f>
        <v>PE</v>
      </c>
      <c r="X23" s="68" t="str">
        <f>VLOOKUP(LARGE(H$5:H$31,$R23),CHOOSE({1,2},H$5:H$31,$B$5:$B$31),2,0)</f>
        <v>PE</v>
      </c>
      <c r="Y23" s="68" t="str">
        <f>VLOOKUP(LARGE(I$5:I$31,$R23),CHOOSE({1,2},I$5:I$31,$B$5:$B$31),2,0)</f>
        <v>SE</v>
      </c>
      <c r="Z23" s="68" t="str">
        <f>VLOOKUP(LARGE(J$5:J$31,$R23),CHOOSE({1,2},J$5:J$31,$B$5:$B$31),2,0)</f>
        <v>RN</v>
      </c>
      <c r="AA23" s="68" t="str">
        <f>VLOOKUP(LARGE(K$5:K$31,$R23),CHOOSE({1,2},K$5:K$31,$B$5:$B$31),2,0)</f>
        <v>RN</v>
      </c>
      <c r="AB23" s="68" t="str">
        <f>VLOOKUP(LARGE(L$5:L$31,$R23),CHOOSE({1,2},L$5:L$31,$B$5:$B$31),2,0)</f>
        <v>RN</v>
      </c>
      <c r="AC23" s="68" t="str">
        <f>VLOOKUP(LARGE(M$5:M$31,$R23),CHOOSE({1,2},M$5:M$31,$B$5:$B$31),2,0)</f>
        <v>RN</v>
      </c>
      <c r="AD23" s="68" t="str">
        <f>VLOOKUP(LARGE(N$5:N$31,$R23),CHOOSE({1,2},N$5:N$31,$B$5:$B$31),2,0)</f>
        <v>AP</v>
      </c>
      <c r="AE23" s="68" t="str">
        <f>VLOOKUP(LARGE(O$5:O$31,$R23),CHOOSE({1,2},O$5:O$31,$B$5:$B$31),2,0)</f>
        <v>BA</v>
      </c>
      <c r="AF23" s="68" t="str">
        <f>VLOOKUP(LARGE(P$5:P$31,$R23),CHOOSE({1,2},P$5:P$31,$B$5:$B$31),2,0)</f>
        <v>RN</v>
      </c>
      <c r="AH23" t="s">
        <v>71</v>
      </c>
      <c r="AI23">
        <f t="shared" si="1"/>
        <v>3</v>
      </c>
      <c r="AJ23">
        <f t="shared" si="2"/>
        <v>3</v>
      </c>
      <c r="AK23">
        <f t="shared" si="3"/>
        <v>3</v>
      </c>
      <c r="AL23">
        <f t="shared" si="4"/>
        <v>3</v>
      </c>
      <c r="AM23">
        <f t="shared" si="5"/>
        <v>3</v>
      </c>
      <c r="AN23">
        <f t="shared" si="6"/>
        <v>3</v>
      </c>
      <c r="AO23">
        <f t="shared" si="7"/>
        <v>3</v>
      </c>
      <c r="AP23">
        <f t="shared" si="8"/>
        <v>3</v>
      </c>
      <c r="AQ23">
        <f t="shared" si="9"/>
        <v>3</v>
      </c>
      <c r="AR23">
        <f t="shared" si="10"/>
        <v>3</v>
      </c>
      <c r="AS23">
        <f t="shared" si="10"/>
        <v>6</v>
      </c>
      <c r="AT23">
        <f t="shared" si="10"/>
        <v>5</v>
      </c>
      <c r="AU23">
        <f t="shared" si="10"/>
        <v>2</v>
      </c>
      <c r="AV23">
        <f t="shared" si="10"/>
        <v>4</v>
      </c>
    </row>
    <row r="24" spans="1:48">
      <c r="A24" t="s">
        <v>24</v>
      </c>
      <c r="B24" t="s">
        <v>72</v>
      </c>
      <c r="C24" s="12">
        <f>SUMIF('2.6'!$B$4:$B$36,'T3'!$A24,'2.6'!K$4:K$36)</f>
        <v>31384.925988101557</v>
      </c>
      <c r="D24" s="12">
        <f>SUMIF('2.6'!$B$4:$B$36,'T3'!$A24,'2.6'!L$4:L$36)</f>
        <v>34546.046159661491</v>
      </c>
      <c r="E24" s="12">
        <f>SUMIF('2.6'!$B$4:$B$36,'T3'!$A24,'2.6'!M$4:M$36)</f>
        <v>37207.352933847978</v>
      </c>
      <c r="F24" s="12">
        <f>SUMIF('2.6'!$B$4:$B$36,'T3'!$A24,'2.6'!N$4:N$36)</f>
        <v>39282.965812248069</v>
      </c>
      <c r="G24" s="12">
        <f>SUMIF('2.6'!$B$4:$B$36,'T3'!$A24,'2.6'!O$4:O$36)</f>
        <v>42197.870497329423</v>
      </c>
      <c r="H24" s="12">
        <f>SUMIF('2.6'!$B$4:$B$36,'T3'!$A24,'2.6'!P$4:P$36)</f>
        <v>43694.944561994052</v>
      </c>
      <c r="I24" s="12">
        <f>SUMIF('2.6'!$B$4:$B$36,'T3'!$A24,'2.6'!Q$4:Q$36)</f>
        <v>45559.130613110035</v>
      </c>
      <c r="J24" s="12">
        <f>SUMIF('2.6'!$B$4:$B$36,'T3'!$A24,'2.6'!R$4:R$36)</f>
        <v>47028.893158515188</v>
      </c>
      <c r="K24" s="12">
        <f>SUMIF('2.6'!$B$4:$B$36,'T3'!$A24,'2.6'!S$4:S$36)</f>
        <v>48542.239754519112</v>
      </c>
      <c r="L24" s="12">
        <f>SUMIF('2.6'!$B$4:$B$36,'T3'!$A24,'2.6'!T$4:T$36)</f>
        <v>51140.823937580979</v>
      </c>
      <c r="M24" s="12">
        <f>SUMIF('2.6'!$B$4:$B$36,'T3'!$A24,'2.6'!U$4:U$36)</f>
        <v>51364.727589512244</v>
      </c>
      <c r="N24" s="12">
        <f>SUMIF('2.6'!$B$4:$B$36,'T3'!$A24,'2.6'!V$4:V$36)</f>
        <v>58302.290198624047</v>
      </c>
      <c r="O24" s="12">
        <f>SUMIF('2.6'!$B$4:$B$36,'T3'!$A24,'2.6'!W$4:W$36)</f>
        <v>70470.528062369354</v>
      </c>
      <c r="P24" s="12">
        <f>SUMIF('2.6'!$B$4:$B$36,'T3'!$A24,'2.6'!X$4:X$36)</f>
        <v>77566.268991232966</v>
      </c>
      <c r="R24" s="67">
        <v>20</v>
      </c>
      <c r="S24" s="68" t="str">
        <f>VLOOKUP(LARGE(C$5:C$31,$R24),CHOOSE({1,2},C$5:C$31,$B$5:$B$31),2,0)</f>
        <v>PE</v>
      </c>
      <c r="T24" s="68" t="str">
        <f>VLOOKUP(LARGE(D$5:D$31,$R24),CHOOSE({1,2},D$5:D$31,$B$5:$B$31),2,0)</f>
        <v>PE</v>
      </c>
      <c r="U24" s="68" t="str">
        <f>VLOOKUP(LARGE(E$5:E$31,$R24),CHOOSE({1,2},E$5:E$31,$B$5:$B$31),2,0)</f>
        <v>PA</v>
      </c>
      <c r="V24" s="68" t="str">
        <f>VLOOKUP(LARGE(F$5:F$31,$R24),CHOOSE({1,2},F$5:F$31,$B$5:$B$31),2,0)</f>
        <v>PA</v>
      </c>
      <c r="W24" s="68" t="str">
        <f>VLOOKUP(LARGE(G$5:G$31,$R24),CHOOSE({1,2},G$5:G$31,$B$5:$B$31),2,0)</f>
        <v>RN</v>
      </c>
      <c r="X24" s="68" t="str">
        <f>VLOOKUP(LARGE(H$5:H$31,$R24),CHOOSE({1,2},H$5:H$31,$B$5:$B$31),2,0)</f>
        <v>RN</v>
      </c>
      <c r="Y24" s="68" t="str">
        <f>VLOOKUP(LARGE(I$5:I$31,$R24),CHOOSE({1,2},I$5:I$31,$B$5:$B$31),2,0)</f>
        <v>BA</v>
      </c>
      <c r="Z24" s="68" t="str">
        <f>VLOOKUP(LARGE(J$5:J$31,$R24),CHOOSE({1,2},J$5:J$31,$B$5:$B$31),2,0)</f>
        <v>SE</v>
      </c>
      <c r="AA24" s="68" t="str">
        <f>VLOOKUP(LARGE(K$5:K$31,$R24),CHOOSE({1,2},K$5:K$31,$B$5:$B$31),2,0)</f>
        <v>PA</v>
      </c>
      <c r="AB24" s="68" t="str">
        <f>VLOOKUP(LARGE(L$5:L$31,$R24),CHOOSE({1,2},L$5:L$31,$B$5:$B$31),2,0)</f>
        <v>BA</v>
      </c>
      <c r="AC24" s="68" t="str">
        <f>VLOOKUP(LARGE(M$5:M$31,$R24),CHOOSE({1,2},M$5:M$31,$B$5:$B$31),2,0)</f>
        <v>PE</v>
      </c>
      <c r="AD24" s="68" t="str">
        <f>VLOOKUP(LARGE(N$5:N$31,$R24),CHOOSE({1,2},N$5:N$31,$B$5:$B$31),2,0)</f>
        <v>PE</v>
      </c>
      <c r="AE24" s="68" t="str">
        <f>VLOOKUP(LARGE(O$5:O$31,$R24),CHOOSE({1,2},O$5:O$31,$B$5:$B$31),2,0)</f>
        <v>RN</v>
      </c>
      <c r="AF24" s="68" t="str">
        <f>VLOOKUP(LARGE(P$5:P$31,$R24),CHOOSE({1,2},P$5:P$31,$B$5:$B$31),2,0)</f>
        <v>BA</v>
      </c>
      <c r="AH24" t="s">
        <v>72</v>
      </c>
      <c r="AI24">
        <f t="shared" si="1"/>
        <v>2</v>
      </c>
      <c r="AJ24">
        <f t="shared" si="2"/>
        <v>2</v>
      </c>
      <c r="AK24">
        <f t="shared" si="3"/>
        <v>2</v>
      </c>
      <c r="AL24">
        <f t="shared" si="4"/>
        <v>2</v>
      </c>
      <c r="AM24">
        <f t="shared" si="5"/>
        <v>2</v>
      </c>
      <c r="AN24">
        <f t="shared" si="6"/>
        <v>2</v>
      </c>
      <c r="AO24">
        <f t="shared" si="7"/>
        <v>2</v>
      </c>
      <c r="AP24">
        <f t="shared" si="8"/>
        <v>2</v>
      </c>
      <c r="AQ24">
        <f t="shared" si="9"/>
        <v>2</v>
      </c>
      <c r="AR24">
        <f t="shared" si="10"/>
        <v>2</v>
      </c>
      <c r="AS24">
        <f t="shared" si="10"/>
        <v>2</v>
      </c>
      <c r="AT24">
        <f t="shared" si="10"/>
        <v>4</v>
      </c>
      <c r="AU24">
        <f t="shared" si="10"/>
        <v>3</v>
      </c>
      <c r="AV24">
        <f t="shared" si="10"/>
        <v>2</v>
      </c>
    </row>
    <row r="25" spans="1:48">
      <c r="A25" t="s">
        <v>26</v>
      </c>
      <c r="B25" t="s">
        <v>73</v>
      </c>
      <c r="C25" s="12">
        <f>SUMIF('2.6'!$B$4:$B$36,'T3'!$A25,'2.6'!K$4:K$36)</f>
        <v>21572.209005590004</v>
      </c>
      <c r="D25" s="12">
        <f>SUMIF('2.6'!$B$4:$B$36,'T3'!$A25,'2.6'!L$4:L$36)</f>
        <v>24459.068903626969</v>
      </c>
      <c r="E25" s="12">
        <f>SUMIF('2.6'!$B$4:$B$36,'T3'!$A25,'2.6'!M$4:M$36)</f>
        <v>27001.967961851737</v>
      </c>
      <c r="F25" s="12">
        <f>SUMIF('2.6'!$B$4:$B$36,'T3'!$A25,'2.6'!N$4:N$36)</f>
        <v>30323.456556398327</v>
      </c>
      <c r="G25" s="12">
        <f>SUMIF('2.6'!$B$4:$B$36,'T3'!$A25,'2.6'!O$4:O$36)</f>
        <v>31410.744030934562</v>
      </c>
      <c r="H25" s="12">
        <f>SUMIF('2.6'!$B$4:$B$36,'T3'!$A25,'2.6'!P$4:P$36)</f>
        <v>33768.89848568484</v>
      </c>
      <c r="I25" s="12">
        <f>SUMIF('2.6'!$B$4:$B$36,'T3'!$A25,'2.6'!Q$4:Q$36)</f>
        <v>35739.942328560312</v>
      </c>
      <c r="J25" s="12">
        <f>SUMIF('2.6'!$B$4:$B$36,'T3'!$A25,'2.6'!R$4:R$36)</f>
        <v>37231.860371279981</v>
      </c>
      <c r="K25" s="12">
        <f>SUMIF('2.6'!$B$4:$B$36,'T3'!$A25,'2.6'!S$4:S$36)</f>
        <v>38772.741699235165</v>
      </c>
      <c r="L25" s="12">
        <f>SUMIF('2.6'!$B$4:$B$36,'T3'!$A25,'2.6'!T$4:T$36)</f>
        <v>40788.769490101724</v>
      </c>
      <c r="M25" s="12">
        <f>SUMIF('2.6'!$B$4:$B$36,'T3'!$A25,'2.6'!U$4:U$36)</f>
        <v>42366.707689193929</v>
      </c>
      <c r="N25" s="12">
        <f>SUMIF('2.6'!$B$4:$B$36,'T3'!$A25,'2.6'!V$4:V$36)</f>
        <v>47421.756466931503</v>
      </c>
      <c r="O25" s="12">
        <f>SUMIF('2.6'!$B$4:$B$36,'T3'!$A25,'2.6'!W$4:W$36)</f>
        <v>53709.663262463451</v>
      </c>
      <c r="P25" s="12">
        <f>SUMIF('2.6'!$B$4:$B$36,'T3'!$A25,'2.6'!X$4:X$36)</f>
        <v>58624.334579147042</v>
      </c>
      <c r="R25" s="67">
        <v>21</v>
      </c>
      <c r="S25" s="68" t="str">
        <f>VLOOKUP(LARGE(C$5:C$31,$R25),CHOOSE({1,2},C$5:C$31,$B$5:$B$31),2,0)</f>
        <v>BA</v>
      </c>
      <c r="T25" s="68" t="str">
        <f>VLOOKUP(LARGE(D$5:D$31,$R25),CHOOSE({1,2},D$5:D$31,$B$5:$B$31),2,0)</f>
        <v>AC</v>
      </c>
      <c r="U25" s="68" t="str">
        <f>VLOOKUP(LARGE(E$5:E$31,$R25),CHOOSE({1,2},E$5:E$31,$B$5:$B$31),2,0)</f>
        <v>AC</v>
      </c>
      <c r="V25" s="68" t="str">
        <f>VLOOKUP(LARGE(F$5:F$31,$R25),CHOOSE({1,2},F$5:F$31,$B$5:$B$31),2,0)</f>
        <v>AC</v>
      </c>
      <c r="W25" s="68" t="str">
        <f>VLOOKUP(LARGE(G$5:G$31,$R25),CHOOSE({1,2},G$5:G$31,$B$5:$B$31),2,0)</f>
        <v>PA</v>
      </c>
      <c r="X25" s="68" t="str">
        <f>VLOOKUP(LARGE(H$5:H$31,$R25),CHOOSE({1,2},H$5:H$31,$B$5:$B$31),2,0)</f>
        <v>BA</v>
      </c>
      <c r="Y25" s="68" t="str">
        <f>VLOOKUP(LARGE(I$5:I$31,$R25),CHOOSE({1,2},I$5:I$31,$B$5:$B$31),2,0)</f>
        <v>AC</v>
      </c>
      <c r="Z25" s="68" t="str">
        <f>VLOOKUP(LARGE(J$5:J$31,$R25),CHOOSE({1,2},J$5:J$31,$B$5:$B$31),2,0)</f>
        <v>BA</v>
      </c>
      <c r="AA25" s="68" t="str">
        <f>VLOOKUP(LARGE(K$5:K$31,$R25),CHOOSE({1,2},K$5:K$31,$B$5:$B$31),2,0)</f>
        <v>SE</v>
      </c>
      <c r="AB25" s="68" t="str">
        <f>VLOOKUP(LARGE(L$5:L$31,$R25),CHOOSE({1,2},L$5:L$31,$B$5:$B$31),2,0)</f>
        <v>SE</v>
      </c>
      <c r="AC25" s="68" t="str">
        <f>VLOOKUP(LARGE(M$5:M$31,$R25),CHOOSE({1,2},M$5:M$31,$B$5:$B$31),2,0)</f>
        <v>SE</v>
      </c>
      <c r="AD25" s="68" t="str">
        <f>VLOOKUP(LARGE(N$5:N$31,$R25),CHOOSE({1,2},N$5:N$31,$B$5:$B$31),2,0)</f>
        <v>AL</v>
      </c>
      <c r="AE25" s="68" t="str">
        <f>VLOOKUP(LARGE(O$5:O$31,$R25),CHOOSE({1,2},O$5:O$31,$B$5:$B$31),2,0)</f>
        <v>PE</v>
      </c>
      <c r="AF25" s="68" t="str">
        <f>VLOOKUP(LARGE(P$5:P$31,$R25),CHOOSE({1,2},P$5:P$31,$B$5:$B$31),2,0)</f>
        <v>PE</v>
      </c>
      <c r="AH25" t="s">
        <v>73</v>
      </c>
      <c r="AI25">
        <f t="shared" si="1"/>
        <v>7</v>
      </c>
      <c r="AJ25">
        <f t="shared" si="2"/>
        <v>7</v>
      </c>
      <c r="AK25">
        <f t="shared" si="3"/>
        <v>6</v>
      </c>
      <c r="AL25">
        <f t="shared" si="4"/>
        <v>6</v>
      </c>
      <c r="AM25">
        <f t="shared" si="5"/>
        <v>7</v>
      </c>
      <c r="AN25">
        <f t="shared" si="6"/>
        <v>6</v>
      </c>
      <c r="AO25">
        <f t="shared" si="7"/>
        <v>7</v>
      </c>
      <c r="AP25">
        <f t="shared" si="8"/>
        <v>7</v>
      </c>
      <c r="AQ25">
        <f t="shared" si="9"/>
        <v>8</v>
      </c>
      <c r="AR25">
        <f t="shared" si="10"/>
        <v>6</v>
      </c>
      <c r="AS25">
        <f t="shared" si="10"/>
        <v>7</v>
      </c>
      <c r="AT25">
        <f t="shared" si="10"/>
        <v>8</v>
      </c>
      <c r="AU25">
        <f t="shared" si="10"/>
        <v>8</v>
      </c>
      <c r="AV25">
        <f t="shared" si="10"/>
        <v>8</v>
      </c>
    </row>
    <row r="26" spans="1:48">
      <c r="A26" t="s">
        <v>27</v>
      </c>
      <c r="B26" t="s">
        <v>74</v>
      </c>
      <c r="C26" s="12">
        <f>SUMIF('2.6'!$B$4:$B$36,'T3'!$A26,'2.6'!K$4:K$36)</f>
        <v>24597.4126980869</v>
      </c>
      <c r="D26" s="12">
        <f>SUMIF('2.6'!$B$4:$B$36,'T3'!$A26,'2.6'!L$4:L$36)</f>
        <v>27555.300577730126</v>
      </c>
      <c r="E26" s="12">
        <f>SUMIF('2.6'!$B$4:$B$36,'T3'!$A26,'2.6'!M$4:M$36)</f>
        <v>30046.382402750878</v>
      </c>
      <c r="F26" s="12">
        <f>SUMIF('2.6'!$B$4:$B$36,'T3'!$A26,'2.6'!N$4:N$36)</f>
        <v>32334.041109929447</v>
      </c>
      <c r="G26" s="12">
        <f>SUMIF('2.6'!$B$4:$B$36,'T3'!$A26,'2.6'!O$4:O$36)</f>
        <v>36055.899299548859</v>
      </c>
      <c r="H26" s="12">
        <f>SUMIF('2.6'!$B$4:$B$36,'T3'!$A26,'2.6'!P$4:P$36)</f>
        <v>36526.279848335216</v>
      </c>
      <c r="I26" s="12">
        <f>SUMIF('2.6'!$B$4:$B$36,'T3'!$A26,'2.6'!Q$4:Q$36)</f>
        <v>37153.997448477319</v>
      </c>
      <c r="J26" s="12">
        <f>SUMIF('2.6'!$B$4:$B$36,'T3'!$A26,'2.6'!R$4:R$36)</f>
        <v>39603.465279967299</v>
      </c>
      <c r="K26" s="12">
        <f>SUMIF('2.6'!$B$4:$B$36,'T3'!$A26,'2.6'!S$4:S$36)</f>
        <v>42149.295871553513</v>
      </c>
      <c r="L26" s="12">
        <f>SUMIF('2.6'!$B$4:$B$36,'T3'!$A26,'2.6'!T$4:T$36)</f>
        <v>45118.412073709573</v>
      </c>
      <c r="M26" s="12">
        <f>SUMIF('2.6'!$B$4:$B$36,'T3'!$A26,'2.6'!U$4:U$36)</f>
        <v>48159.244289919327</v>
      </c>
      <c r="N26" s="12">
        <f>SUMIF('2.6'!$B$4:$B$36,'T3'!$A26,'2.6'!V$4:V$36)</f>
        <v>58400.554004723199</v>
      </c>
      <c r="O26" s="12">
        <f>SUMIF('2.6'!$B$4:$B$36,'T3'!$A26,'2.6'!W$4:W$36)</f>
        <v>61274.448354374137</v>
      </c>
      <c r="P26" s="12">
        <f>SUMIF('2.6'!$B$4:$B$36,'T3'!$A26,'2.6'!X$4:X$36)</f>
        <v>67459.739833109328</v>
      </c>
      <c r="R26" s="67">
        <v>22</v>
      </c>
      <c r="S26" s="68" t="str">
        <f>VLOOKUP(LARGE(C$5:C$31,$R26),CHOOSE({1,2},C$5:C$31,$B$5:$B$31),2,0)</f>
        <v>PA</v>
      </c>
      <c r="T26" s="68" t="str">
        <f>VLOOKUP(LARGE(D$5:D$31,$R26),CHOOSE({1,2},D$5:D$31,$B$5:$B$31),2,0)</f>
        <v>BA</v>
      </c>
      <c r="U26" s="68" t="str">
        <f>VLOOKUP(LARGE(E$5:E$31,$R26),CHOOSE({1,2},E$5:E$31,$B$5:$B$31),2,0)</f>
        <v>BA</v>
      </c>
      <c r="V26" s="68" t="str">
        <f>VLOOKUP(LARGE(F$5:F$31,$R26),CHOOSE({1,2},F$5:F$31,$B$5:$B$31),2,0)</f>
        <v>BA</v>
      </c>
      <c r="W26" s="68" t="str">
        <f>VLOOKUP(LARGE(G$5:G$31,$R26),CHOOSE({1,2},G$5:G$31,$B$5:$B$31),2,0)</f>
        <v>BA</v>
      </c>
      <c r="X26" s="68" t="str">
        <f>VLOOKUP(LARGE(H$5:H$31,$R26),CHOOSE({1,2},H$5:H$31,$B$5:$B$31),2,0)</f>
        <v>PA</v>
      </c>
      <c r="Y26" s="68" t="str">
        <f>VLOOKUP(LARGE(I$5:I$31,$R26),CHOOSE({1,2},I$5:I$31,$B$5:$B$31),2,0)</f>
        <v>PA</v>
      </c>
      <c r="Z26" s="68" t="str">
        <f>VLOOKUP(LARGE(J$5:J$31,$R26),CHOOSE({1,2},J$5:J$31,$B$5:$B$31),2,0)</f>
        <v>AC</v>
      </c>
      <c r="AA26" s="68" t="str">
        <f>VLOOKUP(LARGE(K$5:K$31,$R26),CHOOSE({1,2},K$5:K$31,$B$5:$B$31),2,0)</f>
        <v>AC</v>
      </c>
      <c r="AB26" s="68" t="str">
        <f>VLOOKUP(LARGE(L$5:L$31,$R26),CHOOSE({1,2},L$5:L$31,$B$5:$B$31),2,0)</f>
        <v>CE</v>
      </c>
      <c r="AC26" s="68" t="str">
        <f>VLOOKUP(LARGE(M$5:M$31,$R26),CHOOSE({1,2},M$5:M$31,$B$5:$B$31),2,0)</f>
        <v>AL</v>
      </c>
      <c r="AD26" s="68" t="str">
        <f>VLOOKUP(LARGE(N$5:N$31,$R26),CHOOSE({1,2},N$5:N$31,$B$5:$B$31),2,0)</f>
        <v>RN</v>
      </c>
      <c r="AE26" s="68" t="str">
        <f>VLOOKUP(LARGE(O$5:O$31,$R26),CHOOSE({1,2},O$5:O$31,$B$5:$B$31),2,0)</f>
        <v>SE</v>
      </c>
      <c r="AF26" s="68" t="str">
        <f>VLOOKUP(LARGE(P$5:P$31,$R26),CHOOSE({1,2},P$5:P$31,$B$5:$B$31),2,0)</f>
        <v>AL</v>
      </c>
      <c r="AH26" t="s">
        <v>74</v>
      </c>
      <c r="AI26">
        <f t="shared" si="1"/>
        <v>4</v>
      </c>
      <c r="AJ26">
        <f t="shared" si="2"/>
        <v>5</v>
      </c>
      <c r="AK26">
        <f t="shared" si="3"/>
        <v>5</v>
      </c>
      <c r="AL26">
        <f t="shared" si="4"/>
        <v>4</v>
      </c>
      <c r="AM26">
        <f t="shared" si="5"/>
        <v>4</v>
      </c>
      <c r="AN26">
        <f t="shared" si="6"/>
        <v>4</v>
      </c>
      <c r="AO26">
        <f t="shared" si="7"/>
        <v>5</v>
      </c>
      <c r="AP26">
        <f t="shared" si="8"/>
        <v>4</v>
      </c>
      <c r="AQ26">
        <f t="shared" si="9"/>
        <v>4</v>
      </c>
      <c r="AR26">
        <f t="shared" si="10"/>
        <v>4</v>
      </c>
      <c r="AS26">
        <f t="shared" si="10"/>
        <v>4</v>
      </c>
      <c r="AT26">
        <f t="shared" si="10"/>
        <v>3</v>
      </c>
      <c r="AU26">
        <f t="shared" si="10"/>
        <v>5</v>
      </c>
      <c r="AV26">
        <f t="shared" si="10"/>
        <v>5</v>
      </c>
    </row>
    <row r="27" spans="1:48">
      <c r="A27" t="s">
        <v>28</v>
      </c>
      <c r="B27" t="s">
        <v>75</v>
      </c>
      <c r="C27" s="12">
        <f>SUMIF('2.6'!$B$4:$B$36,'T3'!$A27,'2.6'!K$4:K$36)</f>
        <v>22556.069572055865</v>
      </c>
      <c r="D27" s="12">
        <f>SUMIF('2.6'!$B$4:$B$36,'T3'!$A27,'2.6'!L$4:L$36)</f>
        <v>24695.395083331077</v>
      </c>
      <c r="E27" s="12">
        <f>SUMIF('2.6'!$B$4:$B$36,'T3'!$A27,'2.6'!M$4:M$36)</f>
        <v>26701.106584285659</v>
      </c>
      <c r="F27" s="12">
        <f>SUMIF('2.6'!$B$4:$B$36,'T3'!$A27,'2.6'!N$4:N$36)</f>
        <v>29764.5508957108</v>
      </c>
      <c r="G27" s="12">
        <f>SUMIF('2.6'!$B$4:$B$36,'T3'!$A27,'2.6'!O$4:O$36)</f>
        <v>31927.159434711972</v>
      </c>
      <c r="H27" s="12">
        <f>SUMIF('2.6'!$B$4:$B$36,'T3'!$A27,'2.6'!P$4:P$36)</f>
        <v>33961.019917004014</v>
      </c>
      <c r="I27" s="12">
        <f>SUMIF('2.6'!$B$4:$B$36,'T3'!$A27,'2.6'!Q$4:Q$36)</f>
        <v>36219.335316710472</v>
      </c>
      <c r="J27" s="12">
        <f>SUMIF('2.6'!$B$4:$B$36,'T3'!$A27,'2.6'!R$4:R$36)</f>
        <v>37381.786840020657</v>
      </c>
      <c r="K27" s="12">
        <f>SUMIF('2.6'!$B$4:$B$36,'T3'!$A27,'2.6'!S$4:S$36)</f>
        <v>40362.74500188505</v>
      </c>
      <c r="L27" s="12">
        <f>SUMIF('2.6'!$B$4:$B$36,'T3'!$A27,'2.6'!T$4:T$36)</f>
        <v>42406.086175270619</v>
      </c>
      <c r="M27" s="12">
        <f>SUMIF('2.6'!$B$4:$B$36,'T3'!$A27,'2.6'!U$4:U$36)</f>
        <v>41227.607388152755</v>
      </c>
      <c r="N27" s="12">
        <f>SUMIF('2.6'!$B$4:$B$36,'T3'!$A27,'2.6'!V$4:V$36)</f>
        <v>50693.506052210534</v>
      </c>
      <c r="O27" s="12">
        <f>SUMIF('2.6'!$B$4:$B$36,'T3'!$A27,'2.6'!W$4:W$36)</f>
        <v>54559.379518519949</v>
      </c>
      <c r="P27" s="12">
        <f>SUMIF('2.6'!$B$4:$B$36,'T3'!$A27,'2.6'!X$4:X$36)</f>
        <v>59736.204464275324</v>
      </c>
      <c r="R27" s="67">
        <v>23</v>
      </c>
      <c r="S27" s="68" t="str">
        <f>VLOOKUP(LARGE(C$5:C$31,$R27),CHOOSE({1,2},C$5:C$31,$B$5:$B$31),2,0)</f>
        <v>CE</v>
      </c>
      <c r="T27" s="68" t="str">
        <f>VLOOKUP(LARGE(D$5:D$31,$R27),CHOOSE({1,2},D$5:D$31,$B$5:$B$31),2,0)</f>
        <v>CE</v>
      </c>
      <c r="U27" s="68" t="str">
        <f>VLOOKUP(LARGE(E$5:E$31,$R27),CHOOSE({1,2},E$5:E$31,$B$5:$B$31),2,0)</f>
        <v>CE</v>
      </c>
      <c r="V27" s="68" t="str">
        <f>VLOOKUP(LARGE(F$5:F$31,$R27),CHOOSE({1,2},F$5:F$31,$B$5:$B$31),2,0)</f>
        <v>CE</v>
      </c>
      <c r="W27" s="68" t="str">
        <f>VLOOKUP(LARGE(G$5:G$31,$R27),CHOOSE({1,2},G$5:G$31,$B$5:$B$31),2,0)</f>
        <v>CE</v>
      </c>
      <c r="X27" s="68" t="str">
        <f>VLOOKUP(LARGE(H$5:H$31,$R27),CHOOSE({1,2},H$5:H$31,$B$5:$B$31),2,0)</f>
        <v>CE</v>
      </c>
      <c r="Y27" s="68" t="str">
        <f>VLOOKUP(LARGE(I$5:I$31,$R27),CHOOSE({1,2},I$5:I$31,$B$5:$B$31),2,0)</f>
        <v>CE</v>
      </c>
      <c r="Z27" s="68" t="str">
        <f>VLOOKUP(LARGE(J$5:J$31,$R27),CHOOSE({1,2},J$5:J$31,$B$5:$B$31),2,0)</f>
        <v>CE</v>
      </c>
      <c r="AA27" s="68" t="str">
        <f>VLOOKUP(LARGE(K$5:K$31,$R27),CHOOSE({1,2},K$5:K$31,$B$5:$B$31),2,0)</f>
        <v>CE</v>
      </c>
      <c r="AB27" s="68" t="str">
        <f>VLOOKUP(LARGE(L$5:L$31,$R27),CHOOSE({1,2},L$5:L$31,$B$5:$B$31),2,0)</f>
        <v>AC</v>
      </c>
      <c r="AC27" s="68" t="str">
        <f>VLOOKUP(LARGE(M$5:M$31,$R27),CHOOSE({1,2},M$5:M$31,$B$5:$B$31),2,0)</f>
        <v>AC</v>
      </c>
      <c r="AD27" s="68" t="str">
        <f>VLOOKUP(LARGE(N$5:N$31,$R27),CHOOSE({1,2},N$5:N$31,$B$5:$B$31),2,0)</f>
        <v>SE</v>
      </c>
      <c r="AE27" s="68" t="str">
        <f>VLOOKUP(LARGE(O$5:O$31,$R27),CHOOSE({1,2},O$5:O$31,$B$5:$B$31),2,0)</f>
        <v>AL</v>
      </c>
      <c r="AF27" s="68" t="str">
        <f>VLOOKUP(LARGE(P$5:P$31,$R27),CHOOSE({1,2},P$5:P$31,$B$5:$B$31),2,0)</f>
        <v>SE</v>
      </c>
      <c r="AH27" t="s">
        <v>75</v>
      </c>
      <c r="AI27">
        <f t="shared" si="1"/>
        <v>6</v>
      </c>
      <c r="AJ27">
        <f t="shared" si="2"/>
        <v>6</v>
      </c>
      <c r="AK27">
        <f t="shared" si="3"/>
        <v>7</v>
      </c>
      <c r="AL27">
        <f t="shared" si="4"/>
        <v>7</v>
      </c>
      <c r="AM27">
        <f t="shared" si="5"/>
        <v>6</v>
      </c>
      <c r="AN27">
        <f t="shared" si="6"/>
        <v>5</v>
      </c>
      <c r="AO27">
        <f t="shared" si="7"/>
        <v>6</v>
      </c>
      <c r="AP27">
        <f t="shared" si="8"/>
        <v>6</v>
      </c>
      <c r="AQ27">
        <f t="shared" si="9"/>
        <v>5</v>
      </c>
      <c r="AR27">
        <f t="shared" si="10"/>
        <v>5</v>
      </c>
      <c r="AS27">
        <f t="shared" si="10"/>
        <v>8</v>
      </c>
      <c r="AT27">
        <f t="shared" si="10"/>
        <v>6</v>
      </c>
      <c r="AU27">
        <f t="shared" si="10"/>
        <v>7</v>
      </c>
      <c r="AV27">
        <f t="shared" si="10"/>
        <v>7</v>
      </c>
    </row>
    <row r="28" spans="1:48">
      <c r="A28" t="s">
        <v>30</v>
      </c>
      <c r="B28" t="s">
        <v>76</v>
      </c>
      <c r="C28" s="12">
        <f>SUMIF('2.6'!$B$4:$B$36,'T3'!$A28,'2.6'!K$4:K$36)</f>
        <v>19299.336595284232</v>
      </c>
      <c r="D28" s="12">
        <f>SUMIF('2.6'!$B$4:$B$36,'T3'!$A28,'2.6'!L$4:L$36)</f>
        <v>22253.169653894831</v>
      </c>
      <c r="E28" s="12">
        <f>SUMIF('2.6'!$B$4:$B$36,'T3'!$A28,'2.6'!M$4:M$36)</f>
        <v>24754.899183286729</v>
      </c>
      <c r="F28" s="12">
        <f>SUMIF('2.6'!$B$4:$B$36,'T3'!$A28,'2.6'!N$4:N$36)</f>
        <v>26747.586456554502</v>
      </c>
      <c r="G28" s="12">
        <f>SUMIF('2.6'!$B$4:$B$36,'T3'!$A28,'2.6'!O$4:O$36)</f>
        <v>30137.58392901246</v>
      </c>
      <c r="H28" s="12">
        <f>SUMIF('2.6'!$B$4:$B$36,'T3'!$A28,'2.6'!P$4:P$36)</f>
        <v>31337.303072089719</v>
      </c>
      <c r="I28" s="12">
        <f>SUMIF('2.6'!$B$4:$B$36,'T3'!$A28,'2.6'!Q$4:Q$36)</f>
        <v>34257.66655560059</v>
      </c>
      <c r="J28" s="12">
        <f>SUMIF('2.6'!$B$4:$B$36,'T3'!$A28,'2.6'!R$4:R$36)</f>
        <v>35529.381104625892</v>
      </c>
      <c r="K28" s="12">
        <f>SUMIF('2.6'!$B$4:$B$36,'T3'!$A28,'2.6'!S$4:S$36)</f>
        <v>38925.853857584931</v>
      </c>
      <c r="L28" s="12">
        <f>SUMIF('2.6'!$B$4:$B$36,'T3'!$A28,'2.6'!T$4:T$36)</f>
        <v>38482.830217213595</v>
      </c>
      <c r="M28" s="12">
        <f>SUMIF('2.6'!$B$4:$B$36,'T3'!$A28,'2.6'!U$4:U$36)</f>
        <v>43649.173480040154</v>
      </c>
      <c r="N28" s="12">
        <f>SUMIF('2.6'!$B$4:$B$36,'T3'!$A28,'2.6'!V$4:V$36)</f>
        <v>50086.069126266666</v>
      </c>
      <c r="O28" s="12">
        <f>SUMIF('2.6'!$B$4:$B$36,'T3'!$A28,'2.6'!W$4:W$36)</f>
        <v>60364.685502644243</v>
      </c>
      <c r="P28" s="12">
        <f>SUMIF('2.6'!$B$4:$B$36,'T3'!$A28,'2.6'!X$4:X$36)</f>
        <v>66884.747457969395</v>
      </c>
      <c r="R28" s="67">
        <v>24</v>
      </c>
      <c r="S28" s="68" t="str">
        <f>VLOOKUP(LARGE(C$5:C$31,$R28),CHOOSE({1,2},C$5:C$31,$B$5:$B$31),2,0)</f>
        <v>PB</v>
      </c>
      <c r="T28" s="68" t="str">
        <f>VLOOKUP(LARGE(D$5:D$31,$R28),CHOOSE({1,2},D$5:D$31,$B$5:$B$31),2,0)</f>
        <v>AL</v>
      </c>
      <c r="U28" s="68" t="str">
        <f>VLOOKUP(LARGE(E$5:E$31,$R28),CHOOSE({1,2},E$5:E$31,$B$5:$B$31),2,0)</f>
        <v>PB</v>
      </c>
      <c r="V28" s="68" t="str">
        <f>VLOOKUP(LARGE(F$5:F$31,$R28),CHOOSE({1,2},F$5:F$31,$B$5:$B$31),2,0)</f>
        <v>PB</v>
      </c>
      <c r="W28" s="68" t="str">
        <f>VLOOKUP(LARGE(G$5:G$31,$R28),CHOOSE({1,2},G$5:G$31,$B$5:$B$31),2,0)</f>
        <v>PB</v>
      </c>
      <c r="X28" s="68" t="str">
        <f>VLOOKUP(LARGE(H$5:H$31,$R28),CHOOSE({1,2},H$5:H$31,$B$5:$B$31),2,0)</f>
        <v>PB</v>
      </c>
      <c r="Y28" s="68" t="str">
        <f>VLOOKUP(LARGE(I$5:I$31,$R28),CHOOSE({1,2},I$5:I$31,$B$5:$B$31),2,0)</f>
        <v>PB</v>
      </c>
      <c r="Z28" s="68" t="str">
        <f>VLOOKUP(LARGE(J$5:J$31,$R28),CHOOSE({1,2},J$5:J$31,$B$5:$B$31),2,0)</f>
        <v>AL</v>
      </c>
      <c r="AA28" s="68" t="str">
        <f>VLOOKUP(LARGE(K$5:K$31,$R28),CHOOSE({1,2},K$5:K$31,$B$5:$B$31),2,0)</f>
        <v>AL</v>
      </c>
      <c r="AB28" s="68" t="str">
        <f>VLOOKUP(LARGE(L$5:L$31,$R28),CHOOSE({1,2},L$5:L$31,$B$5:$B$31),2,0)</f>
        <v>AL</v>
      </c>
      <c r="AC28" s="68" t="str">
        <f>VLOOKUP(LARGE(M$5:M$31,$R28),CHOOSE({1,2},M$5:M$31,$B$5:$B$31),2,0)</f>
        <v>CE</v>
      </c>
      <c r="AD28" s="68" t="str">
        <f>VLOOKUP(LARGE(N$5:N$31,$R28),CHOOSE({1,2},N$5:N$31,$B$5:$B$31),2,0)</f>
        <v>CE</v>
      </c>
      <c r="AE28" s="68" t="str">
        <f>VLOOKUP(LARGE(O$5:O$31,$R28),CHOOSE({1,2},O$5:O$31,$B$5:$B$31),2,0)</f>
        <v>CE</v>
      </c>
      <c r="AF28" s="68" t="str">
        <f>VLOOKUP(LARGE(P$5:P$31,$R28),CHOOSE({1,2},P$5:P$31,$B$5:$B$31),2,0)</f>
        <v>CE</v>
      </c>
      <c r="AH28" t="s">
        <v>76</v>
      </c>
      <c r="AI28">
        <f t="shared" si="1"/>
        <v>8</v>
      </c>
      <c r="AJ28">
        <f t="shared" si="2"/>
        <v>9</v>
      </c>
      <c r="AK28">
        <f t="shared" si="3"/>
        <v>9</v>
      </c>
      <c r="AL28">
        <f t="shared" si="4"/>
        <v>9</v>
      </c>
      <c r="AM28">
        <f t="shared" si="5"/>
        <v>9</v>
      </c>
      <c r="AN28">
        <f t="shared" si="6"/>
        <v>8</v>
      </c>
      <c r="AO28">
        <f t="shared" si="7"/>
        <v>8</v>
      </c>
      <c r="AP28">
        <f t="shared" si="8"/>
        <v>8</v>
      </c>
      <c r="AQ28">
        <f t="shared" si="9"/>
        <v>7</v>
      </c>
      <c r="AR28">
        <f t="shared" si="10"/>
        <v>8</v>
      </c>
      <c r="AS28">
        <f t="shared" si="10"/>
        <v>5</v>
      </c>
      <c r="AT28">
        <f t="shared" si="10"/>
        <v>7</v>
      </c>
      <c r="AU28">
        <f t="shared" si="10"/>
        <v>6</v>
      </c>
      <c r="AV28">
        <f t="shared" si="10"/>
        <v>6</v>
      </c>
    </row>
    <row r="29" spans="1:48">
      <c r="A29" t="s">
        <v>89</v>
      </c>
      <c r="B29" t="s">
        <v>77</v>
      </c>
      <c r="C29" s="12">
        <f>SUMIF('2.6'!$B$4:$B$36,'T3'!$A29,'2.6'!K$4:K$36)</f>
        <v>18655.610835803425</v>
      </c>
      <c r="D29" s="12">
        <f>SUMIF('2.6'!$B$4:$B$36,'T3'!$A29,'2.6'!L$4:L$36)</f>
        <v>22482.248246124902</v>
      </c>
      <c r="E29" s="12">
        <f>SUMIF('2.6'!$B$4:$B$36,'T3'!$A29,'2.6'!M$4:M$36)</f>
        <v>25572.102381252924</v>
      </c>
      <c r="F29" s="12">
        <f>SUMIF('2.6'!$B$4:$B$36,'T3'!$A29,'2.6'!N$4:N$36)</f>
        <v>28035.748128872365</v>
      </c>
      <c r="G29" s="12">
        <f>SUMIF('2.6'!$B$4:$B$36,'T3'!$A29,'2.6'!O$4:O$36)</f>
        <v>31396.80881183712</v>
      </c>
      <c r="H29" s="12">
        <f>SUMIF('2.6'!$B$4:$B$36,'T3'!$A29,'2.6'!P$4:P$36)</f>
        <v>32895.047974490357</v>
      </c>
      <c r="I29" s="12">
        <f>SUMIF('2.6'!$B$4:$B$36,'T3'!$A29,'2.6'!Q$4:Q$36)</f>
        <v>37476.670330863897</v>
      </c>
      <c r="J29" s="12">
        <f>SUMIF('2.6'!$B$4:$B$36,'T3'!$A29,'2.6'!R$4:R$36)</f>
        <v>37926.215888092789</v>
      </c>
      <c r="K29" s="12">
        <f>SUMIF('2.6'!$B$4:$B$36,'T3'!$A29,'2.6'!S$4:S$36)</f>
        <v>39931.125129637818</v>
      </c>
      <c r="L29" s="12">
        <f>SUMIF('2.6'!$B$4:$B$36,'T3'!$A29,'2.6'!T$4:T$36)</f>
        <v>40787.319481310326</v>
      </c>
      <c r="M29" s="12">
        <f>SUMIF('2.6'!$B$4:$B$36,'T3'!$A29,'2.6'!U$4:U$36)</f>
        <v>50663.192796256561</v>
      </c>
      <c r="N29" s="12">
        <f>SUMIF('2.6'!$B$4:$B$36,'T3'!$A29,'2.6'!V$4:V$36)</f>
        <v>65426.098383283359</v>
      </c>
      <c r="O29" s="12">
        <f>SUMIF('2.6'!$B$4:$B$36,'T3'!$A29,'2.6'!W$4:W$36)</f>
        <v>69838.851369622906</v>
      </c>
      <c r="P29" s="12">
        <f>SUMIF('2.6'!$B$4:$B$36,'T3'!$A29,'2.6'!X$4:X$36)</f>
        <v>74620.053928439505</v>
      </c>
      <c r="R29" s="67">
        <v>25</v>
      </c>
      <c r="S29" s="68" t="str">
        <f>VLOOKUP(LARGE(C$5:C$31,$R29),CHOOSE({1,2},C$5:C$31,$B$5:$B$31),2,0)</f>
        <v>AL</v>
      </c>
      <c r="T29" s="68" t="str">
        <f>VLOOKUP(LARGE(D$5:D$31,$R29),CHOOSE({1,2},D$5:D$31,$B$5:$B$31),2,0)</f>
        <v>PB</v>
      </c>
      <c r="U29" s="68" t="str">
        <f>VLOOKUP(LARGE(E$5:E$31,$R29),CHOOSE({1,2},E$5:E$31,$B$5:$B$31),2,0)</f>
        <v>AL</v>
      </c>
      <c r="V29" s="68" t="str">
        <f>VLOOKUP(LARGE(F$5:F$31,$R29),CHOOSE({1,2},F$5:F$31,$B$5:$B$31),2,0)</f>
        <v>AL</v>
      </c>
      <c r="W29" s="68" t="str">
        <f>VLOOKUP(LARGE(G$5:G$31,$R29),CHOOSE({1,2},G$5:G$31,$B$5:$B$31),2,0)</f>
        <v>AL</v>
      </c>
      <c r="X29" s="68" t="str">
        <f>VLOOKUP(LARGE(H$5:H$31,$R29),CHOOSE({1,2},H$5:H$31,$B$5:$B$31),2,0)</f>
        <v>AL</v>
      </c>
      <c r="Y29" s="68" t="str">
        <f>VLOOKUP(LARGE(I$5:I$31,$R29),CHOOSE({1,2},I$5:I$31,$B$5:$B$31),2,0)</f>
        <v>AL</v>
      </c>
      <c r="Z29" s="68" t="str">
        <f>VLOOKUP(LARGE(J$5:J$31,$R29),CHOOSE({1,2},J$5:J$31,$B$5:$B$31),2,0)</f>
        <v>PB</v>
      </c>
      <c r="AA29" s="68" t="str">
        <f>VLOOKUP(LARGE(K$5:K$31,$R29),CHOOSE({1,2},K$5:K$31,$B$5:$B$31),2,0)</f>
        <v>PB</v>
      </c>
      <c r="AB29" s="68" t="str">
        <f>VLOOKUP(LARGE(L$5:L$31,$R29),CHOOSE({1,2},L$5:L$31,$B$5:$B$31),2,0)</f>
        <v>PB</v>
      </c>
      <c r="AC29" s="68" t="str">
        <f>VLOOKUP(LARGE(M$5:M$31,$R29),CHOOSE({1,2},M$5:M$31,$B$5:$B$31),2,0)</f>
        <v>PB</v>
      </c>
      <c r="AD29" s="68" t="str">
        <f>VLOOKUP(LARGE(N$5:N$31,$R29),CHOOSE({1,2},N$5:N$31,$B$5:$B$31),2,0)</f>
        <v>PI</v>
      </c>
      <c r="AE29" s="68" t="str">
        <f>VLOOKUP(LARGE(O$5:O$31,$R29),CHOOSE({1,2},O$5:O$31,$B$5:$B$31),2,0)</f>
        <v>PI</v>
      </c>
      <c r="AF29" s="68" t="str">
        <f>VLOOKUP(LARGE(P$5:P$31,$R29),CHOOSE({1,2},P$5:P$31,$B$5:$B$31),2,0)</f>
        <v>PI</v>
      </c>
      <c r="AH29" t="s">
        <v>77</v>
      </c>
      <c r="AI29">
        <f t="shared" si="1"/>
        <v>9</v>
      </c>
      <c r="AJ29">
        <f t="shared" si="2"/>
        <v>8</v>
      </c>
      <c r="AK29">
        <f t="shared" si="3"/>
        <v>8</v>
      </c>
      <c r="AL29">
        <f t="shared" si="4"/>
        <v>8</v>
      </c>
      <c r="AM29">
        <f t="shared" si="5"/>
        <v>8</v>
      </c>
      <c r="AN29">
        <f t="shared" si="6"/>
        <v>7</v>
      </c>
      <c r="AO29">
        <f t="shared" si="7"/>
        <v>4</v>
      </c>
      <c r="AP29">
        <f t="shared" si="8"/>
        <v>5</v>
      </c>
      <c r="AQ29">
        <f t="shared" si="9"/>
        <v>6</v>
      </c>
      <c r="AR29">
        <f t="shared" si="10"/>
        <v>7</v>
      </c>
      <c r="AS29">
        <f t="shared" si="10"/>
        <v>3</v>
      </c>
      <c r="AT29">
        <f t="shared" si="10"/>
        <v>2</v>
      </c>
      <c r="AU29">
        <f t="shared" si="10"/>
        <v>4</v>
      </c>
      <c r="AV29">
        <f t="shared" si="10"/>
        <v>3</v>
      </c>
    </row>
    <row r="30" spans="1:48">
      <c r="A30" t="s">
        <v>32</v>
      </c>
      <c r="B30" t="s">
        <v>78</v>
      </c>
      <c r="C30" s="12">
        <f>SUMIF('2.6'!$B$4:$B$36,'T3'!$A30,'2.6'!K$4:K$36)</f>
        <v>17783.029520571803</v>
      </c>
      <c r="D30" s="12">
        <f>SUMIF('2.6'!$B$4:$B$36,'T3'!$A30,'2.6'!L$4:L$36)</f>
        <v>19947.769446651393</v>
      </c>
      <c r="E30" s="12">
        <f>SUMIF('2.6'!$B$4:$B$36,'T3'!$A30,'2.6'!M$4:M$36)</f>
        <v>22543.934232866613</v>
      </c>
      <c r="F30" s="12">
        <f>SUMIF('2.6'!$B$4:$B$36,'T3'!$A30,'2.6'!N$4:N$36)</f>
        <v>23515.549637053857</v>
      </c>
      <c r="G30" s="12">
        <f>SUMIF('2.6'!$B$4:$B$36,'T3'!$A30,'2.6'!O$4:O$36)</f>
        <v>25296.597059813379</v>
      </c>
      <c r="H30" s="12">
        <f>SUMIF('2.6'!$B$4:$B$36,'T3'!$A30,'2.6'!P$4:P$36)</f>
        <v>26265.440767311629</v>
      </c>
      <c r="I30" s="12">
        <f>SUMIF('2.6'!$B$4:$B$36,'T3'!$A30,'2.6'!Q$4:Q$36)</f>
        <v>27145.092529150388</v>
      </c>
      <c r="J30" s="12">
        <f>SUMIF('2.6'!$B$4:$B$36,'T3'!$A30,'2.6'!R$4:R$36)</f>
        <v>28316.087493269788</v>
      </c>
      <c r="K30" s="12">
        <f>SUMIF('2.6'!$B$4:$B$36,'T3'!$A30,'2.6'!S$4:S$36)</f>
        <v>28272.962293899735</v>
      </c>
      <c r="L30" s="12">
        <f>SUMIF('2.6'!$B$4:$B$36,'T3'!$A30,'2.6'!T$4:T$36)</f>
        <v>29732.397611753648</v>
      </c>
      <c r="M30" s="12">
        <f>SUMIF('2.6'!$B$4:$B$36,'T3'!$A30,'2.6'!U$4:U$36)</f>
        <v>31506.97290572591</v>
      </c>
      <c r="N30" s="12">
        <f>SUMIF('2.6'!$B$4:$B$36,'T3'!$A30,'2.6'!V$4:V$36)</f>
        <v>37414.07674194991</v>
      </c>
      <c r="O30" s="12">
        <f>SUMIF('2.6'!$B$4:$B$36,'T3'!$A30,'2.6'!W$4:W$36)</f>
        <v>45156.038801748829</v>
      </c>
      <c r="P30" s="12">
        <f>SUMIF('2.6'!$B$4:$B$36,'T3'!$A30,'2.6'!X$4:X$36)</f>
        <v>47721.563622041009</v>
      </c>
      <c r="R30" s="67">
        <v>26</v>
      </c>
      <c r="S30" s="68" t="str">
        <f>VLOOKUP(LARGE(C$5:C$31,$R30),CHOOSE({1,2},C$5:C$31,$B$5:$B$31),2,0)</f>
        <v>PI</v>
      </c>
      <c r="T30" s="68" t="str">
        <f>VLOOKUP(LARGE(D$5:D$31,$R30),CHOOSE({1,2},D$5:D$31,$B$5:$B$31),2,0)</f>
        <v>PI</v>
      </c>
      <c r="U30" s="68" t="str">
        <f>VLOOKUP(LARGE(E$5:E$31,$R30),CHOOSE({1,2},E$5:E$31,$B$5:$B$31),2,0)</f>
        <v>PI</v>
      </c>
      <c r="V30" s="68" t="str">
        <f>VLOOKUP(LARGE(F$5:F$31,$R30),CHOOSE({1,2},F$5:F$31,$B$5:$B$31),2,0)</f>
        <v>MA</v>
      </c>
      <c r="W30" s="68" t="str">
        <f>VLOOKUP(LARGE(G$5:G$31,$R30),CHOOSE({1,2},G$5:G$31,$B$5:$B$31),2,0)</f>
        <v>PI</v>
      </c>
      <c r="X30" s="68" t="str">
        <f>VLOOKUP(LARGE(H$5:H$31,$R30),CHOOSE({1,2},H$5:H$31,$B$5:$B$31),2,0)</f>
        <v>PI</v>
      </c>
      <c r="Y30" s="68" t="str">
        <f>VLOOKUP(LARGE(I$5:I$31,$R30),CHOOSE({1,2},I$5:I$31,$B$5:$B$31),2,0)</f>
        <v>PI</v>
      </c>
      <c r="Z30" s="68" t="str">
        <f>VLOOKUP(LARGE(J$5:J$31,$R30),CHOOSE({1,2},J$5:J$31,$B$5:$B$31),2,0)</f>
        <v>PI</v>
      </c>
      <c r="AA30" s="68" t="str">
        <f>VLOOKUP(LARGE(K$5:K$31,$R30),CHOOSE({1,2},K$5:K$31,$B$5:$B$31),2,0)</f>
        <v>PI</v>
      </c>
      <c r="AB30" s="68" t="str">
        <f>VLOOKUP(LARGE(L$5:L$31,$R30),CHOOSE({1,2},L$5:L$31,$B$5:$B$31),2,0)</f>
        <v>PI</v>
      </c>
      <c r="AC30" s="68" t="str">
        <f>VLOOKUP(LARGE(M$5:M$31,$R30),CHOOSE({1,2},M$5:M$31,$B$5:$B$31),2,0)</f>
        <v>PI</v>
      </c>
      <c r="AD30" s="68" t="str">
        <f>VLOOKUP(LARGE(N$5:N$31,$R30),CHOOSE({1,2},N$5:N$31,$B$5:$B$31),2,0)</f>
        <v>PB</v>
      </c>
      <c r="AE30" s="68" t="str">
        <f>VLOOKUP(LARGE(O$5:O$31,$R30),CHOOSE({1,2},O$5:O$31,$B$5:$B$31),2,0)</f>
        <v>PB</v>
      </c>
      <c r="AF30" s="68" t="str">
        <f>VLOOKUP(LARGE(P$5:P$31,$R30),CHOOSE({1,2},P$5:P$31,$B$5:$B$31),2,0)</f>
        <v>PB</v>
      </c>
      <c r="AH30" t="s">
        <v>78</v>
      </c>
      <c r="AI30">
        <f t="shared" si="1"/>
        <v>11</v>
      </c>
      <c r="AJ30">
        <f t="shared" si="2"/>
        <v>12</v>
      </c>
      <c r="AK30">
        <f t="shared" si="3"/>
        <v>10</v>
      </c>
      <c r="AL30">
        <f t="shared" si="4"/>
        <v>11</v>
      </c>
      <c r="AM30">
        <f t="shared" si="5"/>
        <v>10</v>
      </c>
      <c r="AN30">
        <f t="shared" si="6"/>
        <v>10</v>
      </c>
      <c r="AO30">
        <f t="shared" si="7"/>
        <v>10</v>
      </c>
      <c r="AP30">
        <f t="shared" si="8"/>
        <v>9</v>
      </c>
      <c r="AQ30">
        <f t="shared" si="9"/>
        <v>11</v>
      </c>
      <c r="AR30">
        <f t="shared" si="10"/>
        <v>11</v>
      </c>
      <c r="AS30">
        <f t="shared" si="10"/>
        <v>11</v>
      </c>
      <c r="AT30">
        <f t="shared" si="10"/>
        <v>11</v>
      </c>
      <c r="AU30">
        <f t="shared" si="10"/>
        <v>10</v>
      </c>
      <c r="AV30">
        <f t="shared" si="10"/>
        <v>11</v>
      </c>
    </row>
    <row r="31" spans="1:48">
      <c r="A31" t="s">
        <v>33</v>
      </c>
      <c r="B31" t="s">
        <v>79</v>
      </c>
      <c r="C31" s="12">
        <f>SUMIF('2.6'!$B$4:$B$36,'T3'!$A31,'2.6'!K$4:K$36)</f>
        <v>56252.900098354563</v>
      </c>
      <c r="D31" s="12">
        <f>SUMIF('2.6'!$B$4:$B$36,'T3'!$A31,'2.6'!L$4:L$36)</f>
        <v>59221.866819379924</v>
      </c>
      <c r="E31" s="12">
        <f>SUMIF('2.6'!$B$4:$B$36,'T3'!$A31,'2.6'!M$4:M$36)</f>
        <v>61959.355776942437</v>
      </c>
      <c r="F31" s="12">
        <f>SUMIF('2.6'!$B$4:$B$36,'T3'!$A31,'2.6'!N$4:N$36)</f>
        <v>63054.407001945248</v>
      </c>
      <c r="G31" s="12">
        <f>SUMIF('2.6'!$B$4:$B$36,'T3'!$A31,'2.6'!O$4:O$36)</f>
        <v>69216.7986950169</v>
      </c>
      <c r="H31" s="12">
        <f>SUMIF('2.6'!$B$4:$B$36,'T3'!$A31,'2.6'!P$4:P$36)</f>
        <v>73970.99070560011</v>
      </c>
      <c r="I31" s="12">
        <f>SUMIF('2.6'!$B$4:$B$36,'T3'!$A31,'2.6'!Q$4:Q$36)</f>
        <v>79114.194203801046</v>
      </c>
      <c r="J31" s="12">
        <f>SUMIF('2.6'!$B$4:$B$36,'T3'!$A31,'2.6'!R$4:R$36)</f>
        <v>80515.46576850873</v>
      </c>
      <c r="K31" s="12">
        <f>SUMIF('2.6'!$B$4:$B$36,'T3'!$A31,'2.6'!S$4:S$36)</f>
        <v>85661.393655902531</v>
      </c>
      <c r="L31" s="12">
        <f>SUMIF('2.6'!$B$4:$B$36,'T3'!$A31,'2.6'!T$4:T$36)</f>
        <v>90742.750387874141</v>
      </c>
      <c r="M31" s="12">
        <f>SUMIF('2.6'!$B$4:$B$36,'T3'!$A31,'2.6'!U$4:U$36)</f>
        <v>87016.159932854338</v>
      </c>
      <c r="N31" s="12">
        <f>SUMIF('2.6'!$B$4:$B$36,'T3'!$A31,'2.6'!V$4:V$36)</f>
        <v>92732.270212923395</v>
      </c>
      <c r="O31" s="12">
        <f>SUMIF('2.6'!$B$4:$B$36,'T3'!$A31,'2.6'!W$4:W$36)</f>
        <v>116713.39244444843</v>
      </c>
      <c r="P31" s="12">
        <f>SUMIF('2.6'!$B$4:$B$36,'T3'!$A31,'2.6'!X$4:X$36)</f>
        <v>129790.43583604603</v>
      </c>
      <c r="R31" s="69">
        <v>27</v>
      </c>
      <c r="S31" s="70" t="str">
        <f>VLOOKUP(LARGE(C$5:C$31,$R31),CHOOSE({1,2},C$5:C$31,$B$5:$B$31),2,0)</f>
        <v>MA</v>
      </c>
      <c r="T31" s="70" t="str">
        <f>VLOOKUP(LARGE(D$5:D$31,$R31),CHOOSE({1,2},D$5:D$31,$B$5:$B$31),2,0)</f>
        <v>MA</v>
      </c>
      <c r="U31" s="70" t="str">
        <f>VLOOKUP(LARGE(E$5:E$31,$R31),CHOOSE({1,2},E$5:E$31,$B$5:$B$31),2,0)</f>
        <v>MA</v>
      </c>
      <c r="V31" s="70" t="str">
        <f>VLOOKUP(LARGE(F$5:F$31,$R31),CHOOSE({1,2},F$5:F$31,$B$5:$B$31),2,0)</f>
        <v>PI</v>
      </c>
      <c r="W31" s="70" t="str">
        <f>VLOOKUP(LARGE(G$5:G$31,$R31),CHOOSE({1,2},G$5:G$31,$B$5:$B$31),2,0)</f>
        <v>MA</v>
      </c>
      <c r="X31" s="70" t="str">
        <f>VLOOKUP(LARGE(H$5:H$31,$R31),CHOOSE({1,2},H$5:H$31,$B$5:$B$31),2,0)</f>
        <v>MA</v>
      </c>
      <c r="Y31" s="70" t="str">
        <f>VLOOKUP(LARGE(I$5:I$31,$R31),CHOOSE({1,2},I$5:I$31,$B$5:$B$31),2,0)</f>
        <v>MA</v>
      </c>
      <c r="Z31" s="70" t="str">
        <f>VLOOKUP(LARGE(J$5:J$31,$R31),CHOOSE({1,2},J$5:J$31,$B$5:$B$31),2,0)</f>
        <v>MA</v>
      </c>
      <c r="AA31" s="70" t="str">
        <f>VLOOKUP(LARGE(K$5:K$31,$R31),CHOOSE({1,2},K$5:K$31,$B$5:$B$31),2,0)</f>
        <v>MA</v>
      </c>
      <c r="AB31" s="70" t="str">
        <f>VLOOKUP(LARGE(L$5:L$31,$R31),CHOOSE({1,2},L$5:L$31,$B$5:$B$31),2,0)</f>
        <v>MA</v>
      </c>
      <c r="AC31" s="70" t="str">
        <f>VLOOKUP(LARGE(M$5:M$31,$R31),CHOOSE({1,2},M$5:M$31,$B$5:$B$31),2,0)</f>
        <v>MA</v>
      </c>
      <c r="AD31" s="70" t="str">
        <f>VLOOKUP(LARGE(N$5:N$31,$R31),CHOOSE({1,2},N$5:N$31,$B$5:$B$31),2,0)</f>
        <v>MA</v>
      </c>
      <c r="AE31" s="70" t="str">
        <f>VLOOKUP(LARGE(O$5:O$31,$R31),CHOOSE({1,2},O$5:O$31,$B$5:$B$31),2,0)</f>
        <v>MA</v>
      </c>
      <c r="AF31" s="70" t="str">
        <f>VLOOKUP(LARGE(P$5:P$31,$R31),CHOOSE({1,2},P$5:P$31,$B$5:$B$31),2,0)</f>
        <v>MA</v>
      </c>
      <c r="AH31" t="s">
        <v>79</v>
      </c>
      <c r="AI31">
        <f t="shared" si="1"/>
        <v>1</v>
      </c>
      <c r="AJ31">
        <f t="shared" si="2"/>
        <v>1</v>
      </c>
      <c r="AK31">
        <f t="shared" si="3"/>
        <v>1</v>
      </c>
      <c r="AL31">
        <f t="shared" si="4"/>
        <v>1</v>
      </c>
      <c r="AM31">
        <f t="shared" si="5"/>
        <v>1</v>
      </c>
      <c r="AN31">
        <f t="shared" si="6"/>
        <v>1</v>
      </c>
      <c r="AO31">
        <f t="shared" si="7"/>
        <v>1</v>
      </c>
      <c r="AP31">
        <f t="shared" si="8"/>
        <v>1</v>
      </c>
      <c r="AQ31">
        <f t="shared" si="9"/>
        <v>1</v>
      </c>
      <c r="AR31">
        <f t="shared" si="10"/>
        <v>1</v>
      </c>
      <c r="AS31">
        <f t="shared" si="10"/>
        <v>1</v>
      </c>
      <c r="AT31">
        <f t="shared" si="10"/>
        <v>1</v>
      </c>
      <c r="AU31">
        <f t="shared" si="10"/>
        <v>1</v>
      </c>
      <c r="AV31">
        <f t="shared" si="10"/>
        <v>1</v>
      </c>
    </row>
  </sheetData>
  <pageMargins left="0.511811024" right="0.511811024" top="0.78740157499999996" bottom="0.78740157499999996" header="0.31496062000000002" footer="0.31496062000000002"/>
  <pageSetup paperSize="9" orientation="portrait" verticalDpi="0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5CB6CA-DDB4-4B6B-B977-EEF15132782C}">
  <dimension ref="A1:H24"/>
  <sheetViews>
    <sheetView workbookViewId="0">
      <selection activeCell="O16" sqref="O16"/>
    </sheetView>
  </sheetViews>
  <sheetFormatPr defaultRowHeight="14.4"/>
  <cols>
    <col min="1" max="1" width="82.6640625" bestFit="1" customWidth="1"/>
  </cols>
  <sheetData>
    <row r="1" spans="1:8">
      <c r="A1" s="6" t="s">
        <v>132</v>
      </c>
    </row>
    <row r="2" spans="1:8">
      <c r="B2">
        <v>2023</v>
      </c>
    </row>
    <row r="3" spans="1:8">
      <c r="A3" t="s">
        <v>36</v>
      </c>
      <c r="B3" s="73">
        <f>'2.8'!X4</f>
        <v>3.6416109507925398</v>
      </c>
      <c r="C3" s="2"/>
      <c r="D3" s="2"/>
      <c r="E3" s="2"/>
      <c r="F3" s="2"/>
      <c r="G3" s="2"/>
      <c r="H3" s="2"/>
    </row>
    <row r="4" spans="1:8" s="6" customFormat="1">
      <c r="A4" s="5" t="s">
        <v>85</v>
      </c>
      <c r="B4" s="73">
        <f>'2.8'!X5</f>
        <v>-10.057071348440051</v>
      </c>
      <c r="C4" s="73"/>
      <c r="D4" s="73"/>
      <c r="E4" s="73"/>
      <c r="F4" s="73"/>
      <c r="G4" s="73"/>
      <c r="H4" s="73"/>
    </row>
    <row r="5" spans="1:8" s="6" customFormat="1">
      <c r="A5" s="6" t="s">
        <v>86</v>
      </c>
      <c r="B5" s="73">
        <f>'2.8'!X6</f>
        <v>8.5786029759405977</v>
      </c>
      <c r="C5" s="73"/>
      <c r="D5" s="73"/>
      <c r="E5" s="73"/>
      <c r="F5" s="73"/>
      <c r="G5" s="73"/>
      <c r="H5" s="73"/>
    </row>
    <row r="6" spans="1:8">
      <c r="A6" t="s">
        <v>37</v>
      </c>
      <c r="B6" s="2">
        <f>'2.8'!X7</f>
        <v>22.459611415569491</v>
      </c>
      <c r="C6" s="2"/>
      <c r="D6" s="2"/>
      <c r="E6" s="2"/>
      <c r="F6" s="2"/>
      <c r="G6" s="2"/>
      <c r="H6" s="2"/>
    </row>
    <row r="7" spans="1:8">
      <c r="A7" t="s">
        <v>38</v>
      </c>
      <c r="B7" s="2">
        <f>'2.8'!X8</f>
        <v>-3.7659769147227684</v>
      </c>
      <c r="C7" s="2"/>
      <c r="D7" s="2"/>
      <c r="E7" s="2"/>
      <c r="F7" s="2"/>
      <c r="G7" s="2"/>
      <c r="H7" s="2"/>
    </row>
    <row r="8" spans="1:8">
      <c r="A8" s="72" t="s">
        <v>39</v>
      </c>
      <c r="B8" s="2">
        <f>'2.8'!X9</f>
        <v>10.870468403517686</v>
      </c>
      <c r="C8" s="2"/>
      <c r="D8" s="2"/>
      <c r="E8" s="2"/>
      <c r="F8" s="2"/>
      <c r="G8" s="2"/>
      <c r="H8" s="2"/>
    </row>
    <row r="9" spans="1:8">
      <c r="A9" t="s">
        <v>40</v>
      </c>
      <c r="B9" s="2">
        <f>'2.8'!X10</f>
        <v>1.2185032621083725</v>
      </c>
      <c r="C9" s="2"/>
      <c r="D9" s="2"/>
      <c r="E9" s="2"/>
      <c r="F9" s="2"/>
      <c r="G9" s="2"/>
      <c r="H9" s="2"/>
    </row>
    <row r="10" spans="1:8" s="6" customFormat="1">
      <c r="A10" s="6" t="s">
        <v>87</v>
      </c>
      <c r="B10" s="73">
        <f>'2.8'!X11</f>
        <v>2.6101196552743566</v>
      </c>
      <c r="C10" s="73"/>
      <c r="D10" s="73"/>
      <c r="E10" s="73"/>
      <c r="F10" s="73"/>
      <c r="G10" s="73"/>
      <c r="H10" s="73"/>
    </row>
    <row r="11" spans="1:8">
      <c r="A11" t="s">
        <v>41</v>
      </c>
      <c r="B11" s="2">
        <f>'2.8'!X12</f>
        <v>3.0067737312050813</v>
      </c>
      <c r="C11" s="2"/>
      <c r="D11" s="2"/>
      <c r="E11" s="2"/>
      <c r="F11" s="2"/>
      <c r="G11" s="2"/>
      <c r="H11" s="2"/>
    </row>
    <row r="12" spans="1:8">
      <c r="A12" t="s">
        <v>42</v>
      </c>
      <c r="B12" s="2">
        <f>'2.8'!X13</f>
        <v>2.0132668998189107</v>
      </c>
      <c r="C12" s="2"/>
      <c r="D12" s="2"/>
      <c r="E12" s="2"/>
      <c r="F12" s="2"/>
      <c r="G12" s="2"/>
      <c r="H12" s="2"/>
    </row>
    <row r="13" spans="1:8">
      <c r="A13" t="s">
        <v>43</v>
      </c>
      <c r="B13" s="2">
        <f>'2.8'!X14</f>
        <v>-1.1774856278380041</v>
      </c>
      <c r="C13" s="2"/>
      <c r="D13" s="2"/>
      <c r="E13" s="2"/>
      <c r="F13" s="2"/>
      <c r="G13" s="2"/>
      <c r="H13" s="2"/>
    </row>
    <row r="14" spans="1:8">
      <c r="A14" t="s">
        <v>44</v>
      </c>
      <c r="B14" s="2">
        <f>'2.8'!X15</f>
        <v>4.0096608209689855</v>
      </c>
      <c r="C14" s="2"/>
      <c r="D14" s="2"/>
      <c r="E14" s="2"/>
      <c r="F14" s="2"/>
      <c r="G14" s="2"/>
      <c r="H14" s="2"/>
    </row>
    <row r="15" spans="1:8">
      <c r="A15" t="s">
        <v>45</v>
      </c>
      <c r="B15" s="2">
        <f>'2.8'!X16</f>
        <v>3.2706143342771998</v>
      </c>
      <c r="C15" s="2"/>
      <c r="D15" s="2"/>
      <c r="E15" s="2"/>
      <c r="F15" s="2"/>
      <c r="G15" s="2"/>
      <c r="H15" s="2"/>
    </row>
    <row r="16" spans="1:8">
      <c r="A16" t="s">
        <v>46</v>
      </c>
      <c r="B16" s="2">
        <f>'2.8'!X17</f>
        <v>1.4640027297072811</v>
      </c>
      <c r="C16" s="2"/>
      <c r="D16" s="2"/>
      <c r="E16" s="2"/>
      <c r="F16" s="2"/>
      <c r="G16" s="2"/>
      <c r="H16" s="2"/>
    </row>
    <row r="17" spans="1:8">
      <c r="A17" t="s">
        <v>123</v>
      </c>
      <c r="B17" s="2">
        <f>'2.8'!X18</f>
        <v>3.3273572784153327</v>
      </c>
      <c r="C17" s="2"/>
      <c r="D17" s="2"/>
      <c r="E17" s="2"/>
      <c r="F17" s="2"/>
      <c r="G17" s="2"/>
      <c r="H17" s="2"/>
    </row>
    <row r="18" spans="1:8">
      <c r="B18" s="2"/>
    </row>
    <row r="19" spans="1:8">
      <c r="B19" s="2"/>
    </row>
    <row r="20" spans="1:8">
      <c r="B20" s="2"/>
    </row>
    <row r="21" spans="1:8">
      <c r="B21" s="2"/>
    </row>
    <row r="22" spans="1:8">
      <c r="B22" s="2"/>
    </row>
    <row r="23" spans="1:8">
      <c r="B23" s="2"/>
    </row>
    <row r="24" spans="1:8">
      <c r="B24" s="2"/>
    </row>
  </sheetData>
  <pageMargins left="0.511811024" right="0.511811024" top="0.78740157499999996" bottom="0.78740157499999996" header="0.31496062000000002" footer="0.31496062000000002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C904AE-0ED2-466E-8BCD-64D5CFE8B353}">
  <dimension ref="A1:C16"/>
  <sheetViews>
    <sheetView showGridLines="0" workbookViewId="0">
      <selection activeCell="B3" sqref="B3:C3"/>
    </sheetView>
  </sheetViews>
  <sheetFormatPr defaultRowHeight="14.4"/>
  <cols>
    <col min="1" max="1" width="25.6640625" style="86" customWidth="1"/>
    <col min="2" max="2" width="6.88671875" customWidth="1"/>
    <col min="3" max="3" width="129.88671875" bestFit="1" customWidth="1"/>
  </cols>
  <sheetData>
    <row r="1" spans="2:3" ht="17.399999999999999">
      <c r="B1" s="49" t="s">
        <v>134</v>
      </c>
    </row>
    <row r="2" spans="2:3" ht="15" thickBot="1"/>
    <row r="3" spans="2:3">
      <c r="B3" s="40" t="s">
        <v>101</v>
      </c>
      <c r="C3" s="41" t="s">
        <v>102</v>
      </c>
    </row>
    <row r="4" spans="2:3">
      <c r="B4" s="56" t="s">
        <v>107</v>
      </c>
      <c r="C4" s="57" t="s">
        <v>108</v>
      </c>
    </row>
    <row r="5" spans="2:3" ht="15" thickBot="1">
      <c r="B5" s="42" t="s">
        <v>109</v>
      </c>
      <c r="C5" s="45" t="str">
        <f>'1'!$B$1</f>
        <v>Resumo dos resultados do Produto Interno Bruto (PIB) do Espírito Santo - 2002-2023</v>
      </c>
    </row>
    <row r="6" spans="2:3">
      <c r="B6" s="58" t="s">
        <v>107</v>
      </c>
      <c r="C6" s="59" t="s">
        <v>135</v>
      </c>
    </row>
    <row r="7" spans="2:3">
      <c r="B7" s="42" t="s">
        <v>110</v>
      </c>
      <c r="C7" s="45" t="str">
        <f>'2.1'!B1</f>
        <v>Produto Interno Bruto (valores correntes R$ milhões) - Brasil, Grandes Regiões e Unidades da Federação - 2002-2023</v>
      </c>
    </row>
    <row r="8" spans="2:3">
      <c r="B8" s="42" t="s">
        <v>111</v>
      </c>
      <c r="C8" s="45" t="str">
        <f>'2.2'!B1</f>
        <v>Participação (%) das Grandes Regiões e Unidades da Federação no Produto Interno Bruto do Brasil - 2002-2023</v>
      </c>
    </row>
    <row r="9" spans="2:3">
      <c r="B9" s="42" t="s">
        <v>112</v>
      </c>
      <c r="C9" s="45" t="str">
        <f>'2.3'!B1</f>
        <v>Série encadeada do volume do Produto Interno Bruto (base:2010 = 100), segundo Brasil, Grandes Regiões e Unidades da Federação - 2002-2023</v>
      </c>
    </row>
    <row r="10" spans="2:3">
      <c r="B10" s="42" t="s">
        <v>113</v>
      </c>
      <c r="C10" s="45" t="str">
        <f>'2.4'!B1</f>
        <v>Variação (%) real do Produto Interno Bruto, segundo Brasil, Grandes Regiões e Unidades da Federação - 2002-2023</v>
      </c>
    </row>
    <row r="11" spans="2:3">
      <c r="B11" s="42" t="s">
        <v>114</v>
      </c>
      <c r="C11" s="45" t="str">
        <f>'2.5'!B1</f>
        <v>Valor adicionado bruto (R$ milhões), segundo Brasil, Grandes Regiões e Unidades da federação - 2002-2023</v>
      </c>
    </row>
    <row r="12" spans="2:3">
      <c r="B12" s="42" t="s">
        <v>115</v>
      </c>
      <c r="C12" s="45" t="str">
        <f>'2.6'!B1</f>
        <v>Produto Interno Bruto per capita (R$) do Brasil, segundo as Grandes Regiões e Unidades da Federação - 2002 - 2023</v>
      </c>
    </row>
    <row r="13" spans="2:3">
      <c r="B13" s="42" t="s">
        <v>116</v>
      </c>
      <c r="C13" s="45" t="str">
        <f>'2.7'!B1</f>
        <v>Série encadeada do volume do valor adicionado bruto do Espírito Santo, por atividades econômicas - 2002-2023</v>
      </c>
    </row>
    <row r="14" spans="2:3">
      <c r="B14" s="42" t="s">
        <v>117</v>
      </c>
      <c r="C14" s="45" t="str">
        <f>'2.8'!B1</f>
        <v>Variação real (%) do valor adicionado bruto do Espírito Santo, por Atividade Econômica - 2002-2023</v>
      </c>
    </row>
    <row r="15" spans="2:3">
      <c r="B15" s="42" t="s">
        <v>118</v>
      </c>
      <c r="C15" s="45" t="str">
        <f>'2.9'!B1</f>
        <v>Participação (%) das atividades do Espírito Santo no valor adicionado bruto das atividades econômicas do Brasil - 2002-2023</v>
      </c>
    </row>
    <row r="16" spans="2:3" ht="15" thickBot="1">
      <c r="B16" s="43" t="s">
        <v>119</v>
      </c>
      <c r="C16" s="46" t="str">
        <f>'2.10'!B1</f>
        <v>Participação (%) das atividades econômicas no Valor Adicionado Bruto do Espírito Santo - 2002-2023</v>
      </c>
    </row>
  </sheetData>
  <mergeCells count="1">
    <mergeCell ref="A1:A1048576"/>
  </mergeCells>
  <hyperlinks>
    <hyperlink ref="C5" location="'1'!A1" display="'1'!A1" xr:uid="{03CA6795-A73C-4128-A415-0154BD886937}"/>
    <hyperlink ref="C7" location="'3.1'!A1" display="'3.1'!A1" xr:uid="{93CD24CC-CC3F-42B2-8ED5-F774AD700D98}"/>
    <hyperlink ref="C8" location="'3.2'!A1" display="'3.2'!A1" xr:uid="{223DC50F-646D-45CE-A214-1A8C4A5572DD}"/>
    <hyperlink ref="C9" location="'3.3'!A1" display="'3.3'!A1" xr:uid="{76921FDB-6F96-4BC0-A37D-32FBBC46B336}"/>
    <hyperlink ref="C10" location="'3.4'!A1" display="'3.4'!A1" xr:uid="{5B84A557-2832-421B-96DC-EBA126B9E38F}"/>
    <hyperlink ref="C11" location="'3.5'!A1" display="'3.5'!A1" xr:uid="{8342F874-8BA6-443F-9135-621691A1F1F0}"/>
    <hyperlink ref="C12" location="'3.6'!A1" display="'3.6'!A1" xr:uid="{8C819C43-36A6-4F55-99EA-8C7F7D390B02}"/>
    <hyperlink ref="C13" location="'3.7'!A1" display="'3.7'!A1" xr:uid="{6313E173-BE03-4073-8B76-C8AF5B00B904}"/>
    <hyperlink ref="C14" location="'3.8'!A1" display="'3.8'!A1" xr:uid="{1BA7EA13-437E-44BA-BD31-D6363E55BC43}"/>
    <hyperlink ref="C15" location="'3.9'!A1" display="'3.9'!A1" xr:uid="{AB2D41F5-2EA7-4918-8F27-49CA1F472ECC}"/>
    <hyperlink ref="C16" location="'3.10'!A1" display="'3.10'!A1" xr:uid="{E52B68CB-1693-4EC6-8026-7656A8BEC98B}"/>
  </hyperlinks>
  <pageMargins left="0.511811024" right="0.511811024" top="0.78740157499999996" bottom="0.78740157499999996" header="0.31496062000000002" footer="0.31496062000000002"/>
  <pageSetup paperSize="9" orientation="portrait" verticalDpi="0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0A99F1-B62E-4EEC-8EAF-944F6A9C3593}">
  <dimension ref="A1:O5"/>
  <sheetViews>
    <sheetView workbookViewId="0">
      <selection activeCell="O16" sqref="O16"/>
    </sheetView>
  </sheetViews>
  <sheetFormatPr defaultRowHeight="14.4"/>
  <cols>
    <col min="1" max="1" width="12.6640625" bestFit="1" customWidth="1"/>
  </cols>
  <sheetData>
    <row r="1" spans="1:15">
      <c r="A1" s="6" t="s">
        <v>122</v>
      </c>
    </row>
    <row r="2" spans="1:15">
      <c r="B2">
        <v>2010</v>
      </c>
      <c r="C2">
        <v>2011</v>
      </c>
      <c r="D2">
        <v>2012</v>
      </c>
      <c r="E2">
        <v>2013</v>
      </c>
      <c r="F2">
        <v>2014</v>
      </c>
      <c r="G2">
        <v>2015</v>
      </c>
      <c r="H2">
        <v>2016</v>
      </c>
      <c r="I2">
        <v>2017</v>
      </c>
      <c r="J2">
        <v>2018</v>
      </c>
      <c r="K2">
        <v>2019</v>
      </c>
      <c r="L2">
        <v>2020</v>
      </c>
      <c r="M2">
        <v>2021</v>
      </c>
      <c r="N2">
        <v>2022</v>
      </c>
      <c r="O2">
        <v>2023</v>
      </c>
    </row>
    <row r="3" spans="1:15">
      <c r="A3" t="s">
        <v>47</v>
      </c>
      <c r="B3" s="2">
        <f>'2.10'!K5</f>
        <v>3.2129243754513306</v>
      </c>
      <c r="C3" s="2">
        <f>'2.10'!L5</f>
        <v>3.4666536775470957</v>
      </c>
      <c r="D3" s="2">
        <f>'2.10'!M5</f>
        <v>3.309980740672906</v>
      </c>
      <c r="E3" s="2">
        <f>'2.10'!N5</f>
        <v>3.2568558937446963</v>
      </c>
      <c r="F3" s="2">
        <f>'2.10'!O5</f>
        <v>3.3928232792324633</v>
      </c>
      <c r="G3" s="2">
        <f>'2.10'!P5</f>
        <v>3.7622357308856582</v>
      </c>
      <c r="H3" s="2">
        <f>'2.10'!Q5</f>
        <v>4.6283635013869722</v>
      </c>
      <c r="I3" s="2">
        <f>'2.10'!R5</f>
        <v>4.6983431008116767</v>
      </c>
      <c r="J3" s="2">
        <f>'2.10'!S5</f>
        <v>3.7700848941831744</v>
      </c>
      <c r="K3" s="2">
        <f>'2.10'!T5</f>
        <v>3.6162250061254242</v>
      </c>
      <c r="L3" s="2">
        <f>'2.10'!U5</f>
        <v>4.5475473270767894</v>
      </c>
      <c r="M3" s="2">
        <f>'2.10'!V5</f>
        <v>4.5069666197854854</v>
      </c>
      <c r="N3" s="2">
        <f>'2.10'!W5</f>
        <v>5.865775994163096</v>
      </c>
      <c r="O3" s="2">
        <f>'2.10'!X5</f>
        <v>5.3579573734663288</v>
      </c>
    </row>
    <row r="4" spans="1:15">
      <c r="A4" t="s">
        <v>48</v>
      </c>
      <c r="B4" s="2">
        <f>'2.10'!K6</f>
        <v>38.599757435960591</v>
      </c>
      <c r="C4" s="2">
        <f>'2.10'!L6</f>
        <v>43.152953571223385</v>
      </c>
      <c r="D4" s="2">
        <f>'2.10'!M6</f>
        <v>42.667883422540527</v>
      </c>
      <c r="E4" s="2">
        <f>'2.10'!N6</f>
        <v>40.46772178902571</v>
      </c>
      <c r="F4" s="2">
        <f>'2.10'!O6</f>
        <v>38.899722058832516</v>
      </c>
      <c r="G4" s="2">
        <f>'2.10'!P6</f>
        <v>31.05761771262766</v>
      </c>
      <c r="H4" s="2">
        <f>'2.10'!Q6</f>
        <v>24.494819100948071</v>
      </c>
      <c r="I4" s="2">
        <f>'2.10'!R6</f>
        <v>22.311772357502825</v>
      </c>
      <c r="J4" s="2">
        <f>'2.10'!S6</f>
        <v>32.351817163608679</v>
      </c>
      <c r="K4" s="2">
        <f>'2.10'!T6</f>
        <v>26.549093172214704</v>
      </c>
      <c r="L4" s="2">
        <f>'2.10'!U6</f>
        <v>27.397520705805789</v>
      </c>
      <c r="M4" s="2">
        <f>'2.10'!V6</f>
        <v>38.319908535334939</v>
      </c>
      <c r="N4" s="2">
        <f>'2.10'!W6</f>
        <v>29.731512164983066</v>
      </c>
      <c r="O4" s="2">
        <f>'2.10'!X6</f>
        <v>28.533434238514708</v>
      </c>
    </row>
    <row r="5" spans="1:15">
      <c r="A5" t="s">
        <v>49</v>
      </c>
      <c r="B5" s="2">
        <f>'2.10'!K11</f>
        <v>58.18731818858808</v>
      </c>
      <c r="C5" s="2">
        <f>'2.10'!L11</f>
        <v>53.380392751229508</v>
      </c>
      <c r="D5" s="2">
        <f>'2.10'!M11</f>
        <v>54.022135836786553</v>
      </c>
      <c r="E5" s="2">
        <f>'2.10'!N11</f>
        <v>56.275422317229605</v>
      </c>
      <c r="F5" s="2">
        <f>'2.10'!O11</f>
        <v>57.707454661935017</v>
      </c>
      <c r="G5" s="2">
        <f>'2.10'!P11</f>
        <v>65.180146556486676</v>
      </c>
      <c r="H5" s="2">
        <f>'2.10'!Q11</f>
        <v>70.876817397664965</v>
      </c>
      <c r="I5" s="2">
        <f>'2.10'!R11</f>
        <v>72.989884541685484</v>
      </c>
      <c r="J5" s="2">
        <f>'2.10'!S11</f>
        <v>63.878097942208143</v>
      </c>
      <c r="K5" s="2">
        <f>'2.10'!T11</f>
        <v>69.834681821659856</v>
      </c>
      <c r="L5" s="2">
        <f>'2.10'!U11</f>
        <v>68.054931967117412</v>
      </c>
      <c r="M5" s="2">
        <f>'2.10'!V11</f>
        <v>57.173124844879588</v>
      </c>
      <c r="N5" s="2">
        <f>'2.10'!W11</f>
        <v>64.402711840853826</v>
      </c>
      <c r="O5" s="2">
        <f>'2.10'!X11</f>
        <v>66.108608388018951</v>
      </c>
    </row>
  </sheetData>
  <pageMargins left="0.511811024" right="0.511811024" top="0.78740157499999996" bottom="0.78740157499999996" header="0.31496062000000002" footer="0.31496062000000002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0B6B74-80B9-4B98-8231-9A0544602AA7}">
  <dimension ref="A2:O6"/>
  <sheetViews>
    <sheetView workbookViewId="0">
      <selection activeCell="O16" sqref="O16"/>
    </sheetView>
  </sheetViews>
  <sheetFormatPr defaultRowHeight="14.4"/>
  <cols>
    <col min="1" max="1" width="64.109375" bestFit="1" customWidth="1"/>
  </cols>
  <sheetData>
    <row r="2" spans="1:15">
      <c r="B2">
        <v>2010</v>
      </c>
      <c r="C2">
        <v>2011</v>
      </c>
      <c r="D2">
        <v>2012</v>
      </c>
      <c r="E2">
        <v>2013</v>
      </c>
      <c r="F2">
        <v>2014</v>
      </c>
      <c r="G2">
        <v>2015</v>
      </c>
      <c r="H2">
        <v>2016</v>
      </c>
      <c r="I2">
        <v>2017</v>
      </c>
      <c r="J2">
        <v>2018</v>
      </c>
      <c r="K2">
        <v>2019</v>
      </c>
      <c r="L2">
        <v>2020</v>
      </c>
      <c r="M2">
        <v>2021</v>
      </c>
      <c r="N2">
        <v>2022</v>
      </c>
      <c r="O2">
        <v>2023</v>
      </c>
    </row>
    <row r="3" spans="1:15">
      <c r="A3" t="s">
        <v>37</v>
      </c>
      <c r="B3" s="2">
        <f>'2.10'!K7</f>
        <v>18.585653834395732</v>
      </c>
      <c r="C3" s="2">
        <f>'2.10'!L7</f>
        <v>26.059229740089435</v>
      </c>
      <c r="D3" s="2">
        <f>'2.10'!M7</f>
        <v>26.467586977873257</v>
      </c>
      <c r="E3" s="2">
        <f>'2.10'!N7</f>
        <v>24.21609724916544</v>
      </c>
      <c r="F3" s="2">
        <f>'2.10'!O7</f>
        <v>23.267879546356308</v>
      </c>
      <c r="G3" s="2">
        <f>'2.10'!P7</f>
        <v>12.988235186079445</v>
      </c>
      <c r="H3" s="2">
        <f>'2.10'!Q7</f>
        <v>4.8461884629399146</v>
      </c>
      <c r="I3" s="2">
        <f>'2.10'!R7</f>
        <v>6.0511153805572304</v>
      </c>
      <c r="J3" s="2">
        <f>'2.10'!S7</f>
        <v>14.873292277037436</v>
      </c>
      <c r="K3" s="2">
        <f>'2.10'!T7</f>
        <v>9.8909561920581197</v>
      </c>
      <c r="L3" s="2">
        <f>'2.10'!U7</f>
        <v>9.8001083790131069</v>
      </c>
      <c r="M3" s="2">
        <f>'2.10'!V7</f>
        <v>18.370214437797298</v>
      </c>
      <c r="N3" s="2">
        <f>'2.10'!W7</f>
        <v>11.948910790974384</v>
      </c>
      <c r="O3" s="2">
        <f>'2.10'!X7</f>
        <v>10.248521317076511</v>
      </c>
    </row>
    <row r="4" spans="1:15">
      <c r="A4" t="s">
        <v>38</v>
      </c>
      <c r="B4" s="2">
        <f>'2.10'!K8</f>
        <v>11.415186178423101</v>
      </c>
      <c r="C4" s="2">
        <f>'2.10'!L8</f>
        <v>9.5173304479655947</v>
      </c>
      <c r="D4" s="2">
        <f>'2.10'!M8</f>
        <v>8.169748657975143</v>
      </c>
      <c r="E4" s="2">
        <f>'2.10'!N8</f>
        <v>8.3279753391844906</v>
      </c>
      <c r="F4" s="2">
        <f>'2.10'!O8</f>
        <v>8.9629130682788816</v>
      </c>
      <c r="G4" s="2">
        <f>'2.10'!P8</f>
        <v>10.538366379525076</v>
      </c>
      <c r="H4" s="2">
        <f>'2.10'!Q8</f>
        <v>12.036807767953801</v>
      </c>
      <c r="I4" s="2">
        <f>'2.10'!R8</f>
        <v>8.9613090606644761</v>
      </c>
      <c r="J4" s="2">
        <f>'2.10'!S8</f>
        <v>11.379006206589363</v>
      </c>
      <c r="K4" s="2">
        <f>'2.10'!T8</f>
        <v>9.5788391931436365</v>
      </c>
      <c r="L4" s="2">
        <f>'2.10'!U8</f>
        <v>9.1197399204190361</v>
      </c>
      <c r="M4" s="2">
        <f>'2.10'!V8</f>
        <v>13.98594618629318</v>
      </c>
      <c r="N4" s="2">
        <f>'2.10'!W8</f>
        <v>11.555837364745749</v>
      </c>
      <c r="O4" s="2">
        <f>'2.10'!X8</f>
        <v>11.238941904444861</v>
      </c>
    </row>
    <row r="5" spans="1:15">
      <c r="A5" t="s">
        <v>41</v>
      </c>
      <c r="B5" s="2">
        <f>'2.10'!K12</f>
        <v>12.850278160551481</v>
      </c>
      <c r="C5" s="2">
        <f>'2.10'!L12</f>
        <v>12.21847127689948</v>
      </c>
      <c r="D5" s="2">
        <f>'2.10'!M12</f>
        <v>12.143035346283261</v>
      </c>
      <c r="E5" s="2">
        <f>'2.10'!N12</f>
        <v>11.932172730525162</v>
      </c>
      <c r="F5" s="2">
        <f>'2.10'!O12</f>
        <v>14.135773315594188</v>
      </c>
      <c r="G5" s="2">
        <f>'2.10'!P12</f>
        <v>14.899352509237925</v>
      </c>
      <c r="H5" s="2">
        <f>'2.10'!Q12</f>
        <v>14.455299997773432</v>
      </c>
      <c r="I5" s="2">
        <f>'2.10'!R12</f>
        <v>14.817784038417836</v>
      </c>
      <c r="J5" s="2">
        <f>'2.10'!S12</f>
        <v>14.443590565954759</v>
      </c>
      <c r="K5" s="2">
        <f>'2.10'!T12</f>
        <v>15.229389257141992</v>
      </c>
      <c r="L5" s="2">
        <f>'2.10'!U12</f>
        <v>15.233361945230007</v>
      </c>
      <c r="M5" s="2">
        <f>'2.10'!V12</f>
        <v>13.462135317726007</v>
      </c>
      <c r="N5" s="2">
        <f>'2.10'!W12</f>
        <v>14.865391458276441</v>
      </c>
      <c r="O5" s="2">
        <f>'2.10'!X12</f>
        <v>17.164988702474236</v>
      </c>
    </row>
    <row r="6" spans="1:15">
      <c r="A6" t="s">
        <v>46</v>
      </c>
      <c r="B6" s="2">
        <f>'2.10'!K17</f>
        <v>15.944543512552785</v>
      </c>
      <c r="C6" s="2">
        <f>'2.10'!L17</f>
        <v>13.965002887948339</v>
      </c>
      <c r="D6" s="2">
        <f>'2.10'!M17</f>
        <v>13.966907189414124</v>
      </c>
      <c r="E6" s="2">
        <f>'2.10'!N17</f>
        <v>15.031386803462093</v>
      </c>
      <c r="F6" s="2">
        <f>'2.10'!O17</f>
        <v>14.040178791855951</v>
      </c>
      <c r="G6" s="2">
        <f>'2.10'!P17</f>
        <v>15.798523977593668</v>
      </c>
      <c r="H6" s="2">
        <f>'2.10'!Q17</f>
        <v>17.747881412091424</v>
      </c>
      <c r="I6" s="2">
        <f>'2.10'!R17</f>
        <v>17.418047998030652</v>
      </c>
      <c r="J6" s="2">
        <f>'2.10'!S17</f>
        <v>15.247200415328123</v>
      </c>
      <c r="K6" s="2">
        <f>'2.10'!T17</f>
        <v>16.506746324212628</v>
      </c>
      <c r="L6" s="2">
        <f>'2.10'!U17</f>
        <v>16.623535972825586</v>
      </c>
      <c r="M6" s="2">
        <f>'2.10'!V17</f>
        <v>13.146951263240409</v>
      </c>
      <c r="N6" s="2">
        <f>'2.10'!W17</f>
        <v>15.22713042865834</v>
      </c>
      <c r="O6" s="2">
        <f>'2.10'!X17</f>
        <v>15.176070302660591</v>
      </c>
    </row>
  </sheetData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4AA193-4FCB-42B4-BD78-32298A1D1961}">
  <sheetPr>
    <tabColor rgb="FFEBEDF1"/>
  </sheetPr>
  <dimension ref="A1:X17"/>
  <sheetViews>
    <sheetView showGridLines="0" zoomScale="90" zoomScaleNormal="90" workbookViewId="0">
      <pane xSplit="2" ySplit="3" topLeftCell="I4" activePane="bottomRight" state="frozen"/>
      <selection pane="topRight" activeCell="C1" sqref="C1"/>
      <selection pane="bottomLeft" activeCell="A4" sqref="A4"/>
      <selection pane="bottomRight" activeCell="X5" sqref="X5"/>
    </sheetView>
  </sheetViews>
  <sheetFormatPr defaultRowHeight="14.4"/>
  <cols>
    <col min="1" max="1" width="25.6640625" style="86" customWidth="1"/>
    <col min="2" max="2" width="49.5546875" customWidth="1"/>
    <col min="3" max="11" width="13.33203125" customWidth="1"/>
    <col min="12" max="19" width="13.44140625" bestFit="1" customWidth="1"/>
    <col min="20" max="23" width="13.33203125" customWidth="1"/>
    <col min="24" max="24" width="12.44140625" bestFit="1" customWidth="1"/>
  </cols>
  <sheetData>
    <row r="1" spans="2:24" ht="17.399999999999999">
      <c r="B1" s="13" t="s">
        <v>133</v>
      </c>
      <c r="C1" s="13"/>
      <c r="D1" s="13"/>
      <c r="E1" s="13"/>
      <c r="F1" s="13"/>
      <c r="G1" s="13"/>
      <c r="H1" s="13"/>
      <c r="I1" s="13"/>
      <c r="J1" s="13"/>
    </row>
    <row r="2" spans="2:24" ht="17.399999999999999">
      <c r="B2" s="13"/>
      <c r="C2" s="13"/>
      <c r="D2" s="13"/>
      <c r="E2" s="13"/>
      <c r="F2" s="13"/>
      <c r="G2" s="13"/>
      <c r="H2" s="13"/>
      <c r="I2" s="13"/>
      <c r="J2" s="13"/>
    </row>
    <row r="3" spans="2:24">
      <c r="B3" s="18"/>
      <c r="C3" s="18">
        <v>2002</v>
      </c>
      <c r="D3" s="18">
        <v>2003</v>
      </c>
      <c r="E3" s="18">
        <v>2004</v>
      </c>
      <c r="F3" s="18">
        <v>2005</v>
      </c>
      <c r="G3" s="18">
        <v>2006</v>
      </c>
      <c r="H3" s="18">
        <v>2007</v>
      </c>
      <c r="I3" s="18">
        <v>2008</v>
      </c>
      <c r="J3" s="18">
        <v>2009</v>
      </c>
      <c r="K3" s="18">
        <v>2010</v>
      </c>
      <c r="L3" s="18">
        <v>2011</v>
      </c>
      <c r="M3" s="18">
        <v>2012</v>
      </c>
      <c r="N3" s="18">
        <v>2013</v>
      </c>
      <c r="O3" s="18">
        <v>2014</v>
      </c>
      <c r="P3" s="18">
        <v>2015</v>
      </c>
      <c r="Q3" s="18">
        <v>2016</v>
      </c>
      <c r="R3" s="18">
        <v>2017</v>
      </c>
      <c r="S3" s="18">
        <v>2018</v>
      </c>
      <c r="T3" s="18">
        <v>2019</v>
      </c>
      <c r="U3" s="18">
        <v>2020</v>
      </c>
      <c r="V3" s="18">
        <v>2021</v>
      </c>
      <c r="W3" s="18">
        <v>2022</v>
      </c>
      <c r="X3" s="18">
        <v>2023</v>
      </c>
    </row>
    <row r="4" spans="2:24">
      <c r="B4" s="19" t="s">
        <v>96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</row>
    <row r="5" spans="2:24">
      <c r="B5" s="15" t="s">
        <v>97</v>
      </c>
      <c r="C5" s="17">
        <v>22305.21678073447</v>
      </c>
      <c r="D5" s="17">
        <v>25590.73432306261</v>
      </c>
      <c r="E5" s="17">
        <v>31642.019334662622</v>
      </c>
      <c r="F5" s="17">
        <v>37160.264861583739</v>
      </c>
      <c r="G5" s="17">
        <v>42849.964411312307</v>
      </c>
      <c r="H5" s="17">
        <v>48226.945261888774</v>
      </c>
      <c r="I5" s="17">
        <v>57047.268733273406</v>
      </c>
      <c r="J5" s="17">
        <v>55925.473965819234</v>
      </c>
      <c r="K5" s="17">
        <v>69817.926814189341</v>
      </c>
      <c r="L5" s="17">
        <v>86126.685390378101</v>
      </c>
      <c r="M5" s="17">
        <v>95958.304563990925</v>
      </c>
      <c r="N5" s="17">
        <v>97681.967228112044</v>
      </c>
      <c r="O5" s="17">
        <v>109804.16900522233</v>
      </c>
      <c r="P5" s="17">
        <v>100489.68772488016</v>
      </c>
      <c r="Q5" s="17">
        <v>92228.236180319029</v>
      </c>
      <c r="R5" s="17">
        <v>95510.655327951084</v>
      </c>
      <c r="S5" s="17">
        <v>116261.86859235662</v>
      </c>
      <c r="T5" s="17">
        <v>114812.8264596013</v>
      </c>
      <c r="U5" s="17">
        <v>114860.14867396564</v>
      </c>
      <c r="V5" s="17">
        <v>155644.15797041799</v>
      </c>
      <c r="W5" s="17">
        <v>149394.26450931112</v>
      </c>
      <c r="X5" s="17">
        <v>174692.44317276467</v>
      </c>
    </row>
    <row r="6" spans="2:24">
      <c r="B6" s="15" t="s">
        <v>98</v>
      </c>
      <c r="C6" s="7">
        <v>4743.7797700644987</v>
      </c>
      <c r="D6" s="7">
        <v>5928.3714587348004</v>
      </c>
      <c r="E6" s="7">
        <v>8090.6190677610975</v>
      </c>
      <c r="F6" s="7">
        <v>9860.3227426625017</v>
      </c>
      <c r="G6" s="7">
        <v>10613.904042394999</v>
      </c>
      <c r="H6" s="7">
        <v>12431.449709952991</v>
      </c>
      <c r="I6" s="7">
        <v>15043.889363577997</v>
      </c>
      <c r="J6" s="7">
        <v>13289.886765014999</v>
      </c>
      <c r="K6" s="7">
        <v>15492.357730374119</v>
      </c>
      <c r="L6" s="7">
        <v>19849.536792901708</v>
      </c>
      <c r="M6" s="7">
        <v>20892.275978300924</v>
      </c>
      <c r="N6" s="7">
        <v>19592.379712769427</v>
      </c>
      <c r="O6" s="7">
        <v>18979.612141683538</v>
      </c>
      <c r="P6" s="7">
        <v>19876.29219306547</v>
      </c>
      <c r="Q6" s="7">
        <v>17036.186914461228</v>
      </c>
      <c r="R6" s="7">
        <v>17889.281463584717</v>
      </c>
      <c r="S6" s="7">
        <v>20758.186281530652</v>
      </c>
      <c r="T6" s="7">
        <v>22532.768974454593</v>
      </c>
      <c r="U6" s="7">
        <v>23585.773688052446</v>
      </c>
      <c r="V6" s="7">
        <v>30692.34680100705</v>
      </c>
      <c r="W6" s="7">
        <v>33154.325226628018</v>
      </c>
      <c r="X6" s="7">
        <v>35137.289114064362</v>
      </c>
    </row>
    <row r="7" spans="2:24">
      <c r="B7" s="16" t="s">
        <v>99</v>
      </c>
      <c r="C7" s="7">
        <v>27048.996550798969</v>
      </c>
      <c r="D7" s="7">
        <v>31519.105781797411</v>
      </c>
      <c r="E7" s="7">
        <v>39732.63840242372</v>
      </c>
      <c r="F7" s="7">
        <v>47020.587604246241</v>
      </c>
      <c r="G7" s="7">
        <v>53463.868453707306</v>
      </c>
      <c r="H7" s="7">
        <v>60658.394971841764</v>
      </c>
      <c r="I7" s="7">
        <v>72091.158096851403</v>
      </c>
      <c r="J7" s="7">
        <v>69215.360730834233</v>
      </c>
      <c r="K7" s="7">
        <v>85310.284544563459</v>
      </c>
      <c r="L7" s="7">
        <v>105976.22218327981</v>
      </c>
      <c r="M7" s="7">
        <v>116850.58054229185</v>
      </c>
      <c r="N7" s="7">
        <v>117274.34694088147</v>
      </c>
      <c r="O7" s="7">
        <v>128783.78114690587</v>
      </c>
      <c r="P7" s="7">
        <v>120365.97991794563</v>
      </c>
      <c r="Q7" s="7">
        <v>109264.42309478026</v>
      </c>
      <c r="R7" s="7">
        <v>113399.9367915358</v>
      </c>
      <c r="S7" s="7">
        <v>137020.05487388727</v>
      </c>
      <c r="T7" s="7">
        <v>137345.5954340559</v>
      </c>
      <c r="U7" s="7">
        <v>138445.92236201809</v>
      </c>
      <c r="V7" s="7">
        <v>186336.50477142504</v>
      </c>
      <c r="W7" s="7">
        <v>182548.58973593914</v>
      </c>
      <c r="X7" s="7">
        <v>209829.73228682904</v>
      </c>
    </row>
    <row r="8" spans="2:24">
      <c r="B8" s="19" t="s">
        <v>100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</row>
    <row r="9" spans="2:24">
      <c r="B9" s="14" t="s">
        <v>91</v>
      </c>
      <c r="C9" s="1">
        <v>8348.803592371718</v>
      </c>
      <c r="D9" s="1">
        <v>9562.9602515437709</v>
      </c>
      <c r="E9" s="1">
        <v>11853.327542530626</v>
      </c>
      <c r="F9" s="1">
        <v>13795.643249547986</v>
      </c>
      <c r="G9" s="1">
        <v>15432.872426404625</v>
      </c>
      <c r="H9" s="1">
        <v>18097.967004451257</v>
      </c>
      <c r="I9" s="1">
        <v>20873.915956939258</v>
      </c>
      <c r="J9" s="1">
        <v>19848.411498980753</v>
      </c>
      <c r="K9" s="1">
        <v>24286.436235595818</v>
      </c>
      <c r="L9" s="1">
        <v>29877.242440074813</v>
      </c>
      <c r="M9" s="1">
        <v>32657.460171173541</v>
      </c>
      <c r="N9" s="1">
        <v>30545.237661864761</v>
      </c>
      <c r="O9" s="1">
        <v>33148.560326241954</v>
      </c>
      <c r="P9" s="1">
        <v>30628.169421125956</v>
      </c>
      <c r="Q9" s="1">
        <v>27496.918636418435</v>
      </c>
      <c r="R9" s="1">
        <v>28234.533191663206</v>
      </c>
      <c r="S9" s="1">
        <v>34493.119723926611</v>
      </c>
      <c r="T9" s="1">
        <v>34177.048370486737</v>
      </c>
      <c r="U9" s="1">
        <v>34065.982020411684</v>
      </c>
      <c r="V9" s="1">
        <v>45353.813299481269</v>
      </c>
      <c r="W9" s="1">
        <v>47619.47473812064</v>
      </c>
      <c r="X9" s="1">
        <v>54732.784384124068</v>
      </c>
    </row>
    <row r="10" spans="2:24">
      <c r="B10" s="19" t="s">
        <v>93</v>
      </c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</row>
    <row r="11" spans="2:24">
      <c r="B11" s="14" t="s">
        <v>94</v>
      </c>
      <c r="C11" s="2"/>
      <c r="D11" s="2">
        <v>2.9365994443836474</v>
      </c>
      <c r="E11" s="2">
        <v>4.2666637735792046</v>
      </c>
      <c r="F11" s="2">
        <v>3.5414751101426889</v>
      </c>
      <c r="G11" s="2">
        <v>8.5275604651337886</v>
      </c>
      <c r="H11" s="2">
        <v>7.1185821263707094</v>
      </c>
      <c r="I11" s="2">
        <v>8.6232967165767782</v>
      </c>
      <c r="J11" s="2">
        <v>-6.9248585136553515</v>
      </c>
      <c r="K11" s="2">
        <v>15.229842005168347</v>
      </c>
      <c r="L11" s="2">
        <v>7.4069710726510696</v>
      </c>
      <c r="M11" s="2">
        <v>-0.72950882705528075</v>
      </c>
      <c r="N11" s="2">
        <v>-9.6276279777351981E-2</v>
      </c>
      <c r="O11" s="2">
        <v>3.3143130427251144</v>
      </c>
      <c r="P11" s="2">
        <v>-2.1000851018844968</v>
      </c>
      <c r="Q11" s="2">
        <v>-5.2366027283946455</v>
      </c>
      <c r="R11" s="2">
        <v>0.47110689343752288</v>
      </c>
      <c r="S11" s="2">
        <v>3.0465736377470298</v>
      </c>
      <c r="T11" s="2">
        <v>-3.755763612506724</v>
      </c>
      <c r="U11" s="2">
        <v>-4.4311050297148995</v>
      </c>
      <c r="V11" s="2">
        <v>5.9536930052013437</v>
      </c>
      <c r="W11" s="2">
        <v>-1.6970014175104464</v>
      </c>
      <c r="X11" s="2">
        <v>3.3922184036736525</v>
      </c>
    </row>
    <row r="12" spans="2:24">
      <c r="B12" s="14" t="s">
        <v>95</v>
      </c>
      <c r="C12" s="14"/>
      <c r="D12" s="2">
        <v>1.4006671692802453</v>
      </c>
      <c r="E12" s="2">
        <v>1.0999598044341141</v>
      </c>
      <c r="F12" s="2">
        <v>1.8299124549737478</v>
      </c>
      <c r="G12" s="2">
        <v>6.7757238866748892</v>
      </c>
      <c r="H12" s="2">
        <v>10.717763980171524</v>
      </c>
      <c r="I12" s="2">
        <v>5.4158780173166887</v>
      </c>
      <c r="J12" s="2">
        <v>-7.8203520234918944</v>
      </c>
      <c r="K12" s="2">
        <v>14.394224627456943</v>
      </c>
      <c r="L12" s="2">
        <v>6.3658330338021818</v>
      </c>
      <c r="M12" s="2">
        <v>-1.589910958222418</v>
      </c>
      <c r="N12" s="2">
        <v>-6.8955090448644345</v>
      </c>
      <c r="O12" s="2">
        <v>2.0994743720324616</v>
      </c>
      <c r="P12" s="2">
        <v>-3.217664095952455</v>
      </c>
      <c r="Q12" s="2">
        <v>-6.2807966145762233</v>
      </c>
      <c r="R12" s="2">
        <v>-0.59602882584800509</v>
      </c>
      <c r="S12" s="2">
        <v>4.1871348693566457</v>
      </c>
      <c r="T12" s="2">
        <v>-4.8637105259633167</v>
      </c>
      <c r="U12" s="2">
        <v>-5.4987633592447853</v>
      </c>
      <c r="V12" s="2">
        <v>4.8072239278041495</v>
      </c>
      <c r="W12" s="2">
        <v>5.3554535219762389</v>
      </c>
      <c r="X12" s="2">
        <v>3.3861233601859775</v>
      </c>
    </row>
    <row r="13" spans="2:24">
      <c r="B13" s="19" t="s">
        <v>92</v>
      </c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</row>
    <row r="14" spans="2:24">
      <c r="B14" s="14" t="s">
        <v>90</v>
      </c>
      <c r="C14" s="2">
        <v>1.8</v>
      </c>
      <c r="D14" s="2">
        <v>1.8</v>
      </c>
      <c r="E14" s="2">
        <v>2</v>
      </c>
      <c r="F14" s="2">
        <v>2.2000000000000002</v>
      </c>
      <c r="G14" s="2">
        <v>2.2000000000000002</v>
      </c>
      <c r="H14" s="2">
        <v>2.2000000000000002</v>
      </c>
      <c r="I14" s="2">
        <v>2.2999999999999998</v>
      </c>
      <c r="J14" s="2">
        <v>2.1</v>
      </c>
      <c r="K14" s="2">
        <v>2.2000000000000002</v>
      </c>
      <c r="L14" s="2">
        <v>2.4</v>
      </c>
      <c r="M14" s="2">
        <v>2.4</v>
      </c>
      <c r="N14" s="2">
        <v>2.2000000000000002</v>
      </c>
      <c r="O14" s="2">
        <v>2.2000000000000002</v>
      </c>
      <c r="P14" s="2">
        <v>2</v>
      </c>
      <c r="Q14" s="2">
        <v>1.7</v>
      </c>
      <c r="R14" s="2">
        <v>1.7</v>
      </c>
      <c r="S14" s="2">
        <v>2</v>
      </c>
      <c r="T14" s="2">
        <v>1.9</v>
      </c>
      <c r="U14" s="2">
        <v>1.8</v>
      </c>
      <c r="V14" s="2">
        <v>2.1</v>
      </c>
      <c r="W14" s="2">
        <v>1.8</v>
      </c>
      <c r="X14" s="2">
        <v>1.9</v>
      </c>
    </row>
    <row r="15" spans="2:24">
      <c r="B15" s="85" t="s">
        <v>91</v>
      </c>
      <c r="C15" s="10">
        <v>98.916343752014839</v>
      </c>
      <c r="D15" s="10">
        <v>99.632060437076504</v>
      </c>
      <c r="E15" s="10">
        <v>109.93936954500127</v>
      </c>
      <c r="F15" s="10">
        <v>117.06249606097757</v>
      </c>
      <c r="G15" s="10">
        <v>119.62922479580172</v>
      </c>
      <c r="H15" s="10">
        <v>122.40793857855267</v>
      </c>
      <c r="I15" s="10">
        <v>127.27371541989166</v>
      </c>
      <c r="J15" s="10">
        <v>114.02764719504215</v>
      </c>
      <c r="K15" s="10">
        <v>119.21688160995998</v>
      </c>
      <c r="L15" s="10">
        <v>131.33594366642879</v>
      </c>
      <c r="M15" s="10">
        <v>131.54991536168259</v>
      </c>
      <c r="N15" s="10">
        <v>115.1731224018713</v>
      </c>
      <c r="O15" s="10">
        <v>116.30975655285276</v>
      </c>
      <c r="P15" s="10">
        <v>104.43915228861775</v>
      </c>
      <c r="Q15" s="10">
        <v>90.38615252193874</v>
      </c>
      <c r="R15" s="10">
        <v>89.032390695681926</v>
      </c>
      <c r="S15" s="10">
        <v>102.67696706174409</v>
      </c>
      <c r="T15" s="10">
        <v>97.199636277171692</v>
      </c>
      <c r="U15" s="10">
        <v>94.796946492577831</v>
      </c>
      <c r="V15" s="10">
        <v>107.35259578346805</v>
      </c>
      <c r="W15" s="10">
        <v>95.932942662521384</v>
      </c>
      <c r="X15" s="10">
        <v>101.57017607428338</v>
      </c>
    </row>
    <row r="16" spans="2:24">
      <c r="B16" s="47" t="s">
        <v>103</v>
      </c>
      <c r="C16" s="47"/>
      <c r="D16" s="47"/>
      <c r="E16" s="47"/>
      <c r="F16" s="47"/>
      <c r="G16" s="47"/>
      <c r="H16" s="47"/>
      <c r="I16" s="47"/>
      <c r="J16" s="47"/>
      <c r="X16" s="7"/>
    </row>
    <row r="17" spans="2:23">
      <c r="B17" s="47" t="s">
        <v>104</v>
      </c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</row>
  </sheetData>
  <mergeCells count="1">
    <mergeCell ref="A1:A1048576"/>
  </mergeCells>
  <pageMargins left="0.511811024" right="0.511811024" top="0.78740157499999996" bottom="0.78740157499999996" header="0.31496062000000002" footer="0.31496062000000002"/>
  <pageSetup paperSize="9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9FBBD8-4C7D-438B-A378-73101A30ABEF}">
  <dimension ref="A1:X38"/>
  <sheetViews>
    <sheetView showGridLines="0" workbookViewId="0">
      <pane xSplit="2" ySplit="3" topLeftCell="G4" activePane="bottomRight" state="frozen"/>
      <selection sqref="A1:A1048576"/>
      <selection pane="topRight" sqref="A1:A1048576"/>
      <selection pane="bottomLeft" sqref="A1:A1048576"/>
      <selection pane="bottomRight" activeCell="X4" sqref="X4"/>
    </sheetView>
  </sheetViews>
  <sheetFormatPr defaultRowHeight="14.4"/>
  <cols>
    <col min="1" max="1" width="25.6640625" style="86" customWidth="1"/>
    <col min="2" max="2" width="20.6640625" customWidth="1"/>
    <col min="3" max="24" width="11.6640625" customWidth="1"/>
    <col min="43" max="43" width="12.44140625" bestFit="1" customWidth="1"/>
  </cols>
  <sheetData>
    <row r="1" spans="2:24" ht="17.399999999999999">
      <c r="B1" s="13" t="s">
        <v>124</v>
      </c>
      <c r="C1" s="13"/>
      <c r="D1" s="13"/>
      <c r="E1" s="13"/>
      <c r="F1" s="13"/>
      <c r="G1" s="13"/>
      <c r="H1" s="13"/>
      <c r="I1" s="13"/>
      <c r="J1" s="13"/>
    </row>
    <row r="3" spans="2:24" ht="41.4">
      <c r="B3" s="9" t="s">
        <v>0</v>
      </c>
      <c r="C3" s="8">
        <v>2002</v>
      </c>
      <c r="D3" s="8">
        <v>2003</v>
      </c>
      <c r="E3" s="8">
        <v>2004</v>
      </c>
      <c r="F3" s="8">
        <v>2005</v>
      </c>
      <c r="G3" s="8">
        <v>2006</v>
      </c>
      <c r="H3" s="8">
        <v>2007</v>
      </c>
      <c r="I3" s="8">
        <v>2008</v>
      </c>
      <c r="J3" s="8">
        <v>2009</v>
      </c>
      <c r="K3" s="8">
        <v>2010</v>
      </c>
      <c r="L3" s="8">
        <v>2011</v>
      </c>
      <c r="M3" s="8">
        <v>2012</v>
      </c>
      <c r="N3" s="8">
        <v>2013</v>
      </c>
      <c r="O3" s="8">
        <v>2014</v>
      </c>
      <c r="P3" s="8">
        <v>2015</v>
      </c>
      <c r="Q3" s="8">
        <v>2016</v>
      </c>
      <c r="R3" s="8">
        <v>2017</v>
      </c>
      <c r="S3" s="8">
        <v>2018</v>
      </c>
      <c r="T3" s="8">
        <v>2019</v>
      </c>
      <c r="U3" s="8">
        <v>2020</v>
      </c>
      <c r="V3" s="8">
        <v>2021</v>
      </c>
      <c r="W3" s="8">
        <v>2022</v>
      </c>
      <c r="X3" s="8">
        <v>2023</v>
      </c>
    </row>
    <row r="4" spans="2:24">
      <c r="B4" s="20" t="s">
        <v>1</v>
      </c>
      <c r="C4" s="27">
        <v>1488787.2760299894</v>
      </c>
      <c r="D4" s="27">
        <v>1717950.3860300013</v>
      </c>
      <c r="E4" s="27">
        <v>1957751.2240499882</v>
      </c>
      <c r="F4" s="27">
        <v>2170584.5029999991</v>
      </c>
      <c r="G4" s="27">
        <v>2409449.9160000021</v>
      </c>
      <c r="H4" s="27">
        <v>2720262.9509700062</v>
      </c>
      <c r="I4" s="27">
        <v>3109803.0970000192</v>
      </c>
      <c r="J4" s="27">
        <v>3333039.3389799991</v>
      </c>
      <c r="K4" s="27">
        <v>3885847.0000000037</v>
      </c>
      <c r="L4" s="27">
        <v>4376382</v>
      </c>
      <c r="M4" s="27">
        <v>4814759.9999999981</v>
      </c>
      <c r="N4" s="27">
        <v>5331618.9566463055</v>
      </c>
      <c r="O4" s="27">
        <v>5778952.7800000058</v>
      </c>
      <c r="P4" s="27">
        <v>5995787</v>
      </c>
      <c r="Q4" s="27">
        <v>6269328</v>
      </c>
      <c r="R4" s="27">
        <v>6585479.0000000028</v>
      </c>
      <c r="S4" s="27">
        <v>7004141.0000000047</v>
      </c>
      <c r="T4" s="27">
        <v>7389131.0000000037</v>
      </c>
      <c r="U4" s="27">
        <v>7609597.0000010803</v>
      </c>
      <c r="V4" s="27">
        <v>9012141.9999999963</v>
      </c>
      <c r="W4" s="27">
        <v>10079676.378176028</v>
      </c>
      <c r="X4" s="27">
        <v>10943345.438905042</v>
      </c>
    </row>
    <row r="5" spans="2:24">
      <c r="B5" s="22" t="s">
        <v>2</v>
      </c>
      <c r="C5" s="23">
        <v>69902.366301946939</v>
      </c>
      <c r="D5" s="23">
        <v>81554.145768279661</v>
      </c>
      <c r="E5" s="23">
        <v>97051.142414830407</v>
      </c>
      <c r="F5" s="23">
        <v>106523.35269995983</v>
      </c>
      <c r="G5" s="23">
        <v>121371.64710325908</v>
      </c>
      <c r="H5" s="23">
        <v>135631.86705336027</v>
      </c>
      <c r="I5" s="23">
        <v>156676.70806176445</v>
      </c>
      <c r="J5" s="23">
        <v>166210.20069800879</v>
      </c>
      <c r="K5" s="23">
        <v>207093.64479890119</v>
      </c>
      <c r="L5" s="23">
        <v>241027.92026120223</v>
      </c>
      <c r="M5" s="23">
        <v>259100.99147296062</v>
      </c>
      <c r="N5" s="23">
        <v>292442.29016633972</v>
      </c>
      <c r="O5" s="23">
        <v>308076.99694069417</v>
      </c>
      <c r="P5" s="23">
        <v>320688.31305534061</v>
      </c>
      <c r="Q5" s="23">
        <v>337302.0836881352</v>
      </c>
      <c r="R5" s="23">
        <v>367956.43226173677</v>
      </c>
      <c r="S5" s="23">
        <v>387535.31565596245</v>
      </c>
      <c r="T5" s="23">
        <v>420424.25668949896</v>
      </c>
      <c r="U5" s="23">
        <v>478173.04888968286</v>
      </c>
      <c r="V5" s="23">
        <v>564063.74701523373</v>
      </c>
      <c r="W5" s="23">
        <v>574672.35700413841</v>
      </c>
      <c r="X5" s="23">
        <v>636551.6112424077</v>
      </c>
    </row>
    <row r="6" spans="2:24">
      <c r="B6" s="24" t="s">
        <v>3</v>
      </c>
      <c r="C6" s="25">
        <v>7467.6298885953502</v>
      </c>
      <c r="D6" s="25">
        <v>9425.0104835864695</v>
      </c>
      <c r="E6" s="25">
        <v>11004.64143560079</v>
      </c>
      <c r="F6" s="25">
        <v>12511.821179887527</v>
      </c>
      <c r="G6" s="25">
        <v>13054.713345394781</v>
      </c>
      <c r="H6" s="25">
        <v>14438.37650136324</v>
      </c>
      <c r="I6" s="25">
        <v>17285.54172610473</v>
      </c>
      <c r="J6" s="25">
        <v>19725.009503503548</v>
      </c>
      <c r="K6" s="25">
        <v>23907.886883019415</v>
      </c>
      <c r="L6" s="25">
        <v>27574.714377165026</v>
      </c>
      <c r="M6" s="25">
        <v>30112.720316439536</v>
      </c>
      <c r="N6" s="25">
        <v>31121.412531942995</v>
      </c>
      <c r="O6" s="25">
        <v>34030.981972998452</v>
      </c>
      <c r="P6" s="25">
        <v>36563.332699908104</v>
      </c>
      <c r="Q6" s="25">
        <v>39460.358977974138</v>
      </c>
      <c r="R6" s="25">
        <v>43516.147490021038</v>
      </c>
      <c r="S6" s="25">
        <v>44913.978486363412</v>
      </c>
      <c r="T6" s="25">
        <v>47091.335804235881</v>
      </c>
      <c r="U6" s="25">
        <v>51598.741453186434</v>
      </c>
      <c r="V6" s="25">
        <v>58170.095725755251</v>
      </c>
      <c r="W6" s="25">
        <v>66795.453512001797</v>
      </c>
      <c r="X6" s="25">
        <v>76456.178592767974</v>
      </c>
    </row>
    <row r="7" spans="2:24">
      <c r="B7" s="24" t="s">
        <v>4</v>
      </c>
      <c r="C7" s="25">
        <v>2971.3012780405602</v>
      </c>
      <c r="D7" s="25">
        <v>3377.2342501016692</v>
      </c>
      <c r="E7" s="25">
        <v>3784.0025741423397</v>
      </c>
      <c r="F7" s="25">
        <v>4300.581271738999</v>
      </c>
      <c r="G7" s="25">
        <v>4661.8069510705491</v>
      </c>
      <c r="H7" s="25">
        <v>5458.1721752029989</v>
      </c>
      <c r="I7" s="25">
        <v>6410.2546769272303</v>
      </c>
      <c r="J7" s="25">
        <v>7407.8214052774092</v>
      </c>
      <c r="K7" s="25">
        <v>8342.3555230946695</v>
      </c>
      <c r="L7" s="25">
        <v>8949.4337578223895</v>
      </c>
      <c r="M7" s="25">
        <v>10137.92470626292</v>
      </c>
      <c r="N7" s="25">
        <v>11473.930164812422</v>
      </c>
      <c r="O7" s="25">
        <v>13458.697629770182</v>
      </c>
      <c r="P7" s="25">
        <v>13622.801798888448</v>
      </c>
      <c r="Q7" s="25">
        <v>13754.23997851151</v>
      </c>
      <c r="R7" s="25">
        <v>14272.940593128022</v>
      </c>
      <c r="S7" s="25">
        <v>15331.122589735691</v>
      </c>
      <c r="T7" s="25">
        <v>15630.016941763448</v>
      </c>
      <c r="U7" s="25">
        <v>16476.370837914688</v>
      </c>
      <c r="V7" s="25">
        <v>21374.440008195084</v>
      </c>
      <c r="W7" s="25">
        <v>23676.136061386329</v>
      </c>
      <c r="X7" s="25">
        <v>26291.321364479947</v>
      </c>
    </row>
    <row r="8" spans="2:24">
      <c r="B8" s="24" t="s">
        <v>5</v>
      </c>
      <c r="C8" s="25">
        <v>22093.338008248735</v>
      </c>
      <c r="D8" s="25">
        <v>25862.134090963449</v>
      </c>
      <c r="E8" s="25">
        <v>31090.695799284676</v>
      </c>
      <c r="F8" s="25">
        <v>33980.876528822788</v>
      </c>
      <c r="G8" s="25">
        <v>39933.212629500616</v>
      </c>
      <c r="H8" s="25">
        <v>43479.773087332149</v>
      </c>
      <c r="I8" s="25">
        <v>48115.264643663926</v>
      </c>
      <c r="J8" s="25">
        <v>50559.839677761505</v>
      </c>
      <c r="K8" s="25">
        <v>60877.122680534798</v>
      </c>
      <c r="L8" s="25">
        <v>70734.401222668515</v>
      </c>
      <c r="M8" s="25">
        <v>72242.700677450179</v>
      </c>
      <c r="N8" s="25">
        <v>83051.232957229746</v>
      </c>
      <c r="O8" s="25">
        <v>86668.643770085386</v>
      </c>
      <c r="P8" s="25">
        <v>86568.184234262895</v>
      </c>
      <c r="Q8" s="25">
        <v>89039.781990684947</v>
      </c>
      <c r="R8" s="25">
        <v>93240.190920267443</v>
      </c>
      <c r="S8" s="25">
        <v>100109.23506773116</v>
      </c>
      <c r="T8" s="25">
        <v>108181.09100038104</v>
      </c>
      <c r="U8" s="25">
        <v>116019.13938658076</v>
      </c>
      <c r="V8" s="25">
        <v>131531.03776291473</v>
      </c>
      <c r="W8" s="25">
        <v>145140.46510681303</v>
      </c>
      <c r="X8" s="25">
        <v>161794.97639687019</v>
      </c>
    </row>
    <row r="9" spans="2:24">
      <c r="B9" s="24" t="s">
        <v>6</v>
      </c>
      <c r="C9" s="25">
        <v>2392.0326703599499</v>
      </c>
      <c r="D9" s="25">
        <v>2594.08087221916</v>
      </c>
      <c r="E9" s="25">
        <v>2822.7569776689902</v>
      </c>
      <c r="F9" s="25">
        <v>3193.4304179919395</v>
      </c>
      <c r="G9" s="25">
        <v>3802.4521100216398</v>
      </c>
      <c r="H9" s="25">
        <v>4203.3021259338302</v>
      </c>
      <c r="I9" s="25">
        <v>4841.8624242854003</v>
      </c>
      <c r="J9" s="25">
        <v>5671.9745797464202</v>
      </c>
      <c r="K9" s="25">
        <v>6639.1504766447979</v>
      </c>
      <c r="L9" s="25">
        <v>7303.719266878491</v>
      </c>
      <c r="M9" s="25">
        <v>7711.4671150696204</v>
      </c>
      <c r="N9" s="25">
        <v>9010.7252778103721</v>
      </c>
      <c r="O9" s="25">
        <v>9744.1223084691883</v>
      </c>
      <c r="P9" s="25">
        <v>10242.905135510551</v>
      </c>
      <c r="Q9" s="25">
        <v>11013.23721226708</v>
      </c>
      <c r="R9" s="25">
        <v>12104.709146538358</v>
      </c>
      <c r="S9" s="25">
        <v>13369.987723397744</v>
      </c>
      <c r="T9" s="25">
        <v>14292.227132355069</v>
      </c>
      <c r="U9" s="25">
        <v>16024.27569579957</v>
      </c>
      <c r="V9" s="25">
        <v>18202.579489382038</v>
      </c>
      <c r="W9" s="25">
        <v>21095.341820773971</v>
      </c>
      <c r="X9" s="25">
        <v>25124.80511007287</v>
      </c>
    </row>
    <row r="10" spans="2:24">
      <c r="B10" s="24" t="s">
        <v>7</v>
      </c>
      <c r="C10" s="25">
        <v>26482.158869188181</v>
      </c>
      <c r="D10" s="25">
        <v>30270.151867175398</v>
      </c>
      <c r="E10" s="25">
        <v>37272.7258914544</v>
      </c>
      <c r="F10" s="25">
        <v>40522.893481039682</v>
      </c>
      <c r="G10" s="25">
        <v>45983.026808165268</v>
      </c>
      <c r="H10" s="25">
        <v>51846.876320571333</v>
      </c>
      <c r="I10" s="25">
        <v>60956.978226834945</v>
      </c>
      <c r="J10" s="25">
        <v>61665.095567406774</v>
      </c>
      <c r="K10" s="25">
        <v>82684.517795776643</v>
      </c>
      <c r="L10" s="25">
        <v>98710.735866615025</v>
      </c>
      <c r="M10" s="25">
        <v>107080.88092146408</v>
      </c>
      <c r="N10" s="25">
        <v>121224.84659879356</v>
      </c>
      <c r="O10" s="25">
        <v>124584.94502419431</v>
      </c>
      <c r="P10" s="25">
        <v>130899.505115443</v>
      </c>
      <c r="Q10" s="25">
        <v>138107.51425237986</v>
      </c>
      <c r="R10" s="25">
        <v>155232.40379991871</v>
      </c>
      <c r="S10" s="25">
        <v>161349.60204707712</v>
      </c>
      <c r="T10" s="25">
        <v>178376.98351969375</v>
      </c>
      <c r="U10" s="25">
        <v>215935.60379377793</v>
      </c>
      <c r="V10" s="25">
        <v>262904.97912125394</v>
      </c>
      <c r="W10" s="25">
        <v>236141.87383450338</v>
      </c>
      <c r="X10" s="25">
        <v>254546.51120422821</v>
      </c>
    </row>
    <row r="11" spans="2:24">
      <c r="B11" s="24" t="s">
        <v>8</v>
      </c>
      <c r="C11" s="25">
        <v>3173.3426772110797</v>
      </c>
      <c r="D11" s="25">
        <v>3413.1951520676203</v>
      </c>
      <c r="E11" s="25">
        <v>3824.7397619481198</v>
      </c>
      <c r="F11" s="25">
        <v>4306.4101316854103</v>
      </c>
      <c r="G11" s="25">
        <v>5280.8219415526901</v>
      </c>
      <c r="H11" s="25">
        <v>6012.5228510066499</v>
      </c>
      <c r="I11" s="25">
        <v>6950.4130764830898</v>
      </c>
      <c r="J11" s="25">
        <v>7490.6555546173804</v>
      </c>
      <c r="K11" s="25">
        <v>8237.7953496258106</v>
      </c>
      <c r="L11" s="25">
        <v>9409.2280418193495</v>
      </c>
      <c r="M11" s="25">
        <v>11130.867802613589</v>
      </c>
      <c r="N11" s="25">
        <v>12763.48621849528</v>
      </c>
      <c r="O11" s="25">
        <v>13400.283591091851</v>
      </c>
      <c r="P11" s="25">
        <v>13861.293273884728</v>
      </c>
      <c r="Q11" s="25">
        <v>14342.135081735591</v>
      </c>
      <c r="R11" s="25">
        <v>15481.908324910712</v>
      </c>
      <c r="S11" s="25">
        <v>16795.206666739658</v>
      </c>
      <c r="T11" s="25">
        <v>17496.66107326583</v>
      </c>
      <c r="U11" s="25">
        <v>18469.114504528628</v>
      </c>
      <c r="V11" s="25">
        <v>20099.850517613242</v>
      </c>
      <c r="W11" s="25">
        <v>23614.291468264943</v>
      </c>
      <c r="X11" s="25">
        <v>28020.119554431803</v>
      </c>
    </row>
    <row r="12" spans="2:24">
      <c r="B12" s="24" t="s">
        <v>9</v>
      </c>
      <c r="C12" s="25">
        <v>5322.5629103030915</v>
      </c>
      <c r="D12" s="25">
        <v>6612.3390521658803</v>
      </c>
      <c r="E12" s="25">
        <v>7251.5799747310894</v>
      </c>
      <c r="F12" s="25">
        <v>7707.3396887934696</v>
      </c>
      <c r="G12" s="25">
        <v>8655.6133175535506</v>
      </c>
      <c r="H12" s="25">
        <v>10192.84399195008</v>
      </c>
      <c r="I12" s="25">
        <v>12116.39328746514</v>
      </c>
      <c r="J12" s="25">
        <v>13689.804409695751</v>
      </c>
      <c r="K12" s="25">
        <v>16404.81609020504</v>
      </c>
      <c r="L12" s="25">
        <v>18345.687728233479</v>
      </c>
      <c r="M12" s="25">
        <v>20684.429933660693</v>
      </c>
      <c r="N12" s="25">
        <v>23796.656417255275</v>
      </c>
      <c r="O12" s="25">
        <v>26189.32264408479</v>
      </c>
      <c r="P12" s="25">
        <v>28930.290797442969</v>
      </c>
      <c r="Q12" s="25">
        <v>31584.81619458205</v>
      </c>
      <c r="R12" s="25">
        <v>34108.131986952561</v>
      </c>
      <c r="S12" s="25">
        <v>35666.183074917688</v>
      </c>
      <c r="T12" s="25">
        <v>39355.941217803927</v>
      </c>
      <c r="U12" s="25">
        <v>43649.803217894834</v>
      </c>
      <c r="V12" s="25">
        <v>51780.764390119417</v>
      </c>
      <c r="W12" s="25">
        <v>58208.795200395019</v>
      </c>
      <c r="X12" s="25">
        <v>64317.699019556712</v>
      </c>
    </row>
    <row r="13" spans="2:24">
      <c r="B13" s="22" t="s">
        <v>10</v>
      </c>
      <c r="C13" s="23">
        <v>194847.65643258448</v>
      </c>
      <c r="D13" s="23">
        <v>220572.25596387923</v>
      </c>
      <c r="E13" s="23">
        <v>251730.21302113024</v>
      </c>
      <c r="F13" s="23">
        <v>282846.49516524671</v>
      </c>
      <c r="G13" s="23">
        <v>317948.14606164541</v>
      </c>
      <c r="H13" s="23">
        <v>354392.3374123954</v>
      </c>
      <c r="I13" s="23">
        <v>406101.8150210508</v>
      </c>
      <c r="J13" s="23">
        <v>451905.50721297081</v>
      </c>
      <c r="K13" s="23">
        <v>522769.31450889073</v>
      </c>
      <c r="L13" s="23">
        <v>583412.75618033879</v>
      </c>
      <c r="M13" s="23">
        <v>653067.25532742136</v>
      </c>
      <c r="N13" s="23">
        <v>724523.79029647191</v>
      </c>
      <c r="O13" s="23">
        <v>805099.10250447504</v>
      </c>
      <c r="P13" s="23">
        <v>848579.38346686098</v>
      </c>
      <c r="Q13" s="23">
        <v>898361.84667196975</v>
      </c>
      <c r="R13" s="23">
        <v>953428.74705799879</v>
      </c>
      <c r="S13" s="23">
        <v>1004827.4396347661</v>
      </c>
      <c r="T13" s="23">
        <v>1047765.9972625327</v>
      </c>
      <c r="U13" s="23">
        <v>1079331.0306705222</v>
      </c>
      <c r="V13" s="23">
        <v>1243103.2798662488</v>
      </c>
      <c r="W13" s="23">
        <v>1388050.4574820162</v>
      </c>
      <c r="X13" s="23">
        <v>1513055.1235728939</v>
      </c>
    </row>
    <row r="14" spans="2:24">
      <c r="B14" s="24" t="s">
        <v>11</v>
      </c>
      <c r="C14" s="25">
        <v>15924.002509506989</v>
      </c>
      <c r="D14" s="25">
        <v>19502.900088350361</v>
      </c>
      <c r="E14" s="25">
        <v>22127.131812218391</v>
      </c>
      <c r="F14" s="25">
        <v>25104.209286924986</v>
      </c>
      <c r="G14" s="25">
        <v>29710.643031528176</v>
      </c>
      <c r="H14" s="25">
        <v>30730.865770851724</v>
      </c>
      <c r="I14" s="25">
        <v>37932.402169330431</v>
      </c>
      <c r="J14" s="25">
        <v>40994.570644474465</v>
      </c>
      <c r="K14" s="25">
        <v>46309.633107399452</v>
      </c>
      <c r="L14" s="25">
        <v>52143.535327774414</v>
      </c>
      <c r="M14" s="25">
        <v>60490.108509677804</v>
      </c>
      <c r="N14" s="25">
        <v>67694.844541504892</v>
      </c>
      <c r="O14" s="25">
        <v>76842.027645760551</v>
      </c>
      <c r="P14" s="25">
        <v>78475.993841911593</v>
      </c>
      <c r="Q14" s="25">
        <v>85310.038136541159</v>
      </c>
      <c r="R14" s="25">
        <v>89542.757302492391</v>
      </c>
      <c r="S14" s="25">
        <v>98179.495652010373</v>
      </c>
      <c r="T14" s="25">
        <v>97339.938015767155</v>
      </c>
      <c r="U14" s="25">
        <v>106915.96155773901</v>
      </c>
      <c r="V14" s="25">
        <v>124980.71994598095</v>
      </c>
      <c r="W14" s="25">
        <v>139789.14599001527</v>
      </c>
      <c r="X14" s="25">
        <v>149227.19460243598</v>
      </c>
    </row>
    <row r="15" spans="2:24">
      <c r="B15" s="24" t="s">
        <v>12</v>
      </c>
      <c r="C15" s="25">
        <v>7122.634622166699</v>
      </c>
      <c r="D15" s="25">
        <v>8414.9005234916294</v>
      </c>
      <c r="E15" s="25">
        <v>9406.4607566973773</v>
      </c>
      <c r="F15" s="25">
        <v>10711.834496015481</v>
      </c>
      <c r="G15" s="25">
        <v>13360.47848452751</v>
      </c>
      <c r="H15" s="25">
        <v>13736.084552339549</v>
      </c>
      <c r="I15" s="25">
        <v>16203.339851788131</v>
      </c>
      <c r="J15" s="25">
        <v>18946.449329403371</v>
      </c>
      <c r="K15" s="25">
        <v>22269.149131025832</v>
      </c>
      <c r="L15" s="25">
        <v>25941.362394891188</v>
      </c>
      <c r="M15" s="25">
        <v>28637.684703840958</v>
      </c>
      <c r="N15" s="25">
        <v>31283.593012013676</v>
      </c>
      <c r="O15" s="25">
        <v>37723.496638026707</v>
      </c>
      <c r="P15" s="25">
        <v>39149.685745674469</v>
      </c>
      <c r="Q15" s="25">
        <v>41416.936733528877</v>
      </c>
      <c r="R15" s="25">
        <v>45365.541024028949</v>
      </c>
      <c r="S15" s="25">
        <v>50378.417549896731</v>
      </c>
      <c r="T15" s="25">
        <v>52780.784681887439</v>
      </c>
      <c r="U15" s="25">
        <v>56391.257061334662</v>
      </c>
      <c r="V15" s="25">
        <v>64028.302823010104</v>
      </c>
      <c r="W15" s="25">
        <v>72834.503555325864</v>
      </c>
      <c r="X15" s="25">
        <v>80916.856498558816</v>
      </c>
    </row>
    <row r="16" spans="2:24">
      <c r="B16" s="24" t="s">
        <v>13</v>
      </c>
      <c r="C16" s="25">
        <v>28718.840355698729</v>
      </c>
      <c r="D16" s="25">
        <v>32687.418273549963</v>
      </c>
      <c r="E16" s="25">
        <v>36890.81620052817</v>
      </c>
      <c r="F16" s="25">
        <v>41059.459217331343</v>
      </c>
      <c r="G16" s="25">
        <v>46500.3207419881</v>
      </c>
      <c r="H16" s="25">
        <v>50818.749021109725</v>
      </c>
      <c r="I16" s="25">
        <v>60415.573673726758</v>
      </c>
      <c r="J16" s="25">
        <v>67199.958047109714</v>
      </c>
      <c r="K16" s="25">
        <v>79336.299281053783</v>
      </c>
      <c r="L16" s="25">
        <v>89695.828418691803</v>
      </c>
      <c r="M16" s="25">
        <v>96973.752892211531</v>
      </c>
      <c r="N16" s="25">
        <v>109036.55636504057</v>
      </c>
      <c r="O16" s="25">
        <v>126054.47161960171</v>
      </c>
      <c r="P16" s="25">
        <v>130629.84852533803</v>
      </c>
      <c r="Q16" s="25">
        <v>138422.52065973089</v>
      </c>
      <c r="R16" s="25">
        <v>147921.5339832273</v>
      </c>
      <c r="S16" s="25">
        <v>155903.82475452311</v>
      </c>
      <c r="T16" s="25">
        <v>163575.32718560731</v>
      </c>
      <c r="U16" s="25">
        <v>166914.5356567273</v>
      </c>
      <c r="V16" s="25">
        <v>194884.80155288297</v>
      </c>
      <c r="W16" s="25">
        <v>213600.67382751004</v>
      </c>
      <c r="X16" s="25">
        <v>232239.25651966632</v>
      </c>
    </row>
    <row r="17" spans="2:24">
      <c r="B17" s="24" t="s">
        <v>14</v>
      </c>
      <c r="C17" s="25">
        <v>13566.803384786419</v>
      </c>
      <c r="D17" s="25">
        <v>14865.441493034219</v>
      </c>
      <c r="E17" s="25">
        <v>17252.398422139293</v>
      </c>
      <c r="F17" s="25">
        <v>19966.918071384782</v>
      </c>
      <c r="G17" s="25">
        <v>22890.123703443678</v>
      </c>
      <c r="H17" s="25">
        <v>26318.258519341842</v>
      </c>
      <c r="I17" s="25">
        <v>28898.860490854378</v>
      </c>
      <c r="J17" s="25">
        <v>30941.053634319007</v>
      </c>
      <c r="K17" s="25">
        <v>36184.502367156958</v>
      </c>
      <c r="L17" s="25">
        <v>40992.924919322635</v>
      </c>
      <c r="M17" s="25">
        <v>46412.208353137692</v>
      </c>
      <c r="N17" s="25">
        <v>51518.456555370292</v>
      </c>
      <c r="O17" s="25">
        <v>54022.583915042611</v>
      </c>
      <c r="P17" s="25">
        <v>57250.866831965119</v>
      </c>
      <c r="Q17" s="25">
        <v>59677.388850844363</v>
      </c>
      <c r="R17" s="25">
        <v>64305.995055174157</v>
      </c>
      <c r="S17" s="25">
        <v>66969.562001784987</v>
      </c>
      <c r="T17" s="25">
        <v>71336.780170060912</v>
      </c>
      <c r="U17" s="25">
        <v>71577.106812579208</v>
      </c>
      <c r="V17" s="25">
        <v>80180.733094420837</v>
      </c>
      <c r="W17" s="25">
        <v>93819.291453220299</v>
      </c>
      <c r="X17" s="25">
        <v>101740.27548773063</v>
      </c>
    </row>
    <row r="18" spans="2:24">
      <c r="B18" s="24" t="s">
        <v>15</v>
      </c>
      <c r="C18" s="25">
        <v>12747.021188649982</v>
      </c>
      <c r="D18" s="25">
        <v>14737.919518561717</v>
      </c>
      <c r="E18" s="25">
        <v>15757.831547752681</v>
      </c>
      <c r="F18" s="25">
        <v>17557.226323589392</v>
      </c>
      <c r="G18" s="25">
        <v>20838.016356521188</v>
      </c>
      <c r="H18" s="25">
        <v>22909.811460750039</v>
      </c>
      <c r="I18" s="25">
        <v>26889.573072903288</v>
      </c>
      <c r="J18" s="25">
        <v>30230.406106528051</v>
      </c>
      <c r="K18" s="25">
        <v>33522.491693350545</v>
      </c>
      <c r="L18" s="25">
        <v>37109.136671059809</v>
      </c>
      <c r="M18" s="25">
        <v>42488.349200530218</v>
      </c>
      <c r="N18" s="25">
        <v>46377.29928163431</v>
      </c>
      <c r="O18" s="25">
        <v>52936.483069007874</v>
      </c>
      <c r="P18" s="25">
        <v>56141.890260981694</v>
      </c>
      <c r="Q18" s="25">
        <v>59104.78139273444</v>
      </c>
      <c r="R18" s="25">
        <v>62396.775524878882</v>
      </c>
      <c r="S18" s="25">
        <v>64373.595375707555</v>
      </c>
      <c r="T18" s="25">
        <v>67986.073547062435</v>
      </c>
      <c r="U18" s="25">
        <v>70292.034108273816</v>
      </c>
      <c r="V18" s="25">
        <v>77470.331031595124</v>
      </c>
      <c r="W18" s="25">
        <v>86094.173059231194</v>
      </c>
      <c r="X18" s="25">
        <v>96963.173980763677</v>
      </c>
    </row>
    <row r="19" spans="2:24">
      <c r="B19" s="24" t="s">
        <v>16</v>
      </c>
      <c r="C19" s="25">
        <v>36056.031629168778</v>
      </c>
      <c r="D19" s="25">
        <v>38815.845291038881</v>
      </c>
      <c r="E19" s="25">
        <v>44982.684108590474</v>
      </c>
      <c r="F19" s="25">
        <v>50240.325199957537</v>
      </c>
      <c r="G19" s="25">
        <v>55485.293015111194</v>
      </c>
      <c r="H19" s="25">
        <v>62459.325001997313</v>
      </c>
      <c r="I19" s="25">
        <v>70413.938540512085</v>
      </c>
      <c r="J19" s="25">
        <v>79760.958065111612</v>
      </c>
      <c r="K19" s="25">
        <v>97189.760474382711</v>
      </c>
      <c r="L19" s="25">
        <v>110161.55896389809</v>
      </c>
      <c r="M19" s="25">
        <v>127989.04334158887</v>
      </c>
      <c r="N19" s="25">
        <v>141150.25180192906</v>
      </c>
      <c r="O19" s="25">
        <v>155142.64793234179</v>
      </c>
      <c r="P19" s="25">
        <v>156963.66754437471</v>
      </c>
      <c r="Q19" s="25">
        <v>167345.03124544513</v>
      </c>
      <c r="R19" s="25">
        <v>181609.50084217242</v>
      </c>
      <c r="S19" s="25">
        <v>186351.9752493611</v>
      </c>
      <c r="T19" s="25">
        <v>197853.378468254</v>
      </c>
      <c r="U19" s="25">
        <v>193307.31729122307</v>
      </c>
      <c r="V19" s="25">
        <v>220813.52247169029</v>
      </c>
      <c r="W19" s="25">
        <v>245828.0167388331</v>
      </c>
      <c r="X19" s="25">
        <v>270474.91945431451</v>
      </c>
    </row>
    <row r="20" spans="2:24">
      <c r="B20" s="24" t="s">
        <v>17</v>
      </c>
      <c r="C20" s="25">
        <v>11536.852889071079</v>
      </c>
      <c r="D20" s="25">
        <v>12624.030216927853</v>
      </c>
      <c r="E20" s="25">
        <v>14044.907467024177</v>
      </c>
      <c r="F20" s="25">
        <v>15484.521447880121</v>
      </c>
      <c r="G20" s="25">
        <v>17395.670947745028</v>
      </c>
      <c r="H20" s="25">
        <v>19871.265906718825</v>
      </c>
      <c r="I20" s="25">
        <v>22262.294598015924</v>
      </c>
      <c r="J20" s="25">
        <v>24182.38751580608</v>
      </c>
      <c r="K20" s="25">
        <v>27133.037851988174</v>
      </c>
      <c r="L20" s="25">
        <v>31657.32073275157</v>
      </c>
      <c r="M20" s="25">
        <v>34650.397467018469</v>
      </c>
      <c r="N20" s="25">
        <v>37282.52912233508</v>
      </c>
      <c r="O20" s="25">
        <v>40974.99401465313</v>
      </c>
      <c r="P20" s="25">
        <v>46367.210601684783</v>
      </c>
      <c r="Q20" s="25">
        <v>49468.740908663247</v>
      </c>
      <c r="R20" s="25">
        <v>52851.06693594531</v>
      </c>
      <c r="S20" s="25">
        <v>54413.046662401874</v>
      </c>
      <c r="T20" s="25">
        <v>58963.728728401955</v>
      </c>
      <c r="U20" s="25">
        <v>63202.34892630473</v>
      </c>
      <c r="V20" s="25">
        <v>76265.620287784041</v>
      </c>
      <c r="W20" s="25">
        <v>76065.805842837086</v>
      </c>
      <c r="X20" s="25">
        <v>89688.931894225694</v>
      </c>
    </row>
    <row r="21" spans="2:24">
      <c r="B21" s="24" t="s">
        <v>18</v>
      </c>
      <c r="C21" s="25">
        <v>10332.493910620189</v>
      </c>
      <c r="D21" s="25">
        <v>11749.573694776029</v>
      </c>
      <c r="E21" s="25">
        <v>13336.25799692472</v>
      </c>
      <c r="F21" s="25">
        <v>14430.118491821979</v>
      </c>
      <c r="G21" s="25">
        <v>16419.797846599449</v>
      </c>
      <c r="H21" s="25">
        <v>18218.449648808812</v>
      </c>
      <c r="I21" s="25">
        <v>21418.377993041191</v>
      </c>
      <c r="J21" s="25">
        <v>21707.243231247379</v>
      </c>
      <c r="K21" s="25">
        <v>26404.893225967942</v>
      </c>
      <c r="L21" s="25">
        <v>29108.271855890813</v>
      </c>
      <c r="M21" s="25">
        <v>32853.180803697753</v>
      </c>
      <c r="N21" s="25">
        <v>35335.986074288667</v>
      </c>
      <c r="O21" s="25">
        <v>37472.431502040024</v>
      </c>
      <c r="P21" s="25">
        <v>38556.530461367467</v>
      </c>
      <c r="Q21" s="25">
        <v>38877.438483268474</v>
      </c>
      <c r="R21" s="25">
        <v>40711.486163063157</v>
      </c>
      <c r="S21" s="25">
        <v>42017.98127796402</v>
      </c>
      <c r="T21" s="25">
        <v>44689.482880980213</v>
      </c>
      <c r="U21" s="25">
        <v>45409.656569220373</v>
      </c>
      <c r="V21" s="25">
        <v>51861.396885319729</v>
      </c>
      <c r="W21" s="25">
        <v>57372.241370049771</v>
      </c>
      <c r="X21" s="25">
        <v>60816.662028608051</v>
      </c>
    </row>
    <row r="22" spans="2:24">
      <c r="B22" s="24" t="s">
        <v>19</v>
      </c>
      <c r="C22" s="25">
        <v>58842.975942915604</v>
      </c>
      <c r="D22" s="25">
        <v>67174.226864148557</v>
      </c>
      <c r="E22" s="25">
        <v>77931.724709254966</v>
      </c>
      <c r="F22" s="25">
        <v>88291.882630341075</v>
      </c>
      <c r="G22" s="25">
        <v>95347.801934181087</v>
      </c>
      <c r="H22" s="25">
        <v>109329.52753047759</v>
      </c>
      <c r="I22" s="25">
        <v>121667.45463087858</v>
      </c>
      <c r="J22" s="25">
        <v>137942.48063897109</v>
      </c>
      <c r="K22" s="25">
        <v>154419.54737656532</v>
      </c>
      <c r="L22" s="25">
        <v>166602.81689605844</v>
      </c>
      <c r="M22" s="25">
        <v>182572.53005571815</v>
      </c>
      <c r="N22" s="25">
        <v>204844.27354235528</v>
      </c>
      <c r="O22" s="25">
        <v>223929.96616800062</v>
      </c>
      <c r="P22" s="25">
        <v>245043.68965356311</v>
      </c>
      <c r="Q22" s="25">
        <v>258738.97026121322</v>
      </c>
      <c r="R22" s="25">
        <v>268724.09022701613</v>
      </c>
      <c r="S22" s="25">
        <v>286239.54111111636</v>
      </c>
      <c r="T22" s="25">
        <v>293240.50358451129</v>
      </c>
      <c r="U22" s="25">
        <v>305320.81268712011</v>
      </c>
      <c r="V22" s="25">
        <v>352617.85177356476</v>
      </c>
      <c r="W22" s="25">
        <v>402646.60564499354</v>
      </c>
      <c r="X22" s="25">
        <v>430987.8531065901</v>
      </c>
    </row>
    <row r="23" spans="2:24">
      <c r="B23" s="22" t="s">
        <v>20</v>
      </c>
      <c r="C23" s="23">
        <v>854309.79336346197</v>
      </c>
      <c r="D23" s="23">
        <v>969803.0198081244</v>
      </c>
      <c r="E23" s="23">
        <v>1105765.8679598693</v>
      </c>
      <c r="F23" s="23">
        <v>1248258.0286121424</v>
      </c>
      <c r="G23" s="23">
        <v>1390390.8977182475</v>
      </c>
      <c r="H23" s="23">
        <v>1560365.0991322554</v>
      </c>
      <c r="I23" s="23">
        <v>1771494.7457262357</v>
      </c>
      <c r="J23" s="23">
        <v>1875403.8891902289</v>
      </c>
      <c r="K23" s="23">
        <v>2180987.7918537119</v>
      </c>
      <c r="L23" s="23">
        <v>2455541.5230162302</v>
      </c>
      <c r="M23" s="23">
        <v>2693051.8272277084</v>
      </c>
      <c r="N23" s="23">
        <v>2948743.7358875526</v>
      </c>
      <c r="O23" s="23">
        <v>3174690.6650596736</v>
      </c>
      <c r="P23" s="23">
        <v>3238738.0520291962</v>
      </c>
      <c r="Q23" s="23">
        <v>3333233.4795778301</v>
      </c>
      <c r="R23" s="23">
        <v>3482142.7846397082</v>
      </c>
      <c r="S23" s="23">
        <v>3721316.8710122374</v>
      </c>
      <c r="T23" s="23">
        <v>3917484.1971774399</v>
      </c>
      <c r="U23" s="23">
        <v>3952694.7292487635</v>
      </c>
      <c r="V23" s="23">
        <v>4712981.7201982606</v>
      </c>
      <c r="W23" s="23">
        <v>5373124.6175168529</v>
      </c>
      <c r="X23" s="23">
        <v>5799492.75947937</v>
      </c>
    </row>
    <row r="24" spans="2:24">
      <c r="B24" s="24" t="s">
        <v>21</v>
      </c>
      <c r="C24" s="25">
        <v>124071.06640085531</v>
      </c>
      <c r="D24" s="25">
        <v>144189.09382649441</v>
      </c>
      <c r="E24" s="25">
        <v>171870.93384899871</v>
      </c>
      <c r="F24" s="25">
        <v>188364.43556583853</v>
      </c>
      <c r="G24" s="25">
        <v>212659.54719896539</v>
      </c>
      <c r="H24" s="25">
        <v>240355.2386518133</v>
      </c>
      <c r="I24" s="25">
        <v>278607.61937305715</v>
      </c>
      <c r="J24" s="25">
        <v>287443.84806385357</v>
      </c>
      <c r="K24" s="25">
        <v>351123.41775294876</v>
      </c>
      <c r="L24" s="25">
        <v>400124.68703611573</v>
      </c>
      <c r="M24" s="25">
        <v>442282.82986796164</v>
      </c>
      <c r="N24" s="25">
        <v>488004.9030171723</v>
      </c>
      <c r="O24" s="25">
        <v>516633.98410085135</v>
      </c>
      <c r="P24" s="25">
        <v>519331.21314863331</v>
      </c>
      <c r="Q24" s="25">
        <v>544810.46839230438</v>
      </c>
      <c r="R24" s="25">
        <v>576375.54468275665</v>
      </c>
      <c r="S24" s="25">
        <v>614875.81979584554</v>
      </c>
      <c r="T24" s="25">
        <v>651872.68436747324</v>
      </c>
      <c r="U24" s="25">
        <v>682786.11640667869</v>
      </c>
      <c r="V24" s="25">
        <v>857593.21365519881</v>
      </c>
      <c r="W24" s="25">
        <v>906730.67040902458</v>
      </c>
      <c r="X24" s="25">
        <v>971977.55088490457</v>
      </c>
    </row>
    <row r="25" spans="2:24">
      <c r="B25" s="26" t="s">
        <v>22</v>
      </c>
      <c r="C25" s="27">
        <v>27048.996550798969</v>
      </c>
      <c r="D25" s="27">
        <v>31519.105781797411</v>
      </c>
      <c r="E25" s="27">
        <v>39732.63840242372</v>
      </c>
      <c r="F25" s="27">
        <v>47020.587604246241</v>
      </c>
      <c r="G25" s="27">
        <v>53463.868453707306</v>
      </c>
      <c r="H25" s="27">
        <v>60658.394971841764</v>
      </c>
      <c r="I25" s="27">
        <v>72091.158096851403</v>
      </c>
      <c r="J25" s="27">
        <v>69215.360730834233</v>
      </c>
      <c r="K25" s="27">
        <v>85310.284544563459</v>
      </c>
      <c r="L25" s="27">
        <v>105976.22218327981</v>
      </c>
      <c r="M25" s="27">
        <v>116850.58054229185</v>
      </c>
      <c r="N25" s="27">
        <v>117274.34694088147</v>
      </c>
      <c r="O25" s="27">
        <v>128783.78114690587</v>
      </c>
      <c r="P25" s="27">
        <v>120365.97991794563</v>
      </c>
      <c r="Q25" s="27">
        <v>109264.42309478026</v>
      </c>
      <c r="R25" s="27">
        <v>113399.9367915358</v>
      </c>
      <c r="S25" s="27">
        <v>137020.05487388727</v>
      </c>
      <c r="T25" s="27">
        <v>137345.5954340559</v>
      </c>
      <c r="U25" s="27">
        <v>138445.92236201809</v>
      </c>
      <c r="V25" s="27">
        <v>186336.50477142504</v>
      </c>
      <c r="W25" s="27">
        <v>182548.58973593914</v>
      </c>
      <c r="X25" s="27">
        <v>209829.73228682904</v>
      </c>
    </row>
    <row r="26" spans="2:24">
      <c r="B26" s="24" t="s">
        <v>23</v>
      </c>
      <c r="C26" s="25">
        <v>184310.91523991441</v>
      </c>
      <c r="D26" s="25">
        <v>202640.78857373545</v>
      </c>
      <c r="E26" s="25">
        <v>241206.73819990887</v>
      </c>
      <c r="F26" s="25">
        <v>269830.06100317638</v>
      </c>
      <c r="G26" s="25">
        <v>299738.18300746667</v>
      </c>
      <c r="H26" s="25">
        <v>323698.28551545111</v>
      </c>
      <c r="I26" s="25">
        <v>378285.8003180534</v>
      </c>
      <c r="J26" s="25">
        <v>391650.85427654267</v>
      </c>
      <c r="K26" s="25">
        <v>449858.10110687418</v>
      </c>
      <c r="L26" s="25">
        <v>512767.90477458813</v>
      </c>
      <c r="M26" s="25">
        <v>574884.97312599723</v>
      </c>
      <c r="N26" s="25">
        <v>628226.06936524448</v>
      </c>
      <c r="O26" s="25">
        <v>671076.84430940438</v>
      </c>
      <c r="P26" s="25">
        <v>659138.95183516166</v>
      </c>
      <c r="Q26" s="25">
        <v>640401.20645236108</v>
      </c>
      <c r="R26" s="25">
        <v>671605.66805386916</v>
      </c>
      <c r="S26" s="25">
        <v>758859.04686480574</v>
      </c>
      <c r="T26" s="25">
        <v>779927.91708575038</v>
      </c>
      <c r="U26" s="25">
        <v>753823.71063485008</v>
      </c>
      <c r="V26" s="25">
        <v>949300.77039371605</v>
      </c>
      <c r="W26" s="25">
        <v>1153512.1548690617</v>
      </c>
      <c r="X26" s="25">
        <v>1172871.443365969</v>
      </c>
    </row>
    <row r="27" spans="2:24">
      <c r="B27" s="24" t="s">
        <v>24</v>
      </c>
      <c r="C27" s="25">
        <v>518878.81517189328</v>
      </c>
      <c r="D27" s="25">
        <v>591454.03162609716</v>
      </c>
      <c r="E27" s="25">
        <v>652955.55750853813</v>
      </c>
      <c r="F27" s="25">
        <v>743042.94443888112</v>
      </c>
      <c r="G27" s="25">
        <v>824529.29905810859</v>
      </c>
      <c r="H27" s="25">
        <v>935653.17999314913</v>
      </c>
      <c r="I27" s="25">
        <v>1042510.1679382735</v>
      </c>
      <c r="J27" s="25">
        <v>1127093.8261189982</v>
      </c>
      <c r="K27" s="25">
        <v>1294695.9884493256</v>
      </c>
      <c r="L27" s="25">
        <v>1436672.7090222463</v>
      </c>
      <c r="M27" s="25">
        <v>1559033.4436914574</v>
      </c>
      <c r="N27" s="25">
        <v>1715238.4165642548</v>
      </c>
      <c r="O27" s="25">
        <v>1858196.0555025123</v>
      </c>
      <c r="P27" s="25">
        <v>1939901.9071274558</v>
      </c>
      <c r="Q27" s="25">
        <v>2038757.3816383847</v>
      </c>
      <c r="R27" s="25">
        <v>2120761.6351115466</v>
      </c>
      <c r="S27" s="25">
        <v>2210561.9494776991</v>
      </c>
      <c r="T27" s="25">
        <v>2348338.000290161</v>
      </c>
      <c r="U27" s="25">
        <v>2377638.9798452165</v>
      </c>
      <c r="V27" s="25">
        <v>2719751.2313779206</v>
      </c>
      <c r="W27" s="25">
        <v>3130333.2025028272</v>
      </c>
      <c r="X27" s="25">
        <v>3444814.0329416674</v>
      </c>
    </row>
    <row r="28" spans="2:24">
      <c r="B28" s="22" t="s">
        <v>25</v>
      </c>
      <c r="C28" s="23">
        <v>241564.81909559268</v>
      </c>
      <c r="D28" s="23">
        <v>293463.28774601239</v>
      </c>
      <c r="E28" s="23">
        <v>328262.70175303682</v>
      </c>
      <c r="F28" s="23">
        <v>345376.51976263052</v>
      </c>
      <c r="G28" s="23">
        <v>376334.35854545858</v>
      </c>
      <c r="H28" s="23">
        <v>436946.73526897113</v>
      </c>
      <c r="I28" s="23">
        <v>497390.93896008568</v>
      </c>
      <c r="J28" s="23">
        <v>530119.08718124812</v>
      </c>
      <c r="K28" s="23">
        <v>620180.42599492194</v>
      </c>
      <c r="L28" s="23">
        <v>696247.00655697612</v>
      </c>
      <c r="M28" s="23">
        <v>765001.87244046945</v>
      </c>
      <c r="N28" s="23">
        <v>880286.11980312632</v>
      </c>
      <c r="O28" s="23">
        <v>948453.98552931543</v>
      </c>
      <c r="P28" s="23">
        <v>1008035.0650327471</v>
      </c>
      <c r="Q28" s="23">
        <v>1067358.3609977597</v>
      </c>
      <c r="R28" s="23">
        <v>1122038.1541072356</v>
      </c>
      <c r="S28" s="23">
        <v>1195550.4504923914</v>
      </c>
      <c r="T28" s="23">
        <v>1272105.0713081644</v>
      </c>
      <c r="U28" s="23">
        <v>1308147.4553638152</v>
      </c>
      <c r="V28" s="23">
        <v>1559827.6279292977</v>
      </c>
      <c r="W28" s="23">
        <v>1674518.6080017551</v>
      </c>
      <c r="X28" s="23">
        <v>1834419.1576844926</v>
      </c>
    </row>
    <row r="29" spans="2:24">
      <c r="B29" s="24" t="s">
        <v>26</v>
      </c>
      <c r="C29" s="25">
        <v>88235.714978661286</v>
      </c>
      <c r="D29" s="25">
        <v>110039.41439918918</v>
      </c>
      <c r="E29" s="25">
        <v>123451.52953595376</v>
      </c>
      <c r="F29" s="25">
        <v>127464.50745982588</v>
      </c>
      <c r="G29" s="25">
        <v>137648.31066970641</v>
      </c>
      <c r="H29" s="25">
        <v>165208.89096280804</v>
      </c>
      <c r="I29" s="25">
        <v>185683.85866763027</v>
      </c>
      <c r="J29" s="25">
        <v>196675.61194363813</v>
      </c>
      <c r="K29" s="25">
        <v>225205.25470696672</v>
      </c>
      <c r="L29" s="25">
        <v>257122.26852997314</v>
      </c>
      <c r="M29" s="25">
        <v>285620.20161832194</v>
      </c>
      <c r="N29" s="25">
        <v>333481.15215801273</v>
      </c>
      <c r="O29" s="25">
        <v>348084.19084165402</v>
      </c>
      <c r="P29" s="25">
        <v>376962.82163588027</v>
      </c>
      <c r="Q29" s="25">
        <v>401814.16441615159</v>
      </c>
      <c r="R29" s="25">
        <v>421497.87022234307</v>
      </c>
      <c r="S29" s="25">
        <v>440029.40286189708</v>
      </c>
      <c r="T29" s="25">
        <v>466377.03643274202</v>
      </c>
      <c r="U29" s="25">
        <v>487930.59378321661</v>
      </c>
      <c r="V29" s="25">
        <v>549973.06187713472</v>
      </c>
      <c r="W29" s="25">
        <v>614610.84832232783</v>
      </c>
      <c r="X29" s="25">
        <v>670919.16217089875</v>
      </c>
    </row>
    <row r="30" spans="2:24">
      <c r="B30" s="24" t="s">
        <v>27</v>
      </c>
      <c r="C30" s="25">
        <v>54481.893223199419</v>
      </c>
      <c r="D30" s="25">
        <v>64098.474687060305</v>
      </c>
      <c r="E30" s="25">
        <v>73618.965920925519</v>
      </c>
      <c r="F30" s="25">
        <v>81549.243693190889</v>
      </c>
      <c r="G30" s="25">
        <v>91063.44861733797</v>
      </c>
      <c r="H30" s="25">
        <v>103728.09224599003</v>
      </c>
      <c r="I30" s="25">
        <v>121477.25785073866</v>
      </c>
      <c r="J30" s="25">
        <v>129098.5350325574</v>
      </c>
      <c r="K30" s="25">
        <v>153726.00738580548</v>
      </c>
      <c r="L30" s="25">
        <v>174068.32173575726</v>
      </c>
      <c r="M30" s="25">
        <v>191794.65214212128</v>
      </c>
      <c r="N30" s="25">
        <v>214512.24156971375</v>
      </c>
      <c r="O30" s="25">
        <v>242553.37086115772</v>
      </c>
      <c r="P30" s="25">
        <v>249079.64227896777</v>
      </c>
      <c r="Q30" s="25">
        <v>256754.66852956274</v>
      </c>
      <c r="R30" s="25">
        <v>277270.2365829621</v>
      </c>
      <c r="S30" s="25">
        <v>298227.0900434049</v>
      </c>
      <c r="T30" s="25">
        <v>323263.85740476957</v>
      </c>
      <c r="U30" s="25">
        <v>349275.01553112903</v>
      </c>
      <c r="V30" s="25">
        <v>428570.88874870387</v>
      </c>
      <c r="W30" s="25">
        <v>466274.10347189382</v>
      </c>
      <c r="X30" s="25">
        <v>513392.97309604171</v>
      </c>
    </row>
    <row r="31" spans="2:24">
      <c r="B31" s="24" t="s">
        <v>28</v>
      </c>
      <c r="C31" s="25">
        <v>98847.210893732001</v>
      </c>
      <c r="D31" s="25">
        <v>119325.39865976293</v>
      </c>
      <c r="E31" s="25">
        <v>131192.20629615753</v>
      </c>
      <c r="F31" s="25">
        <v>136362.76860961367</v>
      </c>
      <c r="G31" s="25">
        <v>147622.59925841412</v>
      </c>
      <c r="H31" s="25">
        <v>168009.75206017299</v>
      </c>
      <c r="I31" s="25">
        <v>190229.82244171679</v>
      </c>
      <c r="J31" s="25">
        <v>204344.94020505258</v>
      </c>
      <c r="K31" s="25">
        <v>241249.16390214986</v>
      </c>
      <c r="L31" s="25">
        <v>265056.41629124561</v>
      </c>
      <c r="M31" s="25">
        <v>287587.01868002623</v>
      </c>
      <c r="N31" s="25">
        <v>332292.72607539996</v>
      </c>
      <c r="O31" s="25">
        <v>357816.42382650374</v>
      </c>
      <c r="P31" s="25">
        <v>381992.60111789923</v>
      </c>
      <c r="Q31" s="25">
        <v>408789.52805204532</v>
      </c>
      <c r="R31" s="25">
        <v>423270.04730193055</v>
      </c>
      <c r="S31" s="25">
        <v>457293.95758708939</v>
      </c>
      <c r="T31" s="25">
        <v>482464.17747065285</v>
      </c>
      <c r="U31" s="25">
        <v>470941.84604946926</v>
      </c>
      <c r="V31" s="25">
        <v>581283.67730345915</v>
      </c>
      <c r="W31" s="25">
        <v>593633.65620753344</v>
      </c>
      <c r="X31" s="25">
        <v>650107.02241755207</v>
      </c>
    </row>
    <row r="32" spans="2:24">
      <c r="B32" s="22" t="s">
        <v>29</v>
      </c>
      <c r="C32" s="23">
        <v>128162.64083640321</v>
      </c>
      <c r="D32" s="23">
        <v>152557.67674370555</v>
      </c>
      <c r="E32" s="23">
        <v>174941.29890112134</v>
      </c>
      <c r="F32" s="23">
        <v>187580.10676002008</v>
      </c>
      <c r="G32" s="23">
        <v>203404.86657139121</v>
      </c>
      <c r="H32" s="23">
        <v>232926.9121030237</v>
      </c>
      <c r="I32" s="23">
        <v>278138.88923088316</v>
      </c>
      <c r="J32" s="23">
        <v>309400.65469754318</v>
      </c>
      <c r="K32" s="23">
        <v>354815.82284357853</v>
      </c>
      <c r="L32" s="23">
        <v>400152.7939852532</v>
      </c>
      <c r="M32" s="23">
        <v>444538.05353143881</v>
      </c>
      <c r="N32" s="23">
        <v>485623.02049281477</v>
      </c>
      <c r="O32" s="23">
        <v>542632.02996584703</v>
      </c>
      <c r="P32" s="23">
        <v>579746.18641585438</v>
      </c>
      <c r="Q32" s="23">
        <v>633072.22906430333</v>
      </c>
      <c r="R32" s="23">
        <v>659912.88193332334</v>
      </c>
      <c r="S32" s="23">
        <v>694910.9232046468</v>
      </c>
      <c r="T32" s="23">
        <v>731351.4775623664</v>
      </c>
      <c r="U32" s="23">
        <v>791250.73582829686</v>
      </c>
      <c r="V32" s="23">
        <v>932165.62499095628</v>
      </c>
      <c r="W32" s="23">
        <v>1069310.3381712658</v>
      </c>
      <c r="X32" s="23">
        <v>1159826.7869258793</v>
      </c>
    </row>
    <row r="33" spans="2:24">
      <c r="B33" s="24" t="s">
        <v>30</v>
      </c>
      <c r="C33" s="25">
        <v>16440.423924178089</v>
      </c>
      <c r="D33" s="25">
        <v>21846.566335176671</v>
      </c>
      <c r="E33" s="25">
        <v>23372.308185639165</v>
      </c>
      <c r="F33" s="25">
        <v>23725.258361207925</v>
      </c>
      <c r="G33" s="25">
        <v>26667.893813106683</v>
      </c>
      <c r="H33" s="25">
        <v>30084.765198465167</v>
      </c>
      <c r="I33" s="25">
        <v>36219.263038022073</v>
      </c>
      <c r="J33" s="25">
        <v>39517.741741183083</v>
      </c>
      <c r="K33" s="25">
        <v>47270.656395628866</v>
      </c>
      <c r="L33" s="25">
        <v>55133.162450649826</v>
      </c>
      <c r="M33" s="25">
        <v>62013.200885262217</v>
      </c>
      <c r="N33" s="25">
        <v>69203.201263862429</v>
      </c>
      <c r="O33" s="25">
        <v>78950.132702725328</v>
      </c>
      <c r="P33" s="25">
        <v>83082.55471033213</v>
      </c>
      <c r="Q33" s="25">
        <v>91892.285161411448</v>
      </c>
      <c r="R33" s="25">
        <v>96396.433755872349</v>
      </c>
      <c r="S33" s="25">
        <v>106969.14169528105</v>
      </c>
      <c r="T33" s="25">
        <v>106943.24641401315</v>
      </c>
      <c r="U33" s="25">
        <v>122627.72607978403</v>
      </c>
      <c r="V33" s="25">
        <v>142203.76643046708</v>
      </c>
      <c r="W33" s="25">
        <v>166407.32852513937</v>
      </c>
      <c r="X33" s="25">
        <v>184402.1182433386</v>
      </c>
    </row>
    <row r="34" spans="2:24">
      <c r="B34" s="24" t="s">
        <v>31</v>
      </c>
      <c r="C34" s="25">
        <v>19190.652531131218</v>
      </c>
      <c r="D34" s="25">
        <v>26697.096880857021</v>
      </c>
      <c r="E34" s="25">
        <v>33388.670162911403</v>
      </c>
      <c r="F34" s="25">
        <v>34257.054625974379</v>
      </c>
      <c r="G34" s="25">
        <v>30700.164570459292</v>
      </c>
      <c r="H34" s="25">
        <v>38027.578417138619</v>
      </c>
      <c r="I34" s="25">
        <v>49202.505248556117</v>
      </c>
      <c r="J34" s="25">
        <v>52693.416788181014</v>
      </c>
      <c r="K34" s="25">
        <v>56600.955375329868</v>
      </c>
      <c r="L34" s="25">
        <v>69153.95674119264</v>
      </c>
      <c r="M34" s="25">
        <v>79665.691144001932</v>
      </c>
      <c r="N34" s="25">
        <v>89212.918585610823</v>
      </c>
      <c r="O34" s="25">
        <v>101234.52027010772</v>
      </c>
      <c r="P34" s="25">
        <v>107418.31863002644</v>
      </c>
      <c r="Q34" s="25">
        <v>123880.29555545247</v>
      </c>
      <c r="R34" s="25">
        <v>126845.89779122651</v>
      </c>
      <c r="S34" s="25">
        <v>137442.85283396213</v>
      </c>
      <c r="T34" s="25">
        <v>142122.02796376345</v>
      </c>
      <c r="U34" s="25">
        <v>178649.56370201524</v>
      </c>
      <c r="V34" s="25">
        <v>233390.20264019314</v>
      </c>
      <c r="W34" s="25">
        <v>255527.29729624407</v>
      </c>
      <c r="X34" s="25">
        <v>273008.58568523126</v>
      </c>
    </row>
    <row r="35" spans="2:24">
      <c r="B35" s="24" t="s">
        <v>32</v>
      </c>
      <c r="C35" s="25">
        <v>38629.364582328206</v>
      </c>
      <c r="D35" s="25">
        <v>45557.88920916005</v>
      </c>
      <c r="E35" s="25">
        <v>51103.8153506776</v>
      </c>
      <c r="F35" s="25">
        <v>53865.112562676244</v>
      </c>
      <c r="G35" s="25">
        <v>61375.402650300573</v>
      </c>
      <c r="H35" s="25">
        <v>71410.567721704894</v>
      </c>
      <c r="I35" s="25">
        <v>82417.5637982771</v>
      </c>
      <c r="J35" s="25">
        <v>92865.743086067581</v>
      </c>
      <c r="K35" s="25">
        <v>106770.109477841</v>
      </c>
      <c r="L35" s="25">
        <v>121296.72083856448</v>
      </c>
      <c r="M35" s="25">
        <v>138757.82502755715</v>
      </c>
      <c r="N35" s="25">
        <v>151300.17511118788</v>
      </c>
      <c r="O35" s="25">
        <v>165015.31846571047</v>
      </c>
      <c r="P35" s="25">
        <v>173632.45023709288</v>
      </c>
      <c r="Q35" s="25">
        <v>181759.60353677353</v>
      </c>
      <c r="R35" s="25">
        <v>191948.3010489255</v>
      </c>
      <c r="S35" s="25">
        <v>195681.72398300644</v>
      </c>
      <c r="T35" s="25">
        <v>208672.49170804358</v>
      </c>
      <c r="U35" s="25">
        <v>224126.11204379771</v>
      </c>
      <c r="V35" s="25">
        <v>269627.87389369204</v>
      </c>
      <c r="W35" s="25">
        <v>318586.1493231848</v>
      </c>
      <c r="X35" s="25">
        <v>336746.97509111423</v>
      </c>
    </row>
    <row r="36" spans="2:24">
      <c r="B36" s="28" t="s">
        <v>33</v>
      </c>
      <c r="C36" s="29">
        <v>53902.199798765694</v>
      </c>
      <c r="D36" s="29">
        <v>58456.124318511836</v>
      </c>
      <c r="E36" s="29">
        <v>67076.50520189316</v>
      </c>
      <c r="F36" s="29">
        <v>75732.681210161594</v>
      </c>
      <c r="G36" s="29">
        <v>84661.405537524697</v>
      </c>
      <c r="H36" s="29">
        <v>93404.000765714998</v>
      </c>
      <c r="I36" s="29">
        <v>110299.55714602792</v>
      </c>
      <c r="J36" s="29">
        <v>124323.75308211157</v>
      </c>
      <c r="K36" s="29">
        <v>144174.10159477877</v>
      </c>
      <c r="L36" s="29">
        <v>154568.95395484619</v>
      </c>
      <c r="M36" s="29">
        <v>164101.33647461736</v>
      </c>
      <c r="N36" s="29">
        <v>175906.72553215362</v>
      </c>
      <c r="O36" s="29">
        <v>197432.05852730354</v>
      </c>
      <c r="P36" s="29">
        <v>215612.8628384028</v>
      </c>
      <c r="Q36" s="29">
        <v>235540.04481066603</v>
      </c>
      <c r="R36" s="29">
        <v>244722.24933729891</v>
      </c>
      <c r="S36" s="29">
        <v>254817.20469239709</v>
      </c>
      <c r="T36" s="29">
        <v>273613.7114765463</v>
      </c>
      <c r="U36" s="29">
        <v>265847.33400269988</v>
      </c>
      <c r="V36" s="29">
        <v>286943.78202660411</v>
      </c>
      <c r="W36" s="29">
        <v>328789.56302669743</v>
      </c>
      <c r="X36" s="29">
        <v>365669.10790619522</v>
      </c>
    </row>
    <row r="37" spans="2:24">
      <c r="B37" s="48" t="s">
        <v>103</v>
      </c>
      <c r="C37" s="48"/>
      <c r="D37" s="48"/>
      <c r="E37" s="48"/>
      <c r="F37" s="48"/>
      <c r="G37" s="48"/>
      <c r="H37" s="48"/>
      <c r="I37" s="48"/>
      <c r="J37" s="48"/>
    </row>
    <row r="38" spans="2:24">
      <c r="B38" s="48" t="s">
        <v>104</v>
      </c>
      <c r="C38" s="48"/>
      <c r="D38" s="48"/>
      <c r="E38" s="48"/>
      <c r="F38" s="48"/>
      <c r="G38" s="48"/>
      <c r="H38" s="48"/>
      <c r="I38" s="48"/>
      <c r="J38" s="48"/>
    </row>
  </sheetData>
  <mergeCells count="1">
    <mergeCell ref="A1:A1048576"/>
  </mergeCells>
  <conditionalFormatting sqref="B4:X36">
    <cfRule type="expression" dxfId="10" priority="1">
      <formula>MOD(ROW(),2)=1</formula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23D101-0152-4CF0-9952-189D4965F337}">
  <dimension ref="A1:X38"/>
  <sheetViews>
    <sheetView showGridLines="0" workbookViewId="0">
      <pane xSplit="2" ySplit="3" topLeftCell="G4" activePane="bottomRight" state="frozen"/>
      <selection sqref="A1:A1048576"/>
      <selection pane="topRight" sqref="A1:A1048576"/>
      <selection pane="bottomLeft" sqref="A1:A1048576"/>
      <selection pane="bottomRight" activeCell="X4" sqref="X4"/>
    </sheetView>
  </sheetViews>
  <sheetFormatPr defaultRowHeight="14.4"/>
  <cols>
    <col min="1" max="1" width="25.6640625" style="86" customWidth="1"/>
    <col min="2" max="2" width="20.6640625" customWidth="1"/>
    <col min="3" max="24" width="11.6640625" customWidth="1"/>
    <col min="43" max="43" width="12.44140625" bestFit="1" customWidth="1"/>
  </cols>
  <sheetData>
    <row r="1" spans="2:24" ht="17.399999999999999">
      <c r="B1" s="13" t="s">
        <v>125</v>
      </c>
      <c r="C1" s="13"/>
      <c r="D1" s="13"/>
      <c r="E1" s="13"/>
      <c r="F1" s="13"/>
      <c r="G1" s="13"/>
      <c r="H1" s="13"/>
      <c r="I1" s="13"/>
      <c r="J1" s="13"/>
    </row>
    <row r="3" spans="2:24" ht="41.4">
      <c r="B3" s="9" t="s">
        <v>0</v>
      </c>
      <c r="C3" s="8">
        <v>2002</v>
      </c>
      <c r="D3" s="8">
        <v>2003</v>
      </c>
      <c r="E3" s="8">
        <v>2004</v>
      </c>
      <c r="F3" s="8">
        <v>2005</v>
      </c>
      <c r="G3" s="8">
        <v>2006</v>
      </c>
      <c r="H3" s="8">
        <v>2007</v>
      </c>
      <c r="I3" s="8">
        <v>2008</v>
      </c>
      <c r="J3" s="8">
        <v>2009</v>
      </c>
      <c r="K3" s="8">
        <v>2010</v>
      </c>
      <c r="L3" s="8">
        <v>2011</v>
      </c>
      <c r="M3" s="8">
        <v>2012</v>
      </c>
      <c r="N3" s="8">
        <v>2013</v>
      </c>
      <c r="O3" s="8">
        <v>2014</v>
      </c>
      <c r="P3" s="8">
        <v>2015</v>
      </c>
      <c r="Q3" s="8">
        <v>2016</v>
      </c>
      <c r="R3" s="8">
        <v>2017</v>
      </c>
      <c r="S3" s="8">
        <v>2018</v>
      </c>
      <c r="T3" s="8">
        <v>2019</v>
      </c>
      <c r="U3" s="8">
        <v>2020</v>
      </c>
      <c r="V3" s="8">
        <v>2021</v>
      </c>
      <c r="W3" s="8">
        <v>2022</v>
      </c>
      <c r="X3" s="8">
        <v>2023</v>
      </c>
    </row>
    <row r="4" spans="2:24">
      <c r="B4" s="20" t="s">
        <v>1</v>
      </c>
      <c r="C4" s="27">
        <v>100</v>
      </c>
      <c r="D4" s="27">
        <v>100</v>
      </c>
      <c r="E4" s="27">
        <v>100</v>
      </c>
      <c r="F4" s="27">
        <v>100</v>
      </c>
      <c r="G4" s="27">
        <v>100</v>
      </c>
      <c r="H4" s="27">
        <v>100</v>
      </c>
      <c r="I4" s="27">
        <v>100</v>
      </c>
      <c r="J4" s="27">
        <v>100</v>
      </c>
      <c r="K4" s="27">
        <v>100</v>
      </c>
      <c r="L4" s="27">
        <v>100</v>
      </c>
      <c r="M4" s="27">
        <v>100</v>
      </c>
      <c r="N4" s="27">
        <v>100</v>
      </c>
      <c r="O4" s="27">
        <v>100</v>
      </c>
      <c r="P4" s="27">
        <v>100</v>
      </c>
      <c r="Q4" s="27">
        <v>100</v>
      </c>
      <c r="R4" s="27">
        <v>100</v>
      </c>
      <c r="S4" s="27">
        <v>100</v>
      </c>
      <c r="T4" s="27">
        <v>100</v>
      </c>
      <c r="U4" s="27">
        <v>100</v>
      </c>
      <c r="V4" s="27">
        <v>100</v>
      </c>
      <c r="W4" s="27">
        <v>100</v>
      </c>
      <c r="X4" s="27">
        <v>100</v>
      </c>
    </row>
    <row r="5" spans="2:24">
      <c r="B5" s="22" t="s">
        <v>2</v>
      </c>
      <c r="C5" s="23">
        <v>4.7</v>
      </c>
      <c r="D5" s="23">
        <v>4.7</v>
      </c>
      <c r="E5" s="23">
        <v>5</v>
      </c>
      <c r="F5" s="23">
        <v>4.9000000000000004</v>
      </c>
      <c r="G5" s="23">
        <v>5</v>
      </c>
      <c r="H5" s="23">
        <v>5</v>
      </c>
      <c r="I5" s="23">
        <v>5</v>
      </c>
      <c r="J5" s="23">
        <v>5</v>
      </c>
      <c r="K5" s="23">
        <v>5.3</v>
      </c>
      <c r="L5" s="23">
        <v>5.5</v>
      </c>
      <c r="M5" s="23">
        <v>5.4</v>
      </c>
      <c r="N5" s="23">
        <v>5.5</v>
      </c>
      <c r="O5" s="23">
        <v>5.3</v>
      </c>
      <c r="P5" s="23">
        <v>5.3</v>
      </c>
      <c r="Q5" s="23">
        <v>5.4</v>
      </c>
      <c r="R5" s="23">
        <v>5.6</v>
      </c>
      <c r="S5" s="23">
        <v>5.5</v>
      </c>
      <c r="T5" s="23">
        <v>5.7</v>
      </c>
      <c r="U5" s="23">
        <v>6.3</v>
      </c>
      <c r="V5" s="23">
        <v>6.3</v>
      </c>
      <c r="W5" s="23">
        <v>5.7</v>
      </c>
      <c r="X5" s="23">
        <v>5.8</v>
      </c>
    </row>
    <row r="6" spans="2:24">
      <c r="B6" s="24" t="s">
        <v>3</v>
      </c>
      <c r="C6" s="25">
        <v>0.5</v>
      </c>
      <c r="D6" s="25">
        <v>0.5</v>
      </c>
      <c r="E6" s="25">
        <v>0.6</v>
      </c>
      <c r="F6" s="25">
        <v>0.6</v>
      </c>
      <c r="G6" s="25">
        <v>0.5</v>
      </c>
      <c r="H6" s="25">
        <v>0.5</v>
      </c>
      <c r="I6" s="25">
        <v>0.6</v>
      </c>
      <c r="J6" s="25">
        <v>0.6</v>
      </c>
      <c r="K6" s="25">
        <v>0.6</v>
      </c>
      <c r="L6" s="25">
        <v>0.6</v>
      </c>
      <c r="M6" s="25">
        <v>0.6</v>
      </c>
      <c r="N6" s="25">
        <v>0.6</v>
      </c>
      <c r="O6" s="25">
        <v>0.6</v>
      </c>
      <c r="P6" s="25">
        <v>0.6</v>
      </c>
      <c r="Q6" s="25">
        <v>0.6</v>
      </c>
      <c r="R6" s="25">
        <v>0.7</v>
      </c>
      <c r="S6" s="25">
        <v>0.6</v>
      </c>
      <c r="T6" s="25">
        <v>0.6</v>
      </c>
      <c r="U6" s="25">
        <v>0.7</v>
      </c>
      <c r="V6" s="25">
        <v>0.6</v>
      </c>
      <c r="W6" s="25">
        <v>0.7</v>
      </c>
      <c r="X6" s="25">
        <v>0.7</v>
      </c>
    </row>
    <row r="7" spans="2:24">
      <c r="B7" s="24" t="s">
        <v>4</v>
      </c>
      <c r="C7" s="25">
        <v>0.2</v>
      </c>
      <c r="D7" s="25">
        <v>0.2</v>
      </c>
      <c r="E7" s="25">
        <v>0.2</v>
      </c>
      <c r="F7" s="25">
        <v>0.2</v>
      </c>
      <c r="G7" s="25">
        <v>0.2</v>
      </c>
      <c r="H7" s="25">
        <v>0.2</v>
      </c>
      <c r="I7" s="25">
        <v>0.2</v>
      </c>
      <c r="J7" s="25">
        <v>0.2</v>
      </c>
      <c r="K7" s="25">
        <v>0.2</v>
      </c>
      <c r="L7" s="25">
        <v>0.2</v>
      </c>
      <c r="M7" s="25">
        <v>0.2</v>
      </c>
      <c r="N7" s="25">
        <v>0.2</v>
      </c>
      <c r="O7" s="25">
        <v>0.2</v>
      </c>
      <c r="P7" s="25">
        <v>0.2</v>
      </c>
      <c r="Q7" s="25">
        <v>0.2</v>
      </c>
      <c r="R7" s="25">
        <v>0.2</v>
      </c>
      <c r="S7" s="25">
        <v>0.2</v>
      </c>
      <c r="T7" s="25">
        <v>0.2</v>
      </c>
      <c r="U7" s="25">
        <v>0.2</v>
      </c>
      <c r="V7" s="25">
        <v>0.2</v>
      </c>
      <c r="W7" s="25">
        <v>0.2</v>
      </c>
      <c r="X7" s="25">
        <v>0.2</v>
      </c>
    </row>
    <row r="8" spans="2:24">
      <c r="B8" s="24" t="s">
        <v>5</v>
      </c>
      <c r="C8" s="25">
        <v>1.5</v>
      </c>
      <c r="D8" s="25">
        <v>1.5</v>
      </c>
      <c r="E8" s="25">
        <v>1.6</v>
      </c>
      <c r="F8" s="25">
        <v>1.6</v>
      </c>
      <c r="G8" s="25">
        <v>1.7</v>
      </c>
      <c r="H8" s="25">
        <v>1.6</v>
      </c>
      <c r="I8" s="25">
        <v>1.5</v>
      </c>
      <c r="J8" s="25">
        <v>1.5</v>
      </c>
      <c r="K8" s="25">
        <v>1.6</v>
      </c>
      <c r="L8" s="25">
        <v>1.6</v>
      </c>
      <c r="M8" s="25">
        <v>1.5</v>
      </c>
      <c r="N8" s="25">
        <v>1.6</v>
      </c>
      <c r="O8" s="25">
        <v>1.5</v>
      </c>
      <c r="P8" s="25">
        <v>1.4</v>
      </c>
      <c r="Q8" s="25">
        <v>1.4</v>
      </c>
      <c r="R8" s="25">
        <v>1.4</v>
      </c>
      <c r="S8" s="25">
        <v>1.4</v>
      </c>
      <c r="T8" s="25">
        <v>1.5</v>
      </c>
      <c r="U8" s="25">
        <v>1.5</v>
      </c>
      <c r="V8" s="25">
        <v>1.5</v>
      </c>
      <c r="W8" s="25">
        <v>1.4</v>
      </c>
      <c r="X8" s="25">
        <v>1.5</v>
      </c>
    </row>
    <row r="9" spans="2:24">
      <c r="B9" s="24" t="s">
        <v>6</v>
      </c>
      <c r="C9" s="25">
        <v>0.2</v>
      </c>
      <c r="D9" s="25">
        <v>0.2</v>
      </c>
      <c r="E9" s="25">
        <v>0.1</v>
      </c>
      <c r="F9" s="25">
        <v>0.1</v>
      </c>
      <c r="G9" s="25">
        <v>0.2</v>
      </c>
      <c r="H9" s="25">
        <v>0.2</v>
      </c>
      <c r="I9" s="25">
        <v>0.2</v>
      </c>
      <c r="J9" s="25">
        <v>0.2</v>
      </c>
      <c r="K9" s="25">
        <v>0.2</v>
      </c>
      <c r="L9" s="25">
        <v>0.2</v>
      </c>
      <c r="M9" s="25">
        <v>0.2</v>
      </c>
      <c r="N9" s="25">
        <v>0.2</v>
      </c>
      <c r="O9" s="25">
        <v>0.2</v>
      </c>
      <c r="P9" s="25">
        <v>0.2</v>
      </c>
      <c r="Q9" s="25">
        <v>0.2</v>
      </c>
      <c r="R9" s="25">
        <v>0.2</v>
      </c>
      <c r="S9" s="25">
        <v>0.2</v>
      </c>
      <c r="T9" s="25">
        <v>0.2</v>
      </c>
      <c r="U9" s="25">
        <v>0.2</v>
      </c>
      <c r="V9" s="25">
        <v>0.2</v>
      </c>
      <c r="W9" s="25">
        <v>0.2</v>
      </c>
      <c r="X9" s="25">
        <v>0.2</v>
      </c>
    </row>
    <row r="10" spans="2:24">
      <c r="B10" s="24" t="s">
        <v>7</v>
      </c>
      <c r="C10" s="25">
        <v>1.8</v>
      </c>
      <c r="D10" s="25">
        <v>1.8</v>
      </c>
      <c r="E10" s="25">
        <v>1.9</v>
      </c>
      <c r="F10" s="25">
        <v>1.9</v>
      </c>
      <c r="G10" s="25">
        <v>1.9</v>
      </c>
      <c r="H10" s="25">
        <v>1.9</v>
      </c>
      <c r="I10" s="25">
        <v>2</v>
      </c>
      <c r="J10" s="25">
        <v>1.9</v>
      </c>
      <c r="K10" s="25">
        <v>2.1</v>
      </c>
      <c r="L10" s="25">
        <v>2.2999999999999998</v>
      </c>
      <c r="M10" s="25">
        <v>2.2000000000000002</v>
      </c>
      <c r="N10" s="25">
        <v>2.2999999999999998</v>
      </c>
      <c r="O10" s="25">
        <v>2.2000000000000002</v>
      </c>
      <c r="P10" s="25">
        <v>2.2000000000000002</v>
      </c>
      <c r="Q10" s="25">
        <v>2.2000000000000002</v>
      </c>
      <c r="R10" s="25">
        <v>2.4</v>
      </c>
      <c r="S10" s="25">
        <v>2.2999999999999998</v>
      </c>
      <c r="T10" s="25">
        <v>2.4</v>
      </c>
      <c r="U10" s="25">
        <v>2.8</v>
      </c>
      <c r="V10" s="25">
        <v>2.9</v>
      </c>
      <c r="W10" s="25">
        <v>2.2999999999999998</v>
      </c>
      <c r="X10" s="25">
        <v>2.2999999999999998</v>
      </c>
    </row>
    <row r="11" spans="2:24">
      <c r="B11" s="24" t="s">
        <v>8</v>
      </c>
      <c r="C11" s="25">
        <v>0.2</v>
      </c>
      <c r="D11" s="25">
        <v>0.2</v>
      </c>
      <c r="E11" s="25">
        <v>0.2</v>
      </c>
      <c r="F11" s="25">
        <v>0.2</v>
      </c>
      <c r="G11" s="25">
        <v>0.2</v>
      </c>
      <c r="H11" s="25">
        <v>0.2</v>
      </c>
      <c r="I11" s="25">
        <v>0.2</v>
      </c>
      <c r="J11" s="25">
        <v>0.2</v>
      </c>
      <c r="K11" s="25">
        <v>0.2</v>
      </c>
      <c r="L11" s="25">
        <v>0.2</v>
      </c>
      <c r="M11" s="25">
        <v>0.2</v>
      </c>
      <c r="N11" s="25">
        <v>0.2</v>
      </c>
      <c r="O11" s="25">
        <v>0.2</v>
      </c>
      <c r="P11" s="25">
        <v>0.2</v>
      </c>
      <c r="Q11" s="25">
        <v>0.2</v>
      </c>
      <c r="R11" s="25">
        <v>0.2</v>
      </c>
      <c r="S11" s="25">
        <v>0.2</v>
      </c>
      <c r="T11" s="25">
        <v>0.2</v>
      </c>
      <c r="U11" s="25">
        <v>0.2</v>
      </c>
      <c r="V11" s="25">
        <v>0.2</v>
      </c>
      <c r="W11" s="25">
        <v>0.2</v>
      </c>
      <c r="X11" s="25">
        <v>0.3</v>
      </c>
    </row>
    <row r="12" spans="2:24">
      <c r="B12" s="24" t="s">
        <v>9</v>
      </c>
      <c r="C12" s="25">
        <v>0.4</v>
      </c>
      <c r="D12" s="25">
        <v>0.4</v>
      </c>
      <c r="E12" s="25">
        <v>0.4</v>
      </c>
      <c r="F12" s="25">
        <v>0.4</v>
      </c>
      <c r="G12" s="25">
        <v>0.4</v>
      </c>
      <c r="H12" s="25">
        <v>0.4</v>
      </c>
      <c r="I12" s="25">
        <v>0.4</v>
      </c>
      <c r="J12" s="25">
        <v>0.4</v>
      </c>
      <c r="K12" s="25">
        <v>0.4</v>
      </c>
      <c r="L12" s="25">
        <v>0.4</v>
      </c>
      <c r="M12" s="25">
        <v>0.4</v>
      </c>
      <c r="N12" s="25">
        <v>0.4</v>
      </c>
      <c r="O12" s="25">
        <v>0.5</v>
      </c>
      <c r="P12" s="25">
        <v>0.5</v>
      </c>
      <c r="Q12" s="25">
        <v>0.5</v>
      </c>
      <c r="R12" s="25">
        <v>0.5</v>
      </c>
      <c r="S12" s="25">
        <v>0.5</v>
      </c>
      <c r="T12" s="25">
        <v>0.5</v>
      </c>
      <c r="U12" s="25">
        <v>0.6</v>
      </c>
      <c r="V12" s="25">
        <v>0.6</v>
      </c>
      <c r="W12" s="25">
        <v>0.6</v>
      </c>
      <c r="X12" s="25">
        <v>0.6</v>
      </c>
    </row>
    <row r="13" spans="2:24">
      <c r="B13" s="22" t="s">
        <v>10</v>
      </c>
      <c r="C13" s="23">
        <v>13.1</v>
      </c>
      <c r="D13" s="23">
        <v>12.8</v>
      </c>
      <c r="E13" s="23">
        <v>12.9</v>
      </c>
      <c r="F13" s="23">
        <v>13</v>
      </c>
      <c r="G13" s="23">
        <v>13.2</v>
      </c>
      <c r="H13" s="23">
        <v>13</v>
      </c>
      <c r="I13" s="23">
        <v>13.1</v>
      </c>
      <c r="J13" s="23">
        <v>13.6</v>
      </c>
      <c r="K13" s="23">
        <v>13.5</v>
      </c>
      <c r="L13" s="23">
        <v>13.3</v>
      </c>
      <c r="M13" s="23">
        <v>13.6</v>
      </c>
      <c r="N13" s="23">
        <v>13.6</v>
      </c>
      <c r="O13" s="23">
        <v>13.9</v>
      </c>
      <c r="P13" s="23">
        <v>14.2</v>
      </c>
      <c r="Q13" s="23">
        <v>14.3</v>
      </c>
      <c r="R13" s="23">
        <v>14.5</v>
      </c>
      <c r="S13" s="23">
        <v>14.3</v>
      </c>
      <c r="T13" s="23">
        <v>14.2</v>
      </c>
      <c r="U13" s="23">
        <v>14.2</v>
      </c>
      <c r="V13" s="23">
        <v>13.8</v>
      </c>
      <c r="W13" s="23">
        <v>13.8</v>
      </c>
      <c r="X13" s="23">
        <v>13.8</v>
      </c>
    </row>
    <row r="14" spans="2:24">
      <c r="B14" s="24" t="s">
        <v>11</v>
      </c>
      <c r="C14" s="25">
        <v>1.1000000000000001</v>
      </c>
      <c r="D14" s="25">
        <v>1.1000000000000001</v>
      </c>
      <c r="E14" s="25">
        <v>1.1000000000000001</v>
      </c>
      <c r="F14" s="25">
        <v>1.2</v>
      </c>
      <c r="G14" s="25">
        <v>1.2</v>
      </c>
      <c r="H14" s="25">
        <v>1.1000000000000001</v>
      </c>
      <c r="I14" s="25">
        <v>1.2</v>
      </c>
      <c r="J14" s="25">
        <v>1.2</v>
      </c>
      <c r="K14" s="25">
        <v>1.2</v>
      </c>
      <c r="L14" s="25">
        <v>1.2</v>
      </c>
      <c r="M14" s="25">
        <v>1.3</v>
      </c>
      <c r="N14" s="25">
        <v>1.3</v>
      </c>
      <c r="O14" s="25">
        <v>1.3</v>
      </c>
      <c r="P14" s="25">
        <v>1.3</v>
      </c>
      <c r="Q14" s="25">
        <v>1.4</v>
      </c>
      <c r="R14" s="25">
        <v>1.4</v>
      </c>
      <c r="S14" s="25">
        <v>1.4</v>
      </c>
      <c r="T14" s="25">
        <v>1.3</v>
      </c>
      <c r="U14" s="25">
        <v>1.4</v>
      </c>
      <c r="V14" s="25">
        <v>1.4</v>
      </c>
      <c r="W14" s="25">
        <v>1.4</v>
      </c>
      <c r="X14" s="25">
        <v>1.4</v>
      </c>
    </row>
    <row r="15" spans="2:24">
      <c r="B15" s="24" t="s">
        <v>12</v>
      </c>
      <c r="C15" s="25">
        <v>0.5</v>
      </c>
      <c r="D15" s="25">
        <v>0.5</v>
      </c>
      <c r="E15" s="25">
        <v>0.5</v>
      </c>
      <c r="F15" s="25">
        <v>0.5</v>
      </c>
      <c r="G15" s="25">
        <v>0.6</v>
      </c>
      <c r="H15" s="25">
        <v>0.5</v>
      </c>
      <c r="I15" s="25">
        <v>0.5</v>
      </c>
      <c r="J15" s="25">
        <v>0.6</v>
      </c>
      <c r="K15" s="25">
        <v>0.6</v>
      </c>
      <c r="L15" s="25">
        <v>0.6</v>
      </c>
      <c r="M15" s="25">
        <v>0.6</v>
      </c>
      <c r="N15" s="25">
        <v>0.6</v>
      </c>
      <c r="O15" s="25">
        <v>0.7</v>
      </c>
      <c r="P15" s="25">
        <v>0.7</v>
      </c>
      <c r="Q15" s="25">
        <v>0.7</v>
      </c>
      <c r="R15" s="25">
        <v>0.7</v>
      </c>
      <c r="S15" s="25">
        <v>0.7</v>
      </c>
      <c r="T15" s="25">
        <v>0.7</v>
      </c>
      <c r="U15" s="25">
        <v>0.7</v>
      </c>
      <c r="V15" s="25">
        <v>0.7</v>
      </c>
      <c r="W15" s="25">
        <v>0.7</v>
      </c>
      <c r="X15" s="25">
        <v>0.7</v>
      </c>
    </row>
    <row r="16" spans="2:24">
      <c r="B16" s="24" t="s">
        <v>13</v>
      </c>
      <c r="C16" s="25">
        <v>1.9</v>
      </c>
      <c r="D16" s="25">
        <v>1.9</v>
      </c>
      <c r="E16" s="25">
        <v>1.9</v>
      </c>
      <c r="F16" s="25">
        <v>1.9</v>
      </c>
      <c r="G16" s="25">
        <v>1.9</v>
      </c>
      <c r="H16" s="25">
        <v>1.9</v>
      </c>
      <c r="I16" s="25">
        <v>1.9</v>
      </c>
      <c r="J16" s="25">
        <v>2</v>
      </c>
      <c r="K16" s="25">
        <v>2</v>
      </c>
      <c r="L16" s="25">
        <v>2</v>
      </c>
      <c r="M16" s="25">
        <v>2</v>
      </c>
      <c r="N16" s="25">
        <v>2</v>
      </c>
      <c r="O16" s="25">
        <v>2.2000000000000002</v>
      </c>
      <c r="P16" s="25">
        <v>2.2000000000000002</v>
      </c>
      <c r="Q16" s="25">
        <v>2.2000000000000002</v>
      </c>
      <c r="R16" s="25">
        <v>2.2000000000000002</v>
      </c>
      <c r="S16" s="25">
        <v>2.2000000000000002</v>
      </c>
      <c r="T16" s="25">
        <v>2.2000000000000002</v>
      </c>
      <c r="U16" s="25">
        <v>2.2000000000000002</v>
      </c>
      <c r="V16" s="25">
        <v>2.2000000000000002</v>
      </c>
      <c r="W16" s="25">
        <v>2.1</v>
      </c>
      <c r="X16" s="25">
        <v>2.1</v>
      </c>
    </row>
    <row r="17" spans="2:24">
      <c r="B17" s="24" t="s">
        <v>14</v>
      </c>
      <c r="C17" s="25">
        <v>0.9</v>
      </c>
      <c r="D17" s="25">
        <v>0.9</v>
      </c>
      <c r="E17" s="25">
        <v>0.9</v>
      </c>
      <c r="F17" s="25">
        <v>0.9</v>
      </c>
      <c r="G17" s="25">
        <v>1</v>
      </c>
      <c r="H17" s="25">
        <v>1</v>
      </c>
      <c r="I17" s="25">
        <v>0.9</v>
      </c>
      <c r="J17" s="25">
        <v>0.9</v>
      </c>
      <c r="K17" s="25">
        <v>0.9</v>
      </c>
      <c r="L17" s="25">
        <v>0.9</v>
      </c>
      <c r="M17" s="25">
        <v>1</v>
      </c>
      <c r="N17" s="25">
        <v>1</v>
      </c>
      <c r="O17" s="25">
        <v>0.9</v>
      </c>
      <c r="P17" s="25">
        <v>1</v>
      </c>
      <c r="Q17" s="25">
        <v>1</v>
      </c>
      <c r="R17" s="25">
        <v>1</v>
      </c>
      <c r="S17" s="25">
        <v>1</v>
      </c>
      <c r="T17" s="25">
        <v>1</v>
      </c>
      <c r="U17" s="25">
        <v>0.9</v>
      </c>
      <c r="V17" s="25">
        <v>0.9</v>
      </c>
      <c r="W17" s="25">
        <v>0.9</v>
      </c>
      <c r="X17" s="25">
        <v>0.9</v>
      </c>
    </row>
    <row r="18" spans="2:24">
      <c r="B18" s="24" t="s">
        <v>15</v>
      </c>
      <c r="C18" s="25">
        <v>0.9</v>
      </c>
      <c r="D18" s="25">
        <v>0.9</v>
      </c>
      <c r="E18" s="25">
        <v>0.8</v>
      </c>
      <c r="F18" s="25">
        <v>0.8</v>
      </c>
      <c r="G18" s="25">
        <v>0.9</v>
      </c>
      <c r="H18" s="25">
        <v>0.8</v>
      </c>
      <c r="I18" s="25">
        <v>0.9</v>
      </c>
      <c r="J18" s="25">
        <v>0.9</v>
      </c>
      <c r="K18" s="25">
        <v>0.9</v>
      </c>
      <c r="L18" s="25">
        <v>0.8</v>
      </c>
      <c r="M18" s="25">
        <v>0.9</v>
      </c>
      <c r="N18" s="25">
        <v>0.9</v>
      </c>
      <c r="O18" s="25">
        <v>0.9</v>
      </c>
      <c r="P18" s="25">
        <v>0.9</v>
      </c>
      <c r="Q18" s="25">
        <v>0.9</v>
      </c>
      <c r="R18" s="25">
        <v>0.9</v>
      </c>
      <c r="S18" s="25">
        <v>0.9</v>
      </c>
      <c r="T18" s="25">
        <v>0.9</v>
      </c>
      <c r="U18" s="25">
        <v>0.9</v>
      </c>
      <c r="V18" s="25">
        <v>0.9</v>
      </c>
      <c r="W18" s="25">
        <v>0.9</v>
      </c>
      <c r="X18" s="25">
        <v>0.9</v>
      </c>
    </row>
    <row r="19" spans="2:24">
      <c r="B19" s="24" t="s">
        <v>16</v>
      </c>
      <c r="C19" s="25">
        <v>2.4</v>
      </c>
      <c r="D19" s="25">
        <v>2.2999999999999998</v>
      </c>
      <c r="E19" s="25">
        <v>2.2999999999999998</v>
      </c>
      <c r="F19" s="25">
        <v>2.2999999999999998</v>
      </c>
      <c r="G19" s="25">
        <v>2.2999999999999998</v>
      </c>
      <c r="H19" s="25">
        <v>2.2999999999999998</v>
      </c>
      <c r="I19" s="25">
        <v>2.2999999999999998</v>
      </c>
      <c r="J19" s="25">
        <v>2.4</v>
      </c>
      <c r="K19" s="25">
        <v>2.5</v>
      </c>
      <c r="L19" s="25">
        <v>2.5</v>
      </c>
      <c r="M19" s="25">
        <v>2.7</v>
      </c>
      <c r="N19" s="25">
        <v>2.6</v>
      </c>
      <c r="O19" s="25">
        <v>2.7</v>
      </c>
      <c r="P19" s="25">
        <v>2.6</v>
      </c>
      <c r="Q19" s="25">
        <v>2.7</v>
      </c>
      <c r="R19" s="25">
        <v>2.8</v>
      </c>
      <c r="S19" s="25">
        <v>2.7</v>
      </c>
      <c r="T19" s="25">
        <v>2.7</v>
      </c>
      <c r="U19" s="25">
        <v>2.5</v>
      </c>
      <c r="V19" s="25">
        <v>2.5</v>
      </c>
      <c r="W19" s="25">
        <v>2.4</v>
      </c>
      <c r="X19" s="25">
        <v>2.5</v>
      </c>
    </row>
    <row r="20" spans="2:24">
      <c r="B20" s="24" t="s">
        <v>17</v>
      </c>
      <c r="C20" s="25">
        <v>0.8</v>
      </c>
      <c r="D20" s="25">
        <v>0.7</v>
      </c>
      <c r="E20" s="25">
        <v>0.7</v>
      </c>
      <c r="F20" s="25">
        <v>0.7</v>
      </c>
      <c r="G20" s="25">
        <v>0.7</v>
      </c>
      <c r="H20" s="25">
        <v>0.7</v>
      </c>
      <c r="I20" s="25">
        <v>0.7</v>
      </c>
      <c r="J20" s="25">
        <v>0.7</v>
      </c>
      <c r="K20" s="25">
        <v>0.7</v>
      </c>
      <c r="L20" s="25">
        <v>0.7</v>
      </c>
      <c r="M20" s="25">
        <v>0.7</v>
      </c>
      <c r="N20" s="25">
        <v>0.7</v>
      </c>
      <c r="O20" s="25">
        <v>0.7</v>
      </c>
      <c r="P20" s="25">
        <v>0.8</v>
      </c>
      <c r="Q20" s="25">
        <v>0.8</v>
      </c>
      <c r="R20" s="25">
        <v>0.8</v>
      </c>
      <c r="S20" s="25">
        <v>0.8</v>
      </c>
      <c r="T20" s="25">
        <v>0.8</v>
      </c>
      <c r="U20" s="25">
        <v>0.8</v>
      </c>
      <c r="V20" s="25">
        <v>0.8</v>
      </c>
      <c r="W20" s="25">
        <v>0.8</v>
      </c>
      <c r="X20" s="25">
        <v>0.8</v>
      </c>
    </row>
    <row r="21" spans="2:24">
      <c r="B21" s="24" t="s">
        <v>18</v>
      </c>
      <c r="C21" s="25">
        <v>0.7</v>
      </c>
      <c r="D21" s="25">
        <v>0.7</v>
      </c>
      <c r="E21" s="25">
        <v>0.7</v>
      </c>
      <c r="F21" s="25">
        <v>0.7</v>
      </c>
      <c r="G21" s="25">
        <v>0.7</v>
      </c>
      <c r="H21" s="25">
        <v>0.7</v>
      </c>
      <c r="I21" s="25">
        <v>0.7</v>
      </c>
      <c r="J21" s="25">
        <v>0.7</v>
      </c>
      <c r="K21" s="25">
        <v>0.7</v>
      </c>
      <c r="L21" s="25">
        <v>0.7</v>
      </c>
      <c r="M21" s="25">
        <v>0.7</v>
      </c>
      <c r="N21" s="25">
        <v>0.7</v>
      </c>
      <c r="O21" s="25">
        <v>0.6</v>
      </c>
      <c r="P21" s="25">
        <v>0.6</v>
      </c>
      <c r="Q21" s="25">
        <v>0.6</v>
      </c>
      <c r="R21" s="25">
        <v>0.6</v>
      </c>
      <c r="S21" s="25">
        <v>0.6</v>
      </c>
      <c r="T21" s="25">
        <v>0.6</v>
      </c>
      <c r="U21" s="25">
        <v>0.6</v>
      </c>
      <c r="V21" s="25">
        <v>0.6</v>
      </c>
      <c r="W21" s="25">
        <v>0.6</v>
      </c>
      <c r="X21" s="25">
        <v>0.6</v>
      </c>
    </row>
    <row r="22" spans="2:24">
      <c r="B22" s="24" t="s">
        <v>19</v>
      </c>
      <c r="C22" s="25">
        <v>4</v>
      </c>
      <c r="D22" s="25">
        <v>3.9</v>
      </c>
      <c r="E22" s="25">
        <v>4</v>
      </c>
      <c r="F22" s="25">
        <v>4.0999999999999996</v>
      </c>
      <c r="G22" s="25">
        <v>4</v>
      </c>
      <c r="H22" s="25">
        <v>4</v>
      </c>
      <c r="I22" s="25">
        <v>3.9</v>
      </c>
      <c r="J22" s="25">
        <v>4.0999999999999996</v>
      </c>
      <c r="K22" s="25">
        <v>4</v>
      </c>
      <c r="L22" s="25">
        <v>3.8</v>
      </c>
      <c r="M22" s="25">
        <v>3.8</v>
      </c>
      <c r="N22" s="25">
        <v>3.8</v>
      </c>
      <c r="O22" s="25">
        <v>3.9</v>
      </c>
      <c r="P22" s="25">
        <v>4.0999999999999996</v>
      </c>
      <c r="Q22" s="25">
        <v>4.0999999999999996</v>
      </c>
      <c r="R22" s="25">
        <v>4.0999999999999996</v>
      </c>
      <c r="S22" s="25">
        <v>4.0999999999999996</v>
      </c>
      <c r="T22" s="25">
        <v>4</v>
      </c>
      <c r="U22" s="25">
        <v>4</v>
      </c>
      <c r="V22" s="25">
        <v>3.9</v>
      </c>
      <c r="W22" s="25">
        <v>4</v>
      </c>
      <c r="X22" s="25">
        <v>3.9</v>
      </c>
    </row>
    <row r="23" spans="2:24">
      <c r="B23" s="22" t="s">
        <v>20</v>
      </c>
      <c r="C23" s="23">
        <v>57.4</v>
      </c>
      <c r="D23" s="23">
        <v>56.5</v>
      </c>
      <c r="E23" s="23">
        <v>56.5</v>
      </c>
      <c r="F23" s="23">
        <v>57.5</v>
      </c>
      <c r="G23" s="23">
        <v>57.7</v>
      </c>
      <c r="H23" s="23">
        <v>57.4</v>
      </c>
      <c r="I23" s="23">
        <v>57</v>
      </c>
      <c r="J23" s="23">
        <v>56.3</v>
      </c>
      <c r="K23" s="23">
        <v>56.1</v>
      </c>
      <c r="L23" s="23">
        <v>56.1</v>
      </c>
      <c r="M23" s="23">
        <v>55.9</v>
      </c>
      <c r="N23" s="23">
        <v>55.3</v>
      </c>
      <c r="O23" s="23">
        <v>54.9</v>
      </c>
      <c r="P23" s="23">
        <v>54</v>
      </c>
      <c r="Q23" s="23">
        <v>53.2</v>
      </c>
      <c r="R23" s="23">
        <v>52.9</v>
      </c>
      <c r="S23" s="23">
        <v>53.1</v>
      </c>
      <c r="T23" s="23">
        <v>53</v>
      </c>
      <c r="U23" s="23">
        <v>51.9</v>
      </c>
      <c r="V23" s="23">
        <v>52.3</v>
      </c>
      <c r="W23" s="23">
        <v>53.3</v>
      </c>
      <c r="X23" s="23">
        <v>53</v>
      </c>
    </row>
    <row r="24" spans="2:24">
      <c r="B24" s="24" t="s">
        <v>21</v>
      </c>
      <c r="C24" s="25">
        <v>8.3000000000000007</v>
      </c>
      <c r="D24" s="25">
        <v>8.4</v>
      </c>
      <c r="E24" s="25">
        <v>8.8000000000000007</v>
      </c>
      <c r="F24" s="25">
        <v>8.6999999999999993</v>
      </c>
      <c r="G24" s="25">
        <v>8.8000000000000007</v>
      </c>
      <c r="H24" s="25">
        <v>8.8000000000000007</v>
      </c>
      <c r="I24" s="25">
        <v>9</v>
      </c>
      <c r="J24" s="25">
        <v>8.6</v>
      </c>
      <c r="K24" s="25">
        <v>9</v>
      </c>
      <c r="L24" s="25">
        <v>9.1</v>
      </c>
      <c r="M24" s="25">
        <v>9.1999999999999993</v>
      </c>
      <c r="N24" s="25">
        <v>9.1999999999999993</v>
      </c>
      <c r="O24" s="25">
        <v>8.9</v>
      </c>
      <c r="P24" s="25">
        <v>8.6999999999999993</v>
      </c>
      <c r="Q24" s="25">
        <v>8.6999999999999993</v>
      </c>
      <c r="R24" s="25">
        <v>8.8000000000000007</v>
      </c>
      <c r="S24" s="25">
        <v>8.8000000000000007</v>
      </c>
      <c r="T24" s="25">
        <v>8.8000000000000007</v>
      </c>
      <c r="U24" s="25">
        <v>9</v>
      </c>
      <c r="V24" s="25">
        <v>9.5</v>
      </c>
      <c r="W24" s="25">
        <v>9</v>
      </c>
      <c r="X24" s="25">
        <v>8.9</v>
      </c>
    </row>
    <row r="25" spans="2:24">
      <c r="B25" s="26" t="s">
        <v>22</v>
      </c>
      <c r="C25" s="27">
        <v>1.8</v>
      </c>
      <c r="D25" s="27">
        <v>1.8</v>
      </c>
      <c r="E25" s="27">
        <v>2</v>
      </c>
      <c r="F25" s="27">
        <v>2.2000000000000002</v>
      </c>
      <c r="G25" s="27">
        <v>2.2000000000000002</v>
      </c>
      <c r="H25" s="27">
        <v>2.2000000000000002</v>
      </c>
      <c r="I25" s="27">
        <v>2.2999999999999998</v>
      </c>
      <c r="J25" s="27">
        <v>2.1</v>
      </c>
      <c r="K25" s="27">
        <v>2.2000000000000002</v>
      </c>
      <c r="L25" s="27">
        <v>2.4</v>
      </c>
      <c r="M25" s="27">
        <v>2.4</v>
      </c>
      <c r="N25" s="27">
        <v>2.2000000000000002</v>
      </c>
      <c r="O25" s="27">
        <v>2.2000000000000002</v>
      </c>
      <c r="P25" s="27">
        <v>2</v>
      </c>
      <c r="Q25" s="27">
        <v>1.7</v>
      </c>
      <c r="R25" s="27">
        <v>1.7</v>
      </c>
      <c r="S25" s="27">
        <v>2</v>
      </c>
      <c r="T25" s="27">
        <v>1.9</v>
      </c>
      <c r="U25" s="27">
        <v>1.8</v>
      </c>
      <c r="V25" s="27">
        <v>2.1</v>
      </c>
      <c r="W25" s="27">
        <v>1.8</v>
      </c>
      <c r="X25" s="27">
        <v>1.9</v>
      </c>
    </row>
    <row r="26" spans="2:24">
      <c r="B26" s="24" t="s">
        <v>23</v>
      </c>
      <c r="C26" s="25">
        <v>12.4</v>
      </c>
      <c r="D26" s="25">
        <v>11.8</v>
      </c>
      <c r="E26" s="25">
        <v>12.3</v>
      </c>
      <c r="F26" s="25">
        <v>12.4</v>
      </c>
      <c r="G26" s="25">
        <v>12.4</v>
      </c>
      <c r="H26" s="25">
        <v>11.9</v>
      </c>
      <c r="I26" s="25">
        <v>12.2</v>
      </c>
      <c r="J26" s="25">
        <v>11.8</v>
      </c>
      <c r="K26" s="25">
        <v>11.6</v>
      </c>
      <c r="L26" s="25">
        <v>11.7</v>
      </c>
      <c r="M26" s="25">
        <v>11.9</v>
      </c>
      <c r="N26" s="25">
        <v>11.8</v>
      </c>
      <c r="O26" s="25">
        <v>11.6</v>
      </c>
      <c r="P26" s="25">
        <v>11</v>
      </c>
      <c r="Q26" s="25">
        <v>10.199999999999999</v>
      </c>
      <c r="R26" s="25">
        <v>10.199999999999999</v>
      </c>
      <c r="S26" s="25">
        <v>10.8</v>
      </c>
      <c r="T26" s="25">
        <v>10.6</v>
      </c>
      <c r="U26" s="25">
        <v>9.9</v>
      </c>
      <c r="V26" s="25">
        <v>10.5</v>
      </c>
      <c r="W26" s="25">
        <v>11.4</v>
      </c>
      <c r="X26" s="25">
        <v>10.7</v>
      </c>
    </row>
    <row r="27" spans="2:24">
      <c r="B27" s="24" t="s">
        <v>24</v>
      </c>
      <c r="C27" s="25">
        <v>34.9</v>
      </c>
      <c r="D27" s="25">
        <v>34.4</v>
      </c>
      <c r="E27" s="25">
        <v>33.4</v>
      </c>
      <c r="F27" s="25">
        <v>34.200000000000003</v>
      </c>
      <c r="G27" s="25">
        <v>34.200000000000003</v>
      </c>
      <c r="H27" s="25">
        <v>34.4</v>
      </c>
      <c r="I27" s="25">
        <v>33.5</v>
      </c>
      <c r="J27" s="25">
        <v>33.799999999999997</v>
      </c>
      <c r="K27" s="25">
        <v>33.299999999999997</v>
      </c>
      <c r="L27" s="25">
        <v>32.799999999999997</v>
      </c>
      <c r="M27" s="25">
        <v>32.4</v>
      </c>
      <c r="N27" s="25">
        <v>32.200000000000003</v>
      </c>
      <c r="O27" s="25">
        <v>32.200000000000003</v>
      </c>
      <c r="P27" s="25">
        <v>32.4</v>
      </c>
      <c r="Q27" s="25">
        <v>32.5</v>
      </c>
      <c r="R27" s="25">
        <v>32.200000000000003</v>
      </c>
      <c r="S27" s="25">
        <v>31.6</v>
      </c>
      <c r="T27" s="25">
        <v>31.8</v>
      </c>
      <c r="U27" s="25">
        <v>31.2</v>
      </c>
      <c r="V27" s="25">
        <v>30.2</v>
      </c>
      <c r="W27" s="25">
        <v>31.1</v>
      </c>
      <c r="X27" s="25">
        <v>31.5</v>
      </c>
    </row>
    <row r="28" spans="2:24">
      <c r="B28" s="22" t="s">
        <v>25</v>
      </c>
      <c r="C28" s="23">
        <v>16.2</v>
      </c>
      <c r="D28" s="23">
        <v>17.100000000000001</v>
      </c>
      <c r="E28" s="23">
        <v>16.8</v>
      </c>
      <c r="F28" s="23">
        <v>15.9</v>
      </c>
      <c r="G28" s="23">
        <v>15.6</v>
      </c>
      <c r="H28" s="23">
        <v>16.100000000000001</v>
      </c>
      <c r="I28" s="23">
        <v>16</v>
      </c>
      <c r="J28" s="23">
        <v>15.9</v>
      </c>
      <c r="K28" s="23">
        <v>16</v>
      </c>
      <c r="L28" s="23">
        <v>15.9</v>
      </c>
      <c r="M28" s="23">
        <v>15.9</v>
      </c>
      <c r="N28" s="23">
        <v>16.5</v>
      </c>
      <c r="O28" s="23">
        <v>16.399999999999999</v>
      </c>
      <c r="P28" s="23">
        <v>16.8</v>
      </c>
      <c r="Q28" s="23">
        <v>17</v>
      </c>
      <c r="R28" s="23">
        <v>17</v>
      </c>
      <c r="S28" s="23">
        <v>17.100000000000001</v>
      </c>
      <c r="T28" s="23">
        <v>17.2</v>
      </c>
      <c r="U28" s="23">
        <v>17.2</v>
      </c>
      <c r="V28" s="23">
        <v>17.3</v>
      </c>
      <c r="W28" s="23">
        <v>16.600000000000001</v>
      </c>
      <c r="X28" s="23">
        <v>16.8</v>
      </c>
    </row>
    <row r="29" spans="2:24">
      <c r="B29" s="24" t="s">
        <v>26</v>
      </c>
      <c r="C29" s="25">
        <v>5.9</v>
      </c>
      <c r="D29" s="25">
        <v>6.4</v>
      </c>
      <c r="E29" s="25">
        <v>6.3</v>
      </c>
      <c r="F29" s="25">
        <v>5.9</v>
      </c>
      <c r="G29" s="25">
        <v>5.7</v>
      </c>
      <c r="H29" s="25">
        <v>6.1</v>
      </c>
      <c r="I29" s="25">
        <v>6</v>
      </c>
      <c r="J29" s="25">
        <v>5.9</v>
      </c>
      <c r="K29" s="25">
        <v>5.8</v>
      </c>
      <c r="L29" s="25">
        <v>5.9</v>
      </c>
      <c r="M29" s="25">
        <v>5.9</v>
      </c>
      <c r="N29" s="25">
        <v>6.3</v>
      </c>
      <c r="O29" s="25">
        <v>6</v>
      </c>
      <c r="P29" s="25">
        <v>6.3</v>
      </c>
      <c r="Q29" s="25">
        <v>6.4</v>
      </c>
      <c r="R29" s="25">
        <v>6.4</v>
      </c>
      <c r="S29" s="25">
        <v>6.3</v>
      </c>
      <c r="T29" s="25">
        <v>6.3</v>
      </c>
      <c r="U29" s="25">
        <v>6.4</v>
      </c>
      <c r="V29" s="25">
        <v>6.1</v>
      </c>
      <c r="W29" s="25">
        <v>6.1</v>
      </c>
      <c r="X29" s="25">
        <v>6.1</v>
      </c>
    </row>
    <row r="30" spans="2:24">
      <c r="B30" s="24" t="s">
        <v>27</v>
      </c>
      <c r="C30" s="25">
        <v>3.7</v>
      </c>
      <c r="D30" s="25">
        <v>3.7</v>
      </c>
      <c r="E30" s="25">
        <v>3.8</v>
      </c>
      <c r="F30" s="25">
        <v>3.8</v>
      </c>
      <c r="G30" s="25">
        <v>3.8</v>
      </c>
      <c r="H30" s="25">
        <v>3.8</v>
      </c>
      <c r="I30" s="25">
        <v>3.9</v>
      </c>
      <c r="J30" s="25">
        <v>3.9</v>
      </c>
      <c r="K30" s="25">
        <v>4</v>
      </c>
      <c r="L30" s="25">
        <v>4</v>
      </c>
      <c r="M30" s="25">
        <v>4</v>
      </c>
      <c r="N30" s="25">
        <v>4</v>
      </c>
      <c r="O30" s="25">
        <v>4.2</v>
      </c>
      <c r="P30" s="25">
        <v>4.2</v>
      </c>
      <c r="Q30" s="25">
        <v>4.0999999999999996</v>
      </c>
      <c r="R30" s="25">
        <v>4.2</v>
      </c>
      <c r="S30" s="25">
        <v>4.3</v>
      </c>
      <c r="T30" s="25">
        <v>4.4000000000000004</v>
      </c>
      <c r="U30" s="25">
        <v>4.5999999999999996</v>
      </c>
      <c r="V30" s="25">
        <v>4.8</v>
      </c>
      <c r="W30" s="25">
        <v>4.5999999999999996</v>
      </c>
      <c r="X30" s="25">
        <v>4.7</v>
      </c>
    </row>
    <row r="31" spans="2:24">
      <c r="B31" s="24" t="s">
        <v>28</v>
      </c>
      <c r="C31" s="25">
        <v>6.6</v>
      </c>
      <c r="D31" s="25">
        <v>6.9</v>
      </c>
      <c r="E31" s="25">
        <v>6.7</v>
      </c>
      <c r="F31" s="25">
        <v>6.3</v>
      </c>
      <c r="G31" s="25">
        <v>6.1</v>
      </c>
      <c r="H31" s="25">
        <v>6.2</v>
      </c>
      <c r="I31" s="25">
        <v>6.1</v>
      </c>
      <c r="J31" s="25">
        <v>6.1</v>
      </c>
      <c r="K31" s="25">
        <v>6.2</v>
      </c>
      <c r="L31" s="25">
        <v>6.1</v>
      </c>
      <c r="M31" s="25">
        <v>6</v>
      </c>
      <c r="N31" s="25">
        <v>6.2</v>
      </c>
      <c r="O31" s="25">
        <v>6.2</v>
      </c>
      <c r="P31" s="25">
        <v>6.4</v>
      </c>
      <c r="Q31" s="25">
        <v>6.5</v>
      </c>
      <c r="R31" s="25">
        <v>6.4</v>
      </c>
      <c r="S31" s="25">
        <v>6.5</v>
      </c>
      <c r="T31" s="25">
        <v>6.5</v>
      </c>
      <c r="U31" s="25">
        <v>6.2</v>
      </c>
      <c r="V31" s="25">
        <v>6.5</v>
      </c>
      <c r="W31" s="25">
        <v>5.9</v>
      </c>
      <c r="X31" s="25">
        <v>5.9</v>
      </c>
    </row>
    <row r="32" spans="2:24">
      <c r="B32" s="22" t="s">
        <v>29</v>
      </c>
      <c r="C32" s="23">
        <v>8.6</v>
      </c>
      <c r="D32" s="23">
        <v>8.9</v>
      </c>
      <c r="E32" s="23">
        <v>8.9</v>
      </c>
      <c r="F32" s="23">
        <v>8.6</v>
      </c>
      <c r="G32" s="23">
        <v>8.4</v>
      </c>
      <c r="H32" s="23">
        <v>8.6</v>
      </c>
      <c r="I32" s="23">
        <v>8.9</v>
      </c>
      <c r="J32" s="23">
        <v>9.3000000000000007</v>
      </c>
      <c r="K32" s="23">
        <v>9.1</v>
      </c>
      <c r="L32" s="23">
        <v>9.1</v>
      </c>
      <c r="M32" s="23">
        <v>9.1999999999999993</v>
      </c>
      <c r="N32" s="23">
        <v>9.1</v>
      </c>
      <c r="O32" s="23">
        <v>9.4</v>
      </c>
      <c r="P32" s="23">
        <v>9.6999999999999993</v>
      </c>
      <c r="Q32" s="23">
        <v>10.1</v>
      </c>
      <c r="R32" s="23">
        <v>10</v>
      </c>
      <c r="S32" s="23">
        <v>9.9</v>
      </c>
      <c r="T32" s="23">
        <v>9.9</v>
      </c>
      <c r="U32" s="23">
        <v>10.4</v>
      </c>
      <c r="V32" s="23">
        <v>10.3</v>
      </c>
      <c r="W32" s="23">
        <v>10.6</v>
      </c>
      <c r="X32" s="23">
        <v>10.6</v>
      </c>
    </row>
    <row r="33" spans="2:24">
      <c r="B33" s="24" t="s">
        <v>30</v>
      </c>
      <c r="C33" s="25">
        <v>1.1000000000000001</v>
      </c>
      <c r="D33" s="25">
        <v>1.3</v>
      </c>
      <c r="E33" s="25">
        <v>1.2</v>
      </c>
      <c r="F33" s="25">
        <v>1.1000000000000001</v>
      </c>
      <c r="G33" s="25">
        <v>1.1000000000000001</v>
      </c>
      <c r="H33" s="25">
        <v>1.1000000000000001</v>
      </c>
      <c r="I33" s="25">
        <v>1.2</v>
      </c>
      <c r="J33" s="25">
        <v>1.2</v>
      </c>
      <c r="K33" s="25">
        <v>1.2</v>
      </c>
      <c r="L33" s="25">
        <v>1.3</v>
      </c>
      <c r="M33" s="25">
        <v>1.3</v>
      </c>
      <c r="N33" s="25">
        <v>1.3</v>
      </c>
      <c r="O33" s="25">
        <v>1.4</v>
      </c>
      <c r="P33" s="25">
        <v>1.4</v>
      </c>
      <c r="Q33" s="25">
        <v>1.5</v>
      </c>
      <c r="R33" s="25">
        <v>1.5</v>
      </c>
      <c r="S33" s="25">
        <v>1.5</v>
      </c>
      <c r="T33" s="25">
        <v>1.4</v>
      </c>
      <c r="U33" s="25">
        <v>1.6</v>
      </c>
      <c r="V33" s="25">
        <v>1.6</v>
      </c>
      <c r="W33" s="25">
        <v>1.7</v>
      </c>
      <c r="X33" s="25">
        <v>1.7</v>
      </c>
    </row>
    <row r="34" spans="2:24">
      <c r="B34" s="24" t="s">
        <v>31</v>
      </c>
      <c r="C34" s="25">
        <v>1.3</v>
      </c>
      <c r="D34" s="25">
        <v>1.6</v>
      </c>
      <c r="E34" s="25">
        <v>1.7</v>
      </c>
      <c r="F34" s="25">
        <v>1.6</v>
      </c>
      <c r="G34" s="25">
        <v>1.3</v>
      </c>
      <c r="H34" s="25">
        <v>1.4</v>
      </c>
      <c r="I34" s="25">
        <v>1.6</v>
      </c>
      <c r="J34" s="25">
        <v>1.6</v>
      </c>
      <c r="K34" s="25">
        <v>1.5</v>
      </c>
      <c r="L34" s="25">
        <v>1.6</v>
      </c>
      <c r="M34" s="25">
        <v>1.7</v>
      </c>
      <c r="N34" s="25">
        <v>1.7</v>
      </c>
      <c r="O34" s="25">
        <v>1.8</v>
      </c>
      <c r="P34" s="25">
        <v>1.8</v>
      </c>
      <c r="Q34" s="25">
        <v>2</v>
      </c>
      <c r="R34" s="25">
        <v>1.9</v>
      </c>
      <c r="S34" s="25">
        <v>2</v>
      </c>
      <c r="T34" s="25">
        <v>1.9</v>
      </c>
      <c r="U34" s="25">
        <v>2.2999999999999998</v>
      </c>
      <c r="V34" s="25">
        <v>2.6</v>
      </c>
      <c r="W34" s="25">
        <v>2.5</v>
      </c>
      <c r="X34" s="25">
        <v>2.5</v>
      </c>
    </row>
    <row r="35" spans="2:24">
      <c r="B35" s="24" t="s">
        <v>32</v>
      </c>
      <c r="C35" s="25">
        <v>2.6</v>
      </c>
      <c r="D35" s="25">
        <v>2.7</v>
      </c>
      <c r="E35" s="25">
        <v>2.6</v>
      </c>
      <c r="F35" s="25">
        <v>2.5</v>
      </c>
      <c r="G35" s="25">
        <v>2.5</v>
      </c>
      <c r="H35" s="25">
        <v>2.6</v>
      </c>
      <c r="I35" s="25">
        <v>2.7</v>
      </c>
      <c r="J35" s="25">
        <v>2.8</v>
      </c>
      <c r="K35" s="25">
        <v>2.7</v>
      </c>
      <c r="L35" s="25">
        <v>2.8</v>
      </c>
      <c r="M35" s="25">
        <v>2.9</v>
      </c>
      <c r="N35" s="25">
        <v>2.8</v>
      </c>
      <c r="O35" s="25">
        <v>2.9</v>
      </c>
      <c r="P35" s="25">
        <v>2.9</v>
      </c>
      <c r="Q35" s="25">
        <v>2.9</v>
      </c>
      <c r="R35" s="25">
        <v>2.9</v>
      </c>
      <c r="S35" s="25">
        <v>2.8</v>
      </c>
      <c r="T35" s="25">
        <v>2.8</v>
      </c>
      <c r="U35" s="25">
        <v>2.9</v>
      </c>
      <c r="V35" s="25">
        <v>3</v>
      </c>
      <c r="W35" s="25">
        <v>3.2</v>
      </c>
      <c r="X35" s="25">
        <v>3.1</v>
      </c>
    </row>
    <row r="36" spans="2:24">
      <c r="B36" s="28" t="s">
        <v>33</v>
      </c>
      <c r="C36" s="29">
        <v>3.6</v>
      </c>
      <c r="D36" s="29">
        <v>3.4</v>
      </c>
      <c r="E36" s="29">
        <v>3.4</v>
      </c>
      <c r="F36" s="29">
        <v>3.5</v>
      </c>
      <c r="G36" s="29">
        <v>3.5</v>
      </c>
      <c r="H36" s="29">
        <v>3.4</v>
      </c>
      <c r="I36" s="29">
        <v>3.5</v>
      </c>
      <c r="J36" s="29">
        <v>3.7</v>
      </c>
      <c r="K36" s="29">
        <v>3.7</v>
      </c>
      <c r="L36" s="29">
        <v>3.5</v>
      </c>
      <c r="M36" s="29">
        <v>3.4</v>
      </c>
      <c r="N36" s="29">
        <v>3.3</v>
      </c>
      <c r="O36" s="29">
        <v>3.4</v>
      </c>
      <c r="P36" s="29">
        <v>3.6</v>
      </c>
      <c r="Q36" s="29">
        <v>3.8</v>
      </c>
      <c r="R36" s="29">
        <v>3.7</v>
      </c>
      <c r="S36" s="29">
        <v>3.6</v>
      </c>
      <c r="T36" s="29">
        <v>3.7</v>
      </c>
      <c r="U36" s="29">
        <v>3.5</v>
      </c>
      <c r="V36" s="29">
        <v>3.2</v>
      </c>
      <c r="W36" s="29">
        <v>3.3</v>
      </c>
      <c r="X36" s="29">
        <v>3.3</v>
      </c>
    </row>
    <row r="37" spans="2:24">
      <c r="B37" s="48" t="s">
        <v>103</v>
      </c>
      <c r="C37" s="48"/>
      <c r="D37" s="48"/>
      <c r="E37" s="48"/>
      <c r="F37" s="48"/>
      <c r="G37" s="48"/>
      <c r="H37" s="48"/>
      <c r="I37" s="48"/>
      <c r="J37" s="48"/>
    </row>
    <row r="38" spans="2:24">
      <c r="B38" s="48" t="s">
        <v>104</v>
      </c>
      <c r="C38" s="48"/>
      <c r="D38" s="48"/>
      <c r="E38" s="48"/>
      <c r="F38" s="48"/>
      <c r="G38" s="48"/>
      <c r="H38" s="48"/>
      <c r="I38" s="48"/>
      <c r="J38" s="48"/>
    </row>
  </sheetData>
  <mergeCells count="1">
    <mergeCell ref="A1:A1048576"/>
  </mergeCells>
  <conditionalFormatting sqref="B4:X36">
    <cfRule type="expression" dxfId="9" priority="1">
      <formula>MOD(ROW(),2)=1</formula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73BCD5-EFE9-4A69-AC32-90D5A886338F}">
  <dimension ref="A1:X38"/>
  <sheetViews>
    <sheetView showGridLines="0" workbookViewId="0">
      <pane xSplit="2" ySplit="3" topLeftCell="G4" activePane="bottomRight" state="frozen"/>
      <selection sqref="A1:A1048576"/>
      <selection pane="topRight" sqref="A1:A1048576"/>
      <selection pane="bottomLeft" sqref="A1:A1048576"/>
      <selection pane="bottomRight" activeCell="X4" sqref="X4"/>
    </sheetView>
  </sheetViews>
  <sheetFormatPr defaultRowHeight="14.4"/>
  <cols>
    <col min="1" max="1" width="25.6640625" style="86" customWidth="1"/>
    <col min="2" max="2" width="20.6640625" customWidth="1"/>
    <col min="3" max="24" width="11.6640625" customWidth="1"/>
    <col min="43" max="43" width="12.44140625" bestFit="1" customWidth="1"/>
  </cols>
  <sheetData>
    <row r="1" spans="2:24" ht="17.399999999999999">
      <c r="B1" s="13" t="s">
        <v>126</v>
      </c>
      <c r="C1" s="13"/>
      <c r="D1" s="13"/>
      <c r="E1" s="13"/>
      <c r="F1" s="13"/>
      <c r="G1" s="13"/>
      <c r="H1" s="13"/>
      <c r="I1" s="13"/>
      <c r="J1" s="13"/>
    </row>
    <row r="3" spans="2:24" ht="41.4">
      <c r="B3" s="9" t="s">
        <v>0</v>
      </c>
      <c r="C3" s="8">
        <v>2002</v>
      </c>
      <c r="D3" s="8">
        <v>2003</v>
      </c>
      <c r="E3" s="8">
        <v>2004</v>
      </c>
      <c r="F3" s="8">
        <v>2005</v>
      </c>
      <c r="G3" s="8">
        <v>2006</v>
      </c>
      <c r="H3" s="8">
        <v>2007</v>
      </c>
      <c r="I3" s="8">
        <v>2008</v>
      </c>
      <c r="J3" s="8">
        <v>2009</v>
      </c>
      <c r="K3" s="8">
        <v>2010</v>
      </c>
      <c r="L3" s="8">
        <v>2011</v>
      </c>
      <c r="M3" s="8">
        <v>2012</v>
      </c>
      <c r="N3" s="8">
        <v>2013</v>
      </c>
      <c r="O3" s="8">
        <v>2014</v>
      </c>
      <c r="P3" s="8">
        <v>2015</v>
      </c>
      <c r="Q3" s="8">
        <v>2016</v>
      </c>
      <c r="R3" s="8">
        <v>2017</v>
      </c>
      <c r="S3" s="8">
        <v>2018</v>
      </c>
      <c r="T3" s="8">
        <v>2019</v>
      </c>
      <c r="U3" s="8">
        <v>2020</v>
      </c>
      <c r="V3" s="8">
        <v>2021</v>
      </c>
      <c r="W3" s="8">
        <v>2022</v>
      </c>
      <c r="X3" s="8">
        <v>2023</v>
      </c>
    </row>
    <row r="4" spans="2:24">
      <c r="B4" s="20" t="s">
        <v>1</v>
      </c>
      <c r="C4" s="27">
        <v>100</v>
      </c>
      <c r="D4" s="27">
        <v>101.14082893126985</v>
      </c>
      <c r="E4" s="27">
        <v>106.96650586816925</v>
      </c>
      <c r="F4" s="27">
        <v>110.39171379094121</v>
      </c>
      <c r="G4" s="27">
        <v>114.76542057294023</v>
      </c>
      <c r="H4" s="27">
        <v>121.73153375624392</v>
      </c>
      <c r="I4" s="27">
        <v>127.93277460240013</v>
      </c>
      <c r="J4" s="27">
        <v>127.77182062108254</v>
      </c>
      <c r="K4" s="27">
        <v>137.39077239836971</v>
      </c>
      <c r="L4" s="27">
        <v>142.85126296560117</v>
      </c>
      <c r="M4" s="27">
        <v>145.59568712410064</v>
      </c>
      <c r="N4" s="27">
        <v>149.97057933776844</v>
      </c>
      <c r="O4" s="27">
        <v>150.7263659066833</v>
      </c>
      <c r="P4" s="27">
        <v>145.38194505267302</v>
      </c>
      <c r="Q4" s="27">
        <v>140.61935333595409</v>
      </c>
      <c r="R4" s="27">
        <v>142.47956324504116</v>
      </c>
      <c r="S4" s="27">
        <v>145.02092385638795</v>
      </c>
      <c r="T4" s="27">
        <v>146.79130713312961</v>
      </c>
      <c r="U4" s="27">
        <v>141.9813100646918</v>
      </c>
      <c r="V4" s="27">
        <v>148.74331815617603</v>
      </c>
      <c r="W4" s="27">
        <v>153.23044942490043</v>
      </c>
      <c r="X4" s="27">
        <v>158.19765627864635</v>
      </c>
    </row>
    <row r="5" spans="2:24">
      <c r="B5" s="22" t="s">
        <v>2</v>
      </c>
      <c r="C5" s="23">
        <v>100</v>
      </c>
      <c r="D5" s="23">
        <v>105.82883554727921</v>
      </c>
      <c r="E5" s="23">
        <v>116.06939313784252</v>
      </c>
      <c r="F5" s="23">
        <v>122.50993907461778</v>
      </c>
      <c r="G5" s="23">
        <v>128.59130456783828</v>
      </c>
      <c r="H5" s="23">
        <v>133.50040625490001</v>
      </c>
      <c r="I5" s="23">
        <v>138.70498118727988</v>
      </c>
      <c r="J5" s="23">
        <v>138.71740895071261</v>
      </c>
      <c r="K5" s="23">
        <v>152.79063517378754</v>
      </c>
      <c r="L5" s="23">
        <v>162.74647006475169</v>
      </c>
      <c r="M5" s="23">
        <v>167.9891329616257</v>
      </c>
      <c r="N5" s="23">
        <v>172.93063898165622</v>
      </c>
      <c r="O5" s="23">
        <v>178.07314577773531</v>
      </c>
      <c r="P5" s="23">
        <v>173.47055132051906</v>
      </c>
      <c r="Q5" s="23">
        <v>165.49565632681595</v>
      </c>
      <c r="R5" s="23">
        <v>171.74833849562779</v>
      </c>
      <c r="S5" s="23">
        <v>177.57501781341145</v>
      </c>
      <c r="T5" s="23">
        <v>178.38904414461962</v>
      </c>
      <c r="U5" s="23">
        <v>175.59288436523289</v>
      </c>
      <c r="V5" s="23">
        <v>184.7512542618291</v>
      </c>
      <c r="W5" s="23">
        <v>188.4886898906596</v>
      </c>
      <c r="X5" s="23">
        <v>193.98435685747151</v>
      </c>
    </row>
    <row r="6" spans="2:24">
      <c r="B6" s="24" t="s">
        <v>3</v>
      </c>
      <c r="C6" s="25">
        <v>100</v>
      </c>
      <c r="D6" s="25">
        <v>103.2720534173459</v>
      </c>
      <c r="E6" s="25">
        <v>116.97230174832573</v>
      </c>
      <c r="F6" s="25">
        <v>118.55266377209443</v>
      </c>
      <c r="G6" s="25">
        <v>124.28861442967462</v>
      </c>
      <c r="H6" s="25">
        <v>132.84379464665022</v>
      </c>
      <c r="I6" s="25">
        <v>135.9510683365155</v>
      </c>
      <c r="J6" s="25">
        <v>145.594699534461</v>
      </c>
      <c r="K6" s="25">
        <v>162.80191715766071</v>
      </c>
      <c r="L6" s="25">
        <v>171.30881304156964</v>
      </c>
      <c r="M6" s="25">
        <v>177.0427787346072</v>
      </c>
      <c r="N6" s="25">
        <v>178.50373346906278</v>
      </c>
      <c r="O6" s="25">
        <v>185.15269737925382</v>
      </c>
      <c r="P6" s="25">
        <v>179.36339705139429</v>
      </c>
      <c r="Q6" s="25">
        <v>171.95038782345799</v>
      </c>
      <c r="R6" s="25">
        <v>181.22683069590465</v>
      </c>
      <c r="S6" s="25">
        <v>187.08727091714277</v>
      </c>
      <c r="T6" s="25">
        <v>188.99771561860706</v>
      </c>
      <c r="U6" s="25">
        <v>180.66002645057873</v>
      </c>
      <c r="V6" s="25">
        <v>189.06968685732193</v>
      </c>
      <c r="W6" s="25">
        <v>194.30843935691757</v>
      </c>
      <c r="X6" s="25">
        <v>196.82331484151263</v>
      </c>
    </row>
    <row r="7" spans="2:24">
      <c r="B7" s="24" t="s">
        <v>4</v>
      </c>
      <c r="C7" s="25">
        <v>100</v>
      </c>
      <c r="D7" s="25">
        <v>102.13432886611622</v>
      </c>
      <c r="E7" s="25">
        <v>115.94155155415646</v>
      </c>
      <c r="F7" s="25">
        <v>119.02717376259389</v>
      </c>
      <c r="G7" s="25">
        <v>127.6015907490859</v>
      </c>
      <c r="H7" s="25">
        <v>133.23557678376923</v>
      </c>
      <c r="I7" s="25">
        <v>141.43029934375727</v>
      </c>
      <c r="J7" s="25">
        <v>145.03406033132222</v>
      </c>
      <c r="K7" s="25">
        <v>155.56874687677703</v>
      </c>
      <c r="L7" s="25">
        <v>162.22972450438692</v>
      </c>
      <c r="M7" s="25">
        <v>172.25782798775768</v>
      </c>
      <c r="N7" s="25">
        <v>176.18606255130601</v>
      </c>
      <c r="O7" s="25">
        <v>183.9486093713376</v>
      </c>
      <c r="P7" s="25">
        <v>181.18808334718418</v>
      </c>
      <c r="Q7" s="25">
        <v>176.81054518208788</v>
      </c>
      <c r="R7" s="25">
        <v>177.15818957680597</v>
      </c>
      <c r="S7" s="25">
        <v>178.09624609776515</v>
      </c>
      <c r="T7" s="25">
        <v>178.49721230891234</v>
      </c>
      <c r="U7" s="25">
        <v>171.03788276840652</v>
      </c>
      <c r="V7" s="25">
        <v>182.56768223506941</v>
      </c>
      <c r="W7" s="25">
        <v>193.4840258808641</v>
      </c>
      <c r="X7" s="25">
        <v>221.98920877218555</v>
      </c>
    </row>
    <row r="8" spans="2:24">
      <c r="B8" s="24" t="s">
        <v>5</v>
      </c>
      <c r="C8" s="25">
        <v>100</v>
      </c>
      <c r="D8" s="25">
        <v>104.95525701744108</v>
      </c>
      <c r="E8" s="25">
        <v>116.06011961909812</v>
      </c>
      <c r="F8" s="25">
        <v>126.54055079093098</v>
      </c>
      <c r="G8" s="25">
        <v>129.33741367207548</v>
      </c>
      <c r="H8" s="25">
        <v>135.42755003239662</v>
      </c>
      <c r="I8" s="25">
        <v>138.79926270544084</v>
      </c>
      <c r="J8" s="25">
        <v>138.55061833146266</v>
      </c>
      <c r="K8" s="25">
        <v>152.17413071847898</v>
      </c>
      <c r="L8" s="25">
        <v>167.92678221931266</v>
      </c>
      <c r="M8" s="25">
        <v>170.22366532988323</v>
      </c>
      <c r="N8" s="25">
        <v>177.65610360651294</v>
      </c>
      <c r="O8" s="25">
        <v>178.08166664504776</v>
      </c>
      <c r="P8" s="25">
        <v>168.39130979056804</v>
      </c>
      <c r="Q8" s="25">
        <v>156.9274853048158</v>
      </c>
      <c r="R8" s="25">
        <v>165.10819635834389</v>
      </c>
      <c r="S8" s="25">
        <v>173.5087294794703</v>
      </c>
      <c r="T8" s="25">
        <v>177.41753749438305</v>
      </c>
      <c r="U8" s="25">
        <v>174.41600267289917</v>
      </c>
      <c r="V8" s="25">
        <v>184.10983926417342</v>
      </c>
      <c r="W8" s="25">
        <v>190.13321630760419</v>
      </c>
      <c r="X8" s="25">
        <v>194.03700665912356</v>
      </c>
    </row>
    <row r="9" spans="2:24">
      <c r="B9" s="24" t="s">
        <v>6</v>
      </c>
      <c r="C9" s="25">
        <v>100</v>
      </c>
      <c r="D9" s="25">
        <v>101.90786149678435</v>
      </c>
      <c r="E9" s="25">
        <v>108.73837642015611</v>
      </c>
      <c r="F9" s="25">
        <v>116.67716394399059</v>
      </c>
      <c r="G9" s="25">
        <v>127.55349539222773</v>
      </c>
      <c r="H9" s="25">
        <v>125.16430797697633</v>
      </c>
      <c r="I9" s="25">
        <v>133.47604100518731</v>
      </c>
      <c r="J9" s="25">
        <v>141.07637197993864</v>
      </c>
      <c r="K9" s="25">
        <v>153.57800605537409</v>
      </c>
      <c r="L9" s="25">
        <v>158.51008363503001</v>
      </c>
      <c r="M9" s="25">
        <v>166.15346756681072</v>
      </c>
      <c r="N9" s="25">
        <v>175.29320427653846</v>
      </c>
      <c r="O9" s="25">
        <v>179.66386924398262</v>
      </c>
      <c r="P9" s="25">
        <v>179.13588508431695</v>
      </c>
      <c r="Q9" s="25">
        <v>179.49181734860639</v>
      </c>
      <c r="R9" s="25">
        <v>183.88663368398457</v>
      </c>
      <c r="S9" s="25">
        <v>192.65492553838138</v>
      </c>
      <c r="T9" s="25">
        <v>199.99050509709161</v>
      </c>
      <c r="U9" s="25">
        <v>200.23680951561133</v>
      </c>
      <c r="V9" s="25">
        <v>217.09039683201516</v>
      </c>
      <c r="W9" s="25">
        <v>241.58378056401352</v>
      </c>
      <c r="X9" s="25">
        <v>251.62846359620016</v>
      </c>
    </row>
    <row r="10" spans="2:24">
      <c r="B10" s="24" t="s">
        <v>7</v>
      </c>
      <c r="C10" s="25">
        <v>100</v>
      </c>
      <c r="D10" s="25">
        <v>107.10839031090293</v>
      </c>
      <c r="E10" s="25">
        <v>116.11305967061142</v>
      </c>
      <c r="F10" s="25">
        <v>121.02098176198366</v>
      </c>
      <c r="G10" s="25">
        <v>129.12616120827633</v>
      </c>
      <c r="H10" s="25">
        <v>132.01291828969244</v>
      </c>
      <c r="I10" s="25">
        <v>138.26835951920984</v>
      </c>
      <c r="J10" s="25">
        <v>133.55221062130002</v>
      </c>
      <c r="K10" s="25">
        <v>145.53370785439498</v>
      </c>
      <c r="L10" s="25">
        <v>151.92449545263094</v>
      </c>
      <c r="M10" s="25">
        <v>156.76925247548874</v>
      </c>
      <c r="N10" s="25">
        <v>160.7541642761895</v>
      </c>
      <c r="O10" s="25">
        <v>167.27993337716856</v>
      </c>
      <c r="P10" s="25">
        <v>165.78611971255654</v>
      </c>
      <c r="Q10" s="25">
        <v>159.23111993748407</v>
      </c>
      <c r="R10" s="25">
        <v>164.34815169336113</v>
      </c>
      <c r="S10" s="25">
        <v>169.23562828469443</v>
      </c>
      <c r="T10" s="25">
        <v>165.32209618891562</v>
      </c>
      <c r="U10" s="25">
        <v>165.02945755852929</v>
      </c>
      <c r="V10" s="25">
        <v>171.6860868910978</v>
      </c>
      <c r="W10" s="25">
        <v>170.49799162009921</v>
      </c>
      <c r="X10" s="25">
        <v>172.85646438747804</v>
      </c>
    </row>
    <row r="11" spans="2:24">
      <c r="B11" s="24" t="s">
        <v>8</v>
      </c>
      <c r="C11" s="25">
        <v>100</v>
      </c>
      <c r="D11" s="25">
        <v>107.89524694367776</v>
      </c>
      <c r="E11" s="25">
        <v>114.88470010436025</v>
      </c>
      <c r="F11" s="25">
        <v>122.09552194855162</v>
      </c>
      <c r="G11" s="25">
        <v>130.56976182593587</v>
      </c>
      <c r="H11" s="25">
        <v>136.35399991059762</v>
      </c>
      <c r="I11" s="25">
        <v>140.49201070115782</v>
      </c>
      <c r="J11" s="25">
        <v>143.77637529784758</v>
      </c>
      <c r="K11" s="25">
        <v>156.6387952460741</v>
      </c>
      <c r="L11" s="25">
        <v>162.27208485400101</v>
      </c>
      <c r="M11" s="25">
        <v>177.24209790661564</v>
      </c>
      <c r="N11" s="25">
        <v>183.27238527448316</v>
      </c>
      <c r="O11" s="25">
        <v>186.3266678722797</v>
      </c>
      <c r="P11" s="25">
        <v>176.14837994334951</v>
      </c>
      <c r="Q11" s="25">
        <v>167.62289482412828</v>
      </c>
      <c r="R11" s="25">
        <v>170.52605215053944</v>
      </c>
      <c r="S11" s="25">
        <v>174.46467760308806</v>
      </c>
      <c r="T11" s="25">
        <v>178.49592875795517</v>
      </c>
      <c r="U11" s="25">
        <v>172.65844108047551</v>
      </c>
      <c r="V11" s="25">
        <v>181.31018444844682</v>
      </c>
      <c r="W11" s="25">
        <v>189.03651985869814</v>
      </c>
      <c r="X11" s="25">
        <v>194.5300229991804</v>
      </c>
    </row>
    <row r="12" spans="2:24">
      <c r="B12" s="24" t="s">
        <v>9</v>
      </c>
      <c r="C12" s="25">
        <v>100</v>
      </c>
      <c r="D12" s="25">
        <v>109.26837306783186</v>
      </c>
      <c r="E12" s="25">
        <v>117.67202876360241</v>
      </c>
      <c r="F12" s="25">
        <v>122.64903637522615</v>
      </c>
      <c r="G12" s="25">
        <v>127.59867514022352</v>
      </c>
      <c r="H12" s="25">
        <v>134.3502810944745</v>
      </c>
      <c r="I12" s="25">
        <v>142.43509492714031</v>
      </c>
      <c r="J12" s="25">
        <v>146.56981499826014</v>
      </c>
      <c r="K12" s="25">
        <v>171.37345173991747</v>
      </c>
      <c r="L12" s="25">
        <v>186.47444618656169</v>
      </c>
      <c r="M12" s="25">
        <v>196.1582256219844</v>
      </c>
      <c r="N12" s="25">
        <v>200.54753619196748</v>
      </c>
      <c r="O12" s="25">
        <v>212.97242139861635</v>
      </c>
      <c r="P12" s="25">
        <v>212.09878813125371</v>
      </c>
      <c r="Q12" s="25">
        <v>203.42558281997242</v>
      </c>
      <c r="R12" s="25">
        <v>209.8016425305058</v>
      </c>
      <c r="S12" s="25">
        <v>214.13976886774674</v>
      </c>
      <c r="T12" s="25">
        <v>225.31985038645493</v>
      </c>
      <c r="U12" s="25">
        <v>218.68567746406819</v>
      </c>
      <c r="V12" s="25">
        <v>238.70071431691491</v>
      </c>
      <c r="W12" s="25">
        <v>253.1148453162993</v>
      </c>
      <c r="X12" s="25">
        <v>273.08657610511722</v>
      </c>
    </row>
    <row r="13" spans="2:24">
      <c r="B13" s="22" t="s">
        <v>10</v>
      </c>
      <c r="C13" s="23">
        <v>100</v>
      </c>
      <c r="D13" s="23">
        <v>101.5854184861624</v>
      </c>
      <c r="E13" s="23">
        <v>108.35863867910732</v>
      </c>
      <c r="F13" s="23">
        <v>112.51997603987967</v>
      </c>
      <c r="G13" s="23">
        <v>117.68297760499244</v>
      </c>
      <c r="H13" s="23">
        <v>123.20099365058701</v>
      </c>
      <c r="I13" s="23">
        <v>129.82295728381416</v>
      </c>
      <c r="J13" s="23">
        <v>131.14549499438772</v>
      </c>
      <c r="K13" s="23">
        <v>139.81661210980533</v>
      </c>
      <c r="L13" s="23">
        <v>145.49691825464379</v>
      </c>
      <c r="M13" s="23">
        <v>149.83311781728722</v>
      </c>
      <c r="N13" s="23">
        <v>154.42531563280562</v>
      </c>
      <c r="O13" s="23">
        <v>158.77703936655411</v>
      </c>
      <c r="P13" s="23">
        <v>153.45499411493103</v>
      </c>
      <c r="Q13" s="23">
        <v>146.47675391047832</v>
      </c>
      <c r="R13" s="23">
        <v>148.89013790761265</v>
      </c>
      <c r="S13" s="23">
        <v>151.57054518093514</v>
      </c>
      <c r="T13" s="23">
        <v>153.34836420170066</v>
      </c>
      <c r="U13" s="23">
        <v>147.02358108720261</v>
      </c>
      <c r="V13" s="23">
        <v>153.38861883384328</v>
      </c>
      <c r="W13" s="23">
        <v>158.84108346720558</v>
      </c>
      <c r="X13" s="23">
        <v>163.39507129053499</v>
      </c>
    </row>
    <row r="14" spans="2:24">
      <c r="B14" s="24" t="s">
        <v>11</v>
      </c>
      <c r="C14" s="25">
        <v>100</v>
      </c>
      <c r="D14" s="25">
        <v>105.02776347787889</v>
      </c>
      <c r="E14" s="25">
        <v>112.57821296653658</v>
      </c>
      <c r="F14" s="25">
        <v>119.22713942630646</v>
      </c>
      <c r="G14" s="25">
        <v>123.48100180157964</v>
      </c>
      <c r="H14" s="25">
        <v>132.13831925044377</v>
      </c>
      <c r="I14" s="25">
        <v>138.70301426235949</v>
      </c>
      <c r="J14" s="25">
        <v>139.56690286198003</v>
      </c>
      <c r="K14" s="25">
        <v>150.98255815073341</v>
      </c>
      <c r="L14" s="25">
        <v>160.86324054910517</v>
      </c>
      <c r="M14" s="25">
        <v>167.71884937547264</v>
      </c>
      <c r="N14" s="25">
        <v>177.02823246836167</v>
      </c>
      <c r="O14" s="25">
        <v>183.99610767652763</v>
      </c>
      <c r="P14" s="25">
        <v>176.47101597718213</v>
      </c>
      <c r="Q14" s="25">
        <v>166.57748646068808</v>
      </c>
      <c r="R14" s="25">
        <v>175.45074636560778</v>
      </c>
      <c r="S14" s="25">
        <v>180.47055805935793</v>
      </c>
      <c r="T14" s="25">
        <v>181.69512015591403</v>
      </c>
      <c r="U14" s="25">
        <v>178.20404236006218</v>
      </c>
      <c r="V14" s="25">
        <v>189.31218356088803</v>
      </c>
      <c r="W14" s="25">
        <v>195.82074973091028</v>
      </c>
      <c r="X14" s="25">
        <v>202.77760114507976</v>
      </c>
    </row>
    <row r="15" spans="2:24">
      <c r="B15" s="24" t="s">
        <v>12</v>
      </c>
      <c r="C15" s="25">
        <v>100</v>
      </c>
      <c r="D15" s="25">
        <v>105.65797656352601</v>
      </c>
      <c r="E15" s="25">
        <v>113.78936749122694</v>
      </c>
      <c r="F15" s="25">
        <v>118.28287096594609</v>
      </c>
      <c r="G15" s="25">
        <v>124.90346598980229</v>
      </c>
      <c r="H15" s="25">
        <v>131.62411461907575</v>
      </c>
      <c r="I15" s="25">
        <v>139.84475155262209</v>
      </c>
      <c r="J15" s="25">
        <v>148.63003158473811</v>
      </c>
      <c r="K15" s="25">
        <v>154.92043655562642</v>
      </c>
      <c r="L15" s="25">
        <v>162.94790562599132</v>
      </c>
      <c r="M15" s="25">
        <v>172.96584198810521</v>
      </c>
      <c r="N15" s="25">
        <v>176.98046992770273</v>
      </c>
      <c r="O15" s="25">
        <v>186.43896032213004</v>
      </c>
      <c r="P15" s="25">
        <v>184.35438634989487</v>
      </c>
      <c r="Q15" s="25">
        <v>172.70747973811513</v>
      </c>
      <c r="R15" s="25">
        <v>186.06706315823729</v>
      </c>
      <c r="S15" s="25">
        <v>190.00005864450492</v>
      </c>
      <c r="T15" s="25">
        <v>188.91052282140265</v>
      </c>
      <c r="U15" s="25">
        <v>182.26968148286787</v>
      </c>
      <c r="V15" s="25">
        <v>193.50823498098549</v>
      </c>
      <c r="W15" s="25">
        <v>205.43517868881767</v>
      </c>
      <c r="X15" s="25">
        <v>211.78679753576733</v>
      </c>
    </row>
    <row r="16" spans="2:24">
      <c r="B16" s="24" t="s">
        <v>13</v>
      </c>
      <c r="C16" s="25">
        <v>100</v>
      </c>
      <c r="D16" s="25">
        <v>101.29947950377252</v>
      </c>
      <c r="E16" s="25">
        <v>106.54072367347422</v>
      </c>
      <c r="F16" s="25">
        <v>109.18732271606103</v>
      </c>
      <c r="G16" s="25">
        <v>118.12515380963337</v>
      </c>
      <c r="H16" s="25">
        <v>121.74393238092314</v>
      </c>
      <c r="I16" s="25">
        <v>131.32787848361542</v>
      </c>
      <c r="J16" s="25">
        <v>131.81530976649495</v>
      </c>
      <c r="K16" s="25">
        <v>140.71420653956835</v>
      </c>
      <c r="L16" s="25">
        <v>146.18609651368891</v>
      </c>
      <c r="M16" s="25">
        <v>148.57113834395562</v>
      </c>
      <c r="N16" s="25">
        <v>156.0938057854186</v>
      </c>
      <c r="O16" s="25">
        <v>162.62307476532098</v>
      </c>
      <c r="P16" s="25">
        <v>157.0676829185592</v>
      </c>
      <c r="Q16" s="25">
        <v>150.6608683061219</v>
      </c>
      <c r="R16" s="25">
        <v>152.90712404295689</v>
      </c>
      <c r="S16" s="25">
        <v>155.11932023978184</v>
      </c>
      <c r="T16" s="25">
        <v>158.36686520024915</v>
      </c>
      <c r="U16" s="25">
        <v>149.31156782721735</v>
      </c>
      <c r="V16" s="25">
        <v>156.41529496590101</v>
      </c>
      <c r="W16" s="25">
        <v>161.20787112902184</v>
      </c>
      <c r="X16" s="25">
        <v>166.10743607875517</v>
      </c>
    </row>
    <row r="17" spans="2:24">
      <c r="B17" s="24" t="s">
        <v>14</v>
      </c>
      <c r="C17" s="25">
        <v>100</v>
      </c>
      <c r="D17" s="25">
        <v>102.4228222953858</v>
      </c>
      <c r="E17" s="25">
        <v>106.58721720978757</v>
      </c>
      <c r="F17" s="25">
        <v>109.10194102163236</v>
      </c>
      <c r="G17" s="25">
        <v>112.41464798048661</v>
      </c>
      <c r="H17" s="25">
        <v>115.74658671374299</v>
      </c>
      <c r="I17" s="25">
        <v>120.75147047245831</v>
      </c>
      <c r="J17" s="25">
        <v>122.23039063354427</v>
      </c>
      <c r="K17" s="25">
        <v>127.30095699094055</v>
      </c>
      <c r="L17" s="25">
        <v>134.14529754951982</v>
      </c>
      <c r="M17" s="25">
        <v>134.91455072250221</v>
      </c>
      <c r="N17" s="25">
        <v>140.92979529291151</v>
      </c>
      <c r="O17" s="25">
        <v>143.16548440350431</v>
      </c>
      <c r="P17" s="25">
        <v>140.3071970198539</v>
      </c>
      <c r="Q17" s="25">
        <v>134.6659096797589</v>
      </c>
      <c r="R17" s="25">
        <v>135.37283662050373</v>
      </c>
      <c r="S17" s="25">
        <v>137.75942562386697</v>
      </c>
      <c r="T17" s="25">
        <v>139.66471054897025</v>
      </c>
      <c r="U17" s="25">
        <v>132.7505155686022</v>
      </c>
      <c r="V17" s="25">
        <v>139.57745690021562</v>
      </c>
      <c r="W17" s="25">
        <v>145.23074578086553</v>
      </c>
      <c r="X17" s="25">
        <v>151.351213568524</v>
      </c>
    </row>
    <row r="18" spans="2:24">
      <c r="B18" s="24" t="s">
        <v>15</v>
      </c>
      <c r="C18" s="25">
        <v>100</v>
      </c>
      <c r="D18" s="25">
        <v>105.1899894968136</v>
      </c>
      <c r="E18" s="25">
        <v>108.88343508044866</v>
      </c>
      <c r="F18" s="25">
        <v>111.81949888909656</v>
      </c>
      <c r="G18" s="25">
        <v>120.38052597509623</v>
      </c>
      <c r="H18" s="25">
        <v>123.03104182687639</v>
      </c>
      <c r="I18" s="25">
        <v>128.62359513805683</v>
      </c>
      <c r="J18" s="25">
        <v>130.44403584910691</v>
      </c>
      <c r="K18" s="25">
        <v>144.10912528301719</v>
      </c>
      <c r="L18" s="25">
        <v>152.25236890219463</v>
      </c>
      <c r="M18" s="25">
        <v>158.5127894188314</v>
      </c>
      <c r="N18" s="25">
        <v>167.67934768958443</v>
      </c>
      <c r="O18" s="25">
        <v>172.51762399997017</v>
      </c>
      <c r="P18" s="25">
        <v>167.92841416708401</v>
      </c>
      <c r="Q18" s="25">
        <v>162.76245458614713</v>
      </c>
      <c r="R18" s="25">
        <v>162.65409796199648</v>
      </c>
      <c r="S18" s="25">
        <v>164.51786194859397</v>
      </c>
      <c r="T18" s="25">
        <v>165.53324541063265</v>
      </c>
      <c r="U18" s="25">
        <v>158.83833570370763</v>
      </c>
      <c r="V18" s="25">
        <v>168.14945351852526</v>
      </c>
      <c r="W18" s="25">
        <v>177.63147666543918</v>
      </c>
      <c r="X18" s="25">
        <v>182.92536704882417</v>
      </c>
    </row>
    <row r="19" spans="2:24">
      <c r="B19" s="24" t="s">
        <v>16</v>
      </c>
      <c r="C19" s="25">
        <v>100</v>
      </c>
      <c r="D19" s="25">
        <v>97.256654067331354</v>
      </c>
      <c r="E19" s="25">
        <v>102.25615518175633</v>
      </c>
      <c r="F19" s="25">
        <v>106.65121373832476</v>
      </c>
      <c r="G19" s="25">
        <v>111.87395762934209</v>
      </c>
      <c r="H19" s="25">
        <v>117.85991816535248</v>
      </c>
      <c r="I19" s="25">
        <v>123.6183899495737</v>
      </c>
      <c r="J19" s="25">
        <v>125.60021533487453</v>
      </c>
      <c r="K19" s="25">
        <v>134.67356825625268</v>
      </c>
      <c r="L19" s="25">
        <v>140.78168958516545</v>
      </c>
      <c r="M19" s="25">
        <v>146.32184532790063</v>
      </c>
      <c r="N19" s="25">
        <v>150.5165110466356</v>
      </c>
      <c r="O19" s="25">
        <v>153.40020776270552</v>
      </c>
      <c r="P19" s="25">
        <v>146.94422034426816</v>
      </c>
      <c r="Q19" s="25">
        <v>142.68322241311452</v>
      </c>
      <c r="R19" s="25">
        <v>145.6665916359824</v>
      </c>
      <c r="S19" s="25">
        <v>148.46478706495699</v>
      </c>
      <c r="T19" s="25">
        <v>150.05591959595131</v>
      </c>
      <c r="U19" s="25">
        <v>143.92119229832397</v>
      </c>
      <c r="V19" s="25">
        <v>148.17272083233124</v>
      </c>
      <c r="W19" s="25">
        <v>151.13138176064163</v>
      </c>
      <c r="X19" s="25">
        <v>154.75824887830703</v>
      </c>
    </row>
    <row r="20" spans="2:24">
      <c r="B20" s="24" t="s">
        <v>17</v>
      </c>
      <c r="C20" s="25">
        <v>100</v>
      </c>
      <c r="D20" s="25">
        <v>98.85383894380648</v>
      </c>
      <c r="E20" s="25">
        <v>104.81329597155526</v>
      </c>
      <c r="F20" s="25">
        <v>108.54395353939378</v>
      </c>
      <c r="G20" s="25">
        <v>111.62412667514214</v>
      </c>
      <c r="H20" s="25">
        <v>117.47341608767239</v>
      </c>
      <c r="I20" s="25">
        <v>125.47020861520103</v>
      </c>
      <c r="J20" s="25">
        <v>126.67682361172561</v>
      </c>
      <c r="K20" s="25">
        <v>133.43594784635849</v>
      </c>
      <c r="L20" s="25">
        <v>139.64368102270478</v>
      </c>
      <c r="M20" s="25">
        <v>142.500808758489</v>
      </c>
      <c r="N20" s="25">
        <v>143.04459177306708</v>
      </c>
      <c r="O20" s="25">
        <v>149.8618086722399</v>
      </c>
      <c r="P20" s="25">
        <v>145.55288295921636</v>
      </c>
      <c r="Q20" s="25">
        <v>143.59289500204358</v>
      </c>
      <c r="R20" s="25">
        <v>148.37466957938523</v>
      </c>
      <c r="S20" s="25">
        <v>150.02695809844471</v>
      </c>
      <c r="T20" s="25">
        <v>152.94766248249917</v>
      </c>
      <c r="U20" s="25">
        <v>146.48368404012919</v>
      </c>
      <c r="V20" s="25">
        <v>155.73780603893908</v>
      </c>
      <c r="W20" s="25">
        <v>160.6974468346705</v>
      </c>
      <c r="X20" s="25">
        <v>166.38147810039138</v>
      </c>
    </row>
    <row r="21" spans="2:24">
      <c r="B21" s="24" t="s">
        <v>18</v>
      </c>
      <c r="C21" s="25">
        <v>100</v>
      </c>
      <c r="D21" s="25">
        <v>102.57057697006799</v>
      </c>
      <c r="E21" s="25">
        <v>109.20182255232302</v>
      </c>
      <c r="F21" s="25">
        <v>113.8961322562709</v>
      </c>
      <c r="G21" s="25">
        <v>118.78967802689691</v>
      </c>
      <c r="H21" s="25">
        <v>126.2256254691147</v>
      </c>
      <c r="I21" s="25">
        <v>129.53210230798888</v>
      </c>
      <c r="J21" s="25">
        <v>135.11118939636759</v>
      </c>
      <c r="K21" s="25">
        <v>142.89756390598606</v>
      </c>
      <c r="L21" s="25">
        <v>149.82310037762917</v>
      </c>
      <c r="M21" s="25">
        <v>152.05973316708474</v>
      </c>
      <c r="N21" s="25">
        <v>153.56062409059993</v>
      </c>
      <c r="O21" s="25">
        <v>154.24777471556658</v>
      </c>
      <c r="P21" s="25">
        <v>149.1682338263883</v>
      </c>
      <c r="Q21" s="25">
        <v>141.44264521559816</v>
      </c>
      <c r="R21" s="25">
        <v>139.83636647578646</v>
      </c>
      <c r="S21" s="25">
        <v>137.33629125926529</v>
      </c>
      <c r="T21" s="25">
        <v>142.24952967330611</v>
      </c>
      <c r="U21" s="25">
        <v>140.82719977018567</v>
      </c>
      <c r="V21" s="25">
        <v>146.88807728936939</v>
      </c>
      <c r="W21" s="25">
        <v>148.72622529803735</v>
      </c>
      <c r="X21" s="25">
        <v>153.3637233627633</v>
      </c>
    </row>
    <row r="22" spans="2:24">
      <c r="B22" s="24" t="s">
        <v>19</v>
      </c>
      <c r="C22" s="25">
        <v>100</v>
      </c>
      <c r="D22" s="25">
        <v>102.34154782941695</v>
      </c>
      <c r="E22" s="25">
        <v>111.98220760029444</v>
      </c>
      <c r="F22" s="25">
        <v>116.62928279240386</v>
      </c>
      <c r="G22" s="25">
        <v>120.13248868498654</v>
      </c>
      <c r="H22" s="25">
        <v>125.9739219035358</v>
      </c>
      <c r="I22" s="25">
        <v>132.42893779160224</v>
      </c>
      <c r="J22" s="25">
        <v>132.05740791634958</v>
      </c>
      <c r="K22" s="25">
        <v>140.13153033082958</v>
      </c>
      <c r="L22" s="25">
        <v>143.01641715767789</v>
      </c>
      <c r="M22" s="25">
        <v>147.24709449006428</v>
      </c>
      <c r="N22" s="25">
        <v>149.20801962327113</v>
      </c>
      <c r="O22" s="25">
        <v>152.6498534585771</v>
      </c>
      <c r="P22" s="25">
        <v>147.40956364730607</v>
      </c>
      <c r="Q22" s="25">
        <v>138.27460917921533</v>
      </c>
      <c r="R22" s="25">
        <v>138.2804692487347</v>
      </c>
      <c r="S22" s="25">
        <v>141.52506170633993</v>
      </c>
      <c r="T22" s="25">
        <v>142.64319138093833</v>
      </c>
      <c r="U22" s="25">
        <v>136.40368794343192</v>
      </c>
      <c r="V22" s="25">
        <v>140.50725975796826</v>
      </c>
      <c r="W22" s="25">
        <v>146.43277595429203</v>
      </c>
      <c r="X22" s="25">
        <v>149.77383686050712</v>
      </c>
    </row>
    <row r="23" spans="2:24">
      <c r="B23" s="22" t="s">
        <v>20</v>
      </c>
      <c r="C23" s="23">
        <v>100</v>
      </c>
      <c r="D23" s="23">
        <v>99.876346360741223</v>
      </c>
      <c r="E23" s="23">
        <v>105.23660258453664</v>
      </c>
      <c r="F23" s="23">
        <v>109.16250943658632</v>
      </c>
      <c r="G23" s="23">
        <v>113.63156619452492</v>
      </c>
      <c r="H23" s="23">
        <v>120.75333411546323</v>
      </c>
      <c r="I23" s="23">
        <v>127.53311008382886</v>
      </c>
      <c r="J23" s="23">
        <v>126.82808292236325</v>
      </c>
      <c r="K23" s="23">
        <v>136.43161512160387</v>
      </c>
      <c r="L23" s="23">
        <v>141.21172985243675</v>
      </c>
      <c r="M23" s="23">
        <v>143.75118879886699</v>
      </c>
      <c r="N23" s="23">
        <v>146.57649019344097</v>
      </c>
      <c r="O23" s="23">
        <v>145.9029480355469</v>
      </c>
      <c r="P23" s="23">
        <v>140.3818305511852</v>
      </c>
      <c r="Q23" s="23">
        <v>135.85954314643232</v>
      </c>
      <c r="R23" s="23">
        <v>136.0805851400446</v>
      </c>
      <c r="S23" s="23">
        <v>138.00588183088701</v>
      </c>
      <c r="T23" s="23">
        <v>139.38721828541321</v>
      </c>
      <c r="U23" s="23">
        <v>134.78806810897277</v>
      </c>
      <c r="V23" s="23">
        <v>141.30614845466803</v>
      </c>
      <c r="W23" s="23">
        <v>146.10467983401495</v>
      </c>
      <c r="X23" s="23">
        <v>150.06048207051964</v>
      </c>
    </row>
    <row r="24" spans="2:24">
      <c r="B24" s="24" t="s">
        <v>21</v>
      </c>
      <c r="C24" s="25">
        <v>100</v>
      </c>
      <c r="D24" s="25">
        <v>102.12688092169432</v>
      </c>
      <c r="E24" s="25">
        <v>108.13907995202484</v>
      </c>
      <c r="F24" s="25">
        <v>112.48779179159536</v>
      </c>
      <c r="G24" s="25">
        <v>116.88565345105219</v>
      </c>
      <c r="H24" s="25">
        <v>123.34348630528378</v>
      </c>
      <c r="I24" s="25">
        <v>129.11455114494441</v>
      </c>
      <c r="J24" s="25">
        <v>124.05042888408448</v>
      </c>
      <c r="K24" s="25">
        <v>135.31927771423787</v>
      </c>
      <c r="L24" s="25">
        <v>138.67570263185095</v>
      </c>
      <c r="M24" s="25">
        <v>143.2878980396984</v>
      </c>
      <c r="N24" s="25">
        <v>143.95598555134796</v>
      </c>
      <c r="O24" s="25">
        <v>142.94751986586488</v>
      </c>
      <c r="P24" s="25">
        <v>136.85280499324821</v>
      </c>
      <c r="Q24" s="25">
        <v>134.12244882185581</v>
      </c>
      <c r="R24" s="25">
        <v>136.35542309975003</v>
      </c>
      <c r="S24" s="25">
        <v>138.16354342048308</v>
      </c>
      <c r="T24" s="25">
        <v>138.15715711540128</v>
      </c>
      <c r="U24" s="25">
        <v>134.02697550142778</v>
      </c>
      <c r="V24" s="25">
        <v>141.70627269268076</v>
      </c>
      <c r="W24" s="25">
        <v>145.93765880916442</v>
      </c>
      <c r="X24" s="25">
        <v>150.89195560538306</v>
      </c>
    </row>
    <row r="25" spans="2:24">
      <c r="B25" s="26" t="s">
        <v>22</v>
      </c>
      <c r="C25" s="27">
        <v>100</v>
      </c>
      <c r="D25" s="27">
        <v>102.93659944438365</v>
      </c>
      <c r="E25" s="27">
        <v>107.32855804263149</v>
      </c>
      <c r="F25" s="27">
        <v>111.12957221178632</v>
      </c>
      <c r="G25" s="27">
        <v>120.60621367679092</v>
      </c>
      <c r="H25" s="27">
        <v>129.19166604687942</v>
      </c>
      <c r="I25" s="27">
        <v>140.33224674319081</v>
      </c>
      <c r="J25" s="27">
        <v>130.61443720719112</v>
      </c>
      <c r="K25" s="27">
        <v>150.50680962978615</v>
      </c>
      <c r="L25" s="27">
        <v>161.65480548143444</v>
      </c>
      <c r="M25" s="27">
        <v>160.47551940608832</v>
      </c>
      <c r="N25" s="27">
        <v>160.32101954605076</v>
      </c>
      <c r="O25" s="27">
        <v>165.63456000709539</v>
      </c>
      <c r="P25" s="27">
        <v>162.15609328881445</v>
      </c>
      <c r="Q25" s="27">
        <v>153.66462288339423</v>
      </c>
      <c r="R25" s="27">
        <v>154.38854751457268</v>
      </c>
      <c r="S25" s="27">
        <v>159.09210830285218</v>
      </c>
      <c r="T25" s="27">
        <v>153.11698478884387</v>
      </c>
      <c r="U25" s="27">
        <v>146.33221037451762</v>
      </c>
      <c r="V25" s="27">
        <v>155.04438094794179</v>
      </c>
      <c r="W25" s="27">
        <v>152.41327560548493</v>
      </c>
      <c r="X25" s="27">
        <v>157.58346679021602</v>
      </c>
    </row>
    <row r="26" spans="2:24">
      <c r="B26" s="24" t="s">
        <v>23</v>
      </c>
      <c r="C26" s="25">
        <v>100</v>
      </c>
      <c r="D26" s="25">
        <v>98.982888721916822</v>
      </c>
      <c r="E26" s="25">
        <v>101.69826718383847</v>
      </c>
      <c r="F26" s="25">
        <v>104.52608191461732</v>
      </c>
      <c r="G26" s="25">
        <v>108.80270865053213</v>
      </c>
      <c r="H26" s="25">
        <v>112.45372010801471</v>
      </c>
      <c r="I26" s="25">
        <v>117.0082795634886</v>
      </c>
      <c r="J26" s="25">
        <v>119.25621855328721</v>
      </c>
      <c r="K26" s="25">
        <v>125.191987507215</v>
      </c>
      <c r="L26" s="25">
        <v>128.4981362739702</v>
      </c>
      <c r="M26" s="25">
        <v>131.11608195497109</v>
      </c>
      <c r="N26" s="25">
        <v>132.80878969011775</v>
      </c>
      <c r="O26" s="25">
        <v>134.83988819774726</v>
      </c>
      <c r="P26" s="25">
        <v>131.0794138154987</v>
      </c>
      <c r="Q26" s="25">
        <v>125.32385102224825</v>
      </c>
      <c r="R26" s="25">
        <v>123.34784687769414</v>
      </c>
      <c r="S26" s="25">
        <v>124.55464568388446</v>
      </c>
      <c r="T26" s="25">
        <v>125.1758612471307</v>
      </c>
      <c r="U26" s="25">
        <v>121.5746385907746</v>
      </c>
      <c r="V26" s="25">
        <v>126.92491490090671</v>
      </c>
      <c r="W26" s="25">
        <v>132.92448339178915</v>
      </c>
      <c r="X26" s="25">
        <v>140.43825225828763</v>
      </c>
    </row>
    <row r="27" spans="2:24">
      <c r="B27" s="24" t="s">
        <v>24</v>
      </c>
      <c r="C27" s="25">
        <v>100</v>
      </c>
      <c r="D27" s="25">
        <v>99.496047537309309</v>
      </c>
      <c r="E27" s="25">
        <v>105.66243378962359</v>
      </c>
      <c r="F27" s="25">
        <v>109.90628296627884</v>
      </c>
      <c r="G27" s="25">
        <v>114.14978425744282</v>
      </c>
      <c r="H27" s="25">
        <v>122.6679245062717</v>
      </c>
      <c r="I27" s="25">
        <v>130.27468560546131</v>
      </c>
      <c r="J27" s="25">
        <v>130.13210750456633</v>
      </c>
      <c r="K27" s="25">
        <v>140.0453895870522</v>
      </c>
      <c r="L27" s="25">
        <v>145.40042665467774</v>
      </c>
      <c r="M27" s="25">
        <v>147.54371726176106</v>
      </c>
      <c r="N27" s="25">
        <v>151.66596644729833</v>
      </c>
      <c r="O27" s="25">
        <v>149.57690645091498</v>
      </c>
      <c r="P27" s="25">
        <v>143.40397000697703</v>
      </c>
      <c r="Q27" s="25">
        <v>139.06268099174636</v>
      </c>
      <c r="R27" s="25">
        <v>139.46752360609787</v>
      </c>
      <c r="S27" s="25">
        <v>141.5454710194492</v>
      </c>
      <c r="T27" s="25">
        <v>144.01947856969778</v>
      </c>
      <c r="U27" s="25">
        <v>139.03669211346511</v>
      </c>
      <c r="V27" s="25">
        <v>145.50457466361863</v>
      </c>
      <c r="W27" s="25">
        <v>150.46541619135317</v>
      </c>
      <c r="X27" s="25">
        <v>152.54669965628131</v>
      </c>
    </row>
    <row r="28" spans="2:24">
      <c r="B28" s="22" t="s">
        <v>25</v>
      </c>
      <c r="C28" s="23">
        <v>100</v>
      </c>
      <c r="D28" s="23">
        <v>102.75334216645582</v>
      </c>
      <c r="E28" s="23">
        <v>107.85931937326028</v>
      </c>
      <c r="F28" s="23">
        <v>107.38846630105682</v>
      </c>
      <c r="G28" s="23">
        <v>110.53986587817828</v>
      </c>
      <c r="H28" s="23">
        <v>118.03415524381788</v>
      </c>
      <c r="I28" s="23">
        <v>121.62062896179819</v>
      </c>
      <c r="J28" s="23">
        <v>120.33692232054919</v>
      </c>
      <c r="K28" s="23">
        <v>129.5403905842968</v>
      </c>
      <c r="L28" s="23">
        <v>135.14942204783199</v>
      </c>
      <c r="M28" s="23">
        <v>134.61417805902374</v>
      </c>
      <c r="N28" s="23">
        <v>142.86641766559657</v>
      </c>
      <c r="O28" s="23">
        <v>142.72664520135874</v>
      </c>
      <c r="P28" s="23">
        <v>136.90872683045311</v>
      </c>
      <c r="Q28" s="23">
        <v>133.67154945031373</v>
      </c>
      <c r="R28" s="23">
        <v>136.85780159264235</v>
      </c>
      <c r="S28" s="23">
        <v>139.77205013654179</v>
      </c>
      <c r="T28" s="23">
        <v>142.11948242740067</v>
      </c>
      <c r="U28" s="23">
        <v>136.14070054178165</v>
      </c>
      <c r="V28" s="23">
        <v>144.96145496932203</v>
      </c>
      <c r="W28" s="23">
        <v>145.03513251267671</v>
      </c>
      <c r="X28" s="23">
        <v>148.77944497995284</v>
      </c>
    </row>
    <row r="29" spans="2:24">
      <c r="B29" s="24" t="s">
        <v>26</v>
      </c>
      <c r="C29" s="25">
        <v>100</v>
      </c>
      <c r="D29" s="25">
        <v>103.96275809786218</v>
      </c>
      <c r="E29" s="25">
        <v>109.52591387375578</v>
      </c>
      <c r="F29" s="25">
        <v>110.15603543758367</v>
      </c>
      <c r="G29" s="25">
        <v>112.27714510602648</v>
      </c>
      <c r="H29" s="25">
        <v>120.31437044432427</v>
      </c>
      <c r="I29" s="25">
        <v>125.15115324496743</v>
      </c>
      <c r="J29" s="25">
        <v>123.04736177049986</v>
      </c>
      <c r="K29" s="25">
        <v>135.21228134506447</v>
      </c>
      <c r="L29" s="25">
        <v>141.43373442443007</v>
      </c>
      <c r="M29" s="25">
        <v>141.39240524581933</v>
      </c>
      <c r="N29" s="25">
        <v>149.16921975921429</v>
      </c>
      <c r="O29" s="25">
        <v>146.91753343426555</v>
      </c>
      <c r="P29" s="25">
        <v>141.87109623524063</v>
      </c>
      <c r="Q29" s="25">
        <v>138.24551128952336</v>
      </c>
      <c r="R29" s="25">
        <v>140.98004249540656</v>
      </c>
      <c r="S29" s="25">
        <v>142.72438337326346</v>
      </c>
      <c r="T29" s="25">
        <v>143.99966514242104</v>
      </c>
      <c r="U29" s="25">
        <v>141.07863640080797</v>
      </c>
      <c r="V29" s="25">
        <v>146.07487313746591</v>
      </c>
      <c r="W29" s="25">
        <v>148.2277472513789</v>
      </c>
      <c r="X29" s="25">
        <v>154.61331608963317</v>
      </c>
    </row>
    <row r="30" spans="2:24">
      <c r="B30" s="24" t="s">
        <v>27</v>
      </c>
      <c r="C30" s="25">
        <v>100</v>
      </c>
      <c r="D30" s="25">
        <v>102.10632847309245</v>
      </c>
      <c r="E30" s="25">
        <v>109.72833255854192</v>
      </c>
      <c r="F30" s="25">
        <v>111.89319233741843</v>
      </c>
      <c r="G30" s="25">
        <v>114.83383808325766</v>
      </c>
      <c r="H30" s="25">
        <v>122.03659252019246</v>
      </c>
      <c r="I30" s="25">
        <v>124.16460359357917</v>
      </c>
      <c r="J30" s="25">
        <v>124.12644881992532</v>
      </c>
      <c r="K30" s="25">
        <v>130.89041807519175</v>
      </c>
      <c r="L30" s="25">
        <v>135.52349630334677</v>
      </c>
      <c r="M30" s="25">
        <v>137.78919997015089</v>
      </c>
      <c r="N30" s="25">
        <v>142.57490696033491</v>
      </c>
      <c r="O30" s="25">
        <v>145.96120918275949</v>
      </c>
      <c r="P30" s="25">
        <v>139.81029994001113</v>
      </c>
      <c r="Q30" s="25">
        <v>137.02282249460706</v>
      </c>
      <c r="R30" s="25">
        <v>142.43939035659619</v>
      </c>
      <c r="S30" s="25">
        <v>147.76456177463132</v>
      </c>
      <c r="T30" s="25">
        <v>153.3718254776264</v>
      </c>
      <c r="U30" s="25">
        <v>148.97910962754966</v>
      </c>
      <c r="V30" s="25">
        <v>159.12130123535752</v>
      </c>
      <c r="W30" s="25">
        <v>162.04385990801381</v>
      </c>
      <c r="X30" s="25">
        <v>165.16300514545784</v>
      </c>
    </row>
    <row r="31" spans="2:24">
      <c r="B31" s="24" t="s">
        <v>28</v>
      </c>
      <c r="C31" s="25">
        <v>100</v>
      </c>
      <c r="D31" s="25">
        <v>102.03037641140506</v>
      </c>
      <c r="E31" s="25">
        <v>105.37325869658662</v>
      </c>
      <c r="F31" s="25">
        <v>102.48520400520525</v>
      </c>
      <c r="G31" s="25">
        <v>106.64718886445381</v>
      </c>
      <c r="H31" s="25">
        <v>113.83481291372294</v>
      </c>
      <c r="I31" s="25">
        <v>117.10486340573959</v>
      </c>
      <c r="J31" s="25">
        <v>115.81747232876565</v>
      </c>
      <c r="K31" s="25">
        <v>123.78912941021778</v>
      </c>
      <c r="L31" s="25">
        <v>129.45900174017953</v>
      </c>
      <c r="M31" s="25">
        <v>126.72757107007824</v>
      </c>
      <c r="N31" s="25">
        <v>137.53507614175666</v>
      </c>
      <c r="O31" s="25">
        <v>137.15335326424739</v>
      </c>
      <c r="P31" s="25">
        <v>130.83497729738309</v>
      </c>
      <c r="Q31" s="25">
        <v>127.67183960331312</v>
      </c>
      <c r="R31" s="25">
        <v>129.96562148516912</v>
      </c>
      <c r="S31" s="25">
        <v>132.51770828523019</v>
      </c>
      <c r="T31" s="25">
        <v>133.91744808255626</v>
      </c>
      <c r="U31" s="25">
        <v>124.25891638395936</v>
      </c>
      <c r="V31" s="25">
        <v>135.78898507770404</v>
      </c>
      <c r="W31" s="25">
        <v>132.24190389646307</v>
      </c>
      <c r="X31" s="25">
        <v>133.97459842860323</v>
      </c>
    </row>
    <row r="32" spans="2:24">
      <c r="B32" s="22" t="s">
        <v>29</v>
      </c>
      <c r="C32" s="23">
        <v>100</v>
      </c>
      <c r="D32" s="23">
        <v>103.29749007094173</v>
      </c>
      <c r="E32" s="23">
        <v>109.88173154785827</v>
      </c>
      <c r="F32" s="23">
        <v>114.79293229640169</v>
      </c>
      <c r="G32" s="23">
        <v>118.76683801350116</v>
      </c>
      <c r="H32" s="23">
        <v>126.97215957855097</v>
      </c>
      <c r="I32" s="23">
        <v>134.25223574879465</v>
      </c>
      <c r="J32" s="23">
        <v>137.62112512808056</v>
      </c>
      <c r="K32" s="23">
        <v>147.24031684459982</v>
      </c>
      <c r="L32" s="23">
        <v>154.06220152690136</v>
      </c>
      <c r="M32" s="23">
        <v>160.80943446414011</v>
      </c>
      <c r="N32" s="23">
        <v>167.03554428008414</v>
      </c>
      <c r="O32" s="23">
        <v>171.22037439127101</v>
      </c>
      <c r="P32" s="23">
        <v>167.69745411996416</v>
      </c>
      <c r="Q32" s="23">
        <v>163.38239843644354</v>
      </c>
      <c r="R32" s="23">
        <v>169.71163393321658</v>
      </c>
      <c r="S32" s="23">
        <v>173.48098728454707</v>
      </c>
      <c r="T32" s="23">
        <v>177.12979640921404</v>
      </c>
      <c r="U32" s="23">
        <v>174.81821432927947</v>
      </c>
      <c r="V32" s="23">
        <v>178.09844456582931</v>
      </c>
      <c r="W32" s="23">
        <v>188.68914402040113</v>
      </c>
      <c r="X32" s="23">
        <v>203.06864122037814</v>
      </c>
    </row>
    <row r="33" spans="2:24">
      <c r="B33" s="24" t="s">
        <v>30</v>
      </c>
      <c r="C33" s="25">
        <v>100</v>
      </c>
      <c r="D33" s="25">
        <v>106.51270467622555</v>
      </c>
      <c r="E33" s="25">
        <v>105.71123724724463</v>
      </c>
      <c r="F33" s="25">
        <v>108.42735193361905</v>
      </c>
      <c r="G33" s="25">
        <v>114.61693718217131</v>
      </c>
      <c r="H33" s="25">
        <v>120.03851490933721</v>
      </c>
      <c r="I33" s="25">
        <v>126.4435352243587</v>
      </c>
      <c r="J33" s="25">
        <v>127.36514260415493</v>
      </c>
      <c r="K33" s="25">
        <v>142.267722971979</v>
      </c>
      <c r="L33" s="25">
        <v>147.17465088368354</v>
      </c>
      <c r="M33" s="25">
        <v>156.00255373826189</v>
      </c>
      <c r="N33" s="25">
        <v>166.29508084292897</v>
      </c>
      <c r="O33" s="25">
        <v>170.64903402924872</v>
      </c>
      <c r="P33" s="25">
        <v>170.18424836231478</v>
      </c>
      <c r="Q33" s="25">
        <v>165.70762747520391</v>
      </c>
      <c r="R33" s="25">
        <v>173.79627098058126</v>
      </c>
      <c r="S33" s="25">
        <v>178.05539175670827</v>
      </c>
      <c r="T33" s="25">
        <v>177.11617736199238</v>
      </c>
      <c r="U33" s="25">
        <v>177.55868384455667</v>
      </c>
      <c r="V33" s="25">
        <v>179.06112249784141</v>
      </c>
      <c r="W33" s="25">
        <v>187.57697882428329</v>
      </c>
      <c r="X33" s="25">
        <v>212.79238143356412</v>
      </c>
    </row>
    <row r="34" spans="2:24">
      <c r="B34" s="24" t="s">
        <v>31</v>
      </c>
      <c r="C34" s="25">
        <v>100</v>
      </c>
      <c r="D34" s="25">
        <v>105.17743617605259</v>
      </c>
      <c r="E34" s="25">
        <v>120.72954247815545</v>
      </c>
      <c r="F34" s="25">
        <v>126.3218426998058</v>
      </c>
      <c r="G34" s="25">
        <v>123.8329937759849</v>
      </c>
      <c r="H34" s="25">
        <v>138.99483163042439</v>
      </c>
      <c r="I34" s="25">
        <v>149.88212215473294</v>
      </c>
      <c r="J34" s="25">
        <v>153.08122301926704</v>
      </c>
      <c r="K34" s="25">
        <v>162.31393877428235</v>
      </c>
      <c r="L34" s="25">
        <v>171.52494887422756</v>
      </c>
      <c r="M34" s="25">
        <v>190.33368425606884</v>
      </c>
      <c r="N34" s="25">
        <v>197.00259951957756</v>
      </c>
      <c r="O34" s="25">
        <v>205.64895487930988</v>
      </c>
      <c r="P34" s="25">
        <v>201.75865171086087</v>
      </c>
      <c r="Q34" s="25">
        <v>189.15218258832275</v>
      </c>
      <c r="R34" s="25">
        <v>212.11163642614753</v>
      </c>
      <c r="S34" s="25">
        <v>221.28056935875566</v>
      </c>
      <c r="T34" s="25">
        <v>230.39879765904385</v>
      </c>
      <c r="U34" s="25">
        <v>230.41115157176793</v>
      </c>
      <c r="V34" s="25">
        <v>230.76002364624486</v>
      </c>
      <c r="W34" s="25">
        <v>254.72049669128154</v>
      </c>
      <c r="X34" s="25">
        <v>287.52853738031519</v>
      </c>
    </row>
    <row r="35" spans="2:24">
      <c r="B35" s="24" t="s">
        <v>32</v>
      </c>
      <c r="C35" s="25">
        <v>100</v>
      </c>
      <c r="D35" s="25">
        <v>104.6507963028275</v>
      </c>
      <c r="E35" s="25">
        <v>111.64836559790039</v>
      </c>
      <c r="F35" s="25">
        <v>115.59267963276032</v>
      </c>
      <c r="G35" s="25">
        <v>119.12325316067702</v>
      </c>
      <c r="H35" s="25">
        <v>125.84505926880512</v>
      </c>
      <c r="I35" s="25">
        <v>133.95921220967281</v>
      </c>
      <c r="J35" s="25">
        <v>134.19466337088193</v>
      </c>
      <c r="K35" s="25">
        <v>146.31140496759011</v>
      </c>
      <c r="L35" s="25">
        <v>154.84299804595955</v>
      </c>
      <c r="M35" s="25">
        <v>161.81302107545639</v>
      </c>
      <c r="N35" s="25">
        <v>166.84671167252901</v>
      </c>
      <c r="O35" s="25">
        <v>169.99622125569783</v>
      </c>
      <c r="P35" s="25">
        <v>162.7527236424088</v>
      </c>
      <c r="Q35" s="25">
        <v>157.11503217211151</v>
      </c>
      <c r="R35" s="25">
        <v>160.80188018482625</v>
      </c>
      <c r="S35" s="25">
        <v>163.122490588305</v>
      </c>
      <c r="T35" s="25">
        <v>166.67928881683625</v>
      </c>
      <c r="U35" s="25">
        <v>164.52753544049196</v>
      </c>
      <c r="V35" s="25">
        <v>168.60444741054084</v>
      </c>
      <c r="W35" s="25">
        <v>176.95743473029066</v>
      </c>
      <c r="X35" s="25">
        <v>185.4813915739756</v>
      </c>
    </row>
    <row r="36" spans="2:24">
      <c r="B36" s="28" t="s">
        <v>33</v>
      </c>
      <c r="C36" s="29">
        <v>100</v>
      </c>
      <c r="D36" s="29">
        <v>100.6776666880601</v>
      </c>
      <c r="E36" s="29">
        <v>105.66306500148126</v>
      </c>
      <c r="F36" s="29">
        <v>111.753893251918</v>
      </c>
      <c r="G36" s="29">
        <v>117.90586434972595</v>
      </c>
      <c r="H36" s="29">
        <v>125.66197634740146</v>
      </c>
      <c r="I36" s="29">
        <v>131.26784674147666</v>
      </c>
      <c r="J36" s="29">
        <v>137.83782016956732</v>
      </c>
      <c r="K36" s="29">
        <v>143.86798825570216</v>
      </c>
      <c r="L36" s="29">
        <v>149.22748876486489</v>
      </c>
      <c r="M36" s="29">
        <v>150.36163210351353</v>
      </c>
      <c r="N36" s="29">
        <v>155.8703398327747</v>
      </c>
      <c r="O36" s="29">
        <v>159.04533796619265</v>
      </c>
      <c r="P36" s="29">
        <v>157.43139494535245</v>
      </c>
      <c r="Q36" s="29">
        <v>157.42720315787827</v>
      </c>
      <c r="R36" s="29">
        <v>157.91984479606543</v>
      </c>
      <c r="S36" s="29">
        <v>160.52770768307539</v>
      </c>
      <c r="T36" s="29">
        <v>163.83502816906002</v>
      </c>
      <c r="U36" s="29">
        <v>159.56856380679622</v>
      </c>
      <c r="V36" s="29">
        <v>164.36130882906738</v>
      </c>
      <c r="W36" s="29">
        <v>170.70631982726371</v>
      </c>
      <c r="X36" s="29">
        <v>176.34560140744284</v>
      </c>
    </row>
    <row r="37" spans="2:24">
      <c r="B37" s="48" t="s">
        <v>103</v>
      </c>
      <c r="C37" s="48"/>
      <c r="D37" s="48"/>
      <c r="E37" s="48"/>
      <c r="F37" s="48"/>
      <c r="G37" s="48"/>
      <c r="H37" s="48"/>
      <c r="I37" s="48"/>
      <c r="J37" s="48"/>
    </row>
    <row r="38" spans="2:24">
      <c r="B38" s="48" t="s">
        <v>104</v>
      </c>
      <c r="C38" s="48"/>
      <c r="D38" s="48"/>
      <c r="E38" s="48"/>
      <c r="F38" s="48"/>
      <c r="G38" s="48"/>
      <c r="H38" s="48"/>
      <c r="I38" s="48"/>
      <c r="J38" s="48"/>
    </row>
  </sheetData>
  <mergeCells count="1">
    <mergeCell ref="A1:A1048576"/>
  </mergeCells>
  <conditionalFormatting sqref="B4:X36">
    <cfRule type="expression" dxfId="8" priority="1">
      <formula>MOD(ROW(),2)=1</formula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15A79E-2C3D-4A84-809C-CFEC4346F891}">
  <dimension ref="A1:X38"/>
  <sheetViews>
    <sheetView showGridLines="0" workbookViewId="0">
      <pane xSplit="2" ySplit="3" topLeftCell="G4" activePane="bottomRight" state="frozen"/>
      <selection sqref="A1:A1048576"/>
      <selection pane="topRight" sqref="A1:A1048576"/>
      <selection pane="bottomLeft" sqref="A1:A1048576"/>
      <selection pane="bottomRight" activeCell="X4" sqref="X4"/>
    </sheetView>
  </sheetViews>
  <sheetFormatPr defaultRowHeight="14.4"/>
  <cols>
    <col min="1" max="1" width="25.6640625" style="86" customWidth="1"/>
    <col min="2" max="2" width="20.6640625" customWidth="1"/>
    <col min="3" max="23" width="11.6640625" customWidth="1"/>
    <col min="41" max="41" width="12.44140625" bestFit="1" customWidth="1"/>
  </cols>
  <sheetData>
    <row r="1" spans="2:24" ht="17.399999999999999">
      <c r="B1" s="13" t="s">
        <v>128</v>
      </c>
    </row>
    <row r="3" spans="2:24" ht="41.4">
      <c r="B3" s="9" t="s">
        <v>0</v>
      </c>
      <c r="C3" s="8">
        <v>2002</v>
      </c>
      <c r="D3" s="8">
        <v>2003</v>
      </c>
      <c r="E3" s="8">
        <v>2004</v>
      </c>
      <c r="F3" s="8">
        <v>2005</v>
      </c>
      <c r="G3" s="8">
        <v>2006</v>
      </c>
      <c r="H3" s="8">
        <v>2007</v>
      </c>
      <c r="I3" s="8">
        <v>2008</v>
      </c>
      <c r="J3" s="8">
        <v>2009</v>
      </c>
      <c r="K3" s="8">
        <v>2010</v>
      </c>
      <c r="L3" s="8">
        <v>2011</v>
      </c>
      <c r="M3" s="8">
        <v>2012</v>
      </c>
      <c r="N3" s="8">
        <v>2013</v>
      </c>
      <c r="O3" s="8">
        <v>2014</v>
      </c>
      <c r="P3" s="8">
        <v>2015</v>
      </c>
      <c r="Q3" s="8">
        <v>2016</v>
      </c>
      <c r="R3" s="8">
        <v>2017</v>
      </c>
      <c r="S3" s="8">
        <v>2018</v>
      </c>
      <c r="T3" s="8">
        <v>2019</v>
      </c>
      <c r="U3" s="8">
        <v>2020</v>
      </c>
      <c r="V3" s="8">
        <v>2021</v>
      </c>
      <c r="W3" s="8">
        <v>2022</v>
      </c>
      <c r="X3" s="8">
        <v>2023</v>
      </c>
    </row>
    <row r="4" spans="2:24">
      <c r="B4" s="20" t="s">
        <v>1</v>
      </c>
      <c r="C4" s="27"/>
      <c r="D4" s="27">
        <f>('2.3'!D4/'2.3'!C4-1)*100</f>
        <v>1.140828931269855</v>
      </c>
      <c r="E4" s="27">
        <f>('2.3'!E4/'2.3'!D4-1)*100</f>
        <v>5.7599655830962604</v>
      </c>
      <c r="F4" s="27">
        <f>('2.3'!F4/'2.3'!E4-1)*100</f>
        <v>3.2021312605960528</v>
      </c>
      <c r="G4" s="27">
        <f>('2.3'!G4/'2.3'!F4-1)*100</f>
        <v>3.961988297674135</v>
      </c>
      <c r="H4" s="27">
        <f>('2.3'!H4/'2.3'!G4-1)*100</f>
        <v>6.0698711759404222</v>
      </c>
      <c r="I4" s="27">
        <f>('2.3'!I4/'2.3'!H4-1)*100</f>
        <v>5.0941942936278295</v>
      </c>
      <c r="J4" s="27">
        <f>('2.3'!J4/'2.3'!I4-1)*100</f>
        <v>-0.12581137383896879</v>
      </c>
      <c r="K4" s="27">
        <f>('2.3'!K4/'2.3'!J4-1)*100</f>
        <v>7.5282262791049437</v>
      </c>
      <c r="L4" s="27">
        <f>('2.3'!L4/'2.3'!K4-1)*100</f>
        <v>3.9744230794471092</v>
      </c>
      <c r="M4" s="27">
        <f>('2.3'!M4/'2.3'!L4-1)*100</f>
        <v>1.9211759850946031</v>
      </c>
      <c r="N4" s="27">
        <f>('2.3'!N4/'2.3'!M4-1)*100</f>
        <v>3.0048226702888536</v>
      </c>
      <c r="O4" s="27">
        <f>('2.3'!O4/'2.3'!N4-1)*100</f>
        <v>0.50395655751429569</v>
      </c>
      <c r="P4" s="27">
        <f>('2.3'!P4/'2.3'!O4-1)*100</f>
        <v>-3.5457770257123267</v>
      </c>
      <c r="Q4" s="27">
        <f>('2.3'!Q4/'2.3'!P4-1)*100</f>
        <v>-3.2759169063210747</v>
      </c>
      <c r="R4" s="27">
        <f>('2.3'!R4/'2.3'!Q4-1)*100</f>
        <v>1.3228690539081267</v>
      </c>
      <c r="S4" s="27">
        <f>('2.3'!S4/'2.3'!R4-1)*100</f>
        <v>1.7836667613698953</v>
      </c>
      <c r="T4" s="27">
        <f>('2.3'!T4/'2.3'!S4-1)*100</f>
        <v>1.2207778227194543</v>
      </c>
      <c r="U4" s="27">
        <f>('2.3'!U4/'2.3'!T4-1)*100</f>
        <v>-3.2767587961291644</v>
      </c>
      <c r="V4" s="27">
        <f>('2.3'!V4/'2.3'!U4-1)*100</f>
        <v>4.7626043796914042</v>
      </c>
      <c r="W4" s="27">
        <f>('2.3'!W4/'2.3'!V4-1)*100</f>
        <v>3.0166943459020157</v>
      </c>
      <c r="X4" s="27">
        <f>('2.3'!X4/'2.3'!W4-1)*100</f>
        <v>3.2416578247917993</v>
      </c>
    </row>
    <row r="5" spans="2:24">
      <c r="B5" s="22" t="s">
        <v>2</v>
      </c>
      <c r="C5" s="23"/>
      <c r="D5" s="23">
        <f>('2.3'!D5/'2.3'!C5-1)*100</f>
        <v>5.8288355472792208</v>
      </c>
      <c r="E5" s="23">
        <f>('2.3'!E5/'2.3'!D5-1)*100</f>
        <v>9.6765286489317148</v>
      </c>
      <c r="F5" s="23">
        <f>('2.3'!F5/'2.3'!E5-1)*100</f>
        <v>5.5488753431548909</v>
      </c>
      <c r="G5" s="23">
        <f>('2.3'!G5/'2.3'!F5-1)*100</f>
        <v>4.9639772406681937</v>
      </c>
      <c r="H5" s="23">
        <f>('2.3'!H5/'2.3'!G5-1)*100</f>
        <v>3.8176000341235694</v>
      </c>
      <c r="I5" s="23">
        <f>('2.3'!I5/'2.3'!H5-1)*100</f>
        <v>3.8985461380862674</v>
      </c>
      <c r="J5" s="23">
        <f>('2.3'!J5/'2.3'!I5-1)*100</f>
        <v>8.9598537315271898E-3</v>
      </c>
      <c r="K5" s="23">
        <f>('2.3'!K5/'2.3'!J5-1)*100</f>
        <v>10.145248768361338</v>
      </c>
      <c r="L5" s="23">
        <f>('2.3'!L5/'2.3'!K5-1)*100</f>
        <v>6.5159981039676795</v>
      </c>
      <c r="M5" s="23">
        <f>('2.3'!M5/'2.3'!L5-1)*100</f>
        <v>3.2213681161797902</v>
      </c>
      <c r="N5" s="23">
        <f>('2.3'!N5/'2.3'!M5-1)*100</f>
        <v>2.9415629052382375</v>
      </c>
      <c r="O5" s="23">
        <f>('2.3'!O5/'2.3'!N5-1)*100</f>
        <v>2.973739544572318</v>
      </c>
      <c r="P5" s="23">
        <f>('2.3'!P5/'2.3'!O5-1)*100</f>
        <v>-2.5846651032722434</v>
      </c>
      <c r="Q5" s="23">
        <f>('2.3'!Q5/'2.3'!P5-1)*100</f>
        <v>-4.5972615714859995</v>
      </c>
      <c r="R5" s="23">
        <f>('2.3'!R5/'2.3'!Q5-1)*100</f>
        <v>3.7781548516682806</v>
      </c>
      <c r="S5" s="23">
        <f>('2.3'!S5/'2.3'!R5-1)*100</f>
        <v>3.392568084687464</v>
      </c>
      <c r="T5" s="23">
        <f>('2.3'!T5/'2.3'!S5-1)*100</f>
        <v>0.45841264229156131</v>
      </c>
      <c r="U5" s="23">
        <f>('2.3'!U5/'2.3'!T5-1)*100</f>
        <v>-1.5674503962922137</v>
      </c>
      <c r="V5" s="23">
        <f>('2.3'!V5/'2.3'!U5-1)*100</f>
        <v>5.2156839553628043</v>
      </c>
      <c r="W5" s="23">
        <f>('2.3'!W5/'2.3'!V5-1)*100</f>
        <v>2.0229554834490182</v>
      </c>
      <c r="X5" s="23">
        <f>('2.3'!X5/'2.3'!W5-1)*100</f>
        <v>2.9156481325218531</v>
      </c>
    </row>
    <row r="6" spans="2:24">
      <c r="B6" s="24" t="s">
        <v>3</v>
      </c>
      <c r="C6" s="25"/>
      <c r="D6" s="25">
        <f>('2.3'!D6/'2.3'!C6-1)*100</f>
        <v>3.2720534173459104</v>
      </c>
      <c r="E6" s="25">
        <f>('2.3'!E6/'2.3'!D6-1)*100</f>
        <v>13.266172093638939</v>
      </c>
      <c r="F6" s="25">
        <f>('2.3'!F6/'2.3'!E6-1)*100</f>
        <v>1.351056617804236</v>
      </c>
      <c r="G6" s="25">
        <f>('2.3'!G6/'2.3'!F6-1)*100</f>
        <v>4.8383144461494165</v>
      </c>
      <c r="H6" s="25">
        <f>('2.3'!H6/'2.3'!G6-1)*100</f>
        <v>6.8833177167779258</v>
      </c>
      <c r="I6" s="25">
        <f>('2.3'!I6/'2.3'!H6-1)*100</f>
        <v>2.3390431582674065</v>
      </c>
      <c r="J6" s="25">
        <f>('2.3'!J6/'2.3'!I6-1)*100</f>
        <v>7.0934574593227273</v>
      </c>
      <c r="K6" s="25">
        <f>('2.3'!K6/'2.3'!J6-1)*100</f>
        <v>11.81857421885535</v>
      </c>
      <c r="L6" s="25">
        <f>('2.3'!L6/'2.3'!K6-1)*100</f>
        <v>5.2253044880734789</v>
      </c>
      <c r="M6" s="25">
        <f>('2.3'!M6/'2.3'!L6-1)*100</f>
        <v>3.3471516095591403</v>
      </c>
      <c r="N6" s="25">
        <f>('2.3'!N6/'2.3'!M6-1)*100</f>
        <v>0.82519871462569672</v>
      </c>
      <c r="O6" s="25">
        <f>('2.3'!O6/'2.3'!N6-1)*100</f>
        <v>3.7248318457963281</v>
      </c>
      <c r="P6" s="25">
        <f>('2.3'!P6/'2.3'!O6-1)*100</f>
        <v>-3.1267707194138961</v>
      </c>
      <c r="Q6" s="25">
        <f>('2.3'!Q6/'2.3'!P6-1)*100</f>
        <v>-4.1329554133122226</v>
      </c>
      <c r="R6" s="25">
        <f>('2.3'!R6/'2.3'!Q6-1)*100</f>
        <v>5.3948368421075088</v>
      </c>
      <c r="S6" s="25">
        <f>('2.3'!S6/'2.3'!R6-1)*100</f>
        <v>3.2337597025419607</v>
      </c>
      <c r="T6" s="25">
        <f>('2.3'!T6/'2.3'!S6-1)*100</f>
        <v>1.0211516219670536</v>
      </c>
      <c r="U6" s="25">
        <f>('2.3'!U6/'2.3'!T6-1)*100</f>
        <v>-4.4115290709934252</v>
      </c>
      <c r="V6" s="25">
        <f>('2.3'!V6/'2.3'!U6-1)*100</f>
        <v>4.6549646714702186</v>
      </c>
      <c r="W6" s="25">
        <f>('2.3'!W6/'2.3'!V6-1)*100</f>
        <v>2.770805086036332</v>
      </c>
      <c r="X6" s="25">
        <f>('2.3'!X6/'2.3'!W6-1)*100</f>
        <v>1.2942698180883339</v>
      </c>
    </row>
    <row r="7" spans="2:24">
      <c r="B7" s="24" t="s">
        <v>4</v>
      </c>
      <c r="C7" s="25"/>
      <c r="D7" s="25">
        <f>('2.3'!D7/'2.3'!C7-1)*100</f>
        <v>2.1343288661162196</v>
      </c>
      <c r="E7" s="25">
        <f>('2.3'!E7/'2.3'!D7-1)*100</f>
        <v>13.518689397900264</v>
      </c>
      <c r="F7" s="25">
        <f>('2.3'!F7/'2.3'!E7-1)*100</f>
        <v>2.6613601138467891</v>
      </c>
      <c r="G7" s="25">
        <f>('2.3'!G7/'2.3'!F7-1)*100</f>
        <v>7.2037474430789672</v>
      </c>
      <c r="H7" s="25">
        <f>('2.3'!H7/'2.3'!G7-1)*100</f>
        <v>4.4152945128732135</v>
      </c>
      <c r="I7" s="25">
        <f>('2.3'!I7/'2.3'!H7-1)*100</f>
        <v>6.1505513450716087</v>
      </c>
      <c r="J7" s="25">
        <f>('2.3'!J7/'2.3'!I7-1)*100</f>
        <v>2.5480826981817639</v>
      </c>
      <c r="K7" s="25">
        <f>('2.3'!K7/'2.3'!J7-1)*100</f>
        <v>7.2635948558489538</v>
      </c>
      <c r="L7" s="25">
        <f>('2.3'!L7/'2.3'!K7-1)*100</f>
        <v>4.2816939528901088</v>
      </c>
      <c r="M7" s="25">
        <f>('2.3'!M7/'2.3'!L7-1)*100</f>
        <v>6.1814217548644024</v>
      </c>
      <c r="N7" s="25">
        <f>('2.3'!N7/'2.3'!M7-1)*100</f>
        <v>2.2804389265999037</v>
      </c>
      <c r="O7" s="25">
        <f>('2.3'!O7/'2.3'!N7-1)*100</f>
        <v>4.405880185767308</v>
      </c>
      <c r="P7" s="25">
        <f>('2.3'!P7/'2.3'!O7-1)*100</f>
        <v>-1.5007050249457143</v>
      </c>
      <c r="Q7" s="25">
        <f>('2.3'!Q7/'2.3'!P7-1)*100</f>
        <v>-2.4160188044531905</v>
      </c>
      <c r="R7" s="25">
        <f>('2.3'!R7/'2.3'!Q7-1)*100</f>
        <v>0.19661971765319031</v>
      </c>
      <c r="S7" s="25">
        <f>('2.3'!S7/'2.3'!R7-1)*100</f>
        <v>0.52950220545828763</v>
      </c>
      <c r="T7" s="25">
        <f>('2.3'!T7/'2.3'!S7-1)*100</f>
        <v>0.22514018118444667</v>
      </c>
      <c r="U7" s="25">
        <f>('2.3'!U7/'2.3'!T7-1)*100</f>
        <v>-4.1789613652881581</v>
      </c>
      <c r="V7" s="25">
        <f>('2.3'!V7/'2.3'!U7-1)*100</f>
        <v>6.7410793913268874</v>
      </c>
      <c r="W7" s="25">
        <f>('2.3'!W7/'2.3'!V7-1)*100</f>
        <v>5.9793406544642824</v>
      </c>
      <c r="X7" s="25">
        <f>('2.3'!X7/'2.3'!W7-1)*100</f>
        <v>14.732576894421889</v>
      </c>
    </row>
    <row r="8" spans="2:24">
      <c r="B8" s="24" t="s">
        <v>5</v>
      </c>
      <c r="C8" s="25"/>
      <c r="D8" s="25">
        <f>('2.3'!D8/'2.3'!C8-1)*100</f>
        <v>4.9552570174410837</v>
      </c>
      <c r="E8" s="25">
        <f>('2.3'!E8/'2.3'!D8-1)*100</f>
        <v>10.580568250918265</v>
      </c>
      <c r="F8" s="25">
        <f>('2.3'!F8/'2.3'!E8-1)*100</f>
        <v>9.0301743667238643</v>
      </c>
      <c r="G8" s="25">
        <f>('2.3'!G8/'2.3'!F8-1)*100</f>
        <v>2.2102502823505565</v>
      </c>
      <c r="H8" s="25">
        <f>('2.3'!H8/'2.3'!G8-1)*100</f>
        <v>4.7087197643847833</v>
      </c>
      <c r="I8" s="25">
        <f>('2.3'!I8/'2.3'!H8-1)*100</f>
        <v>2.489680033521724</v>
      </c>
      <c r="J8" s="25">
        <f>('2.3'!J8/'2.3'!I8-1)*100</f>
        <v>-0.17913954954202893</v>
      </c>
      <c r="K8" s="25">
        <f>('2.3'!K8/'2.3'!J8-1)*100</f>
        <v>9.8328773635812929</v>
      </c>
      <c r="L8" s="25">
        <f>('2.3'!L8/'2.3'!K8-1)*100</f>
        <v>10.351727607352634</v>
      </c>
      <c r="M8" s="25">
        <f>('2.3'!M8/'2.3'!L8-1)*100</f>
        <v>1.3677884374458271</v>
      </c>
      <c r="N8" s="25">
        <f>('2.3'!N8/'2.3'!M8-1)*100</f>
        <v>4.3662778980972483</v>
      </c>
      <c r="O8" s="25">
        <f>('2.3'!O8/'2.3'!N8-1)*100</f>
        <v>0.239543156635591</v>
      </c>
      <c r="P8" s="25">
        <f>('2.3'!P8/'2.3'!O8-1)*100</f>
        <v>-5.4415241260036717</v>
      </c>
      <c r="Q8" s="25">
        <f>('2.3'!Q8/'2.3'!P8-1)*100</f>
        <v>-6.8078480415705851</v>
      </c>
      <c r="R8" s="25">
        <f>('2.3'!R8/'2.3'!Q8-1)*100</f>
        <v>5.2130517720575753</v>
      </c>
      <c r="S8" s="25">
        <f>('2.3'!S8/'2.3'!R8-1)*100</f>
        <v>5.0878958806467978</v>
      </c>
      <c r="T8" s="25">
        <f>('2.3'!T8/'2.3'!S8-1)*100</f>
        <v>2.2528019348877937</v>
      </c>
      <c r="U8" s="25">
        <f>('2.3'!U8/'2.3'!T8-1)*100</f>
        <v>-1.6917915014906137</v>
      </c>
      <c r="V8" s="25">
        <f>('2.3'!V8/'2.3'!U8-1)*100</f>
        <v>5.5578825582043301</v>
      </c>
      <c r="W8" s="25">
        <f>('2.3'!W8/'2.3'!V8-1)*100</f>
        <v>3.271621477431208</v>
      </c>
      <c r="X8" s="25">
        <f>('2.3'!X8/'2.3'!W8-1)*100</f>
        <v>2.0531869324735386</v>
      </c>
    </row>
    <row r="9" spans="2:24">
      <c r="B9" s="24" t="s">
        <v>6</v>
      </c>
      <c r="C9" s="25"/>
      <c r="D9" s="25">
        <f>('2.3'!D9/'2.3'!C9-1)*100</f>
        <v>1.9078614967843466</v>
      </c>
      <c r="E9" s="25">
        <f>('2.3'!E9/'2.3'!D9-1)*100</f>
        <v>6.7026378760654204</v>
      </c>
      <c r="F9" s="25">
        <f>('2.3'!F9/'2.3'!E9-1)*100</f>
        <v>7.3008148412660345</v>
      </c>
      <c r="G9" s="25">
        <f>('2.3'!G9/'2.3'!F9-1)*100</f>
        <v>9.3217310745212991</v>
      </c>
      <c r="H9" s="25">
        <f>('2.3'!H9/'2.3'!G9-1)*100</f>
        <v>-1.8730865884189485</v>
      </c>
      <c r="I9" s="25">
        <f>('2.3'!I9/'2.3'!H9-1)*100</f>
        <v>6.6406575185474548</v>
      </c>
      <c r="J9" s="25">
        <f>('2.3'!J9/'2.3'!I9-1)*100</f>
        <v>5.6941537353928151</v>
      </c>
      <c r="K9" s="25">
        <f>('2.3'!K9/'2.3'!J9-1)*100</f>
        <v>8.8616072982180327</v>
      </c>
      <c r="L9" s="25">
        <f>('2.3'!L9/'2.3'!K9-1)*100</f>
        <v>3.2114478539834845</v>
      </c>
      <c r="M9" s="25">
        <f>('2.3'!M9/'2.3'!L9-1)*100</f>
        <v>4.8220174745347011</v>
      </c>
      <c r="N9" s="25">
        <f>('2.3'!N9/'2.3'!M9-1)*100</f>
        <v>5.5007799978971983</v>
      </c>
      <c r="O9" s="25">
        <f>('2.3'!O9/'2.3'!N9-1)*100</f>
        <v>2.4933453555615825</v>
      </c>
      <c r="P9" s="25">
        <f>('2.3'!P9/'2.3'!O9-1)*100</f>
        <v>-0.29387331013597251</v>
      </c>
      <c r="Q9" s="25">
        <f>('2.3'!Q9/'2.3'!P9-1)*100</f>
        <v>0.19869400490131195</v>
      </c>
      <c r="R9" s="25">
        <f>('2.3'!R9/'2.3'!Q9-1)*100</f>
        <v>2.4484772622490159</v>
      </c>
      <c r="S9" s="25">
        <f>('2.3'!S9/'2.3'!R9-1)*100</f>
        <v>4.7683138674806669</v>
      </c>
      <c r="T9" s="25">
        <f>('2.3'!T9/'2.3'!S9-1)*100</f>
        <v>3.8076262717969378</v>
      </c>
      <c r="U9" s="25">
        <f>('2.3'!U9/'2.3'!T9-1)*100</f>
        <v>0.12315805612879149</v>
      </c>
      <c r="V9" s="25">
        <f>('2.3'!V9/'2.3'!U9-1)*100</f>
        <v>8.416827733708887</v>
      </c>
      <c r="W9" s="25">
        <f>('2.3'!W9/'2.3'!V9-1)*100</f>
        <v>11.282573568167265</v>
      </c>
      <c r="X9" s="25">
        <f>('2.3'!X9/'2.3'!W9-1)*100</f>
        <v>4.1578466107020207</v>
      </c>
    </row>
    <row r="10" spans="2:24">
      <c r="B10" s="24" t="s">
        <v>7</v>
      </c>
      <c r="C10" s="25"/>
      <c r="D10" s="25">
        <f>('2.3'!D10/'2.3'!C10-1)*100</f>
        <v>7.1083903109029345</v>
      </c>
      <c r="E10" s="25">
        <f>('2.3'!E10/'2.3'!D10-1)*100</f>
        <v>8.4070625406382113</v>
      </c>
      <c r="F10" s="25">
        <f>('2.3'!F10/'2.3'!E10-1)*100</f>
        <v>4.2268476132615973</v>
      </c>
      <c r="G10" s="25">
        <f>('2.3'!G10/'2.3'!F10-1)*100</f>
        <v>6.6973340723953223</v>
      </c>
      <c r="H10" s="25">
        <f>('2.3'!H10/'2.3'!G10-1)*100</f>
        <v>2.2356097745056092</v>
      </c>
      <c r="I10" s="25">
        <f>('2.3'!I10/'2.3'!H10-1)*100</f>
        <v>4.738506890507721</v>
      </c>
      <c r="J10" s="25">
        <f>('2.3'!J10/'2.3'!I10-1)*100</f>
        <v>-3.4108663141075302</v>
      </c>
      <c r="K10" s="25">
        <f>('2.3'!K10/'2.3'!J10-1)*100</f>
        <v>8.971395664179326</v>
      </c>
      <c r="L10" s="25">
        <f>('2.3'!L10/'2.3'!K10-1)*100</f>
        <v>4.3912765588504543</v>
      </c>
      <c r="M10" s="25">
        <f>('2.3'!M10/'2.3'!L10-1)*100</f>
        <v>3.1889242142445484</v>
      </c>
      <c r="N10" s="25">
        <f>('2.3'!N10/'2.3'!M10-1)*100</f>
        <v>2.5418962824510505</v>
      </c>
      <c r="O10" s="25">
        <f>('2.3'!O10/'2.3'!N10-1)*100</f>
        <v>4.0594712618251316</v>
      </c>
      <c r="P10" s="25">
        <f>('2.3'!P10/'2.3'!O10-1)*100</f>
        <v>-0.89300230724260743</v>
      </c>
      <c r="Q10" s="25">
        <f>('2.3'!Q10/'2.3'!P10-1)*100</f>
        <v>-3.9538893765278194</v>
      </c>
      <c r="R10" s="25">
        <f>('2.3'!R10/'2.3'!Q10-1)*100</f>
        <v>3.2135877445854</v>
      </c>
      <c r="S10" s="25">
        <f>('2.3'!S10/'2.3'!R10-1)*100</f>
        <v>2.973855526195579</v>
      </c>
      <c r="T10" s="25">
        <f>('2.3'!T10/'2.3'!S10-1)*100</f>
        <v>-2.3124752958019634</v>
      </c>
      <c r="U10" s="25">
        <f>('2.3'!U10/'2.3'!T10-1)*100</f>
        <v>-0.17701120245410262</v>
      </c>
      <c r="V10" s="25">
        <f>('2.3'!V10/'2.3'!U10-1)*100</f>
        <v>4.0336006862336626</v>
      </c>
      <c r="W10" s="25">
        <f>('2.3'!W10/'2.3'!V10-1)*100</f>
        <v>-0.69201604656072835</v>
      </c>
      <c r="X10" s="25">
        <f>('2.3'!X10/'2.3'!W10-1)*100</f>
        <v>1.3832847794676306</v>
      </c>
    </row>
    <row r="11" spans="2:24">
      <c r="B11" s="24" t="s">
        <v>8</v>
      </c>
      <c r="C11" s="25"/>
      <c r="D11" s="25">
        <f>('2.3'!D11/'2.3'!C11-1)*100</f>
        <v>7.8952469436777584</v>
      </c>
      <c r="E11" s="25">
        <f>('2.3'!E11/'2.3'!D11-1)*100</f>
        <v>6.4779991321870289</v>
      </c>
      <c r="F11" s="25">
        <f>('2.3'!F11/'2.3'!E11-1)*100</f>
        <v>6.2765728052918579</v>
      </c>
      <c r="G11" s="25">
        <f>('2.3'!G11/'2.3'!F11-1)*100</f>
        <v>6.9406639507672674</v>
      </c>
      <c r="H11" s="25">
        <f>('2.3'!H11/'2.3'!G11-1)*100</f>
        <v>4.4299981892995888</v>
      </c>
      <c r="I11" s="25">
        <f>('2.3'!I11/'2.3'!H11-1)*100</f>
        <v>3.0347557044702267</v>
      </c>
      <c r="J11" s="25">
        <f>('2.3'!J11/'2.3'!I11-1)*100</f>
        <v>2.3377589802426213</v>
      </c>
      <c r="K11" s="25">
        <f>('2.3'!K11/'2.3'!J11-1)*100</f>
        <v>8.9461289600469396</v>
      </c>
      <c r="L11" s="25">
        <f>('2.3'!L11/'2.3'!K11-1)*100</f>
        <v>3.5963565725063207</v>
      </c>
      <c r="M11" s="25">
        <f>('2.3'!M11/'2.3'!L11-1)*100</f>
        <v>9.2252546493646115</v>
      </c>
      <c r="N11" s="25">
        <f>('2.3'!N11/'2.3'!M11-1)*100</f>
        <v>3.4022884174191637</v>
      </c>
      <c r="O11" s="25">
        <f>('2.3'!O11/'2.3'!N11-1)*100</f>
        <v>1.6665263526865814</v>
      </c>
      <c r="P11" s="25">
        <f>('2.3'!P11/'2.3'!O11-1)*100</f>
        <v>-5.4626039552787216</v>
      </c>
      <c r="Q11" s="25">
        <f>('2.3'!Q11/'2.3'!P11-1)*100</f>
        <v>-4.8399452336507887</v>
      </c>
      <c r="R11" s="25">
        <f>('2.3'!R11/'2.3'!Q11-1)*100</f>
        <v>1.7319575165774204</v>
      </c>
      <c r="S11" s="25">
        <f>('2.3'!S11/'2.3'!R11-1)*100</f>
        <v>2.3096913362373739</v>
      </c>
      <c r="T11" s="25">
        <f>('2.3'!T11/'2.3'!S11-1)*100</f>
        <v>2.3106403028114952</v>
      </c>
      <c r="U11" s="25">
        <f>('2.3'!U11/'2.3'!T11-1)*100</f>
        <v>-3.270375810865378</v>
      </c>
      <c r="V11" s="25">
        <f>('2.3'!V11/'2.3'!U11-1)*100</f>
        <v>5.0109008941756628</v>
      </c>
      <c r="W11" s="25">
        <f>('2.3'!W11/'2.3'!V11-1)*100</f>
        <v>4.2613907397177631</v>
      </c>
      <c r="X11" s="25">
        <f>('2.3'!X11/'2.3'!W11-1)*100</f>
        <v>2.9060538908505906</v>
      </c>
    </row>
    <row r="12" spans="2:24">
      <c r="B12" s="24" t="s">
        <v>9</v>
      </c>
      <c r="C12" s="25"/>
      <c r="D12" s="25">
        <f>('2.3'!D12/'2.3'!C12-1)*100</f>
        <v>9.2683730678318597</v>
      </c>
      <c r="E12" s="25">
        <f>('2.3'!E12/'2.3'!D12-1)*100</f>
        <v>7.6908399565478236</v>
      </c>
      <c r="F12" s="25">
        <f>('2.3'!F12/'2.3'!E12-1)*100</f>
        <v>4.229558769333619</v>
      </c>
      <c r="G12" s="25">
        <f>('2.3'!G12/'2.3'!F12-1)*100</f>
        <v>4.0356116209953052</v>
      </c>
      <c r="H12" s="25">
        <f>('2.3'!H12/'2.3'!G12-1)*100</f>
        <v>5.2912821757995276</v>
      </c>
      <c r="I12" s="25">
        <f>('2.3'!I12/'2.3'!H12-1)*100</f>
        <v>6.0177126291091287</v>
      </c>
      <c r="J12" s="25">
        <f>('2.3'!J12/'2.3'!I12-1)*100</f>
        <v>2.9028801316381081</v>
      </c>
      <c r="K12" s="25">
        <f>('2.3'!K12/'2.3'!J12-1)*100</f>
        <v>16.922745479314251</v>
      </c>
      <c r="L12" s="25">
        <f>('2.3'!L12/'2.3'!K12-1)*100</f>
        <v>8.8117466814883638</v>
      </c>
      <c r="M12" s="25">
        <f>('2.3'!M12/'2.3'!L12-1)*100</f>
        <v>5.1930865775219326</v>
      </c>
      <c r="N12" s="25">
        <f>('2.3'!N12/'2.3'!M12-1)*100</f>
        <v>2.2376377824918192</v>
      </c>
      <c r="O12" s="25">
        <f>('2.3'!O12/'2.3'!N12-1)*100</f>
        <v>6.195481351990062</v>
      </c>
      <c r="P12" s="25">
        <f>('2.3'!P12/'2.3'!O12-1)*100</f>
        <v>-0.41020957625658161</v>
      </c>
      <c r="Q12" s="25">
        <f>('2.3'!Q12/'2.3'!P12-1)*100</f>
        <v>-4.0892290746677995</v>
      </c>
      <c r="R12" s="25">
        <f>('2.3'!R12/'2.3'!Q12-1)*100</f>
        <v>3.1343450622806301</v>
      </c>
      <c r="S12" s="25">
        <f>('2.3'!S12/'2.3'!R12-1)*100</f>
        <v>2.0677275377432469</v>
      </c>
      <c r="T12" s="25">
        <f>('2.3'!T12/'2.3'!S12-1)*100</f>
        <v>5.2209272373003435</v>
      </c>
      <c r="U12" s="25">
        <f>('2.3'!U12/'2.3'!T12-1)*100</f>
        <v>-2.9443357569287398</v>
      </c>
      <c r="V12" s="25">
        <f>('2.3'!V12/'2.3'!U12-1)*100</f>
        <v>9.1524223648050018</v>
      </c>
      <c r="W12" s="25">
        <f>('2.3'!W12/'2.3'!V12-1)*100</f>
        <v>6.0385789127749501</v>
      </c>
      <c r="X12" s="25">
        <f>('2.3'!X12/'2.3'!W12-1)*100</f>
        <v>7.8903830250891538</v>
      </c>
    </row>
    <row r="13" spans="2:24">
      <c r="B13" s="22" t="s">
        <v>10</v>
      </c>
      <c r="C13" s="23"/>
      <c r="D13" s="23">
        <f>('2.3'!D13/'2.3'!C13-1)*100</f>
        <v>1.5854184861624043</v>
      </c>
      <c r="E13" s="23">
        <f>('2.3'!E13/'2.3'!D13-1)*100</f>
        <v>6.6675122216162785</v>
      </c>
      <c r="F13" s="23">
        <f>('2.3'!F13/'2.3'!E13-1)*100</f>
        <v>3.8403374308676241</v>
      </c>
      <c r="G13" s="23">
        <f>('2.3'!G13/'2.3'!F13-1)*100</f>
        <v>4.588519964919735</v>
      </c>
      <c r="H13" s="23">
        <f>('2.3'!H13/'2.3'!G13-1)*100</f>
        <v>4.6888820778447693</v>
      </c>
      <c r="I13" s="23">
        <f>('2.3'!I13/'2.3'!H13-1)*100</f>
        <v>5.3749271308702662</v>
      </c>
      <c r="J13" s="23">
        <f>('2.3'!J13/'2.3'!I13-1)*100</f>
        <v>1.0187240671788667</v>
      </c>
      <c r="K13" s="23">
        <f>('2.3'!K13/'2.3'!J13-1)*100</f>
        <v>6.6118299494684729</v>
      </c>
      <c r="L13" s="23">
        <f>('2.3'!L13/'2.3'!K13-1)*100</f>
        <v>4.0626832957284087</v>
      </c>
      <c r="M13" s="23">
        <f>('2.3'!M13/'2.3'!L13-1)*100</f>
        <v>2.9802690082097572</v>
      </c>
      <c r="N13" s="23">
        <f>('2.3'!N13/'2.3'!M13-1)*100</f>
        <v>3.0648750305779071</v>
      </c>
      <c r="O13" s="23">
        <f>('2.3'!O13/'2.3'!N13-1)*100</f>
        <v>2.8180118757834105</v>
      </c>
      <c r="P13" s="23">
        <f>('2.3'!P13/'2.3'!O13-1)*100</f>
        <v>-3.3518985319637817</v>
      </c>
      <c r="Q13" s="23">
        <f>('2.3'!Q13/'2.3'!P13-1)*100</f>
        <v>-4.5474181174099186</v>
      </c>
      <c r="R13" s="23">
        <f>('2.3'!R13/'2.3'!Q13-1)*100</f>
        <v>1.6476225289709268</v>
      </c>
      <c r="S13" s="23">
        <f>('2.3'!S13/'2.3'!R13-1)*100</f>
        <v>1.8002584395386156</v>
      </c>
      <c r="T13" s="23">
        <f>('2.3'!T13/'2.3'!S13-1)*100</f>
        <v>1.1729317319821408</v>
      </c>
      <c r="U13" s="23">
        <f>('2.3'!U13/'2.3'!T13-1)*100</f>
        <v>-4.1244542433977234</v>
      </c>
      <c r="V13" s="23">
        <f>('2.3'!V13/'2.3'!U13-1)*100</f>
        <v>4.3292631696036921</v>
      </c>
      <c r="W13" s="23">
        <f>('2.3'!W13/'2.3'!V13-1)*100</f>
        <v>3.5546735310711952</v>
      </c>
      <c r="X13" s="23">
        <f>('2.3'!X13/'2.3'!W13-1)*100</f>
        <v>2.867008788862635</v>
      </c>
    </row>
    <row r="14" spans="2:24">
      <c r="B14" s="24" t="s">
        <v>11</v>
      </c>
      <c r="C14" s="25"/>
      <c r="D14" s="25">
        <f>('2.3'!D14/'2.3'!C14-1)*100</f>
        <v>5.0277634778788993</v>
      </c>
      <c r="E14" s="25">
        <f>('2.3'!E14/'2.3'!D14-1)*100</f>
        <v>7.189003401227323</v>
      </c>
      <c r="F14" s="25">
        <f>('2.3'!F14/'2.3'!E14-1)*100</f>
        <v>5.9060508108671472</v>
      </c>
      <c r="G14" s="25">
        <f>('2.3'!G14/'2.3'!F14-1)*100</f>
        <v>3.5678641589002025</v>
      </c>
      <c r="H14" s="25">
        <f>('2.3'!H14/'2.3'!G14-1)*100</f>
        <v>7.0110521639397572</v>
      </c>
      <c r="I14" s="25">
        <f>('2.3'!I14/'2.3'!H14-1)*100</f>
        <v>4.9680479130914001</v>
      </c>
      <c r="J14" s="25">
        <f>('2.3'!J14/'2.3'!I14-1)*100</f>
        <v>0.6228333278947229</v>
      </c>
      <c r="K14" s="25">
        <f>('2.3'!K14/'2.3'!J14-1)*100</f>
        <v>8.1793427056574544</v>
      </c>
      <c r="L14" s="25">
        <f>('2.3'!L14/'2.3'!K14-1)*100</f>
        <v>6.5442541969035872</v>
      </c>
      <c r="M14" s="25">
        <f>('2.3'!M14/'2.3'!L14-1)*100</f>
        <v>4.261762229186683</v>
      </c>
      <c r="N14" s="25">
        <f>('2.3'!N14/'2.3'!M14-1)*100</f>
        <v>5.5505884565473451</v>
      </c>
      <c r="O14" s="25">
        <f>('2.3'!O14/'2.3'!N14-1)*100</f>
        <v>3.9360248424845201</v>
      </c>
      <c r="P14" s="25">
        <f>('2.3'!P14/'2.3'!O14-1)*100</f>
        <v>-4.0898102652121899</v>
      </c>
      <c r="Q14" s="25">
        <f>('2.3'!Q14/'2.3'!P14-1)*100</f>
        <v>-5.6063198036856665</v>
      </c>
      <c r="R14" s="25">
        <f>('2.3'!R14/'2.3'!Q14-1)*100</f>
        <v>5.3268062170056751</v>
      </c>
      <c r="S14" s="25">
        <f>('2.3'!S14/'2.3'!R14-1)*100</f>
        <v>2.861094522385077</v>
      </c>
      <c r="T14" s="25">
        <f>('2.3'!T14/'2.3'!S14-1)*100</f>
        <v>0.67853843293006477</v>
      </c>
      <c r="U14" s="25">
        <f>('2.3'!U14/'2.3'!T14-1)*100</f>
        <v>-1.9213932618862506</v>
      </c>
      <c r="V14" s="25">
        <f>('2.3'!V14/'2.3'!U14-1)*100</f>
        <v>6.2333834034930646</v>
      </c>
      <c r="W14" s="25">
        <f>('2.3'!W14/'2.3'!V14-1)*100</f>
        <v>3.4380070250095152</v>
      </c>
      <c r="X14" s="25">
        <f>('2.3'!X14/'2.3'!W14-1)*100</f>
        <v>3.5526630470618326</v>
      </c>
    </row>
    <row r="15" spans="2:24">
      <c r="B15" s="24" t="s">
        <v>12</v>
      </c>
      <c r="C15" s="25"/>
      <c r="D15" s="25">
        <f>('2.3'!D15/'2.3'!C15-1)*100</f>
        <v>5.6579765635260015</v>
      </c>
      <c r="E15" s="25">
        <f>('2.3'!E15/'2.3'!D15-1)*100</f>
        <v>7.695955565467405</v>
      </c>
      <c r="F15" s="25">
        <f>('2.3'!F15/'2.3'!E15-1)*100</f>
        <v>3.948966035922119</v>
      </c>
      <c r="G15" s="25">
        <f>('2.3'!G15/'2.3'!F15-1)*100</f>
        <v>5.5972559422930113</v>
      </c>
      <c r="H15" s="25">
        <f>('2.3'!H15/'2.3'!G15-1)*100</f>
        <v>5.380674247920525</v>
      </c>
      <c r="I15" s="25">
        <f>('2.3'!I15/'2.3'!H15-1)*100</f>
        <v>6.2455401560246759</v>
      </c>
      <c r="J15" s="25">
        <f>('2.3'!J15/'2.3'!I15-1)*100</f>
        <v>6.2821664271112798</v>
      </c>
      <c r="K15" s="25">
        <f>('2.3'!K15/'2.3'!J15-1)*100</f>
        <v>4.2322570370322499</v>
      </c>
      <c r="L15" s="25">
        <f>('2.3'!L15/'2.3'!K15-1)*100</f>
        <v>5.1816721207615046</v>
      </c>
      <c r="M15" s="25">
        <f>('2.3'!M15/'2.3'!L15-1)*100</f>
        <v>6.1479380932380367</v>
      </c>
      <c r="N15" s="25">
        <f>('2.3'!N15/'2.3'!M15-1)*100</f>
        <v>2.3210524653032971</v>
      </c>
      <c r="O15" s="25">
        <f>('2.3'!O15/'2.3'!N15-1)*100</f>
        <v>5.3443695783445211</v>
      </c>
      <c r="P15" s="25">
        <f>('2.3'!P15/'2.3'!O15-1)*100</f>
        <v>-1.1180999768682698</v>
      </c>
      <c r="Q15" s="25">
        <f>('2.3'!Q15/'2.3'!P15-1)*100</f>
        <v>-6.3176726317075715</v>
      </c>
      <c r="R15" s="25">
        <f>('2.3'!R15/'2.3'!Q15-1)*100</f>
        <v>7.735382069369523</v>
      </c>
      <c r="S15" s="25">
        <f>('2.3'!S15/'2.3'!R15-1)*100</f>
        <v>2.113751579409251</v>
      </c>
      <c r="T15" s="25">
        <f>('2.3'!T15/'2.3'!S15-1)*100</f>
        <v>-0.57343972990072656</v>
      </c>
      <c r="U15" s="25">
        <f>('2.3'!U15/'2.3'!T15-1)*100</f>
        <v>-3.51533691154573</v>
      </c>
      <c r="V15" s="25">
        <f>('2.3'!V15/'2.3'!U15-1)*100</f>
        <v>6.1658929815894714</v>
      </c>
      <c r="W15" s="25">
        <f>('2.3'!W15/'2.3'!V15-1)*100</f>
        <v>6.1635328899589892</v>
      </c>
      <c r="X15" s="25">
        <f>('2.3'!X15/'2.3'!W15-1)*100</f>
        <v>3.0917873401666851</v>
      </c>
    </row>
    <row r="16" spans="2:24">
      <c r="B16" s="24" t="s">
        <v>13</v>
      </c>
      <c r="C16" s="25"/>
      <c r="D16" s="25">
        <f>('2.3'!D16/'2.3'!C16-1)*100</f>
        <v>1.299479503772516</v>
      </c>
      <c r="E16" s="25">
        <f>('2.3'!E16/'2.3'!D16-1)*100</f>
        <v>5.1740089834385605</v>
      </c>
      <c r="F16" s="25">
        <f>('2.3'!F16/'2.3'!E16-1)*100</f>
        <v>2.4841196411412581</v>
      </c>
      <c r="G16" s="25">
        <f>('2.3'!G16/'2.3'!F16-1)*100</f>
        <v>8.1857773148398927</v>
      </c>
      <c r="H16" s="25">
        <f>('2.3'!H16/'2.3'!G16-1)*100</f>
        <v>3.063512261852086</v>
      </c>
      <c r="I16" s="25">
        <f>('2.3'!I16/'2.3'!H16-1)*100</f>
        <v>7.872216639680385</v>
      </c>
      <c r="J16" s="25">
        <f>('2.3'!J16/'2.3'!I16-1)*100</f>
        <v>0.37115598645747205</v>
      </c>
      <c r="K16" s="25">
        <f>('2.3'!K16/'2.3'!J16-1)*100</f>
        <v>6.7510342985480198</v>
      </c>
      <c r="L16" s="25">
        <f>('2.3'!L16/'2.3'!K16-1)*100</f>
        <v>3.8886549614888244</v>
      </c>
      <c r="M16" s="25">
        <f>('2.3'!M16/'2.3'!L16-1)*100</f>
        <v>1.6315107162351739</v>
      </c>
      <c r="N16" s="25">
        <f>('2.3'!N16/'2.3'!M16-1)*100</f>
        <v>5.063343745840676</v>
      </c>
      <c r="O16" s="25">
        <f>('2.3'!O16/'2.3'!N16-1)*100</f>
        <v>4.1829135672930784</v>
      </c>
      <c r="P16" s="25">
        <f>('2.3'!P16/'2.3'!O16-1)*100</f>
        <v>-3.4161153666407373</v>
      </c>
      <c r="Q16" s="25">
        <f>('2.3'!Q16/'2.3'!P16-1)*100</f>
        <v>-4.0790151693771985</v>
      </c>
      <c r="R16" s="25">
        <f>('2.3'!R16/'2.3'!Q16-1)*100</f>
        <v>1.4909350796192822</v>
      </c>
      <c r="S16" s="25">
        <f>('2.3'!S16/'2.3'!R16-1)*100</f>
        <v>1.4467580962437498</v>
      </c>
      <c r="T16" s="25">
        <f>('2.3'!T16/'2.3'!S16-1)*100</f>
        <v>2.0935786434902459</v>
      </c>
      <c r="U16" s="25">
        <f>('2.3'!U16/'2.3'!T16-1)*100</f>
        <v>-5.7179242397591867</v>
      </c>
      <c r="V16" s="25">
        <f>('2.3'!V16/'2.3'!U16-1)*100</f>
        <v>4.7576535710240897</v>
      </c>
      <c r="W16" s="25">
        <f>('2.3'!W16/'2.3'!V16-1)*100</f>
        <v>3.0640073684390146</v>
      </c>
      <c r="X16" s="25">
        <f>('2.3'!X16/'2.3'!W16-1)*100</f>
        <v>3.0392839477496603</v>
      </c>
    </row>
    <row r="17" spans="2:24">
      <c r="B17" s="24" t="s">
        <v>14</v>
      </c>
      <c r="C17" s="25"/>
      <c r="D17" s="25">
        <f>('2.3'!D17/'2.3'!C17-1)*100</f>
        <v>2.4228222953857959</v>
      </c>
      <c r="E17" s="25">
        <f>('2.3'!E17/'2.3'!D17-1)*100</f>
        <v>4.0658857284675554</v>
      </c>
      <c r="F17" s="25">
        <f>('2.3'!F17/'2.3'!E17-1)*100</f>
        <v>2.3593108795543882</v>
      </c>
      <c r="G17" s="25">
        <f>('2.3'!G17/'2.3'!F17-1)*100</f>
        <v>3.0363409925011409</v>
      </c>
      <c r="H17" s="25">
        <f>('2.3'!H17/'2.3'!G17-1)*100</f>
        <v>2.9639720384435631</v>
      </c>
      <c r="I17" s="25">
        <f>('2.3'!I17/'2.3'!H17-1)*100</f>
        <v>4.3240011656612287</v>
      </c>
      <c r="J17" s="25">
        <f>('2.3'!J17/'2.3'!I17-1)*100</f>
        <v>1.2247636863546907</v>
      </c>
      <c r="K17" s="25">
        <f>('2.3'!K17/'2.3'!J17-1)*100</f>
        <v>4.1483679558860231</v>
      </c>
      <c r="L17" s="25">
        <f>('2.3'!L17/'2.3'!K17-1)*100</f>
        <v>5.3765036181671055</v>
      </c>
      <c r="M17" s="25">
        <f>('2.3'!M17/'2.3'!L17-1)*100</f>
        <v>0.57344773692005191</v>
      </c>
      <c r="N17" s="25">
        <f>('2.3'!N17/'2.3'!M17-1)*100</f>
        <v>4.4585587975471297</v>
      </c>
      <c r="O17" s="25">
        <f>('2.3'!O17/'2.3'!N17-1)*100</f>
        <v>1.5863849840596744</v>
      </c>
      <c r="P17" s="25">
        <f>('2.3'!P17/'2.3'!O17-1)*100</f>
        <v>-1.9964919586305307</v>
      </c>
      <c r="Q17" s="25">
        <f>('2.3'!Q17/'2.3'!P17-1)*100</f>
        <v>-4.0206685472426233</v>
      </c>
      <c r="R17" s="25">
        <f>('2.3'!R17/'2.3'!Q17-1)*100</f>
        <v>0.52494869891417384</v>
      </c>
      <c r="S17" s="25">
        <f>('2.3'!S17/'2.3'!R17-1)*100</f>
        <v>1.7629748056869454</v>
      </c>
      <c r="T17" s="25">
        <f>('2.3'!T17/'2.3'!S17-1)*100</f>
        <v>1.3830523149141127</v>
      </c>
      <c r="U17" s="25">
        <f>('2.3'!U17/'2.3'!T17-1)*100</f>
        <v>-4.9505669350481725</v>
      </c>
      <c r="V17" s="25">
        <f>('2.3'!V17/'2.3'!U17-1)*100</f>
        <v>5.1426853616138635</v>
      </c>
      <c r="W17" s="25">
        <f>('2.3'!W17/'2.3'!V17-1)*100</f>
        <v>4.0502879234226574</v>
      </c>
      <c r="X17" s="25">
        <f>('2.3'!X17/'2.3'!W17-1)*100</f>
        <v>4.2143058308696357</v>
      </c>
    </row>
    <row r="18" spans="2:24">
      <c r="B18" s="24" t="s">
        <v>15</v>
      </c>
      <c r="C18" s="25"/>
      <c r="D18" s="25">
        <f>('2.3'!D18/'2.3'!C18-1)*100</f>
        <v>5.1899894968135962</v>
      </c>
      <c r="E18" s="25">
        <f>('2.3'!E18/'2.3'!D18-1)*100</f>
        <v>3.5112139484974048</v>
      </c>
      <c r="F18" s="25">
        <f>('2.3'!F18/'2.3'!E18-1)*100</f>
        <v>2.6965201882899636</v>
      </c>
      <c r="G18" s="25">
        <f>('2.3'!G18/'2.3'!F18-1)*100</f>
        <v>7.656112906113588</v>
      </c>
      <c r="H18" s="25">
        <f>('2.3'!H18/'2.3'!G18-1)*100</f>
        <v>2.2017812518350999</v>
      </c>
      <c r="I18" s="25">
        <f>('2.3'!I18/'2.3'!H18-1)*100</f>
        <v>4.545644113987124</v>
      </c>
      <c r="J18" s="25">
        <f>('2.3'!J18/'2.3'!I18-1)*100</f>
        <v>1.4153240772784681</v>
      </c>
      <c r="K18" s="25">
        <f>('2.3'!K18/'2.3'!J18-1)*100</f>
        <v>10.475825395127746</v>
      </c>
      <c r="L18" s="25">
        <f>('2.3'!L18/'2.3'!K18-1)*100</f>
        <v>5.6507480724658166</v>
      </c>
      <c r="M18" s="25">
        <f>('2.3'!M18/'2.3'!L18-1)*100</f>
        <v>4.1118706800932658</v>
      </c>
      <c r="N18" s="25">
        <f>('2.3'!N18/'2.3'!M18-1)*100</f>
        <v>5.7828509007766149</v>
      </c>
      <c r="O18" s="25">
        <f>('2.3'!O18/'2.3'!N18-1)*100</f>
        <v>2.8854336428732807</v>
      </c>
      <c r="P18" s="25">
        <f>('2.3'!P18/'2.3'!O18-1)*100</f>
        <v>-2.6601397158628526</v>
      </c>
      <c r="Q18" s="25">
        <f>('2.3'!Q18/'2.3'!P18-1)*100</f>
        <v>-3.0762867657387005</v>
      </c>
      <c r="R18" s="25">
        <f>('2.3'!R18/'2.3'!Q18-1)*100</f>
        <v>-6.6573476313169788E-2</v>
      </c>
      <c r="S18" s="25">
        <f>('2.3'!S18/'2.3'!R18-1)*100</f>
        <v>1.1458450847226409</v>
      </c>
      <c r="T18" s="25">
        <f>('2.3'!T18/'2.3'!S18-1)*100</f>
        <v>0.61718736799287743</v>
      </c>
      <c r="U18" s="25">
        <f>('2.3'!U18/'2.3'!T18-1)*100</f>
        <v>-4.0444502192397591</v>
      </c>
      <c r="V18" s="25">
        <f>('2.3'!V18/'2.3'!U18-1)*100</f>
        <v>5.8620091765418048</v>
      </c>
      <c r="W18" s="25">
        <f>('2.3'!W18/'2.3'!V18-1)*100</f>
        <v>5.6390448785307967</v>
      </c>
      <c r="X18" s="25">
        <f>('2.3'!X18/'2.3'!W18-1)*100</f>
        <v>2.9802659318966196</v>
      </c>
    </row>
    <row r="19" spans="2:24">
      <c r="B19" s="24" t="s">
        <v>16</v>
      </c>
      <c r="C19" s="25"/>
      <c r="D19" s="25">
        <f>('2.3'!D19/'2.3'!C19-1)*100</f>
        <v>-2.7433459326686505</v>
      </c>
      <c r="E19" s="25">
        <f>('2.3'!E19/'2.3'!D19-1)*100</f>
        <v>5.1405234555609747</v>
      </c>
      <c r="F19" s="25">
        <f>('2.3'!F19/'2.3'!E19-1)*100</f>
        <v>4.2980870430306961</v>
      </c>
      <c r="G19" s="25">
        <f>('2.3'!G19/'2.3'!F19-1)*100</f>
        <v>4.8970318367230758</v>
      </c>
      <c r="H19" s="25">
        <f>('2.3'!H19/'2.3'!G19-1)*100</f>
        <v>5.3506291033726727</v>
      </c>
      <c r="I19" s="25">
        <f>('2.3'!I19/'2.3'!H19-1)*100</f>
        <v>4.8858610067438857</v>
      </c>
      <c r="J19" s="25">
        <f>('2.3'!J19/'2.3'!I19-1)*100</f>
        <v>1.6031800657727802</v>
      </c>
      <c r="K19" s="25">
        <f>('2.3'!K19/'2.3'!J19-1)*100</f>
        <v>7.2239947178329489</v>
      </c>
      <c r="L19" s="25">
        <f>('2.3'!L19/'2.3'!K19-1)*100</f>
        <v>4.5355012182423327</v>
      </c>
      <c r="M19" s="25">
        <f>('2.3'!M19/'2.3'!L19-1)*100</f>
        <v>3.9352814695292393</v>
      </c>
      <c r="N19" s="25">
        <f>('2.3'!N19/'2.3'!M19-1)*100</f>
        <v>2.8667392140489412</v>
      </c>
      <c r="O19" s="25">
        <f>('2.3'!O19/'2.3'!N19-1)*100</f>
        <v>1.9158673663226544</v>
      </c>
      <c r="P19" s="25">
        <f>('2.3'!P19/'2.3'!O19-1)*100</f>
        <v>-4.2085910525128556</v>
      </c>
      <c r="Q19" s="25">
        <f>('2.3'!Q19/'2.3'!P19-1)*100</f>
        <v>-2.8997383641022223</v>
      </c>
      <c r="R19" s="25">
        <f>('2.3'!R19/'2.3'!Q19-1)*100</f>
        <v>2.0909040126876555</v>
      </c>
      <c r="S19" s="25">
        <f>('2.3'!S19/'2.3'!R19-1)*100</f>
        <v>1.9209589498512036</v>
      </c>
      <c r="T19" s="25">
        <f>('2.3'!T19/'2.3'!S19-1)*100</f>
        <v>1.0717238494392323</v>
      </c>
      <c r="U19" s="25">
        <f>('2.3'!U19/'2.3'!T19-1)*100</f>
        <v>-4.0882940933926744</v>
      </c>
      <c r="V19" s="25">
        <f>('2.3'!V19/'2.3'!U19-1)*100</f>
        <v>2.9540670599744523</v>
      </c>
      <c r="W19" s="25">
        <f>('2.3'!W19/'2.3'!V19-1)*100</f>
        <v>1.9967649319595937</v>
      </c>
      <c r="X19" s="25">
        <f>('2.3'!X19/'2.3'!W19-1)*100</f>
        <v>2.3998107311753003</v>
      </c>
    </row>
    <row r="20" spans="2:24">
      <c r="B20" s="24" t="s">
        <v>17</v>
      </c>
      <c r="C20" s="25"/>
      <c r="D20" s="25">
        <f>('2.3'!D20/'2.3'!C20-1)*100</f>
        <v>-1.1461610561935176</v>
      </c>
      <c r="E20" s="25">
        <f>('2.3'!E20/'2.3'!D20-1)*100</f>
        <v>6.0285539655535736</v>
      </c>
      <c r="F20" s="25">
        <f>('2.3'!F20/'2.3'!E20-1)*100</f>
        <v>3.5593361827405579</v>
      </c>
      <c r="G20" s="25">
        <f>('2.3'!G20/'2.3'!F20-1)*100</f>
        <v>2.8377196843401009</v>
      </c>
      <c r="H20" s="25">
        <f>('2.3'!H20/'2.3'!G20-1)*100</f>
        <v>5.2401658913340032</v>
      </c>
      <c r="I20" s="25">
        <f>('2.3'!I20/'2.3'!H20-1)*100</f>
        <v>6.8073210040648702</v>
      </c>
      <c r="J20" s="25">
        <f>('2.3'!J20/'2.3'!I20-1)*100</f>
        <v>0.96167449615478517</v>
      </c>
      <c r="K20" s="25">
        <f>('2.3'!K20/'2.3'!J20-1)*100</f>
        <v>5.3357228591002004</v>
      </c>
      <c r="L20" s="25">
        <f>('2.3'!L20/'2.3'!K20-1)*100</f>
        <v>4.6522194929765393</v>
      </c>
      <c r="M20" s="25">
        <f>('2.3'!M20/'2.3'!L20-1)*100</f>
        <v>2.0460129057466414</v>
      </c>
      <c r="N20" s="25">
        <f>('2.3'!N20/'2.3'!M20-1)*100</f>
        <v>0.38159994972357669</v>
      </c>
      <c r="O20" s="25">
        <f>('2.3'!O20/'2.3'!N20-1)*100</f>
        <v>4.7657984231854078</v>
      </c>
      <c r="P20" s="25">
        <f>('2.3'!P20/'2.3'!O20-1)*100</f>
        <v>-2.8752660542403552</v>
      </c>
      <c r="Q20" s="25">
        <f>('2.3'!Q20/'2.3'!P20-1)*100</f>
        <v>-1.3465813368478408</v>
      </c>
      <c r="R20" s="25">
        <f>('2.3'!R20/'2.3'!Q20-1)*100</f>
        <v>3.3300913511588481</v>
      </c>
      <c r="S20" s="25">
        <f>('2.3'!S20/'2.3'!R20-1)*100</f>
        <v>1.1135920462322924</v>
      </c>
      <c r="T20" s="25">
        <f>('2.3'!T20/'2.3'!S20-1)*100</f>
        <v>1.9467863783107164</v>
      </c>
      <c r="U20" s="25">
        <f>('2.3'!U20/'2.3'!T20-1)*100</f>
        <v>-4.2262682132259481</v>
      </c>
      <c r="V20" s="25">
        <f>('2.3'!V20/'2.3'!U20-1)*100</f>
        <v>6.3175104172521479</v>
      </c>
      <c r="W20" s="25">
        <f>('2.3'!W20/'2.3'!V20-1)*100</f>
        <v>3.184609390536397</v>
      </c>
      <c r="X20" s="25">
        <f>('2.3'!X20/'2.3'!W20-1)*100</f>
        <v>3.5371011659997009</v>
      </c>
    </row>
    <row r="21" spans="2:24">
      <c r="B21" s="24" t="s">
        <v>18</v>
      </c>
      <c r="C21" s="25"/>
      <c r="D21" s="25">
        <f>('2.3'!D21/'2.3'!C21-1)*100</f>
        <v>2.5705769700679948</v>
      </c>
      <c r="E21" s="25">
        <f>('2.3'!E21/'2.3'!D21-1)*100</f>
        <v>6.4650563330555855</v>
      </c>
      <c r="F21" s="25">
        <f>('2.3'!F21/'2.3'!E21-1)*100</f>
        <v>4.2987466639566874</v>
      </c>
      <c r="G21" s="25">
        <f>('2.3'!G21/'2.3'!F21-1)*100</f>
        <v>4.2964986375615632</v>
      </c>
      <c r="H21" s="25">
        <f>('2.3'!H21/'2.3'!G21-1)*100</f>
        <v>6.2597588997034936</v>
      </c>
      <c r="I21" s="25">
        <f>('2.3'!I21/'2.3'!H21-1)*100</f>
        <v>2.6194972903368363</v>
      </c>
      <c r="J21" s="25">
        <f>('2.3'!J21/'2.3'!I21-1)*100</f>
        <v>4.307107650513764</v>
      </c>
      <c r="K21" s="25">
        <f>('2.3'!K21/'2.3'!J21-1)*100</f>
        <v>5.7629383209528706</v>
      </c>
      <c r="L21" s="25">
        <f>('2.3'!L21/'2.3'!K21-1)*100</f>
        <v>4.8465042246622847</v>
      </c>
      <c r="M21" s="25">
        <f>('2.3'!M21/'2.3'!L21-1)*100</f>
        <v>1.4928490892379909</v>
      </c>
      <c r="N21" s="25">
        <f>('2.3'!N21/'2.3'!M21-1)*100</f>
        <v>0.98704035069296925</v>
      </c>
      <c r="O21" s="25">
        <f>('2.3'!O21/'2.3'!N21-1)*100</f>
        <v>0.44747840081793555</v>
      </c>
      <c r="P21" s="25">
        <f>('2.3'!P21/'2.3'!O21-1)*100</f>
        <v>-3.2931048104551053</v>
      </c>
      <c r="Q21" s="25">
        <f>('2.3'!Q21/'2.3'!P21-1)*100</f>
        <v>-5.1791111368803104</v>
      </c>
      <c r="R21" s="25">
        <f>('2.3'!R21/'2.3'!Q21-1)*100</f>
        <v>-1.1356396349653131</v>
      </c>
      <c r="S21" s="25">
        <f>('2.3'!S21/'2.3'!R21-1)*100</f>
        <v>-1.7878576793212586</v>
      </c>
      <c r="T21" s="25">
        <f>('2.3'!T21/'2.3'!S21-1)*100</f>
        <v>3.5775237331591603</v>
      </c>
      <c r="U21" s="25">
        <f>('2.3'!U21/'2.3'!T21-1)*100</f>
        <v>-0.99988372994062047</v>
      </c>
      <c r="V21" s="25">
        <f>('2.3'!V21/'2.3'!U21-1)*100</f>
        <v>4.303769107867228</v>
      </c>
      <c r="W21" s="25">
        <f>('2.3'!W21/'2.3'!V21-1)*100</f>
        <v>1.2513936070160492</v>
      </c>
      <c r="X21" s="25">
        <f>('2.3'!X21/'2.3'!W21-1)*100</f>
        <v>3.1181441305544455</v>
      </c>
    </row>
    <row r="22" spans="2:24">
      <c r="B22" s="24" t="s">
        <v>19</v>
      </c>
      <c r="C22" s="25"/>
      <c r="D22" s="25">
        <f>('2.3'!D22/'2.3'!C22-1)*100</f>
        <v>2.3415478294169567</v>
      </c>
      <c r="E22" s="25">
        <f>('2.3'!E22/'2.3'!D22-1)*100</f>
        <v>9.4200839984817755</v>
      </c>
      <c r="F22" s="25">
        <f>('2.3'!F22/'2.3'!E22-1)*100</f>
        <v>4.1498335241760165</v>
      </c>
      <c r="G22" s="25">
        <f>('2.3'!G22/'2.3'!F22-1)*100</f>
        <v>3.00371039648617</v>
      </c>
      <c r="H22" s="25">
        <f>('2.3'!H22/'2.3'!G22-1)*100</f>
        <v>4.8624924718464468</v>
      </c>
      <c r="I22" s="25">
        <f>('2.3'!I22/'2.3'!H22-1)*100</f>
        <v>5.1240890102709935</v>
      </c>
      <c r="J22" s="25">
        <f>('2.3'!J22/'2.3'!I22-1)*100</f>
        <v>-0.28055037021993412</v>
      </c>
      <c r="K22" s="25">
        <f>('2.3'!K22/'2.3'!J22-1)*100</f>
        <v>6.1141003309670205</v>
      </c>
      <c r="L22" s="25">
        <f>('2.3'!L22/'2.3'!K22-1)*100</f>
        <v>2.0586992948963934</v>
      </c>
      <c r="M22" s="25">
        <f>('2.3'!M22/'2.3'!L22-1)*100</f>
        <v>2.9581760027745707</v>
      </c>
      <c r="N22" s="25">
        <f>('2.3'!N22/'2.3'!M22-1)*100</f>
        <v>1.3317241606686903</v>
      </c>
      <c r="O22" s="25">
        <f>('2.3'!O22/'2.3'!N22-1)*100</f>
        <v>2.3067351500248412</v>
      </c>
      <c r="P22" s="25">
        <f>('2.3'!P22/'2.3'!O22-1)*100</f>
        <v>-3.4328823071507419</v>
      </c>
      <c r="Q22" s="25">
        <f>('2.3'!Q22/'2.3'!P22-1)*100</f>
        <v>-6.1969890162263397</v>
      </c>
      <c r="R22" s="25">
        <f>('2.3'!R22/'2.3'!Q22-1)*100</f>
        <v>4.2379939123815547E-3</v>
      </c>
      <c r="S22" s="25">
        <f>('2.3'!S22/'2.3'!R22-1)*100</f>
        <v>2.3463851946936565</v>
      </c>
      <c r="T22" s="25">
        <f>('2.3'!T22/'2.3'!S22-1)*100</f>
        <v>0.79005771918934098</v>
      </c>
      <c r="U22" s="25">
        <f>('2.3'!U22/'2.3'!T22-1)*100</f>
        <v>-4.3742034772927934</v>
      </c>
      <c r="V22" s="25">
        <f>('2.3'!V22/'2.3'!U22-1)*100</f>
        <v>3.0084023946904903</v>
      </c>
      <c r="W22" s="25">
        <f>('2.3'!W22/'2.3'!V22-1)*100</f>
        <v>4.2172313420180574</v>
      </c>
      <c r="X22" s="25">
        <f>('2.3'!X22/'2.3'!W22-1)*100</f>
        <v>2.2816346165956514</v>
      </c>
    </row>
    <row r="23" spans="2:24">
      <c r="B23" s="22" t="s">
        <v>20</v>
      </c>
      <c r="C23" s="23"/>
      <c r="D23" s="23">
        <f>('2.3'!D23/'2.3'!C23-1)*100</f>
        <v>-0.12365363925878059</v>
      </c>
      <c r="E23" s="23">
        <f>('2.3'!E23/'2.3'!D23-1)*100</f>
        <v>5.3668925817879076</v>
      </c>
      <c r="F23" s="23">
        <f>('2.3'!F23/'2.3'!E23-1)*100</f>
        <v>3.730552636280704</v>
      </c>
      <c r="G23" s="23">
        <f>('2.3'!G23/'2.3'!F23-1)*100</f>
        <v>4.0939483537017152</v>
      </c>
      <c r="H23" s="23">
        <f>('2.3'!H23/'2.3'!G23-1)*100</f>
        <v>6.2674203651708948</v>
      </c>
      <c r="I23" s="23">
        <f>('2.3'!I23/'2.3'!H23-1)*100</f>
        <v>5.6145662710090249</v>
      </c>
      <c r="J23" s="23">
        <f>('2.3'!J23/'2.3'!I23-1)*100</f>
        <v>-0.55281891973165687</v>
      </c>
      <c r="K23" s="23">
        <f>('2.3'!K23/'2.3'!J23-1)*100</f>
        <v>7.5720865426305739</v>
      </c>
      <c r="L23" s="23">
        <f>('2.3'!L23/'2.3'!K23-1)*100</f>
        <v>3.5036708511969827</v>
      </c>
      <c r="M23" s="23">
        <f>('2.3'!M23/'2.3'!L23-1)*100</f>
        <v>1.7983342807880831</v>
      </c>
      <c r="N23" s="23">
        <f>('2.3'!N23/'2.3'!M23-1)*100</f>
        <v>1.965410803333989</v>
      </c>
      <c r="O23" s="23">
        <f>('2.3'!O23/'2.3'!N23-1)*100</f>
        <v>-0.45951581799044128</v>
      </c>
      <c r="P23" s="23">
        <f>('2.3'!P23/'2.3'!O23-1)*100</f>
        <v>-3.7841027605669542</v>
      </c>
      <c r="Q23" s="23">
        <f>('2.3'!Q23/'2.3'!P23-1)*100</f>
        <v>-3.2214193154462389</v>
      </c>
      <c r="R23" s="23">
        <f>('2.3'!R23/'2.3'!Q23-1)*100</f>
        <v>0.16269890836748679</v>
      </c>
      <c r="S23" s="23">
        <f>('2.3'!S23/'2.3'!R23-1)*100</f>
        <v>1.4148209965889169</v>
      </c>
      <c r="T23" s="23">
        <f>('2.3'!T23/'2.3'!S23-1)*100</f>
        <v>1.0009257838871743</v>
      </c>
      <c r="U23" s="23">
        <f>('2.3'!U23/'2.3'!T23-1)*100</f>
        <v>-3.2995494371823253</v>
      </c>
      <c r="V23" s="23">
        <f>('2.3'!V23/'2.3'!U23-1)*100</f>
        <v>4.835799219575998</v>
      </c>
      <c r="W23" s="23">
        <f>('2.3'!W23/'2.3'!V23-1)*100</f>
        <v>3.3958404724945934</v>
      </c>
      <c r="X23" s="23">
        <f>('2.3'!X23/'2.3'!W23-1)*100</f>
        <v>2.7075123404662671</v>
      </c>
    </row>
    <row r="24" spans="2:24">
      <c r="B24" s="24" t="s">
        <v>21</v>
      </c>
      <c r="C24" s="25"/>
      <c r="D24" s="25">
        <f>('2.3'!D24/'2.3'!C24-1)*100</f>
        <v>2.1268809216943296</v>
      </c>
      <c r="E24" s="25">
        <f>('2.3'!E24/'2.3'!D24-1)*100</f>
        <v>5.8869897680909</v>
      </c>
      <c r="F24" s="25">
        <f>('2.3'!F24/'2.3'!E24-1)*100</f>
        <v>4.0214063606790251</v>
      </c>
      <c r="G24" s="25">
        <f>('2.3'!G24/'2.3'!F24-1)*100</f>
        <v>3.9096346273777893</v>
      </c>
      <c r="H24" s="25">
        <f>('2.3'!H24/'2.3'!G24-1)*100</f>
        <v>5.5249148749772825</v>
      </c>
      <c r="I24" s="25">
        <f>('2.3'!I24/'2.3'!H24-1)*100</f>
        <v>4.6788565918891356</v>
      </c>
      <c r="J24" s="25">
        <f>('2.3'!J24/'2.3'!I24-1)*100</f>
        <v>-3.9221932895657341</v>
      </c>
      <c r="K24" s="25">
        <f>('2.3'!K24/'2.3'!J24-1)*100</f>
        <v>9.0840869568320937</v>
      </c>
      <c r="L24" s="25">
        <f>('2.3'!L24/'2.3'!K24-1)*100</f>
        <v>2.4803745440476366</v>
      </c>
      <c r="M24" s="25">
        <f>('2.3'!M24/'2.3'!L24-1)*100</f>
        <v>3.3258857321903479</v>
      </c>
      <c r="N24" s="25">
        <f>('2.3'!N24/'2.3'!M24-1)*100</f>
        <v>0.46625536475135565</v>
      </c>
      <c r="O24" s="25">
        <f>('2.3'!O24/'2.3'!N24-1)*100</f>
        <v>-0.70053751611695025</v>
      </c>
      <c r="P24" s="25">
        <f>('2.3'!P24/'2.3'!O24-1)*100</f>
        <v>-4.2636030889767422</v>
      </c>
      <c r="Q24" s="25">
        <f>('2.3'!Q24/'2.3'!P24-1)*100</f>
        <v>-1.9951042812217934</v>
      </c>
      <c r="R24" s="25">
        <f>('2.3'!R24/'2.3'!Q24-1)*100</f>
        <v>1.6648773546180218</v>
      </c>
      <c r="S24" s="25">
        <f>('2.3'!S24/'2.3'!R24-1)*100</f>
        <v>1.3260347697431341</v>
      </c>
      <c r="T24" s="25">
        <f>('2.3'!T24/'2.3'!S24-1)*100</f>
        <v>-4.6222794549799495E-3</v>
      </c>
      <c r="U24" s="25">
        <f>('2.3'!U24/'2.3'!T24-1)*100</f>
        <v>-2.9894807480177032</v>
      </c>
      <c r="V24" s="25">
        <f>('2.3'!V24/'2.3'!U24-1)*100</f>
        <v>5.7296653621577542</v>
      </c>
      <c r="W24" s="25">
        <f>('2.3'!W24/'2.3'!V24-1)*100</f>
        <v>2.9860259790053911</v>
      </c>
      <c r="X24" s="25">
        <f>('2.3'!X24/'2.3'!W24-1)*100</f>
        <v>3.3948035323063008</v>
      </c>
    </row>
    <row r="25" spans="2:24">
      <c r="B25" s="26" t="s">
        <v>22</v>
      </c>
      <c r="C25" s="27"/>
      <c r="D25" s="27">
        <f>('2.3'!D25/'2.3'!C25-1)*100</f>
        <v>2.9365994443836474</v>
      </c>
      <c r="E25" s="27">
        <f>('2.3'!E25/'2.3'!D25-1)*100</f>
        <v>4.2666637735792046</v>
      </c>
      <c r="F25" s="27">
        <f>('2.3'!F25/'2.3'!E25-1)*100</f>
        <v>3.5414751101426889</v>
      </c>
      <c r="G25" s="27">
        <f>('2.3'!G25/'2.3'!F25-1)*100</f>
        <v>8.5275604651337886</v>
      </c>
      <c r="H25" s="27">
        <f>('2.3'!H25/'2.3'!G25-1)*100</f>
        <v>7.1185821263707094</v>
      </c>
      <c r="I25" s="27">
        <f>('2.3'!I25/'2.3'!H25-1)*100</f>
        <v>8.6232967165767782</v>
      </c>
      <c r="J25" s="27">
        <f>('2.3'!J25/'2.3'!I25-1)*100</f>
        <v>-6.9248585136553515</v>
      </c>
      <c r="K25" s="27">
        <f>('2.3'!K25/'2.3'!J25-1)*100</f>
        <v>15.229842005168347</v>
      </c>
      <c r="L25" s="27">
        <f>('2.3'!L25/'2.3'!K25-1)*100</f>
        <v>7.4069710726510696</v>
      </c>
      <c r="M25" s="27">
        <f>('2.3'!M25/'2.3'!L25-1)*100</f>
        <v>-0.72950882705528075</v>
      </c>
      <c r="N25" s="27">
        <f>('2.3'!N25/'2.3'!M25-1)*100</f>
        <v>-9.6276279777351981E-2</v>
      </c>
      <c r="O25" s="27">
        <f>('2.3'!O25/'2.3'!N25-1)*100</f>
        <v>3.3143130427251144</v>
      </c>
      <c r="P25" s="27">
        <f>('2.3'!P25/'2.3'!O25-1)*100</f>
        <v>-2.1000851018844968</v>
      </c>
      <c r="Q25" s="27">
        <f>('2.3'!Q25/'2.3'!P25-1)*100</f>
        <v>-5.2366027283946455</v>
      </c>
      <c r="R25" s="27">
        <f>('2.3'!R25/'2.3'!Q25-1)*100</f>
        <v>0.47110689343752288</v>
      </c>
      <c r="S25" s="27">
        <f>('2.3'!S25/'2.3'!R25-1)*100</f>
        <v>3.0465736377470298</v>
      </c>
      <c r="T25" s="27">
        <f>('2.3'!T25/'2.3'!S25-1)*100</f>
        <v>-3.755763612506724</v>
      </c>
      <c r="U25" s="27">
        <f>('2.3'!U25/'2.3'!T25-1)*100</f>
        <v>-4.4311050297148995</v>
      </c>
      <c r="V25" s="27">
        <f>('2.3'!V25/'2.3'!U25-1)*100</f>
        <v>5.9536930052013437</v>
      </c>
      <c r="W25" s="27">
        <f>('2.3'!W25/'2.3'!V25-1)*100</f>
        <v>-1.6970014175104464</v>
      </c>
      <c r="X25" s="27">
        <f>('2.3'!X25/'2.3'!W25-1)*100</f>
        <v>3.3922184036736525</v>
      </c>
    </row>
    <row r="26" spans="2:24">
      <c r="B26" s="24" t="s">
        <v>23</v>
      </c>
      <c r="C26" s="25"/>
      <c r="D26" s="25">
        <f>('2.3'!D26/'2.3'!C26-1)*100</f>
        <v>-1.0171112780831826</v>
      </c>
      <c r="E26" s="25">
        <f>('2.3'!E26/'2.3'!D26-1)*100</f>
        <v>2.7432806790982367</v>
      </c>
      <c r="F26" s="25">
        <f>('2.3'!F26/'2.3'!E26-1)*100</f>
        <v>2.7805928351434472</v>
      </c>
      <c r="G26" s="25">
        <f>('2.3'!G26/'2.3'!F26-1)*100</f>
        <v>4.091444601748484</v>
      </c>
      <c r="H26" s="25">
        <f>('2.3'!H26/'2.3'!G26-1)*100</f>
        <v>3.3556255195901663</v>
      </c>
      <c r="I26" s="25">
        <f>('2.3'!I26/'2.3'!H26-1)*100</f>
        <v>4.0501634371002737</v>
      </c>
      <c r="J26" s="25">
        <f>('2.3'!J26/'2.3'!I26-1)*100</f>
        <v>1.921179422674002</v>
      </c>
      <c r="K26" s="25">
        <f>('2.3'!K26/'2.3'!J26-1)*100</f>
        <v>4.977324474929179</v>
      </c>
      <c r="L26" s="25">
        <f>('2.3'!L26/'2.3'!K26-1)*100</f>
        <v>2.6408629119053284</v>
      </c>
      <c r="M26" s="25">
        <f>('2.3'!M26/'2.3'!L26-1)*100</f>
        <v>2.0373413630055959</v>
      </c>
      <c r="N26" s="25">
        <f>('2.3'!N26/'2.3'!M26-1)*100</f>
        <v>1.290999326633302</v>
      </c>
      <c r="O26" s="25">
        <f>('2.3'!O26/'2.3'!N26-1)*100</f>
        <v>1.5293404242058495</v>
      </c>
      <c r="P26" s="25">
        <f>('2.3'!P26/'2.3'!O26-1)*100</f>
        <v>-2.7888441858789581</v>
      </c>
      <c r="Q26" s="25">
        <f>('2.3'!Q26/'2.3'!P26-1)*100</f>
        <v>-4.3908975679062046</v>
      </c>
      <c r="R26" s="25">
        <f>('2.3'!R26/'2.3'!Q26-1)*100</f>
        <v>-1.5767183408713747</v>
      </c>
      <c r="S26" s="25">
        <f>('2.3'!S26/'2.3'!R26-1)*100</f>
        <v>0.97837038646237939</v>
      </c>
      <c r="T26" s="25">
        <f>('2.3'!T26/'2.3'!S26-1)*100</f>
        <v>0.49874941222414204</v>
      </c>
      <c r="U26" s="25">
        <f>('2.3'!U26/'2.3'!T26-1)*100</f>
        <v>-2.8769306002587203</v>
      </c>
      <c r="V26" s="25">
        <f>('2.3'!V26/'2.3'!U26-1)*100</f>
        <v>4.4008161341456908</v>
      </c>
      <c r="W26" s="25">
        <f>('2.3'!W26/'2.3'!V26-1)*100</f>
        <v>4.726864300493272</v>
      </c>
      <c r="X26" s="25">
        <f>('2.3'!X26/'2.3'!W26-1)*100</f>
        <v>5.6526598221577906</v>
      </c>
    </row>
    <row r="27" spans="2:24">
      <c r="B27" s="24" t="s">
        <v>24</v>
      </c>
      <c r="C27" s="25"/>
      <c r="D27" s="25">
        <f>('2.3'!D27/'2.3'!C27-1)*100</f>
        <v>-0.50395246269069327</v>
      </c>
      <c r="E27" s="25">
        <f>('2.3'!E27/'2.3'!D27-1)*100</f>
        <v>6.1976193074423369</v>
      </c>
      <c r="F27" s="25">
        <f>('2.3'!F27/'2.3'!E27-1)*100</f>
        <v>4.0164219433983961</v>
      </c>
      <c r="G27" s="25">
        <f>('2.3'!G27/'2.3'!F27-1)*100</f>
        <v>3.8610179296719283</v>
      </c>
      <c r="H27" s="25">
        <f>('2.3'!H27/'2.3'!G27-1)*100</f>
        <v>7.4622482243311694</v>
      </c>
      <c r="I27" s="25">
        <f>('2.3'!I27/'2.3'!H27-1)*100</f>
        <v>6.2011003526848629</v>
      </c>
      <c r="J27" s="25">
        <f>('2.3'!J27/'2.3'!I27-1)*100</f>
        <v>-0.10944421031019447</v>
      </c>
      <c r="K27" s="25">
        <f>('2.3'!K27/'2.3'!J27-1)*100</f>
        <v>7.6178602441661081</v>
      </c>
      <c r="L27" s="25">
        <f>('2.3'!L27/'2.3'!K27-1)*100</f>
        <v>3.8237867618604149</v>
      </c>
      <c r="M27" s="25">
        <f>('2.3'!M27/'2.3'!L27-1)*100</f>
        <v>1.4740607413577855</v>
      </c>
      <c r="N27" s="25">
        <f>('2.3'!N27/'2.3'!M27-1)*100</f>
        <v>2.7939171264228735</v>
      </c>
      <c r="O27" s="25">
        <f>('2.3'!O27/'2.3'!N27-1)*100</f>
        <v>-1.3774085546801151</v>
      </c>
      <c r="P27" s="25">
        <f>('2.3'!P27/'2.3'!O27-1)*100</f>
        <v>-4.1269314832123811</v>
      </c>
      <c r="Q27" s="25">
        <f>('2.3'!Q27/'2.3'!P27-1)*100</f>
        <v>-3.027314386777058</v>
      </c>
      <c r="R27" s="25">
        <f>('2.3'!R27/'2.3'!Q27-1)*100</f>
        <v>0.29112239995972011</v>
      </c>
      <c r="S27" s="25">
        <f>('2.3'!S27/'2.3'!R27-1)*100</f>
        <v>1.4899148989123256</v>
      </c>
      <c r="T27" s="25">
        <f>('2.3'!T27/'2.3'!S27-1)*100</f>
        <v>1.7478535571856302</v>
      </c>
      <c r="U27" s="25">
        <f>('2.3'!U27/'2.3'!T27-1)*100</f>
        <v>-3.4598003726428406</v>
      </c>
      <c r="V27" s="25">
        <f>('2.3'!V27/'2.3'!U27-1)*100</f>
        <v>4.6519249356674841</v>
      </c>
      <c r="W27" s="25">
        <f>('2.3'!W27/'2.3'!V27-1)*100</f>
        <v>3.4094058823945339</v>
      </c>
      <c r="X27" s="25">
        <f>('2.3'!X27/'2.3'!W27-1)*100</f>
        <v>1.3832304576097965</v>
      </c>
    </row>
    <row r="28" spans="2:24">
      <c r="B28" s="22" t="s">
        <v>25</v>
      </c>
      <c r="C28" s="23"/>
      <c r="D28" s="23">
        <f>('2.3'!D28/'2.3'!C28-1)*100</f>
        <v>2.7533421664558189</v>
      </c>
      <c r="E28" s="23">
        <f>('2.3'!E28/'2.3'!D28-1)*100</f>
        <v>4.9691592498597226</v>
      </c>
      <c r="F28" s="23">
        <f>('2.3'!F28/'2.3'!E28-1)*100</f>
        <v>-0.43654370798874575</v>
      </c>
      <c r="G28" s="23">
        <f>('2.3'!G28/'2.3'!F28-1)*100</f>
        <v>2.9345791831002721</v>
      </c>
      <c r="H28" s="23">
        <f>('2.3'!H28/'2.3'!G28-1)*100</f>
        <v>6.7797163549110584</v>
      </c>
      <c r="I28" s="23">
        <f>('2.3'!I28/'2.3'!H28-1)*100</f>
        <v>3.0385050077851528</v>
      </c>
      <c r="J28" s="23">
        <f>('2.3'!J28/'2.3'!I28-1)*100</f>
        <v>-1.0555007421086615</v>
      </c>
      <c r="K28" s="23">
        <f>('2.3'!K28/'2.3'!J28-1)*100</f>
        <v>7.6480834695370925</v>
      </c>
      <c r="L28" s="23">
        <f>('2.3'!L28/'2.3'!K28-1)*100</f>
        <v>4.3299479322514323</v>
      </c>
      <c r="M28" s="23">
        <f>('2.3'!M28/'2.3'!L28-1)*100</f>
        <v>-0.39603868125963615</v>
      </c>
      <c r="N28" s="23">
        <f>('2.3'!N28/'2.3'!M28-1)*100</f>
        <v>6.1302900820406236</v>
      </c>
      <c r="O28" s="23">
        <f>('2.3'!O28/'2.3'!N28-1)*100</f>
        <v>-9.7834373200988978E-2</v>
      </c>
      <c r="P28" s="23">
        <f>('2.3'!P28/'2.3'!O28-1)*100</f>
        <v>-4.0762664621575855</v>
      </c>
      <c r="Q28" s="23">
        <f>('2.3'!Q28/'2.3'!P28-1)*100</f>
        <v>-2.364478477802423</v>
      </c>
      <c r="R28" s="23">
        <f>('2.3'!R28/'2.3'!Q28-1)*100</f>
        <v>2.3836427088869572</v>
      </c>
      <c r="S28" s="23">
        <f>('2.3'!S28/'2.3'!R28-1)*100</f>
        <v>2.1293989162369575</v>
      </c>
      <c r="T28" s="23">
        <f>('2.3'!T28/'2.3'!S28-1)*100</f>
        <v>1.6794718890977833</v>
      </c>
      <c r="U28" s="23">
        <f>('2.3'!U28/'2.3'!T28-1)*100</f>
        <v>-4.2068700107131152</v>
      </c>
      <c r="V28" s="23">
        <f>('2.3'!V28/'2.3'!U28-1)*100</f>
        <v>6.4791457605532843</v>
      </c>
      <c r="W28" s="23">
        <f>('2.3'!W28/'2.3'!V28-1)*100</f>
        <v>5.0825609725202447E-2</v>
      </c>
      <c r="X28" s="23">
        <f>('2.3'!X28/'2.3'!W28-1)*100</f>
        <v>2.5816589418076852</v>
      </c>
    </row>
    <row r="29" spans="2:24">
      <c r="B29" s="24" t="s">
        <v>26</v>
      </c>
      <c r="C29" s="25"/>
      <c r="D29" s="25">
        <f>('2.3'!D29/'2.3'!C29-1)*100</f>
        <v>3.9627580978621735</v>
      </c>
      <c r="E29" s="25">
        <f>('2.3'!E29/'2.3'!D29-1)*100</f>
        <v>5.3511044509389594</v>
      </c>
      <c r="F29" s="25">
        <f>('2.3'!F29/'2.3'!E29-1)*100</f>
        <v>0.57531733043030275</v>
      </c>
      <c r="G29" s="25">
        <f>('2.3'!G29/'2.3'!F29-1)*100</f>
        <v>1.9255501162663613</v>
      </c>
      <c r="H29" s="25">
        <f>('2.3'!H29/'2.3'!G29-1)*100</f>
        <v>7.1583805686437962</v>
      </c>
      <c r="I29" s="25">
        <f>('2.3'!I29/'2.3'!H29-1)*100</f>
        <v>4.0201206080211271</v>
      </c>
      <c r="J29" s="25">
        <f>('2.3'!J29/'2.3'!I29-1)*100</f>
        <v>-1.6810004701671932</v>
      </c>
      <c r="K29" s="25">
        <f>('2.3'!K29/'2.3'!J29-1)*100</f>
        <v>9.886371718602005</v>
      </c>
      <c r="L29" s="25">
        <f>('2.3'!L29/'2.3'!K29-1)*100</f>
        <v>4.6012485089933053</v>
      </c>
      <c r="M29" s="25">
        <f>('2.3'!M29/'2.3'!L29-1)*100</f>
        <v>-2.9221584778860166E-2</v>
      </c>
      <c r="N29" s="25">
        <f>('2.3'!N29/'2.3'!M29-1)*100</f>
        <v>5.5001642414063801</v>
      </c>
      <c r="O29" s="25">
        <f>('2.3'!O29/'2.3'!N29-1)*100</f>
        <v>-1.5094845495494003</v>
      </c>
      <c r="P29" s="25">
        <f>('2.3'!P29/'2.3'!O29-1)*100</f>
        <v>-3.4348774316190211</v>
      </c>
      <c r="Q29" s="25">
        <f>('2.3'!Q29/'2.3'!P29-1)*100</f>
        <v>-2.5555486930936011</v>
      </c>
      <c r="R29" s="25">
        <f>('2.3'!R29/'2.3'!Q29-1)*100</f>
        <v>1.9780253119078495</v>
      </c>
      <c r="S29" s="25">
        <f>('2.3'!S29/'2.3'!R29-1)*100</f>
        <v>1.2372963200899312</v>
      </c>
      <c r="T29" s="25">
        <f>('2.3'!T29/'2.3'!S29-1)*100</f>
        <v>0.893527608259026</v>
      </c>
      <c r="U29" s="25">
        <f>('2.3'!U29/'2.3'!T29-1)*100</f>
        <v>-2.0284968987421381</v>
      </c>
      <c r="V29" s="25">
        <f>('2.3'!V29/'2.3'!U29-1)*100</f>
        <v>3.5414552225069063</v>
      </c>
      <c r="W29" s="25">
        <f>('2.3'!W29/'2.3'!V29-1)*100</f>
        <v>1.4738154945286075</v>
      </c>
      <c r="X29" s="25">
        <f>('2.3'!X29/'2.3'!W29-1)*100</f>
        <v>4.3079443334081091</v>
      </c>
    </row>
    <row r="30" spans="2:24">
      <c r="B30" s="24" t="s">
        <v>27</v>
      </c>
      <c r="C30" s="25"/>
      <c r="D30" s="25">
        <f>('2.3'!D30/'2.3'!C30-1)*100</f>
        <v>2.1063284730924448</v>
      </c>
      <c r="E30" s="25">
        <f>('2.3'!E30/'2.3'!D30-1)*100</f>
        <v>7.4647714783497188</v>
      </c>
      <c r="F30" s="25">
        <f>('2.3'!F30/'2.3'!E30-1)*100</f>
        <v>1.9729268898910135</v>
      </c>
      <c r="G30" s="25">
        <f>('2.3'!G30/'2.3'!F30-1)*100</f>
        <v>2.6280828032608117</v>
      </c>
      <c r="H30" s="25">
        <f>('2.3'!H30/'2.3'!G30-1)*100</f>
        <v>6.2723275274598089</v>
      </c>
      <c r="I30" s="25">
        <f>('2.3'!I30/'2.3'!H30-1)*100</f>
        <v>1.7437483540312826</v>
      </c>
      <c r="J30" s="25">
        <f>('2.3'!J30/'2.3'!I30-1)*100</f>
        <v>-3.0729187344524789E-2</v>
      </c>
      <c r="K30" s="25">
        <f>('2.3'!K30/'2.3'!J30-1)*100</f>
        <v>5.4492570435807464</v>
      </c>
      <c r="L30" s="25">
        <f>('2.3'!L30/'2.3'!K30-1)*100</f>
        <v>3.5396618761607934</v>
      </c>
      <c r="M30" s="25">
        <f>('2.3'!M30/'2.3'!L30-1)*100</f>
        <v>1.6718161268011622</v>
      </c>
      <c r="N30" s="25">
        <f>('2.3'!N30/'2.3'!M30-1)*100</f>
        <v>3.4732090695212214</v>
      </c>
      <c r="O30" s="25">
        <f>('2.3'!O30/'2.3'!N30-1)*100</f>
        <v>2.3751039328166357</v>
      </c>
      <c r="P30" s="25">
        <f>('2.3'!P30/'2.3'!O30-1)*100</f>
        <v>-4.2140711749289128</v>
      </c>
      <c r="Q30" s="25">
        <f>('2.3'!Q30/'2.3'!P30-1)*100</f>
        <v>-1.9937568595447597</v>
      </c>
      <c r="R30" s="25">
        <f>('2.3'!R30/'2.3'!Q30-1)*100</f>
        <v>3.9530406419721276</v>
      </c>
      <c r="S30" s="25">
        <f>('2.3'!S30/'2.3'!R30-1)*100</f>
        <v>3.7385525202709546</v>
      </c>
      <c r="T30" s="25">
        <f>('2.3'!T30/'2.3'!S30-1)*100</f>
        <v>3.7947283405795229</v>
      </c>
      <c r="U30" s="25">
        <f>('2.3'!U30/'2.3'!T30-1)*100</f>
        <v>-2.8640956944973817</v>
      </c>
      <c r="V30" s="25">
        <f>('2.3'!V30/'2.3'!U30-1)*100</f>
        <v>6.8077944841820504</v>
      </c>
      <c r="W30" s="25">
        <f>('2.3'!W30/'2.3'!V30-1)*100</f>
        <v>1.836686006189403</v>
      </c>
      <c r="X30" s="25">
        <f>('2.3'!X30/'2.3'!W30-1)*100</f>
        <v>1.9248771531452435</v>
      </c>
    </row>
    <row r="31" spans="2:24">
      <c r="B31" s="24" t="s">
        <v>28</v>
      </c>
      <c r="C31" s="25"/>
      <c r="D31" s="25">
        <f>('2.3'!D31/'2.3'!C31-1)*100</f>
        <v>2.030376411405066</v>
      </c>
      <c r="E31" s="25">
        <f>('2.3'!E31/'2.3'!D31-1)*100</f>
        <v>3.276359847681487</v>
      </c>
      <c r="F31" s="25">
        <f>('2.3'!F31/'2.3'!E31-1)*100</f>
        <v>-2.7407852116420495</v>
      </c>
      <c r="G31" s="25">
        <f>('2.3'!G31/'2.3'!F31-1)*100</f>
        <v>4.0610592520625488</v>
      </c>
      <c r="H31" s="25">
        <f>('2.3'!H31/'2.3'!G31-1)*100</f>
        <v>6.7396282319306611</v>
      </c>
      <c r="I31" s="25">
        <f>('2.3'!I31/'2.3'!H31-1)*100</f>
        <v>2.8726278089419521</v>
      </c>
      <c r="J31" s="25">
        <f>('2.3'!J31/'2.3'!I31-1)*100</f>
        <v>-1.0993489420789038</v>
      </c>
      <c r="K31" s="25">
        <f>('2.3'!K31/'2.3'!J31-1)*100</f>
        <v>6.8829485924398082</v>
      </c>
      <c r="L31" s="25">
        <f>('2.3'!L31/'2.3'!K31-1)*100</f>
        <v>4.5802667463414215</v>
      </c>
      <c r="M31" s="25">
        <f>('2.3'!M31/'2.3'!L31-1)*100</f>
        <v>-2.1098808374740874</v>
      </c>
      <c r="N31" s="25">
        <f>('2.3'!N31/'2.3'!M31-1)*100</f>
        <v>8.5281403095006425</v>
      </c>
      <c r="O31" s="25">
        <f>('2.3'!O31/'2.3'!N31-1)*100</f>
        <v>-0.27754583646417696</v>
      </c>
      <c r="P31" s="25">
        <f>('2.3'!P31/'2.3'!O31-1)*100</f>
        <v>-4.6067965649304599</v>
      </c>
      <c r="Q31" s="25">
        <f>('2.3'!Q31/'2.3'!P31-1)*100</f>
        <v>-2.4176544830823654</v>
      </c>
      <c r="R31" s="25">
        <f>('2.3'!R31/'2.3'!Q31-1)*100</f>
        <v>1.7966231934802401</v>
      </c>
      <c r="S31" s="25">
        <f>('2.3'!S31/'2.3'!R31-1)*100</f>
        <v>1.9636629832546104</v>
      </c>
      <c r="T31" s="25">
        <f>('2.3'!T31/'2.3'!S31-1)*100</f>
        <v>1.0562662269357093</v>
      </c>
      <c r="U31" s="25">
        <f>('2.3'!U31/'2.3'!T31-1)*100</f>
        <v>-7.2123026811582447</v>
      </c>
      <c r="V31" s="25">
        <f>('2.3'!V31/'2.3'!U31-1)*100</f>
        <v>9.2790674740127486</v>
      </c>
      <c r="W31" s="25">
        <f>('2.3'!W31/'2.3'!V31-1)*100</f>
        <v>-2.6122009669717894</v>
      </c>
      <c r="X31" s="25">
        <f>('2.3'!X31/'2.3'!W31-1)*100</f>
        <v>1.3102462087181799</v>
      </c>
    </row>
    <row r="32" spans="2:24">
      <c r="B32" s="22" t="s">
        <v>29</v>
      </c>
      <c r="C32" s="23"/>
      <c r="D32" s="23">
        <f>('2.3'!D32/'2.3'!C32-1)*100</f>
        <v>3.2974900709417332</v>
      </c>
      <c r="E32" s="23">
        <f>('2.3'!E32/'2.3'!D32-1)*100</f>
        <v>6.3740575617032613</v>
      </c>
      <c r="F32" s="23">
        <f>('2.3'!F32/'2.3'!E32-1)*100</f>
        <v>4.4695334514312623</v>
      </c>
      <c r="G32" s="23">
        <f>('2.3'!G32/'2.3'!F32-1)*100</f>
        <v>3.4618034730906855</v>
      </c>
      <c r="H32" s="23">
        <f>('2.3'!H32/'2.3'!G32-1)*100</f>
        <v>6.9087648558236792</v>
      </c>
      <c r="I32" s="23">
        <f>('2.3'!I32/'2.3'!H32-1)*100</f>
        <v>5.7336003375920264</v>
      </c>
      <c r="J32" s="23">
        <f>('2.3'!J32/'2.3'!I32-1)*100</f>
        <v>2.5093730175113071</v>
      </c>
      <c r="K32" s="23">
        <f>('2.3'!K32/'2.3'!J32-1)*100</f>
        <v>6.9896185687821522</v>
      </c>
      <c r="L32" s="23">
        <f>('2.3'!L32/'2.3'!K32-1)*100</f>
        <v>4.6331635441273056</v>
      </c>
      <c r="M32" s="23">
        <f>('2.3'!M32/'2.3'!L32-1)*100</f>
        <v>4.3795511620418948</v>
      </c>
      <c r="N32" s="23">
        <f>('2.3'!N32/'2.3'!M32-1)*100</f>
        <v>3.8717316783626998</v>
      </c>
      <c r="O32" s="23">
        <f>('2.3'!O32/'2.3'!N32-1)*100</f>
        <v>2.5053530547784364</v>
      </c>
      <c r="P32" s="23">
        <f>('2.3'!P32/'2.3'!O32-1)*100</f>
        <v>-2.0575356664366939</v>
      </c>
      <c r="Q32" s="23">
        <f>('2.3'!Q32/'2.3'!P32-1)*100</f>
        <v>-2.5731193751062031</v>
      </c>
      <c r="R32" s="23">
        <f>('2.3'!R32/'2.3'!Q32-1)*100</f>
        <v>3.8738784332604359</v>
      </c>
      <c r="S32" s="23">
        <f>('2.3'!S32/'2.3'!R32-1)*100</f>
        <v>2.2210341530350064</v>
      </c>
      <c r="T32" s="23">
        <f>('2.3'!T32/'2.3'!S32-1)*100</f>
        <v>2.1032904998875335</v>
      </c>
      <c r="U32" s="23">
        <f>('2.3'!U32/'2.3'!T32-1)*100</f>
        <v>-1.3050215868787185</v>
      </c>
      <c r="V32" s="23">
        <f>('2.3'!V32/'2.3'!U32-1)*100</f>
        <v>1.8763664010269299</v>
      </c>
      <c r="W32" s="23">
        <f>('2.3'!W32/'2.3'!V32-1)*100</f>
        <v>5.9465423633485281</v>
      </c>
      <c r="X32" s="23">
        <f>('2.3'!X32/'2.3'!W32-1)*100</f>
        <v>7.6207337070872017</v>
      </c>
    </row>
    <row r="33" spans="2:24">
      <c r="B33" s="24" t="s">
        <v>30</v>
      </c>
      <c r="C33" s="25"/>
      <c r="D33" s="25">
        <f>('2.3'!D33/'2.3'!C33-1)*100</f>
        <v>6.5127046762255558</v>
      </c>
      <c r="E33" s="25">
        <f>('2.3'!E33/'2.3'!D33-1)*100</f>
        <v>-0.75246181328059158</v>
      </c>
      <c r="F33" s="25">
        <f>('2.3'!F33/'2.3'!E33-1)*100</f>
        <v>2.569371768889428</v>
      </c>
      <c r="G33" s="25">
        <f>('2.3'!G33/'2.3'!F33-1)*100</f>
        <v>5.7085090968020946</v>
      </c>
      <c r="H33" s="25">
        <f>('2.3'!H33/'2.3'!G33-1)*100</f>
        <v>4.7301715265248179</v>
      </c>
      <c r="I33" s="25">
        <f>('2.3'!I33/'2.3'!H33-1)*100</f>
        <v>5.3358043623407792</v>
      </c>
      <c r="J33" s="25">
        <f>('2.3'!J33/'2.3'!I33-1)*100</f>
        <v>0.72886872243880241</v>
      </c>
      <c r="K33" s="25">
        <f>('2.3'!K33/'2.3'!J33-1)*100</f>
        <v>11.700674190065175</v>
      </c>
      <c r="L33" s="25">
        <f>('2.3'!L33/'2.3'!K33-1)*100</f>
        <v>3.4490802335193083</v>
      </c>
      <c r="M33" s="25">
        <f>('2.3'!M33/'2.3'!L33-1)*100</f>
        <v>5.9982495637481037</v>
      </c>
      <c r="N33" s="25">
        <f>('2.3'!N33/'2.3'!M33-1)*100</f>
        <v>6.5976657804818206</v>
      </c>
      <c r="O33" s="25">
        <f>('2.3'!O33/'2.3'!N33-1)*100</f>
        <v>2.6182092484336339</v>
      </c>
      <c r="P33" s="25">
        <f>('2.3'!P33/'2.3'!O33-1)*100</f>
        <v>-0.27236349128955117</v>
      </c>
      <c r="Q33" s="25">
        <f>('2.3'!Q33/'2.3'!P33-1)*100</f>
        <v>-2.630455479980931</v>
      </c>
      <c r="R33" s="25">
        <f>('2.3'!R33/'2.3'!Q33-1)*100</f>
        <v>4.8812741022363104</v>
      </c>
      <c r="S33" s="25">
        <f>('2.3'!S33/'2.3'!R33-1)*100</f>
        <v>2.4506399084954555</v>
      </c>
      <c r="T33" s="25">
        <f>('2.3'!T33/'2.3'!S33-1)*100</f>
        <v>-0.52748438867789016</v>
      </c>
      <c r="U33" s="25">
        <f>('2.3'!U33/'2.3'!T33-1)*100</f>
        <v>0.24983967537866025</v>
      </c>
      <c r="V33" s="25">
        <f>('2.3'!V33/'2.3'!U33-1)*100</f>
        <v>0.8461645585298605</v>
      </c>
      <c r="W33" s="25">
        <f>('2.3'!W33/'2.3'!V33-1)*100</f>
        <v>4.7558376757883547</v>
      </c>
      <c r="X33" s="25">
        <f>('2.3'!X33/'2.3'!W33-1)*100</f>
        <v>13.442695776064228</v>
      </c>
    </row>
    <row r="34" spans="2:24">
      <c r="B34" s="24" t="s">
        <v>31</v>
      </c>
      <c r="C34" s="25"/>
      <c r="D34" s="25">
        <f>('2.3'!D34/'2.3'!C34-1)*100</f>
        <v>5.1774361760525967</v>
      </c>
      <c r="E34" s="25">
        <f>('2.3'!E34/'2.3'!D34-1)*100</f>
        <v>14.78654250144562</v>
      </c>
      <c r="F34" s="25">
        <f>('2.3'!F34/'2.3'!E34-1)*100</f>
        <v>4.6320893021376319</v>
      </c>
      <c r="G34" s="25">
        <f>('2.3'!G34/'2.3'!F34-1)*100</f>
        <v>-1.9702443145446003</v>
      </c>
      <c r="H34" s="25">
        <f>('2.3'!H34/'2.3'!G34-1)*100</f>
        <v>12.243778812185857</v>
      </c>
      <c r="I34" s="25">
        <f>('2.3'!I34/'2.3'!H34-1)*100</f>
        <v>7.832874356981101</v>
      </c>
      <c r="J34" s="25">
        <f>('2.3'!J34/'2.3'!I34-1)*100</f>
        <v>2.1344112416766148</v>
      </c>
      <c r="K34" s="25">
        <f>('2.3'!K34/'2.3'!J34-1)*100</f>
        <v>6.0312529341715937</v>
      </c>
      <c r="L34" s="25">
        <f>('2.3'!L34/'2.3'!K34-1)*100</f>
        <v>5.6748115223512974</v>
      </c>
      <c r="M34" s="25">
        <f>('2.3'!M34/'2.3'!L34-1)*100</f>
        <v>10.96559742783132</v>
      </c>
      <c r="N34" s="25">
        <f>('2.3'!N34/'2.3'!M34-1)*100</f>
        <v>3.5038019095645634</v>
      </c>
      <c r="O34" s="25">
        <f>('2.3'!O34/'2.3'!N34-1)*100</f>
        <v>4.3889549583700171</v>
      </c>
      <c r="P34" s="25">
        <f>('2.3'!P34/'2.3'!O34-1)*100</f>
        <v>-1.8917203691757756</v>
      </c>
      <c r="Q34" s="25">
        <f>('2.3'!Q34/'2.3'!P34-1)*100</f>
        <v>-6.2482917166815639</v>
      </c>
      <c r="R34" s="25">
        <f>('2.3'!R34/'2.3'!Q34-1)*100</f>
        <v>12.138085600521208</v>
      </c>
      <c r="S34" s="25">
        <f>('2.3'!S34/'2.3'!R34-1)*100</f>
        <v>4.3226920913415068</v>
      </c>
      <c r="T34" s="25">
        <f>('2.3'!T34/'2.3'!S34-1)*100</f>
        <v>4.1206637919957156</v>
      </c>
      <c r="U34" s="25">
        <f>('2.3'!U34/'2.3'!T34-1)*100</f>
        <v>5.3619692679029995E-3</v>
      </c>
      <c r="V34" s="25">
        <f>('2.3'!V34/'2.3'!U34-1)*100</f>
        <v>0.15141284269319932</v>
      </c>
      <c r="W34" s="25">
        <f>('2.3'!W34/'2.3'!V34-1)*100</f>
        <v>10.383285920341256</v>
      </c>
      <c r="X34" s="25">
        <f>('2.3'!X34/'2.3'!W34-1)*100</f>
        <v>12.880015984263981</v>
      </c>
    </row>
    <row r="35" spans="2:24">
      <c r="B35" s="24" t="s">
        <v>32</v>
      </c>
      <c r="C35" s="25"/>
      <c r="D35" s="25">
        <f>('2.3'!D35/'2.3'!C35-1)*100</f>
        <v>4.6507963028274979</v>
      </c>
      <c r="E35" s="25">
        <f>('2.3'!E35/'2.3'!D35-1)*100</f>
        <v>6.6865896316967044</v>
      </c>
      <c r="F35" s="25">
        <f>('2.3'!F35/'2.3'!E35-1)*100</f>
        <v>3.5328005150252695</v>
      </c>
      <c r="G35" s="25">
        <f>('2.3'!G35/'2.3'!F35-1)*100</f>
        <v>3.0543227643250237</v>
      </c>
      <c r="H35" s="25">
        <f>('2.3'!H35/'2.3'!G35-1)*100</f>
        <v>5.6427321532778407</v>
      </c>
      <c r="I35" s="25">
        <f>('2.3'!I35/'2.3'!H35-1)*100</f>
        <v>6.4477326229676279</v>
      </c>
      <c r="J35" s="25">
        <f>('2.3'!J35/'2.3'!I35-1)*100</f>
        <v>0.17576332177930976</v>
      </c>
      <c r="K35" s="25">
        <f>('2.3'!K35/'2.3'!J35-1)*100</f>
        <v>9.0292276103561608</v>
      </c>
      <c r="L35" s="25">
        <f>('2.3'!L35/'2.3'!K35-1)*100</f>
        <v>5.8311196452930592</v>
      </c>
      <c r="M35" s="25">
        <f>('2.3'!M35/'2.3'!L35-1)*100</f>
        <v>4.5013485384906016</v>
      </c>
      <c r="N35" s="25">
        <f>('2.3'!N35/'2.3'!M35-1)*100</f>
        <v>3.1108068829178492</v>
      </c>
      <c r="O35" s="25">
        <f>('2.3'!O35/'2.3'!N35-1)*100</f>
        <v>1.8876665602798326</v>
      </c>
      <c r="P35" s="25">
        <f>('2.3'!P35/'2.3'!O35-1)*100</f>
        <v>-4.2609756615671017</v>
      </c>
      <c r="Q35" s="25">
        <f>('2.3'!Q35/'2.3'!P35-1)*100</f>
        <v>-3.4639613667443725</v>
      </c>
      <c r="R35" s="25">
        <f>('2.3'!R35/'2.3'!Q35-1)*100</f>
        <v>2.3465915143472627</v>
      </c>
      <c r="S35" s="25">
        <f>('2.3'!S35/'2.3'!R35-1)*100</f>
        <v>1.4431487995111958</v>
      </c>
      <c r="T35" s="25">
        <f>('2.3'!T35/'2.3'!S35-1)*100</f>
        <v>2.1804462497498456</v>
      </c>
      <c r="U35" s="25">
        <f>('2.3'!U35/'2.3'!T35-1)*100</f>
        <v>-1.2909542580955224</v>
      </c>
      <c r="V35" s="25">
        <f>('2.3'!V35/'2.3'!U35-1)*100</f>
        <v>2.4779511582263103</v>
      </c>
      <c r="W35" s="25">
        <f>('2.3'!W35/'2.3'!V35-1)*100</f>
        <v>4.9541915696985406</v>
      </c>
      <c r="X35" s="25">
        <f>('2.3'!X35/'2.3'!W35-1)*100</f>
        <v>4.8169532162786632</v>
      </c>
    </row>
    <row r="36" spans="2:24">
      <c r="B36" s="28" t="s">
        <v>33</v>
      </c>
      <c r="C36" s="29"/>
      <c r="D36" s="29">
        <f>('2.3'!D36/'2.3'!C36-1)*100</f>
        <v>0.67766668806010788</v>
      </c>
      <c r="E36" s="29">
        <f>('2.3'!E36/'2.3'!D36-1)*100</f>
        <v>4.9518413342533263</v>
      </c>
      <c r="F36" s="29">
        <f>('2.3'!F36/'2.3'!E36-1)*100</f>
        <v>5.7643872533428286</v>
      </c>
      <c r="G36" s="29">
        <f>('2.3'!G36/'2.3'!F36-1)*100</f>
        <v>5.5049277647446715</v>
      </c>
      <c r="H36" s="29">
        <f>('2.3'!H36/'2.3'!G36-1)*100</f>
        <v>6.5782241116266738</v>
      </c>
      <c r="I36" s="29">
        <f>('2.3'!I36/'2.3'!H36-1)*100</f>
        <v>4.4610713256469703</v>
      </c>
      <c r="J36" s="29">
        <f>('2.3'!J36/'2.3'!I36-1)*100</f>
        <v>5.0050134828750537</v>
      </c>
      <c r="K36" s="29">
        <f>('2.3'!K36/'2.3'!J36-1)*100</f>
        <v>4.3748283879682326</v>
      </c>
      <c r="L36" s="29">
        <f>('2.3'!L36/'2.3'!K36-1)*100</f>
        <v>3.7252905070425335</v>
      </c>
      <c r="M36" s="29">
        <f>('2.3'!M36/'2.3'!L36-1)*100</f>
        <v>0.76000966580338503</v>
      </c>
      <c r="N36" s="29">
        <f>('2.3'!N36/'2.3'!M36-1)*100</f>
        <v>3.6636392224505876</v>
      </c>
      <c r="O36" s="29">
        <f>('2.3'!O36/'2.3'!N36-1)*100</f>
        <v>2.0369482332714739</v>
      </c>
      <c r="P36" s="29">
        <f>('2.3'!P36/'2.3'!O36-1)*100</f>
        <v>-1.0147691478911924</v>
      </c>
      <c r="Q36" s="29">
        <f>('2.3'!Q36/'2.3'!P36-1)*100</f>
        <v>-2.6626121655382029E-3</v>
      </c>
      <c r="R36" s="29">
        <f>('2.3'!R36/'2.3'!Q36-1)*100</f>
        <v>0.31293298000925063</v>
      </c>
      <c r="S36" s="29">
        <f>('2.3'!S36/'2.3'!R36-1)*100</f>
        <v>1.65138389692423</v>
      </c>
      <c r="T36" s="29">
        <f>('2.3'!T36/'2.3'!S36-1)*100</f>
        <v>2.0602801433595275</v>
      </c>
      <c r="U36" s="29">
        <f>('2.3'!U36/'2.3'!T36-1)*100</f>
        <v>-2.6041222136338749</v>
      </c>
      <c r="V36" s="29">
        <f>('2.3'!V36/'2.3'!U36-1)*100</f>
        <v>3.0035646796158222</v>
      </c>
      <c r="W36" s="29">
        <f>('2.3'!W36/'2.3'!V36-1)*100</f>
        <v>3.8604042784759152</v>
      </c>
      <c r="X36" s="29">
        <f>('2.3'!X36/'2.3'!W36-1)*100</f>
        <v>3.3034990068823822</v>
      </c>
    </row>
    <row r="37" spans="2:24">
      <c r="B37" s="48" t="s">
        <v>103</v>
      </c>
    </row>
    <row r="38" spans="2:24">
      <c r="B38" s="48" t="s">
        <v>104</v>
      </c>
    </row>
  </sheetData>
  <mergeCells count="1">
    <mergeCell ref="A1:A1048576"/>
  </mergeCells>
  <conditionalFormatting sqref="B4:X36">
    <cfRule type="expression" dxfId="7" priority="1">
      <formula>MOD(ROW(),2)=1</formula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8BF94C-4C14-4A02-8763-769F095818C0}">
  <dimension ref="A1:X38"/>
  <sheetViews>
    <sheetView showGridLines="0" workbookViewId="0">
      <pane xSplit="2" ySplit="3" topLeftCell="G4" activePane="bottomRight" state="frozen"/>
      <selection sqref="A1:A1048576"/>
      <selection pane="topRight" sqref="A1:A1048576"/>
      <selection pane="bottomLeft" sqref="A1:A1048576"/>
      <selection pane="bottomRight" activeCell="X4" sqref="X4"/>
    </sheetView>
  </sheetViews>
  <sheetFormatPr defaultRowHeight="14.4"/>
  <cols>
    <col min="1" max="1" width="25.6640625" style="86" customWidth="1"/>
    <col min="2" max="2" width="20.6640625" customWidth="1"/>
    <col min="3" max="24" width="11.6640625" customWidth="1"/>
    <col min="43" max="43" width="12.44140625" bestFit="1" customWidth="1"/>
  </cols>
  <sheetData>
    <row r="1" spans="2:24" ht="17.399999999999999">
      <c r="B1" s="13" t="s">
        <v>127</v>
      </c>
      <c r="C1" s="13"/>
      <c r="D1" s="13"/>
      <c r="E1" s="13"/>
      <c r="F1" s="13"/>
      <c r="G1" s="13"/>
      <c r="H1" s="13"/>
      <c r="I1" s="13"/>
      <c r="J1" s="13"/>
    </row>
    <row r="3" spans="2:24" ht="41.4">
      <c r="B3" s="9" t="s">
        <v>0</v>
      </c>
      <c r="C3" s="8">
        <v>2002</v>
      </c>
      <c r="D3" s="8">
        <v>2003</v>
      </c>
      <c r="E3" s="8">
        <v>2004</v>
      </c>
      <c r="F3" s="8">
        <v>2005</v>
      </c>
      <c r="G3" s="8">
        <v>2006</v>
      </c>
      <c r="H3" s="8">
        <v>2007</v>
      </c>
      <c r="I3" s="8">
        <v>2008</v>
      </c>
      <c r="J3" s="8">
        <v>2009</v>
      </c>
      <c r="K3" s="8">
        <v>2010</v>
      </c>
      <c r="L3" s="8">
        <v>2011</v>
      </c>
      <c r="M3" s="8">
        <v>2012</v>
      </c>
      <c r="N3" s="8">
        <v>2013</v>
      </c>
      <c r="O3" s="8">
        <v>2014</v>
      </c>
      <c r="P3" s="8">
        <v>2015</v>
      </c>
      <c r="Q3" s="8">
        <v>2016</v>
      </c>
      <c r="R3" s="8">
        <v>2017</v>
      </c>
      <c r="S3" s="8">
        <v>2018</v>
      </c>
      <c r="T3" s="8">
        <v>2019</v>
      </c>
      <c r="U3" s="8">
        <v>2020</v>
      </c>
      <c r="V3" s="8">
        <v>2021</v>
      </c>
      <c r="W3" s="8">
        <v>2022</v>
      </c>
      <c r="X3" s="8">
        <v>2023</v>
      </c>
    </row>
    <row r="4" spans="2:24">
      <c r="B4" s="20" t="s">
        <v>1</v>
      </c>
      <c r="C4" s="27">
        <v>1270214.6670299887</v>
      </c>
      <c r="D4" s="27">
        <v>1470717.2340300013</v>
      </c>
      <c r="E4" s="27">
        <v>1661982.1230499891</v>
      </c>
      <c r="F4" s="27">
        <v>1842818.4019999993</v>
      </c>
      <c r="G4" s="27">
        <v>2049289.9779999999</v>
      </c>
      <c r="H4" s="27">
        <v>2319528.2809700076</v>
      </c>
      <c r="I4" s="27">
        <v>2626477.7160000158</v>
      </c>
      <c r="J4" s="27">
        <v>2849762.8219800033</v>
      </c>
      <c r="K4" s="27">
        <v>3302840.0000000014</v>
      </c>
      <c r="L4" s="27">
        <v>3720461.0000000009</v>
      </c>
      <c r="M4" s="27">
        <v>4094259.0000000009</v>
      </c>
      <c r="N4" s="27">
        <v>4553759.9999999981</v>
      </c>
      <c r="O4" s="27">
        <v>4972734.0000000009</v>
      </c>
      <c r="P4" s="27">
        <v>5155601.0000000019</v>
      </c>
      <c r="Q4" s="27">
        <v>5419822.0000000028</v>
      </c>
      <c r="R4" s="27">
        <v>5671925.9999999981</v>
      </c>
      <c r="S4" s="27">
        <v>6011150.0000000037</v>
      </c>
      <c r="T4" s="27">
        <v>6356684.0000000056</v>
      </c>
      <c r="U4" s="27">
        <v>6594937</v>
      </c>
      <c r="V4" s="27">
        <v>7713998.9999999944</v>
      </c>
      <c r="W4" s="27">
        <v>8736475.3781760298</v>
      </c>
      <c r="X4" s="27">
        <v>9558592.4389050435</v>
      </c>
    </row>
    <row r="5" spans="2:24">
      <c r="B5" s="22" t="s">
        <v>2</v>
      </c>
      <c r="C5" s="23">
        <v>61466.975912339287</v>
      </c>
      <c r="D5" s="23">
        <v>71572.212708064675</v>
      </c>
      <c r="E5" s="23">
        <v>85022.948428546573</v>
      </c>
      <c r="F5" s="23">
        <v>93311.161155784881</v>
      </c>
      <c r="G5" s="23">
        <v>106286.72858686456</v>
      </c>
      <c r="H5" s="23">
        <v>118756.54622632406</v>
      </c>
      <c r="I5" s="23">
        <v>136581.91371475553</v>
      </c>
      <c r="J5" s="23">
        <v>146237.94849490779</v>
      </c>
      <c r="K5" s="23">
        <v>182905.3114349047</v>
      </c>
      <c r="L5" s="23">
        <v>214002.67908172862</v>
      </c>
      <c r="M5" s="23">
        <v>228669.50759445917</v>
      </c>
      <c r="N5" s="23">
        <v>259115.29238494718</v>
      </c>
      <c r="O5" s="23">
        <v>272738.85225124878</v>
      </c>
      <c r="P5" s="23">
        <v>284652.14779804903</v>
      </c>
      <c r="Q5" s="23">
        <v>300799.24461551348</v>
      </c>
      <c r="R5" s="23">
        <v>328770.47521041404</v>
      </c>
      <c r="S5" s="23">
        <v>345176.58809498121</v>
      </c>
      <c r="T5" s="23">
        <v>373470.29991577164</v>
      </c>
      <c r="U5" s="23">
        <v>426154.20832815289</v>
      </c>
      <c r="V5" s="23">
        <v>501195.77345143363</v>
      </c>
      <c r="W5" s="23">
        <v>507436.04413259815</v>
      </c>
      <c r="X5" s="23">
        <v>566373.6947525444</v>
      </c>
    </row>
    <row r="6" spans="2:24">
      <c r="B6" s="24" t="s">
        <v>3</v>
      </c>
      <c r="C6" s="25">
        <v>6627.8986998936098</v>
      </c>
      <c r="D6" s="25">
        <v>8316.5755492544704</v>
      </c>
      <c r="E6" s="25">
        <v>9715.8347811797903</v>
      </c>
      <c r="F6" s="25">
        <v>11035.676987049328</v>
      </c>
      <c r="G6" s="25">
        <v>11440.903374036381</v>
      </c>
      <c r="H6" s="25">
        <v>12672.017658062041</v>
      </c>
      <c r="I6" s="25">
        <v>15234.82837643733</v>
      </c>
      <c r="J6" s="25">
        <v>17435.18426484345</v>
      </c>
      <c r="K6" s="25">
        <v>20956.957845435769</v>
      </c>
      <c r="L6" s="25">
        <v>24191.730511016998</v>
      </c>
      <c r="M6" s="25">
        <v>26562.867624969429</v>
      </c>
      <c r="N6" s="25">
        <v>27686.665449888544</v>
      </c>
      <c r="O6" s="25">
        <v>30376.184442432201</v>
      </c>
      <c r="P6" s="25">
        <v>32574.075514326072</v>
      </c>
      <c r="Q6" s="25">
        <v>35384.835519677792</v>
      </c>
      <c r="R6" s="25">
        <v>39281.048106187714</v>
      </c>
      <c r="S6" s="25">
        <v>40259.789472936813</v>
      </c>
      <c r="T6" s="25">
        <v>42037.373392346235</v>
      </c>
      <c r="U6" s="25">
        <v>46238.114679344901</v>
      </c>
      <c r="V6" s="25">
        <v>51055.094749161479</v>
      </c>
      <c r="W6" s="25">
        <v>59606.187555207762</v>
      </c>
      <c r="X6" s="25">
        <v>67979.362502210555</v>
      </c>
    </row>
    <row r="7" spans="2:24">
      <c r="B7" s="24" t="s">
        <v>4</v>
      </c>
      <c r="C7" s="25">
        <v>2742.8302624988005</v>
      </c>
      <c r="D7" s="25">
        <v>3102.3825107288494</v>
      </c>
      <c r="E7" s="25">
        <v>3457.2910894290794</v>
      </c>
      <c r="F7" s="25">
        <v>3911.0154026656996</v>
      </c>
      <c r="G7" s="25">
        <v>4196.2848439479394</v>
      </c>
      <c r="H7" s="25">
        <v>4953.6409445089494</v>
      </c>
      <c r="I7" s="25">
        <v>5853.1475449338395</v>
      </c>
      <c r="J7" s="25">
        <v>6784.7947502356192</v>
      </c>
      <c r="K7" s="25">
        <v>7564.5540020766903</v>
      </c>
      <c r="L7" s="25">
        <v>8165.2878671276094</v>
      </c>
      <c r="M7" s="25">
        <v>9149.3796183821414</v>
      </c>
      <c r="N7" s="25">
        <v>10483.523305615421</v>
      </c>
      <c r="O7" s="25">
        <v>12348.985974746771</v>
      </c>
      <c r="P7" s="25">
        <v>12443.127070159058</v>
      </c>
      <c r="Q7" s="25">
        <v>12500.000804287331</v>
      </c>
      <c r="R7" s="25">
        <v>12835.66392572105</v>
      </c>
      <c r="S7" s="25">
        <v>13622.05710648294</v>
      </c>
      <c r="T7" s="25">
        <v>13939.291229099908</v>
      </c>
      <c r="U7" s="25">
        <v>14796.47104540566</v>
      </c>
      <c r="V7" s="25">
        <v>19295.72659997172</v>
      </c>
      <c r="W7" s="25">
        <v>21499.001106568379</v>
      </c>
      <c r="X7" s="25">
        <v>23953.530761428821</v>
      </c>
    </row>
    <row r="8" spans="2:24">
      <c r="B8" s="24" t="s">
        <v>5</v>
      </c>
      <c r="C8" s="25">
        <v>18216.345205042231</v>
      </c>
      <c r="D8" s="25">
        <v>21456.48139269555</v>
      </c>
      <c r="E8" s="25">
        <v>25239.954548499376</v>
      </c>
      <c r="F8" s="25">
        <v>28066.285210707381</v>
      </c>
      <c r="G8" s="25">
        <v>33261.730216887619</v>
      </c>
      <c r="H8" s="25">
        <v>35928.788846568445</v>
      </c>
      <c r="I8" s="25">
        <v>38703.348992585627</v>
      </c>
      <c r="J8" s="25">
        <v>42002.325833104704</v>
      </c>
      <c r="K8" s="25">
        <v>50384.213394748367</v>
      </c>
      <c r="L8" s="25">
        <v>59108.111387224977</v>
      </c>
      <c r="M8" s="25">
        <v>59572.30771647206</v>
      </c>
      <c r="N8" s="25">
        <v>68811.996118882991</v>
      </c>
      <c r="O8" s="25">
        <v>71897.864782493227</v>
      </c>
      <c r="P8" s="25">
        <v>72694.786095788178</v>
      </c>
      <c r="Q8" s="25">
        <v>75908.489119262464</v>
      </c>
      <c r="R8" s="25">
        <v>78497.467001731013</v>
      </c>
      <c r="S8" s="25">
        <v>84361.54371311517</v>
      </c>
      <c r="T8" s="25">
        <v>90725.247716263257</v>
      </c>
      <c r="U8" s="25">
        <v>95960.716613681754</v>
      </c>
      <c r="V8" s="25">
        <v>109237.24402884817</v>
      </c>
      <c r="W8" s="25">
        <v>121801.09281510794</v>
      </c>
      <c r="X8" s="25">
        <v>137559.18567448005</v>
      </c>
    </row>
    <row r="9" spans="2:24">
      <c r="B9" s="24" t="s">
        <v>6</v>
      </c>
      <c r="C9" s="25">
        <v>2217.6732111307101</v>
      </c>
      <c r="D9" s="25">
        <v>2406.4995756399003</v>
      </c>
      <c r="E9" s="25">
        <v>2617.3095716376502</v>
      </c>
      <c r="F9" s="25">
        <v>2949.0754769793798</v>
      </c>
      <c r="G9" s="25">
        <v>3511.1253720158797</v>
      </c>
      <c r="H9" s="25">
        <v>3848.6316568320703</v>
      </c>
      <c r="I9" s="25">
        <v>4434.5152740106605</v>
      </c>
      <c r="J9" s="25">
        <v>5203.6931815575399</v>
      </c>
      <c r="K9" s="25">
        <v>6067.3271676148988</v>
      </c>
      <c r="L9" s="25">
        <v>6722.0447124341408</v>
      </c>
      <c r="M9" s="25">
        <v>7065.8271023361594</v>
      </c>
      <c r="N9" s="25">
        <v>8339.3279112693399</v>
      </c>
      <c r="O9" s="25">
        <v>8993.0273091214785</v>
      </c>
      <c r="P9" s="25">
        <v>9441.3385913706516</v>
      </c>
      <c r="Q9" s="25">
        <v>10177.503604112391</v>
      </c>
      <c r="R9" s="25">
        <v>11182.83090693134</v>
      </c>
      <c r="S9" s="25">
        <v>12267.089208558133</v>
      </c>
      <c r="T9" s="25">
        <v>12996.568708831059</v>
      </c>
      <c r="U9" s="25">
        <v>14524.23916037711</v>
      </c>
      <c r="V9" s="25">
        <v>16309.699524051168</v>
      </c>
      <c r="W9" s="25">
        <v>19117.273468985313</v>
      </c>
      <c r="X9" s="25">
        <v>23003.072345024324</v>
      </c>
    </row>
    <row r="10" spans="2:24">
      <c r="B10" s="24" t="s">
        <v>7</v>
      </c>
      <c r="C10" s="25">
        <v>23913.864076058679</v>
      </c>
      <c r="D10" s="25">
        <v>27190.608655954398</v>
      </c>
      <c r="E10" s="25">
        <v>33924.434264377698</v>
      </c>
      <c r="F10" s="25">
        <v>36531.095141383681</v>
      </c>
      <c r="G10" s="25">
        <v>41277.74959638837</v>
      </c>
      <c r="H10" s="25">
        <v>46610.741310536636</v>
      </c>
      <c r="I10" s="25">
        <v>54997.529354310645</v>
      </c>
      <c r="J10" s="25">
        <v>55431.794796266273</v>
      </c>
      <c r="K10" s="25">
        <v>75521.362129756802</v>
      </c>
      <c r="L10" s="25">
        <v>90541.303865096532</v>
      </c>
      <c r="M10" s="25">
        <v>97352.05545124381</v>
      </c>
      <c r="N10" s="25">
        <v>110396.66892708381</v>
      </c>
      <c r="O10" s="25">
        <v>113001.63913269067</v>
      </c>
      <c r="P10" s="25">
        <v>118312.49886867376</v>
      </c>
      <c r="Q10" s="25">
        <v>124828.32928884242</v>
      </c>
      <c r="R10" s="25">
        <v>141649.03808748684</v>
      </c>
      <c r="S10" s="25">
        <v>146889.11511331747</v>
      </c>
      <c r="T10" s="25">
        <v>161909.19380561897</v>
      </c>
      <c r="U10" s="25">
        <v>197913.6394576366</v>
      </c>
      <c r="V10" s="25">
        <v>240097.24766501249</v>
      </c>
      <c r="W10" s="25">
        <v>210800.99304182801</v>
      </c>
      <c r="X10" s="25">
        <v>229151.45154433756</v>
      </c>
    </row>
    <row r="11" spans="2:24">
      <c r="B11" s="24" t="s">
        <v>8</v>
      </c>
      <c r="C11" s="25">
        <v>2973.9315715408597</v>
      </c>
      <c r="D11" s="25">
        <v>3193.5143822769405</v>
      </c>
      <c r="E11" s="25">
        <v>3562.1679552153796</v>
      </c>
      <c r="F11" s="25">
        <v>3989.9504539806203</v>
      </c>
      <c r="G11" s="25">
        <v>4902.3975189885105</v>
      </c>
      <c r="H11" s="25">
        <v>5597.9080772679699</v>
      </c>
      <c r="I11" s="25">
        <v>6491.1491325458901</v>
      </c>
      <c r="J11" s="25">
        <v>6965.7353696065193</v>
      </c>
      <c r="K11" s="25">
        <v>7601.7146378701709</v>
      </c>
      <c r="L11" s="25">
        <v>8716.7457577164296</v>
      </c>
      <c r="M11" s="25">
        <v>10250.577561462009</v>
      </c>
      <c r="N11" s="25">
        <v>11756.07521160006</v>
      </c>
      <c r="O11" s="25">
        <v>12372.437945668782</v>
      </c>
      <c r="P11" s="25">
        <v>12890.800652266689</v>
      </c>
      <c r="Q11" s="25">
        <v>13468.623797264579</v>
      </c>
      <c r="R11" s="25">
        <v>14472.589600146352</v>
      </c>
      <c r="S11" s="25">
        <v>15665.017782413368</v>
      </c>
      <c r="T11" s="25">
        <v>16324.199303447269</v>
      </c>
      <c r="U11" s="25">
        <v>17212.117955986501</v>
      </c>
      <c r="V11" s="25">
        <v>18505.445521168411</v>
      </c>
      <c r="W11" s="25">
        <v>21846.802472181251</v>
      </c>
      <c r="X11" s="25">
        <v>26217.382747495736</v>
      </c>
    </row>
    <row r="12" spans="2:24">
      <c r="B12" s="24" t="s">
        <v>9</v>
      </c>
      <c r="C12" s="25">
        <v>4774.4328861743907</v>
      </c>
      <c r="D12" s="25">
        <v>5906.1506415145604</v>
      </c>
      <c r="E12" s="25">
        <v>6505.9562182075797</v>
      </c>
      <c r="F12" s="25">
        <v>6828.0624830187799</v>
      </c>
      <c r="G12" s="25">
        <v>7696.5376645998804</v>
      </c>
      <c r="H12" s="25">
        <v>9144.8177325479792</v>
      </c>
      <c r="I12" s="25">
        <v>10867.39503993154</v>
      </c>
      <c r="J12" s="25">
        <v>12414.420299293652</v>
      </c>
      <c r="K12" s="25">
        <v>14809.182257401992</v>
      </c>
      <c r="L12" s="25">
        <v>16557.45498111199</v>
      </c>
      <c r="M12" s="25">
        <v>18716.492519593543</v>
      </c>
      <c r="N12" s="25">
        <v>21641.035460606956</v>
      </c>
      <c r="O12" s="25">
        <v>23748.712664095718</v>
      </c>
      <c r="P12" s="25">
        <v>26295.52100546463</v>
      </c>
      <c r="Q12" s="25">
        <v>28531.462482066501</v>
      </c>
      <c r="R12" s="25">
        <v>30851.837582209842</v>
      </c>
      <c r="S12" s="25">
        <v>32111.975698157297</v>
      </c>
      <c r="T12" s="25">
        <v>35538.425760164944</v>
      </c>
      <c r="U12" s="25">
        <v>39508.909415720336</v>
      </c>
      <c r="V12" s="25">
        <v>46695.315363220216</v>
      </c>
      <c r="W12" s="25">
        <v>52764.693672719557</v>
      </c>
      <c r="X12" s="25">
        <v>58509.709177567405</v>
      </c>
    </row>
    <row r="13" spans="2:24">
      <c r="B13" s="22" t="s">
        <v>10</v>
      </c>
      <c r="C13" s="23">
        <v>170887.25971057112</v>
      </c>
      <c r="D13" s="23">
        <v>193942.73360938963</v>
      </c>
      <c r="E13" s="23">
        <v>220150.44125794194</v>
      </c>
      <c r="F13" s="23">
        <v>246267.36165940785</v>
      </c>
      <c r="G13" s="23">
        <v>276188.3102457198</v>
      </c>
      <c r="H13" s="23">
        <v>309280.25188613957</v>
      </c>
      <c r="I13" s="23">
        <v>354231.94615285622</v>
      </c>
      <c r="J13" s="23">
        <v>397997.51904133474</v>
      </c>
      <c r="K13" s="23">
        <v>458356.69093167898</v>
      </c>
      <c r="L13" s="23">
        <v>510713.50486782484</v>
      </c>
      <c r="M13" s="23">
        <v>569919.23752529372</v>
      </c>
      <c r="N13" s="23">
        <v>634112.49503844848</v>
      </c>
      <c r="O13" s="23">
        <v>709013.55119887856</v>
      </c>
      <c r="P13" s="23">
        <v>748112.20002667361</v>
      </c>
      <c r="Q13" s="23">
        <v>792530.13861426385</v>
      </c>
      <c r="R13" s="23">
        <v>839598.91188904084</v>
      </c>
      <c r="S13" s="23">
        <v>881794.52803616249</v>
      </c>
      <c r="T13" s="23">
        <v>917019.60878426908</v>
      </c>
      <c r="U13" s="23">
        <v>948482.93224141328</v>
      </c>
      <c r="V13" s="23">
        <v>1081182.3584895327</v>
      </c>
      <c r="W13" s="23">
        <v>1220031.5068213651</v>
      </c>
      <c r="X13" s="23">
        <v>1339001.1943268611</v>
      </c>
    </row>
    <row r="14" spans="2:24">
      <c r="B14" s="24" t="s">
        <v>11</v>
      </c>
      <c r="C14" s="25">
        <v>14566.20327240569</v>
      </c>
      <c r="D14" s="25">
        <v>18025.321212086961</v>
      </c>
      <c r="E14" s="25">
        <v>20098.714496084591</v>
      </c>
      <c r="F14" s="25">
        <v>22471.384942982288</v>
      </c>
      <c r="G14" s="25">
        <v>26620.176913920674</v>
      </c>
      <c r="H14" s="25">
        <v>27258.092388886322</v>
      </c>
      <c r="I14" s="25">
        <v>33832.97226975183</v>
      </c>
      <c r="J14" s="25">
        <v>36958.045676500762</v>
      </c>
      <c r="K14" s="25">
        <v>41111.063645553055</v>
      </c>
      <c r="L14" s="25">
        <v>45886.793258654536</v>
      </c>
      <c r="M14" s="25">
        <v>52984.064496219704</v>
      </c>
      <c r="N14" s="25">
        <v>60028.885568957965</v>
      </c>
      <c r="O14" s="25">
        <v>68566.330681672422</v>
      </c>
      <c r="P14" s="25">
        <v>69855.530395111942</v>
      </c>
      <c r="Q14" s="25">
        <v>75908.366779973556</v>
      </c>
      <c r="R14" s="25">
        <v>79222.988728956028</v>
      </c>
      <c r="S14" s="25">
        <v>86982.647227231544</v>
      </c>
      <c r="T14" s="25">
        <v>84289.359606165308</v>
      </c>
      <c r="U14" s="25">
        <v>94628.219231138093</v>
      </c>
      <c r="V14" s="25">
        <v>110229.91534415552</v>
      </c>
      <c r="W14" s="25">
        <v>124858.64604710425</v>
      </c>
      <c r="X14" s="25">
        <v>135433.42093713096</v>
      </c>
    </row>
    <row r="15" spans="2:24">
      <c r="B15" s="24" t="s">
        <v>12</v>
      </c>
      <c r="C15" s="25">
        <v>6306.9530140483093</v>
      </c>
      <c r="D15" s="25">
        <v>7501.0686455039095</v>
      </c>
      <c r="E15" s="25">
        <v>8379.2237265406784</v>
      </c>
      <c r="F15" s="25">
        <v>9501.0757923917809</v>
      </c>
      <c r="G15" s="25">
        <v>11896.836934821609</v>
      </c>
      <c r="H15" s="25">
        <v>12140.566977253549</v>
      </c>
      <c r="I15" s="25">
        <v>14320.35768164563</v>
      </c>
      <c r="J15" s="25">
        <v>16799.232464705769</v>
      </c>
      <c r="K15" s="25">
        <v>19670.255465504772</v>
      </c>
      <c r="L15" s="25">
        <v>23151.79302258242</v>
      </c>
      <c r="M15" s="25">
        <v>25418.402106488586</v>
      </c>
      <c r="N15" s="25">
        <v>27848.172420563737</v>
      </c>
      <c r="O15" s="25">
        <v>33983.743973688361</v>
      </c>
      <c r="P15" s="25">
        <v>35068.891100702407</v>
      </c>
      <c r="Q15" s="25">
        <v>36989.069138890271</v>
      </c>
      <c r="R15" s="25">
        <v>40512.961992078672</v>
      </c>
      <c r="S15" s="25">
        <v>44692.754196398084</v>
      </c>
      <c r="T15" s="25">
        <v>47132.529226452316</v>
      </c>
      <c r="U15" s="25">
        <v>50586.262491804671</v>
      </c>
      <c r="V15" s="25">
        <v>57488.867980258459</v>
      </c>
      <c r="W15" s="25">
        <v>65597.520867222251</v>
      </c>
      <c r="X15" s="25">
        <v>73018.629491286789</v>
      </c>
    </row>
    <row r="16" spans="2:24">
      <c r="B16" s="24" t="s">
        <v>13</v>
      </c>
      <c r="C16" s="25">
        <v>25041.258658162529</v>
      </c>
      <c r="D16" s="25">
        <v>28603.763415934165</v>
      </c>
      <c r="E16" s="25">
        <v>32199.60006573447</v>
      </c>
      <c r="F16" s="25">
        <v>36098.252751035448</v>
      </c>
      <c r="G16" s="25">
        <v>40431.514261606899</v>
      </c>
      <c r="H16" s="25">
        <v>44289.815174405529</v>
      </c>
      <c r="I16" s="25">
        <v>52636.041823381762</v>
      </c>
      <c r="J16" s="25">
        <v>58976.20848193951</v>
      </c>
      <c r="K16" s="25">
        <v>69178.379551122984</v>
      </c>
      <c r="L16" s="25">
        <v>78347.417003011244</v>
      </c>
      <c r="M16" s="25">
        <v>84076.396752146757</v>
      </c>
      <c r="N16" s="25">
        <v>94869.897858215583</v>
      </c>
      <c r="O16" s="25">
        <v>110778.79064517125</v>
      </c>
      <c r="P16" s="25">
        <v>114643.46998445428</v>
      </c>
      <c r="Q16" s="25">
        <v>121800.20329360511</v>
      </c>
      <c r="R16" s="25">
        <v>130110.01616484844</v>
      </c>
      <c r="S16" s="25">
        <v>137104.52295944575</v>
      </c>
      <c r="T16" s="25">
        <v>143128.23773551514</v>
      </c>
      <c r="U16" s="25">
        <v>146158.79645424758</v>
      </c>
      <c r="V16" s="25">
        <v>167056.89130405145</v>
      </c>
      <c r="W16" s="25">
        <v>185387.75151096497</v>
      </c>
      <c r="X16" s="25">
        <v>204769.38722315989</v>
      </c>
    </row>
    <row r="17" spans="2:24">
      <c r="B17" s="24" t="s">
        <v>14</v>
      </c>
      <c r="C17" s="25">
        <v>12082.74384962262</v>
      </c>
      <c r="D17" s="25">
        <v>13181.22225797232</v>
      </c>
      <c r="E17" s="25">
        <v>15296.138243733492</v>
      </c>
      <c r="F17" s="25">
        <v>17753.70323680378</v>
      </c>
      <c r="G17" s="25">
        <v>20252.165096415582</v>
      </c>
      <c r="H17" s="25">
        <v>23513.864134078041</v>
      </c>
      <c r="I17" s="25">
        <v>25678.022484025176</v>
      </c>
      <c r="J17" s="25">
        <v>27525.532507572007</v>
      </c>
      <c r="K17" s="25">
        <v>32149.190453791918</v>
      </c>
      <c r="L17" s="25">
        <v>36403.024202474531</v>
      </c>
      <c r="M17" s="25">
        <v>41257.031172993666</v>
      </c>
      <c r="N17" s="25">
        <v>45903.80046673584</v>
      </c>
      <c r="O17" s="25">
        <v>48235.008679540799</v>
      </c>
      <c r="P17" s="25">
        <v>51183.888030220878</v>
      </c>
      <c r="Q17" s="25">
        <v>53133.028041738595</v>
      </c>
      <c r="R17" s="25">
        <v>57389.774244283682</v>
      </c>
      <c r="S17" s="25">
        <v>59575.710734817963</v>
      </c>
      <c r="T17" s="25">
        <v>63866.962189824517</v>
      </c>
      <c r="U17" s="25">
        <v>63816.254342443703</v>
      </c>
      <c r="V17" s="25">
        <v>71064.332428278867</v>
      </c>
      <c r="W17" s="25">
        <v>84354.707239509633</v>
      </c>
      <c r="X17" s="25">
        <v>90462.002045746995</v>
      </c>
    </row>
    <row r="18" spans="2:24">
      <c r="B18" s="24" t="s">
        <v>15</v>
      </c>
      <c r="C18" s="25">
        <v>11388.219885691082</v>
      </c>
      <c r="D18" s="25">
        <v>13220.216300784119</v>
      </c>
      <c r="E18" s="25">
        <v>14131.289401465481</v>
      </c>
      <c r="F18" s="25">
        <v>15667.481349447191</v>
      </c>
      <c r="G18" s="25">
        <v>18677.593330347889</v>
      </c>
      <c r="H18" s="25">
        <v>20570.984508166341</v>
      </c>
      <c r="I18" s="25">
        <v>24144.971807939386</v>
      </c>
      <c r="J18" s="25">
        <v>27230.573218778147</v>
      </c>
      <c r="K18" s="25">
        <v>29853.238673523258</v>
      </c>
      <c r="L18" s="25">
        <v>32985.146453888199</v>
      </c>
      <c r="M18" s="25">
        <v>37671.983411513138</v>
      </c>
      <c r="N18" s="25">
        <v>40987.580091043674</v>
      </c>
      <c r="O18" s="25">
        <v>46997.294725303393</v>
      </c>
      <c r="P18" s="25">
        <v>50105.439800307526</v>
      </c>
      <c r="Q18" s="25">
        <v>52838.190142911248</v>
      </c>
      <c r="R18" s="25">
        <v>55675.475652680077</v>
      </c>
      <c r="S18" s="25">
        <v>57209.309490729829</v>
      </c>
      <c r="T18" s="25">
        <v>60277.218847688178</v>
      </c>
      <c r="U18" s="25">
        <v>62468.031909592326</v>
      </c>
      <c r="V18" s="25">
        <v>67766.358251820333</v>
      </c>
      <c r="W18" s="25">
        <v>76211.856361562808</v>
      </c>
      <c r="X18" s="25">
        <v>86785.770023362973</v>
      </c>
    </row>
    <row r="19" spans="2:24">
      <c r="B19" s="24" t="s">
        <v>16</v>
      </c>
      <c r="C19" s="25">
        <v>31157.933717027878</v>
      </c>
      <c r="D19" s="25">
        <v>33486.329629404681</v>
      </c>
      <c r="E19" s="25">
        <v>38820.264110118675</v>
      </c>
      <c r="F19" s="25">
        <v>42867.615873177034</v>
      </c>
      <c r="G19" s="25">
        <v>47226.029824226287</v>
      </c>
      <c r="H19" s="25">
        <v>53038.078456561816</v>
      </c>
      <c r="I19" s="25">
        <v>59524.391069810081</v>
      </c>
      <c r="J19" s="25">
        <v>67890.075191368611</v>
      </c>
      <c r="K19" s="25">
        <v>82952.491613820006</v>
      </c>
      <c r="L19" s="25">
        <v>93644.41316394668</v>
      </c>
      <c r="M19" s="25">
        <v>108607.6717240608</v>
      </c>
      <c r="N19" s="25">
        <v>120895.70683456144</v>
      </c>
      <c r="O19" s="25">
        <v>133320.67102465645</v>
      </c>
      <c r="P19" s="25">
        <v>134499.61519049626</v>
      </c>
      <c r="Q19" s="25">
        <v>144025.38049972002</v>
      </c>
      <c r="R19" s="25">
        <v>156332.01108580205</v>
      </c>
      <c r="S19" s="25">
        <v>159521.60259038626</v>
      </c>
      <c r="T19" s="25">
        <v>168953.19827914512</v>
      </c>
      <c r="U19" s="25">
        <v>164769.10916961596</v>
      </c>
      <c r="V19" s="25">
        <v>185865.16298344859</v>
      </c>
      <c r="W19" s="25">
        <v>210603.17757564716</v>
      </c>
      <c r="X19" s="25">
        <v>233515.84865393722</v>
      </c>
    </row>
    <row r="20" spans="2:24">
      <c r="B20" s="24" t="s">
        <v>17</v>
      </c>
      <c r="C20" s="25">
        <v>10598.919246320691</v>
      </c>
      <c r="D20" s="25">
        <v>11508.573522830853</v>
      </c>
      <c r="E20" s="25">
        <v>12768.127002224477</v>
      </c>
      <c r="F20" s="25">
        <v>14045.431078064321</v>
      </c>
      <c r="G20" s="25">
        <v>15682.749818096032</v>
      </c>
      <c r="H20" s="25">
        <v>17962.039804033029</v>
      </c>
      <c r="I20" s="25">
        <v>20114.736460170421</v>
      </c>
      <c r="J20" s="25">
        <v>21891.55087023848</v>
      </c>
      <c r="K20" s="25">
        <v>24340.231700889733</v>
      </c>
      <c r="L20" s="25">
        <v>28529.961731763473</v>
      </c>
      <c r="M20" s="25">
        <v>31248.927914883789</v>
      </c>
      <c r="N20" s="25">
        <v>33708.089424682446</v>
      </c>
      <c r="O20" s="25">
        <v>37264.089020138548</v>
      </c>
      <c r="P20" s="25">
        <v>42260.656410839751</v>
      </c>
      <c r="Q20" s="25">
        <v>44754.657957891905</v>
      </c>
      <c r="R20" s="25">
        <v>47805.620376458646</v>
      </c>
      <c r="S20" s="25">
        <v>48892.276473469741</v>
      </c>
      <c r="T20" s="25">
        <v>53032.293962419237</v>
      </c>
      <c r="U20" s="25">
        <v>57141.51152150346</v>
      </c>
      <c r="V20" s="25">
        <v>68492.049185275813</v>
      </c>
      <c r="W20" s="25">
        <v>68334.29393967551</v>
      </c>
      <c r="X20" s="25">
        <v>80143.277987214591</v>
      </c>
    </row>
    <row r="21" spans="2:24">
      <c r="B21" s="24" t="s">
        <v>18</v>
      </c>
      <c r="C21" s="25">
        <v>9270.3041015224899</v>
      </c>
      <c r="D21" s="25">
        <v>10557.880751801929</v>
      </c>
      <c r="E21" s="25">
        <v>12077.516816557121</v>
      </c>
      <c r="F21" s="25">
        <v>12939.953933515881</v>
      </c>
      <c r="G21" s="25">
        <v>14722.894681926749</v>
      </c>
      <c r="H21" s="25">
        <v>16417.123294469409</v>
      </c>
      <c r="I21" s="25">
        <v>19347.696645811291</v>
      </c>
      <c r="J21" s="25">
        <v>19589.357166868278</v>
      </c>
      <c r="K21" s="25">
        <v>23686.833795076232</v>
      </c>
      <c r="L21" s="25">
        <v>26037.900887911663</v>
      </c>
      <c r="M21" s="25">
        <v>29358.865724803141</v>
      </c>
      <c r="N21" s="25">
        <v>31608.662118632918</v>
      </c>
      <c r="O21" s="25">
        <v>33664.779803706981</v>
      </c>
      <c r="P21" s="25">
        <v>34508.572549071119</v>
      </c>
      <c r="Q21" s="25">
        <v>34751.90096183979</v>
      </c>
      <c r="R21" s="25">
        <v>36412.155682202487</v>
      </c>
      <c r="S21" s="25">
        <v>37281.865058379997</v>
      </c>
      <c r="T21" s="25">
        <v>39871.265135284521</v>
      </c>
      <c r="U21" s="25">
        <v>40687.965043295451</v>
      </c>
      <c r="V21" s="25">
        <v>45894.896208898877</v>
      </c>
      <c r="W21" s="25">
        <v>51043.121736609522</v>
      </c>
      <c r="X21" s="25">
        <v>53710.193064804873</v>
      </c>
    </row>
    <row r="22" spans="2:24">
      <c r="B22" s="24" t="s">
        <v>19</v>
      </c>
      <c r="C22" s="25">
        <v>50474.723965769808</v>
      </c>
      <c r="D22" s="25">
        <v>57858.357873070665</v>
      </c>
      <c r="E22" s="25">
        <v>66379.567395482954</v>
      </c>
      <c r="F22" s="25">
        <v>74922.46270199008</v>
      </c>
      <c r="G22" s="25">
        <v>80678.349384358095</v>
      </c>
      <c r="H22" s="25">
        <v>94089.687148285579</v>
      </c>
      <c r="I22" s="25">
        <v>104632.75591032059</v>
      </c>
      <c r="J22" s="25">
        <v>121136.9434633631</v>
      </c>
      <c r="K22" s="25">
        <v>135415.00603239698</v>
      </c>
      <c r="L22" s="25">
        <v>145727.05514359212</v>
      </c>
      <c r="M22" s="25">
        <v>159295.89422218414</v>
      </c>
      <c r="N22" s="25">
        <v>178261.70025505483</v>
      </c>
      <c r="O22" s="25">
        <v>196202.84264500023</v>
      </c>
      <c r="P22" s="25">
        <v>215986.13656546938</v>
      </c>
      <c r="Q22" s="25">
        <v>228329.34179769337</v>
      </c>
      <c r="R22" s="25">
        <v>236137.9079617307</v>
      </c>
      <c r="S22" s="25">
        <v>250533.83930530329</v>
      </c>
      <c r="T22" s="25">
        <v>256468.54380177465</v>
      </c>
      <c r="U22" s="25">
        <v>268226.78207777208</v>
      </c>
      <c r="V22" s="25">
        <v>307323.88480334484</v>
      </c>
      <c r="W22" s="25">
        <v>353640.4315430689</v>
      </c>
      <c r="X22" s="25">
        <v>381162.6649002168</v>
      </c>
    </row>
    <row r="23" spans="2:24">
      <c r="B23" s="22" t="s">
        <v>20</v>
      </c>
      <c r="C23" s="23">
        <v>717210.14891882543</v>
      </c>
      <c r="D23" s="23">
        <v>817635.46704936959</v>
      </c>
      <c r="E23" s="23">
        <v>920027.38235297729</v>
      </c>
      <c r="F23" s="23">
        <v>1044988.7671486877</v>
      </c>
      <c r="G23" s="23">
        <v>1167218.5984408576</v>
      </c>
      <c r="H23" s="23">
        <v>1310938.8456815316</v>
      </c>
      <c r="I23" s="23">
        <v>1470202.6225052555</v>
      </c>
      <c r="J23" s="23">
        <v>1578726.8895959719</v>
      </c>
      <c r="K23" s="23">
        <v>1826244.3063282268</v>
      </c>
      <c r="L23" s="23">
        <v>2056871.4274478385</v>
      </c>
      <c r="M23" s="23">
        <v>2259374.5525770616</v>
      </c>
      <c r="N23" s="23">
        <v>2480879.0631277198</v>
      </c>
      <c r="O23" s="23">
        <v>2696169.3257259238</v>
      </c>
      <c r="P23" s="23">
        <v>2740336.1310182759</v>
      </c>
      <c r="Q23" s="23">
        <v>2838141.0489232973</v>
      </c>
      <c r="R23" s="23">
        <v>2950815.5371840312</v>
      </c>
      <c r="S23" s="23">
        <v>3138275.9935533069</v>
      </c>
      <c r="T23" s="23">
        <v>3322642.5247702994</v>
      </c>
      <c r="U23" s="23">
        <v>3384923.6457119766</v>
      </c>
      <c r="V23" s="23">
        <v>3975921.2633841904</v>
      </c>
      <c r="W23" s="23">
        <v>4611066.3766452437</v>
      </c>
      <c r="X23" s="23">
        <v>5025684.7407911699</v>
      </c>
    </row>
    <row r="24" spans="2:24">
      <c r="B24" s="24" t="s">
        <v>21</v>
      </c>
      <c r="C24" s="25">
        <v>106176.1743151323</v>
      </c>
      <c r="D24" s="25">
        <v>123788.8754920964</v>
      </c>
      <c r="E24" s="25">
        <v>149133.41800490572</v>
      </c>
      <c r="F24" s="25">
        <v>161504.41969330653</v>
      </c>
      <c r="G24" s="25">
        <v>183905.29782095339</v>
      </c>
      <c r="H24" s="25">
        <v>207538.72907833327</v>
      </c>
      <c r="I24" s="25">
        <v>239368.50736301416</v>
      </c>
      <c r="J24" s="25">
        <v>250347.46550927058</v>
      </c>
      <c r="K24" s="25">
        <v>305173.97011200612</v>
      </c>
      <c r="L24" s="25">
        <v>349632.08195644664</v>
      </c>
      <c r="M24" s="25">
        <v>387095.92295451392</v>
      </c>
      <c r="N24" s="25">
        <v>428810.42776608391</v>
      </c>
      <c r="O24" s="25">
        <v>454153.4324971874</v>
      </c>
      <c r="P24" s="25">
        <v>457443.01323303429</v>
      </c>
      <c r="Q24" s="25">
        <v>478472.74213885807</v>
      </c>
      <c r="R24" s="25">
        <v>505075.61186299811</v>
      </c>
      <c r="S24" s="25">
        <v>538784.6532824738</v>
      </c>
      <c r="T24" s="25">
        <v>571464.97943487868</v>
      </c>
      <c r="U24" s="25">
        <v>601083.48679398303</v>
      </c>
      <c r="V24" s="25">
        <v>754065.57052966964</v>
      </c>
      <c r="W24" s="25">
        <v>801018.73731656559</v>
      </c>
      <c r="X24" s="25">
        <v>857717.26997729461</v>
      </c>
    </row>
    <row r="25" spans="2:24">
      <c r="B25" s="26" t="s">
        <v>22</v>
      </c>
      <c r="C25" s="27">
        <v>22305.21678073447</v>
      </c>
      <c r="D25" s="27">
        <v>25590.73432306261</v>
      </c>
      <c r="E25" s="27">
        <v>31642.019334662622</v>
      </c>
      <c r="F25" s="27">
        <v>37160.264861583739</v>
      </c>
      <c r="G25" s="27">
        <v>42849.964411312307</v>
      </c>
      <c r="H25" s="27">
        <v>48226.945261888774</v>
      </c>
      <c r="I25" s="27">
        <v>57047.268733273406</v>
      </c>
      <c r="J25" s="27">
        <v>55925.473965819234</v>
      </c>
      <c r="K25" s="27">
        <v>69817.926814189341</v>
      </c>
      <c r="L25" s="27">
        <v>86126.685390378101</v>
      </c>
      <c r="M25" s="27">
        <v>95958.304563990925</v>
      </c>
      <c r="N25" s="27">
        <v>97681.967228112044</v>
      </c>
      <c r="O25" s="27">
        <v>109804.16900522233</v>
      </c>
      <c r="P25" s="27">
        <v>100489.68772488016</v>
      </c>
      <c r="Q25" s="27">
        <v>92228.236180319029</v>
      </c>
      <c r="R25" s="27">
        <v>95510.655327951084</v>
      </c>
      <c r="S25" s="27">
        <v>116261.86859235662</v>
      </c>
      <c r="T25" s="27">
        <v>114812.8264596013</v>
      </c>
      <c r="U25" s="27">
        <v>114860.14867396564</v>
      </c>
      <c r="V25" s="27">
        <v>155644.15797041799</v>
      </c>
      <c r="W25" s="27">
        <v>149394.26450931112</v>
      </c>
      <c r="X25" s="27">
        <v>174692.44317276467</v>
      </c>
    </row>
    <row r="26" spans="2:24">
      <c r="B26" s="24" t="s">
        <v>23</v>
      </c>
      <c r="C26" s="25">
        <v>157947.5645912824</v>
      </c>
      <c r="D26" s="25">
        <v>175430.46637582645</v>
      </c>
      <c r="E26" s="25">
        <v>199826.62407779088</v>
      </c>
      <c r="F26" s="25">
        <v>227038.90414036639</v>
      </c>
      <c r="G26" s="25">
        <v>253626.46633205368</v>
      </c>
      <c r="H26" s="25">
        <v>272927.45763147011</v>
      </c>
      <c r="I26" s="25">
        <v>319780.56585984444</v>
      </c>
      <c r="J26" s="25">
        <v>333082.30307498365</v>
      </c>
      <c r="K26" s="25">
        <v>379412.0077220996</v>
      </c>
      <c r="L26" s="25">
        <v>436279.83938489959</v>
      </c>
      <c r="M26" s="25">
        <v>489621.32428560045</v>
      </c>
      <c r="N26" s="25">
        <v>534960.44584931876</v>
      </c>
      <c r="O26" s="25">
        <v>579338.82735266094</v>
      </c>
      <c r="P26" s="25">
        <v>556399.22256149538</v>
      </c>
      <c r="Q26" s="25">
        <v>542132.62087170791</v>
      </c>
      <c r="R26" s="25">
        <v>563487.4814884353</v>
      </c>
      <c r="S26" s="25">
        <v>630432.57440706762</v>
      </c>
      <c r="T26" s="25">
        <v>661054.23464633874</v>
      </c>
      <c r="U26" s="25">
        <v>654129.70193929854</v>
      </c>
      <c r="V26" s="25">
        <v>819846.10376378149</v>
      </c>
      <c r="W26" s="25">
        <v>1027962.4470368268</v>
      </c>
      <c r="X26" s="25">
        <v>1049547.362337163</v>
      </c>
    </row>
    <row r="27" spans="2:24">
      <c r="B27" s="24" t="s">
        <v>24</v>
      </c>
      <c r="C27" s="25">
        <v>430781.1932316763</v>
      </c>
      <c r="D27" s="25">
        <v>492825.39085838414</v>
      </c>
      <c r="E27" s="25">
        <v>539425.32093561802</v>
      </c>
      <c r="F27" s="25">
        <v>619285.17845343112</v>
      </c>
      <c r="G27" s="25">
        <v>686836.86987653875</v>
      </c>
      <c r="H27" s="25">
        <v>782245.71370983927</v>
      </c>
      <c r="I27" s="25">
        <v>854006.28054912353</v>
      </c>
      <c r="J27" s="25">
        <v>939371.64704589837</v>
      </c>
      <c r="K27" s="25">
        <v>1071840.4016799317</v>
      </c>
      <c r="L27" s="25">
        <v>1184832.820716114</v>
      </c>
      <c r="M27" s="25">
        <v>1286699.0007729558</v>
      </c>
      <c r="N27" s="25">
        <v>1419426.2222842053</v>
      </c>
      <c r="O27" s="25">
        <v>1552872.8968708534</v>
      </c>
      <c r="P27" s="25">
        <v>1626004.2074988664</v>
      </c>
      <c r="Q27" s="25">
        <v>1725307.4497324128</v>
      </c>
      <c r="R27" s="25">
        <v>1786741.7885046469</v>
      </c>
      <c r="S27" s="25">
        <v>1852796.8972714099</v>
      </c>
      <c r="T27" s="25">
        <v>1975310.4842294813</v>
      </c>
      <c r="U27" s="25">
        <v>2014850.3083047292</v>
      </c>
      <c r="V27" s="25">
        <v>2246365.4311203207</v>
      </c>
      <c r="W27" s="25">
        <v>2632690.9277825407</v>
      </c>
      <c r="X27" s="25">
        <v>2943727.6653039474</v>
      </c>
    </row>
    <row r="28" spans="2:24">
      <c r="B28" s="22" t="s">
        <v>25</v>
      </c>
      <c r="C28" s="23">
        <v>208200.03429963411</v>
      </c>
      <c r="D28" s="23">
        <v>254444.37184045112</v>
      </c>
      <c r="E28" s="23">
        <v>283564.36147789651</v>
      </c>
      <c r="F28" s="23">
        <v>295150.56338311045</v>
      </c>
      <c r="G28" s="23">
        <v>322862.38696345355</v>
      </c>
      <c r="H28" s="23">
        <v>376954.47518834413</v>
      </c>
      <c r="I28" s="23">
        <v>424599.60064579465</v>
      </c>
      <c r="J28" s="23">
        <v>457467.70619916712</v>
      </c>
      <c r="K28" s="23">
        <v>529196.90851842763</v>
      </c>
      <c r="L28" s="23">
        <v>592169.29385849345</v>
      </c>
      <c r="M28" s="23">
        <v>650466.65825832286</v>
      </c>
      <c r="N28" s="23">
        <v>755315.40137138916</v>
      </c>
      <c r="O28" s="23">
        <v>815866.14317348599</v>
      </c>
      <c r="P28" s="23">
        <v>869718.66639419633</v>
      </c>
      <c r="Q28" s="23">
        <v>925267.59850871656</v>
      </c>
      <c r="R28" s="23">
        <v>967079.2696491665</v>
      </c>
      <c r="S28" s="23">
        <v>1027010.0604510051</v>
      </c>
      <c r="T28" s="23">
        <v>1093668.1749537962</v>
      </c>
      <c r="U28" s="23">
        <v>1125656.0653556529</v>
      </c>
      <c r="V28" s="23">
        <v>1324228.914822265</v>
      </c>
      <c r="W28" s="23">
        <v>1438168.6938426462</v>
      </c>
      <c r="X28" s="23">
        <v>1590408.5846255189</v>
      </c>
    </row>
    <row r="29" spans="2:24">
      <c r="B29" s="24" t="s">
        <v>26</v>
      </c>
      <c r="C29" s="25">
        <v>76353.218038774299</v>
      </c>
      <c r="D29" s="25">
        <v>96482.402510052183</v>
      </c>
      <c r="E29" s="25">
        <v>107706.24077420575</v>
      </c>
      <c r="F29" s="25">
        <v>110617.03544075089</v>
      </c>
      <c r="G29" s="25">
        <v>119448.89908824042</v>
      </c>
      <c r="H29" s="25">
        <v>143964.62939948405</v>
      </c>
      <c r="I29" s="25">
        <v>159424.94347308128</v>
      </c>
      <c r="J29" s="25">
        <v>171043.52668596912</v>
      </c>
      <c r="K29" s="25">
        <v>192924.56110212218</v>
      </c>
      <c r="L29" s="25">
        <v>218851.11268065643</v>
      </c>
      <c r="M29" s="25">
        <v>242927.25779483325</v>
      </c>
      <c r="N29" s="25">
        <v>287678.61730381649</v>
      </c>
      <c r="O29" s="25">
        <v>301106.70422934426</v>
      </c>
      <c r="P29" s="25">
        <v>326630.54966790735</v>
      </c>
      <c r="Q29" s="25">
        <v>351329.55666217546</v>
      </c>
      <c r="R29" s="25">
        <v>366028.41648689762</v>
      </c>
      <c r="S29" s="25">
        <v>382568.11266801378</v>
      </c>
      <c r="T29" s="25">
        <v>405628.78674791375</v>
      </c>
      <c r="U29" s="25">
        <v>426369.45320648229</v>
      </c>
      <c r="V29" s="25">
        <v>474589.55916791345</v>
      </c>
      <c r="W29" s="25">
        <v>537670.92387853586</v>
      </c>
      <c r="X29" s="25">
        <v>591708.69261522475</v>
      </c>
    </row>
    <row r="30" spans="2:24">
      <c r="B30" s="24" t="s">
        <v>27</v>
      </c>
      <c r="C30" s="25">
        <v>47349.188448522822</v>
      </c>
      <c r="D30" s="25">
        <v>55507.853168853006</v>
      </c>
      <c r="E30" s="25">
        <v>64196.446352600222</v>
      </c>
      <c r="F30" s="25">
        <v>70123.647291500878</v>
      </c>
      <c r="G30" s="25">
        <v>78646.522392301966</v>
      </c>
      <c r="H30" s="25">
        <v>89500.311540418028</v>
      </c>
      <c r="I30" s="25">
        <v>104054.18157759067</v>
      </c>
      <c r="J30" s="25">
        <v>111282.60235632141</v>
      </c>
      <c r="K30" s="25">
        <v>130469.64060694678</v>
      </c>
      <c r="L30" s="25">
        <v>146944.76573285105</v>
      </c>
      <c r="M30" s="25">
        <v>162052.2872483003</v>
      </c>
      <c r="N30" s="25">
        <v>180971.62408057167</v>
      </c>
      <c r="O30" s="25">
        <v>204832.30134384241</v>
      </c>
      <c r="P30" s="25">
        <v>209670.42140608191</v>
      </c>
      <c r="Q30" s="25">
        <v>217913.09401731566</v>
      </c>
      <c r="R30" s="25">
        <v>233947.78549211886</v>
      </c>
      <c r="S30" s="25">
        <v>247908.03423927186</v>
      </c>
      <c r="T30" s="25">
        <v>267891.28689363023</v>
      </c>
      <c r="U30" s="25">
        <v>289284.90454377962</v>
      </c>
      <c r="V30" s="25">
        <v>347534.87938561721</v>
      </c>
      <c r="W30" s="25">
        <v>382469.76932067407</v>
      </c>
      <c r="X30" s="25">
        <v>428286.57342599751</v>
      </c>
    </row>
    <row r="31" spans="2:24">
      <c r="B31" s="24" t="s">
        <v>28</v>
      </c>
      <c r="C31" s="25">
        <v>84497.627812336985</v>
      </c>
      <c r="D31" s="25">
        <v>102454.11616154593</v>
      </c>
      <c r="E31" s="25">
        <v>111661.67435109052</v>
      </c>
      <c r="F31" s="25">
        <v>114409.88065085867</v>
      </c>
      <c r="G31" s="25">
        <v>124766.96548291114</v>
      </c>
      <c r="H31" s="25">
        <v>143489.53424844201</v>
      </c>
      <c r="I31" s="25">
        <v>161120.47559512281</v>
      </c>
      <c r="J31" s="25">
        <v>175141.57715687659</v>
      </c>
      <c r="K31" s="25">
        <v>205802.7068093587</v>
      </c>
      <c r="L31" s="25">
        <v>226373.41544498591</v>
      </c>
      <c r="M31" s="25">
        <v>245487.11321518934</v>
      </c>
      <c r="N31" s="25">
        <v>286665.1599870011</v>
      </c>
      <c r="O31" s="25">
        <v>309927.13760029944</v>
      </c>
      <c r="P31" s="25">
        <v>333417.69532020722</v>
      </c>
      <c r="Q31" s="25">
        <v>356024.94782922551</v>
      </c>
      <c r="R31" s="25">
        <v>367103.06767015014</v>
      </c>
      <c r="S31" s="25">
        <v>396533.91354371951</v>
      </c>
      <c r="T31" s="25">
        <v>420148.10131225229</v>
      </c>
      <c r="U31" s="25">
        <v>410001.70760539075</v>
      </c>
      <c r="V31" s="25">
        <v>502104.47626873438</v>
      </c>
      <c r="W31" s="25">
        <v>518028.00064343627</v>
      </c>
      <c r="X31" s="25">
        <v>570413.31858429674</v>
      </c>
    </row>
    <row r="32" spans="2:24">
      <c r="B32" s="22" t="s">
        <v>29</v>
      </c>
      <c r="C32" s="23">
        <v>112450.24818861891</v>
      </c>
      <c r="D32" s="23">
        <v>133122.44882272626</v>
      </c>
      <c r="E32" s="23">
        <v>153216.98953262653</v>
      </c>
      <c r="F32" s="23">
        <v>163100.54865300839</v>
      </c>
      <c r="G32" s="23">
        <v>176733.95376310422</v>
      </c>
      <c r="H32" s="23">
        <v>203598.16198766822</v>
      </c>
      <c r="I32" s="23">
        <v>240861.63298135411</v>
      </c>
      <c r="J32" s="23">
        <v>269332.75864862255</v>
      </c>
      <c r="K32" s="23">
        <v>306136.78278676403</v>
      </c>
      <c r="L32" s="23">
        <v>346704.0947441156</v>
      </c>
      <c r="M32" s="23">
        <v>385829.0440448646</v>
      </c>
      <c r="N32" s="23">
        <v>424337.74807749363</v>
      </c>
      <c r="O32" s="23">
        <v>478946.12765046395</v>
      </c>
      <c r="P32" s="23">
        <v>512781.85476280603</v>
      </c>
      <c r="Q32" s="23">
        <v>563083.96933820995</v>
      </c>
      <c r="R32" s="23">
        <v>585661.80606734473</v>
      </c>
      <c r="S32" s="23">
        <v>618892.82986454747</v>
      </c>
      <c r="T32" s="23">
        <v>649883.39157586847</v>
      </c>
      <c r="U32" s="23">
        <v>709720.14836280479</v>
      </c>
      <c r="V32" s="23">
        <v>831470.68985257298</v>
      </c>
      <c r="W32" s="23">
        <v>959772.75673417572</v>
      </c>
      <c r="X32" s="23">
        <v>1037124.2244089489</v>
      </c>
    </row>
    <row r="33" spans="2:24">
      <c r="B33" s="24" t="s">
        <v>30</v>
      </c>
      <c r="C33" s="25">
        <v>14614.65993155929</v>
      </c>
      <c r="D33" s="25">
        <v>19358.857161291271</v>
      </c>
      <c r="E33" s="25">
        <v>20376.784787455363</v>
      </c>
      <c r="F33" s="25">
        <v>20393.418653221124</v>
      </c>
      <c r="G33" s="25">
        <v>22885.651833086882</v>
      </c>
      <c r="H33" s="25">
        <v>25725.815179617366</v>
      </c>
      <c r="I33" s="25">
        <v>30767.999703463069</v>
      </c>
      <c r="J33" s="25">
        <v>34151.216689800385</v>
      </c>
      <c r="K33" s="25">
        <v>41496.012547582039</v>
      </c>
      <c r="L33" s="25">
        <v>48345.892262090318</v>
      </c>
      <c r="M33" s="25">
        <v>54640.58094099423</v>
      </c>
      <c r="N33" s="25">
        <v>61246.741826704871</v>
      </c>
      <c r="O33" s="25">
        <v>70372.618058682012</v>
      </c>
      <c r="P33" s="25">
        <v>74316.577031814857</v>
      </c>
      <c r="Q33" s="25">
        <v>82667.1891354283</v>
      </c>
      <c r="R33" s="25">
        <v>86440.974468286833</v>
      </c>
      <c r="S33" s="25">
        <v>96183.593536046872</v>
      </c>
      <c r="T33" s="25">
        <v>95140.961946861775</v>
      </c>
      <c r="U33" s="25">
        <v>109897.45718297843</v>
      </c>
      <c r="V33" s="25">
        <v>125943.99379660035</v>
      </c>
      <c r="W33" s="25">
        <v>147516.22207951898</v>
      </c>
      <c r="X33" s="25">
        <v>161369.22713652201</v>
      </c>
    </row>
    <row r="34" spans="2:24">
      <c r="B34" s="24" t="s">
        <v>31</v>
      </c>
      <c r="C34" s="25">
        <v>16714.547796904517</v>
      </c>
      <c r="D34" s="25">
        <v>23434.987915746122</v>
      </c>
      <c r="E34" s="25">
        <v>29281.726407221406</v>
      </c>
      <c r="F34" s="25">
        <v>30033.920256097481</v>
      </c>
      <c r="G34" s="25">
        <v>26233.154587704292</v>
      </c>
      <c r="H34" s="25">
        <v>33058.195562738219</v>
      </c>
      <c r="I34" s="25">
        <v>43177.161984075618</v>
      </c>
      <c r="J34" s="25">
        <v>46360.998140102012</v>
      </c>
      <c r="K34" s="25">
        <v>49774.547618915749</v>
      </c>
      <c r="L34" s="25">
        <v>61600.432727714717</v>
      </c>
      <c r="M34" s="25">
        <v>70450.157417663868</v>
      </c>
      <c r="N34" s="25">
        <v>78479.785311383472</v>
      </c>
      <c r="O34" s="25">
        <v>90811.401915909591</v>
      </c>
      <c r="P34" s="25">
        <v>97597.774483333313</v>
      </c>
      <c r="Q34" s="25">
        <v>111915.05981298254</v>
      </c>
      <c r="R34" s="25">
        <v>112317.86373687744</v>
      </c>
      <c r="S34" s="25">
        <v>122694.15141799329</v>
      </c>
      <c r="T34" s="25">
        <v>126618.40503141248</v>
      </c>
      <c r="U34" s="25">
        <v>159608.85181383259</v>
      </c>
      <c r="V34" s="25">
        <v>210344.58053557275</v>
      </c>
      <c r="W34" s="25">
        <v>231175.84435809034</v>
      </c>
      <c r="X34" s="25">
        <v>248329.35731649888</v>
      </c>
    </row>
    <row r="35" spans="2:24">
      <c r="B35" s="24" t="s">
        <v>32</v>
      </c>
      <c r="C35" s="25">
        <v>34145.119869392307</v>
      </c>
      <c r="D35" s="25">
        <v>40056.841987552252</v>
      </c>
      <c r="E35" s="25">
        <v>45534.687373525499</v>
      </c>
      <c r="F35" s="25">
        <v>47802.305952471244</v>
      </c>
      <c r="G35" s="25">
        <v>54264.427323651376</v>
      </c>
      <c r="H35" s="25">
        <v>63288.114443402599</v>
      </c>
      <c r="I35" s="25">
        <v>72473.501012158493</v>
      </c>
      <c r="J35" s="25">
        <v>82102.350776076579</v>
      </c>
      <c r="K35" s="25">
        <v>93245.999725569549</v>
      </c>
      <c r="L35" s="25">
        <v>105126.83978779403</v>
      </c>
      <c r="M35" s="25">
        <v>122476.48298767205</v>
      </c>
      <c r="N35" s="25">
        <v>133808.28547346001</v>
      </c>
      <c r="O35" s="25">
        <v>146560.3416562255</v>
      </c>
      <c r="P35" s="25">
        <v>154573.45192931735</v>
      </c>
      <c r="Q35" s="25">
        <v>162107.29495509155</v>
      </c>
      <c r="R35" s="25">
        <v>171301.18017189155</v>
      </c>
      <c r="S35" s="25">
        <v>173890.16758729704</v>
      </c>
      <c r="T35" s="25">
        <v>185196.92076816663</v>
      </c>
      <c r="U35" s="25">
        <v>199832.73313785723</v>
      </c>
      <c r="V35" s="25">
        <v>238153.7375124695</v>
      </c>
      <c r="W35" s="25">
        <v>285878.37494831503</v>
      </c>
      <c r="X35" s="25">
        <v>302332.01898867858</v>
      </c>
    </row>
    <row r="36" spans="2:24">
      <c r="B36" s="28" t="s">
        <v>33</v>
      </c>
      <c r="C36" s="29">
        <v>46975.920590762791</v>
      </c>
      <c r="D36" s="29">
        <v>50271.761758136636</v>
      </c>
      <c r="E36" s="29">
        <v>58023.790964424254</v>
      </c>
      <c r="F36" s="29">
        <v>64870.903791218581</v>
      </c>
      <c r="G36" s="29">
        <v>73350.720018661697</v>
      </c>
      <c r="H36" s="29">
        <v>81526.036801909999</v>
      </c>
      <c r="I36" s="29">
        <v>94442.970281656919</v>
      </c>
      <c r="J36" s="29">
        <v>106718.19304264357</v>
      </c>
      <c r="K36" s="29">
        <v>121620.22289469664</v>
      </c>
      <c r="L36" s="29">
        <v>131630.92996651653</v>
      </c>
      <c r="M36" s="29">
        <v>138261.82269853444</v>
      </c>
      <c r="N36" s="29">
        <v>150802.93546594528</v>
      </c>
      <c r="O36" s="29">
        <v>171201.76601964692</v>
      </c>
      <c r="P36" s="29">
        <v>186294.05131834044</v>
      </c>
      <c r="Q36" s="29">
        <v>206394.42543470766</v>
      </c>
      <c r="R36" s="29">
        <v>215601.78769028885</v>
      </c>
      <c r="S36" s="29">
        <v>226124.91732321013</v>
      </c>
      <c r="T36" s="29">
        <v>242927.10382942771</v>
      </c>
      <c r="U36" s="29">
        <v>240381.10622813652</v>
      </c>
      <c r="V36" s="29">
        <v>257028.37800793044</v>
      </c>
      <c r="W36" s="29">
        <v>295202.31534825132</v>
      </c>
      <c r="X36" s="29">
        <v>325093.6209672495</v>
      </c>
    </row>
    <row r="37" spans="2:24">
      <c r="B37" s="48" t="s">
        <v>103</v>
      </c>
      <c r="C37" s="48"/>
      <c r="D37" s="48"/>
      <c r="E37" s="48"/>
      <c r="F37" s="48"/>
      <c r="G37" s="48"/>
      <c r="H37" s="48"/>
      <c r="I37" s="48"/>
      <c r="J37" s="48"/>
    </row>
    <row r="38" spans="2:24">
      <c r="B38" s="48" t="s">
        <v>104</v>
      </c>
      <c r="C38" s="48"/>
      <c r="D38" s="48"/>
      <c r="E38" s="48"/>
      <c r="F38" s="48"/>
      <c r="G38" s="48"/>
      <c r="H38" s="48"/>
      <c r="I38" s="48"/>
      <c r="J38" s="48"/>
    </row>
  </sheetData>
  <mergeCells count="1">
    <mergeCell ref="A1:A1048576"/>
  </mergeCells>
  <conditionalFormatting sqref="B4:X36">
    <cfRule type="expression" dxfId="6" priority="1">
      <formula>MOD(ROW(),2)=1</formula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F1B2F3-4BEA-4ABC-8EDF-AFF4C9E63772}">
  <sheetPr>
    <tabColor rgb="FFEBEDF1"/>
  </sheetPr>
  <dimension ref="A1:X38"/>
  <sheetViews>
    <sheetView showGridLines="0" workbookViewId="0">
      <pane xSplit="2" ySplit="3" topLeftCell="G4" activePane="bottomRight" state="frozen"/>
      <selection sqref="A1:A1048576"/>
      <selection pane="topRight" sqref="A1:A1048576"/>
      <selection pane="bottomLeft" sqref="A1:A1048576"/>
      <selection pane="bottomRight" activeCell="X4" sqref="X4"/>
    </sheetView>
  </sheetViews>
  <sheetFormatPr defaultRowHeight="14.4"/>
  <cols>
    <col min="1" max="1" width="25.6640625" style="86" customWidth="1"/>
    <col min="2" max="2" width="20.6640625" customWidth="1"/>
    <col min="3" max="24" width="11.6640625" customWidth="1"/>
    <col min="42" max="42" width="12.44140625" bestFit="1" customWidth="1"/>
  </cols>
  <sheetData>
    <row r="1" spans="2:24" ht="17.399999999999999">
      <c r="B1" s="13" t="s">
        <v>129</v>
      </c>
      <c r="C1" s="13"/>
      <c r="D1" s="13"/>
      <c r="E1" s="13"/>
      <c r="F1" s="13"/>
      <c r="G1" s="13"/>
      <c r="H1" s="13"/>
      <c r="I1" s="13"/>
      <c r="J1" s="13"/>
    </row>
    <row r="3" spans="2:24" ht="41.4">
      <c r="B3" s="9" t="s">
        <v>0</v>
      </c>
      <c r="C3" s="8">
        <v>2002</v>
      </c>
      <c r="D3" s="8">
        <v>2003</v>
      </c>
      <c r="E3" s="8">
        <v>2004</v>
      </c>
      <c r="F3" s="8">
        <v>2005</v>
      </c>
      <c r="G3" s="8">
        <v>2006</v>
      </c>
      <c r="H3" s="8">
        <v>2007</v>
      </c>
      <c r="I3" s="8">
        <v>2008</v>
      </c>
      <c r="J3" s="8">
        <v>2009</v>
      </c>
      <c r="K3" s="8">
        <v>2010</v>
      </c>
      <c r="L3" s="8">
        <v>2011</v>
      </c>
      <c r="M3" s="8">
        <v>2012</v>
      </c>
      <c r="N3" s="8">
        <v>2013</v>
      </c>
      <c r="O3" s="8">
        <v>2014</v>
      </c>
      <c r="P3" s="8">
        <v>2015</v>
      </c>
      <c r="Q3" s="8">
        <v>2016</v>
      </c>
      <c r="R3" s="8">
        <v>2017</v>
      </c>
      <c r="S3" s="8">
        <v>2018</v>
      </c>
      <c r="T3" s="8">
        <v>2019</v>
      </c>
      <c r="U3" s="8">
        <v>2020</v>
      </c>
      <c r="V3" s="8">
        <v>2021</v>
      </c>
      <c r="W3" s="8">
        <v>2022</v>
      </c>
      <c r="X3" s="8">
        <v>2023</v>
      </c>
    </row>
    <row r="4" spans="2:24">
      <c r="B4" s="20" t="s">
        <v>1</v>
      </c>
      <c r="C4" s="21">
        <v>8440.2670738642828</v>
      </c>
      <c r="D4" s="21">
        <v>9598.2761066989497</v>
      </c>
      <c r="E4" s="21">
        <v>10781.695030258225</v>
      </c>
      <c r="F4" s="21">
        <v>11784.853145760593</v>
      </c>
      <c r="G4" s="21">
        <v>12900.587170691277</v>
      </c>
      <c r="H4" s="21">
        <v>14784.961837125682</v>
      </c>
      <c r="I4" s="21">
        <v>16400.806630083549</v>
      </c>
      <c r="J4" s="21">
        <v>17406.665828183246</v>
      </c>
      <c r="K4" s="21">
        <v>20371.641924885582</v>
      </c>
      <c r="L4" s="21">
        <v>22748.717225467219</v>
      </c>
      <c r="M4" s="21">
        <v>24825.147231288825</v>
      </c>
      <c r="N4" s="21">
        <v>26521.150963749915</v>
      </c>
      <c r="O4" s="21">
        <v>28500.240485998085</v>
      </c>
      <c r="P4" s="21">
        <v>29326.329015468225</v>
      </c>
      <c r="Q4" s="21">
        <v>30421.605377819706</v>
      </c>
      <c r="R4" s="21">
        <v>31712.653081697583</v>
      </c>
      <c r="S4" s="21">
        <v>33593.824117520344</v>
      </c>
      <c r="T4" s="21">
        <v>35161.703972871306</v>
      </c>
      <c r="U4" s="21">
        <v>35935.737680199323</v>
      </c>
      <c r="V4" s="21">
        <v>42247.52365649421</v>
      </c>
      <c r="W4" s="21">
        <v>49638.292557791399</v>
      </c>
      <c r="X4" s="21">
        <v>53886.668803345608</v>
      </c>
    </row>
    <row r="5" spans="2:24">
      <c r="B5" s="22" t="s">
        <v>2</v>
      </c>
      <c r="C5" s="30">
        <v>5093.0537398760089</v>
      </c>
      <c r="D5" s="30">
        <v>5804.8869729782527</v>
      </c>
      <c r="E5" s="30">
        <v>6752.2011300728154</v>
      </c>
      <c r="F5" s="30">
        <v>7247.039719627538</v>
      </c>
      <c r="G5" s="30">
        <v>8079.5607994681732</v>
      </c>
      <c r="H5" s="30">
        <v>9275.0411588123316</v>
      </c>
      <c r="I5" s="30">
        <v>10346.693364384098</v>
      </c>
      <c r="J5" s="30">
        <v>10821.252775331779</v>
      </c>
      <c r="K5" s="30">
        <v>13040.472534158955</v>
      </c>
      <c r="L5" s="30">
        <v>14975.155011321332</v>
      </c>
      <c r="M5" s="30">
        <v>15878.073498405502</v>
      </c>
      <c r="N5" s="30">
        <v>17219.216632249223</v>
      </c>
      <c r="O5" s="30">
        <v>17879.201102795199</v>
      </c>
      <c r="P5" s="30">
        <v>18353.745425437883</v>
      </c>
      <c r="Q5" s="30">
        <v>19048.239053309855</v>
      </c>
      <c r="R5" s="30">
        <v>20514.736217649366</v>
      </c>
      <c r="S5" s="30">
        <v>21313.932638378828</v>
      </c>
      <c r="T5" s="30">
        <v>22810.738044830101</v>
      </c>
      <c r="U5" s="30">
        <v>25608.28590363725</v>
      </c>
      <c r="V5" s="30">
        <v>29833.653181046921</v>
      </c>
      <c r="W5" s="30">
        <v>33123.053422910234</v>
      </c>
      <c r="X5" s="30">
        <v>36678.528720929957</v>
      </c>
    </row>
    <row r="6" spans="2:24">
      <c r="B6" s="24" t="s">
        <v>3</v>
      </c>
      <c r="C6" s="31">
        <v>5147.4093755288759</v>
      </c>
      <c r="D6" s="31">
        <v>6374.0041575276673</v>
      </c>
      <c r="E6" s="31">
        <v>7044.8416287211712</v>
      </c>
      <c r="F6" s="31">
        <v>8153.180046245222</v>
      </c>
      <c r="G6" s="31">
        <v>8355.460383108144</v>
      </c>
      <c r="H6" s="31">
        <v>9931.7743151967679</v>
      </c>
      <c r="I6" s="31">
        <v>11573.336381589237</v>
      </c>
      <c r="J6" s="31">
        <v>13115.660791941877</v>
      </c>
      <c r="K6" s="31">
        <v>15320.648229651517</v>
      </c>
      <c r="L6" s="31">
        <v>17491.596256896039</v>
      </c>
      <c r="M6" s="31">
        <v>18938.686786720096</v>
      </c>
      <c r="N6" s="31">
        <v>18007.846558321522</v>
      </c>
      <c r="O6" s="31">
        <v>19462.612886473395</v>
      </c>
      <c r="P6" s="31">
        <v>20678.232093077531</v>
      </c>
      <c r="Q6" s="31">
        <v>22078.455002254192</v>
      </c>
      <c r="R6" s="31">
        <v>24098.148558978748</v>
      </c>
      <c r="S6" s="31">
        <v>25554.312462335194</v>
      </c>
      <c r="T6" s="31">
        <v>26497.115336682302</v>
      </c>
      <c r="U6" s="31">
        <v>28722.454968764359</v>
      </c>
      <c r="V6" s="31">
        <v>32044.731289507858</v>
      </c>
      <c r="W6" s="31">
        <v>42248.436139799851</v>
      </c>
      <c r="X6" s="31">
        <v>48353.384775048748</v>
      </c>
    </row>
    <row r="7" spans="2:24">
      <c r="B7" s="24" t="s">
        <v>4</v>
      </c>
      <c r="C7" s="31">
        <v>4876.1736306998255</v>
      </c>
      <c r="D7" s="31">
        <v>5393.5040494016175</v>
      </c>
      <c r="E7" s="31">
        <v>6003.2278022590472</v>
      </c>
      <c r="F7" s="31">
        <v>6421.3082046343752</v>
      </c>
      <c r="G7" s="31">
        <v>6789.1842608346251</v>
      </c>
      <c r="H7" s="31">
        <v>8328.1920935068738</v>
      </c>
      <c r="I7" s="31">
        <v>9425.8332222089848</v>
      </c>
      <c r="J7" s="31">
        <v>10718.388680132633</v>
      </c>
      <c r="K7" s="31">
        <v>11384.327529185886</v>
      </c>
      <c r="L7" s="31">
        <v>11990.355871924812</v>
      </c>
      <c r="M7" s="31">
        <v>13360.716600283895</v>
      </c>
      <c r="N7" s="31">
        <v>14777.175686172379</v>
      </c>
      <c r="O7" s="31">
        <v>17034.148330112446</v>
      </c>
      <c r="P7" s="31">
        <v>16954.052764408865</v>
      </c>
      <c r="Q7" s="31">
        <v>16841.507185141378</v>
      </c>
      <c r="R7" s="31">
        <v>17204.211322460145</v>
      </c>
      <c r="S7" s="31">
        <v>17636.880111054506</v>
      </c>
      <c r="T7" s="31">
        <v>17722.413717295985</v>
      </c>
      <c r="U7" s="31">
        <v>18420.260979031897</v>
      </c>
      <c r="V7" s="31">
        <v>23569.3082716877</v>
      </c>
      <c r="W7" s="31">
        <v>28524.571593403496</v>
      </c>
      <c r="X7" s="31">
        <v>31675.603859771651</v>
      </c>
    </row>
    <row r="8" spans="2:24">
      <c r="B8" s="24" t="s">
        <v>5</v>
      </c>
      <c r="C8" s="31">
        <v>7353.1515619506636</v>
      </c>
      <c r="D8" s="31">
        <v>8386.7191050504971</v>
      </c>
      <c r="E8" s="31">
        <v>9905.5144664698855</v>
      </c>
      <c r="F8" s="31">
        <v>10512.811664905039</v>
      </c>
      <c r="G8" s="31">
        <v>12060.676246426618</v>
      </c>
      <c r="H8" s="31">
        <v>13494.904649786135</v>
      </c>
      <c r="I8" s="31">
        <v>14401.042245917009</v>
      </c>
      <c r="J8" s="31">
        <v>14899.59968331229</v>
      </c>
      <c r="K8" s="31">
        <v>17488.717170271746</v>
      </c>
      <c r="L8" s="31">
        <v>19990.577973146879</v>
      </c>
      <c r="M8" s="31">
        <v>20117.795166911128</v>
      </c>
      <c r="N8" s="31">
        <v>21810.1249887351</v>
      </c>
      <c r="O8" s="31">
        <v>22373.359247137916</v>
      </c>
      <c r="P8" s="31">
        <v>21980.90366953543</v>
      </c>
      <c r="Q8" s="31">
        <v>22250.672529894557</v>
      </c>
      <c r="R8" s="31">
        <v>22945.139700834858</v>
      </c>
      <c r="S8" s="31">
        <v>24532.903299954698</v>
      </c>
      <c r="T8" s="31">
        <v>26101.715317649629</v>
      </c>
      <c r="U8" s="31">
        <v>27572.962275140671</v>
      </c>
      <c r="V8" s="31">
        <v>30803.557794075758</v>
      </c>
      <c r="W8" s="31">
        <v>36826.69891766111</v>
      </c>
      <c r="X8" s="31">
        <v>41047.910182169122</v>
      </c>
    </row>
    <row r="9" spans="2:24">
      <c r="B9" s="24" t="s">
        <v>6</v>
      </c>
      <c r="C9" s="31">
        <v>6736.6969523621219</v>
      </c>
      <c r="D9" s="31">
        <v>7065.6449098958064</v>
      </c>
      <c r="E9" s="31">
        <v>7391.4284979916092</v>
      </c>
      <c r="F9" s="31">
        <v>8160.7249825382669</v>
      </c>
      <c r="G9" s="31">
        <v>9427.3178974314615</v>
      </c>
      <c r="H9" s="31">
        <v>10621.775540928224</v>
      </c>
      <c r="I9" s="31">
        <v>11729.800946951254</v>
      </c>
      <c r="J9" s="31">
        <v>13456.673870510769</v>
      </c>
      <c r="K9" s="31">
        <v>14713.548782862728</v>
      </c>
      <c r="L9" s="31">
        <v>15871.957378067707</v>
      </c>
      <c r="M9" s="31">
        <v>16424.010519312389</v>
      </c>
      <c r="N9" s="31">
        <v>18461.87709561372</v>
      </c>
      <c r="O9" s="31">
        <v>19608.404922302296</v>
      </c>
      <c r="P9" s="31">
        <v>20256.306320410906</v>
      </c>
      <c r="Q9" s="31">
        <v>21416.989730775687</v>
      </c>
      <c r="R9" s="31">
        <v>23160.878979898687</v>
      </c>
      <c r="S9" s="31">
        <v>23188.917392914114</v>
      </c>
      <c r="T9" s="31">
        <v>23593.838382390204</v>
      </c>
      <c r="U9" s="31">
        <v>25387.766260073724</v>
      </c>
      <c r="V9" s="31">
        <v>27887.570018341918</v>
      </c>
      <c r="W9" s="31">
        <v>33152.98186677412</v>
      </c>
      <c r="X9" s="31">
        <v>39460.544819002884</v>
      </c>
    </row>
    <row r="10" spans="2:24">
      <c r="B10" s="24" t="s">
        <v>7</v>
      </c>
      <c r="C10" s="31">
        <v>4043.637008292777</v>
      </c>
      <c r="D10" s="31">
        <v>4525.0895097942112</v>
      </c>
      <c r="E10" s="31">
        <v>5441.1300798408038</v>
      </c>
      <c r="F10" s="31">
        <v>5813.4127433532003</v>
      </c>
      <c r="G10" s="31">
        <v>6466.9507279994614</v>
      </c>
      <c r="H10" s="31">
        <v>7337.9577736400743</v>
      </c>
      <c r="I10" s="31">
        <v>8325.7579057762032</v>
      </c>
      <c r="J10" s="31">
        <v>8298.3352981698317</v>
      </c>
      <c r="K10" s="31">
        <v>10874.907101536108</v>
      </c>
      <c r="L10" s="31">
        <v>12838.595548836531</v>
      </c>
      <c r="M10" s="31">
        <v>13741.423509095946</v>
      </c>
      <c r="N10" s="31">
        <v>15210.804207910795</v>
      </c>
      <c r="O10" s="31">
        <v>15430.532294358225</v>
      </c>
      <c r="P10" s="31">
        <v>16011.950552297294</v>
      </c>
      <c r="Q10" s="31">
        <v>16694.321513975403</v>
      </c>
      <c r="R10" s="31">
        <v>18553.759507404859</v>
      </c>
      <c r="S10" s="31">
        <v>18952.212239820554</v>
      </c>
      <c r="T10" s="31">
        <v>20734.60219586084</v>
      </c>
      <c r="U10" s="31">
        <v>24846.616002860323</v>
      </c>
      <c r="V10" s="31">
        <v>29953.431114936255</v>
      </c>
      <c r="W10" s="31">
        <v>29095.371272239459</v>
      </c>
      <c r="X10" s="31">
        <v>31347.586782064009</v>
      </c>
    </row>
    <row r="11" spans="2:24">
      <c r="B11" s="24" t="s">
        <v>8</v>
      </c>
      <c r="C11" s="31">
        <v>5977.0299595442948</v>
      </c>
      <c r="D11" s="31">
        <v>6182.0254295611821</v>
      </c>
      <c r="E11" s="31">
        <v>6987.102232276402</v>
      </c>
      <c r="F11" s="31">
        <v>7242.6913667561948</v>
      </c>
      <c r="G11" s="31">
        <v>8576.7310225554575</v>
      </c>
      <c r="H11" s="31">
        <v>10237.374833787557</v>
      </c>
      <c r="I11" s="31">
        <v>11335.324768713001</v>
      </c>
      <c r="J11" s="31">
        <v>11954.273804904436</v>
      </c>
      <c r="K11" s="31">
        <v>12319.322360059461</v>
      </c>
      <c r="L11" s="31">
        <v>13749.969738553018</v>
      </c>
      <c r="M11" s="31">
        <v>15933.060315621145</v>
      </c>
      <c r="N11" s="31">
        <v>17365.381877581905</v>
      </c>
      <c r="O11" s="31">
        <v>17845.344848786415</v>
      </c>
      <c r="P11" s="31">
        <v>18079.656901890776</v>
      </c>
      <c r="Q11" s="31">
        <v>18333.410135224705</v>
      </c>
      <c r="R11" s="31">
        <v>19407.648685771168</v>
      </c>
      <c r="S11" s="31">
        <v>20247.53243150605</v>
      </c>
      <c r="T11" s="31">
        <v>20688.210640577108</v>
      </c>
      <c r="U11" s="31">
        <v>21431.530698372619</v>
      </c>
      <c r="V11" s="31">
        <v>22902.863241102023</v>
      </c>
      <c r="W11" s="31">
        <v>32193.638608256409</v>
      </c>
      <c r="X11" s="31">
        <v>38187.088069014222</v>
      </c>
    </row>
    <row r="12" spans="2:24">
      <c r="B12" s="24" t="s">
        <v>9</v>
      </c>
      <c r="C12" s="31">
        <v>4344.1194990533277</v>
      </c>
      <c r="D12" s="31">
        <v>5281.2944195952277</v>
      </c>
      <c r="E12" s="31">
        <v>5743.1706599254549</v>
      </c>
      <c r="F12" s="31">
        <v>5902.7145690323223</v>
      </c>
      <c r="G12" s="31">
        <v>6496.057474630109</v>
      </c>
      <c r="H12" s="31">
        <v>8196.0619960406893</v>
      </c>
      <c r="I12" s="31">
        <v>9462.1695649661178</v>
      </c>
      <c r="J12" s="31">
        <v>10595.405606818727</v>
      </c>
      <c r="K12" s="31">
        <v>11857.877419908804</v>
      </c>
      <c r="L12" s="31">
        <v>13095.718819319016</v>
      </c>
      <c r="M12" s="31">
        <v>14590.193605715192</v>
      </c>
      <c r="N12" s="31">
        <v>16098.79310905636</v>
      </c>
      <c r="O12" s="31">
        <v>17495.939984557688</v>
      </c>
      <c r="P12" s="31">
        <v>19094.313474551334</v>
      </c>
      <c r="Q12" s="31">
        <v>20604.58933094356</v>
      </c>
      <c r="R12" s="31">
        <v>22002.492582833136</v>
      </c>
      <c r="S12" s="31">
        <v>22933.074855804465</v>
      </c>
      <c r="T12" s="31">
        <v>25021.801741409578</v>
      </c>
      <c r="U12" s="31">
        <v>27448.425162550018</v>
      </c>
      <c r="V12" s="31">
        <v>32214.729585115103</v>
      </c>
      <c r="W12" s="31">
        <v>38511.660058522939</v>
      </c>
      <c r="X12" s="31">
        <v>42553.358355204051</v>
      </c>
    </row>
    <row r="13" spans="2:24">
      <c r="B13" s="22" t="s">
        <v>10</v>
      </c>
      <c r="C13" s="30">
        <v>3956.984541125099</v>
      </c>
      <c r="D13" s="30">
        <v>4426.2103372933343</v>
      </c>
      <c r="E13" s="30">
        <v>4991.945688381451</v>
      </c>
      <c r="F13" s="30">
        <v>5543.9344296676309</v>
      </c>
      <c r="G13" s="30">
        <v>6160.7080106672984</v>
      </c>
      <c r="H13" s="30">
        <v>6876.7883487842564</v>
      </c>
      <c r="I13" s="30">
        <v>7649.5252770482139</v>
      </c>
      <c r="J13" s="30">
        <v>8432.4578011005942</v>
      </c>
      <c r="K13" s="30">
        <v>9849.051682218862</v>
      </c>
      <c r="L13" s="30">
        <v>10904.532423449737</v>
      </c>
      <c r="M13" s="30">
        <v>12114.669909565619</v>
      </c>
      <c r="N13" s="30">
        <v>12985.529080679093</v>
      </c>
      <c r="O13" s="30">
        <v>14329.127896098234</v>
      </c>
      <c r="P13" s="30">
        <v>15003.150074464453</v>
      </c>
      <c r="Q13" s="30">
        <v>15784.012524576092</v>
      </c>
      <c r="R13" s="30">
        <v>16652.567493970178</v>
      </c>
      <c r="S13" s="30">
        <v>17702.847628851458</v>
      </c>
      <c r="T13" s="30">
        <v>18358.781002956996</v>
      </c>
      <c r="U13" s="30">
        <v>18812.118020808073</v>
      </c>
      <c r="V13" s="30">
        <v>21556.264926061358</v>
      </c>
      <c r="W13" s="30">
        <v>25401.428772609444</v>
      </c>
      <c r="X13" s="30">
        <v>27681.965446241884</v>
      </c>
    </row>
    <row r="14" spans="2:24">
      <c r="B14" s="24" t="s">
        <v>11</v>
      </c>
      <c r="C14" s="31">
        <v>2718.0475855409559</v>
      </c>
      <c r="D14" s="31">
        <v>3283.2728467669026</v>
      </c>
      <c r="E14" s="31">
        <v>3674.6852301714953</v>
      </c>
      <c r="F14" s="31">
        <v>4113.2007652424491</v>
      </c>
      <c r="G14" s="31">
        <v>4804.0198041516142</v>
      </c>
      <c r="H14" s="31">
        <v>5022.2080212276314</v>
      </c>
      <c r="I14" s="31">
        <v>6015.727151847027</v>
      </c>
      <c r="J14" s="31">
        <v>6438.4611491810874</v>
      </c>
      <c r="K14" s="31">
        <v>7048.9905079742039</v>
      </c>
      <c r="L14" s="31">
        <v>7846.1346003527024</v>
      </c>
      <c r="M14" s="31">
        <v>9009.1271438419844</v>
      </c>
      <c r="N14" s="31">
        <v>9963.4744680144486</v>
      </c>
      <c r="O14" s="31">
        <v>11216.366770443159</v>
      </c>
      <c r="P14" s="31">
        <v>11366.346256150584</v>
      </c>
      <c r="Q14" s="31">
        <v>12267.701538580095</v>
      </c>
      <c r="R14" s="31">
        <v>12791.404010139069</v>
      </c>
      <c r="S14" s="31">
        <v>13955.75381457705</v>
      </c>
      <c r="T14" s="31">
        <v>13757.943155909024</v>
      </c>
      <c r="U14" s="31">
        <v>15027.688360992277</v>
      </c>
      <c r="V14" s="31">
        <v>17471.849898127708</v>
      </c>
      <c r="W14" s="31">
        <v>20632.621377352902</v>
      </c>
      <c r="X14" s="31">
        <v>22020.631962912321</v>
      </c>
    </row>
    <row r="15" spans="2:24">
      <c r="B15" s="24" t="s">
        <v>12</v>
      </c>
      <c r="C15" s="31">
        <v>2440.6961025558453</v>
      </c>
      <c r="D15" s="31">
        <v>2854.6607759516774</v>
      </c>
      <c r="E15" s="31">
        <v>3159.4365007200777</v>
      </c>
      <c r="F15" s="31">
        <v>3562.4357087202984</v>
      </c>
      <c r="G15" s="31">
        <v>4400.2642977211081</v>
      </c>
      <c r="H15" s="31">
        <v>4529.7210170504804</v>
      </c>
      <c r="I15" s="31">
        <v>5193.882563527186</v>
      </c>
      <c r="J15" s="31">
        <v>6023.6857333990683</v>
      </c>
      <c r="K15" s="31">
        <v>7139.8018704706164</v>
      </c>
      <c r="L15" s="31">
        <v>8260.7174775663916</v>
      </c>
      <c r="M15" s="31">
        <v>9060.4137703610268</v>
      </c>
      <c r="N15" s="31">
        <v>9824.7368422417367</v>
      </c>
      <c r="O15" s="31">
        <v>11808.083417073638</v>
      </c>
      <c r="P15" s="31">
        <v>12218.896259856245</v>
      </c>
      <c r="Q15" s="31">
        <v>12893.716022616662</v>
      </c>
      <c r="R15" s="31">
        <v>14091.928983622345</v>
      </c>
      <c r="S15" s="31">
        <v>15432.053654842401</v>
      </c>
      <c r="T15" s="31">
        <v>16124.99978824798</v>
      </c>
      <c r="U15" s="31">
        <v>17184.702348127877</v>
      </c>
      <c r="V15" s="31">
        <v>19465.691022381754</v>
      </c>
      <c r="W15" s="31">
        <v>22278.999007502101</v>
      </c>
      <c r="X15" s="31">
        <v>24736.14613435588</v>
      </c>
    </row>
    <row r="16" spans="2:24">
      <c r="B16" s="24" t="s">
        <v>13</v>
      </c>
      <c r="C16" s="31">
        <v>3712.2396988232113</v>
      </c>
      <c r="D16" s="31">
        <v>4160.5911730904372</v>
      </c>
      <c r="E16" s="31">
        <v>4624.9012513947073</v>
      </c>
      <c r="F16" s="31">
        <v>5070.7743218004534</v>
      </c>
      <c r="G16" s="31">
        <v>5658.9801300568743</v>
      </c>
      <c r="H16" s="31">
        <v>6208.5762830834065</v>
      </c>
      <c r="I16" s="31">
        <v>7149.3261513425514</v>
      </c>
      <c r="J16" s="31">
        <v>7861.6588235779691</v>
      </c>
      <c r="K16" s="31">
        <v>9391.0727713128617</v>
      </c>
      <c r="L16" s="31">
        <v>10515.14637409203</v>
      </c>
      <c r="M16" s="31">
        <v>11268.149727104719</v>
      </c>
      <c r="N16" s="31">
        <v>12420.756665436469</v>
      </c>
      <c r="O16" s="31">
        <v>14255.05495036598</v>
      </c>
      <c r="P16" s="31">
        <v>14670.161154690946</v>
      </c>
      <c r="Q16" s="31">
        <v>15442.628829277897</v>
      </c>
      <c r="R16" s="31">
        <v>16398.446862269484</v>
      </c>
      <c r="S16" s="31">
        <v>17178.256315831855</v>
      </c>
      <c r="T16" s="31">
        <v>17912.169298773752</v>
      </c>
      <c r="U16" s="31">
        <v>18168.35357747996</v>
      </c>
      <c r="V16" s="31">
        <v>21090.1049017359</v>
      </c>
      <c r="W16" s="31">
        <v>24295.752286422136</v>
      </c>
      <c r="X16" s="31">
        <v>26405.957018285175</v>
      </c>
    </row>
    <row r="17" spans="2:24">
      <c r="B17" s="24" t="s">
        <v>14</v>
      </c>
      <c r="C17" s="31">
        <v>4709.8337855491009</v>
      </c>
      <c r="D17" s="31">
        <v>5088.5938416439103</v>
      </c>
      <c r="E17" s="31">
        <v>5824.3670543094395</v>
      </c>
      <c r="F17" s="31">
        <v>6648.7977442494393</v>
      </c>
      <c r="G17" s="31">
        <v>7520.3444763856496</v>
      </c>
      <c r="H17" s="31">
        <v>8732.756813574455</v>
      </c>
      <c r="I17" s="31">
        <v>9302.9170111202784</v>
      </c>
      <c r="J17" s="31">
        <v>9861.5615331619483</v>
      </c>
      <c r="K17" s="31">
        <v>11421.396250459731</v>
      </c>
      <c r="L17" s="31">
        <v>12815.667612789464</v>
      </c>
      <c r="M17" s="31">
        <v>14377.125676038791</v>
      </c>
      <c r="N17" s="31">
        <v>15269.437641468323</v>
      </c>
      <c r="O17" s="31">
        <v>15849.325340117157</v>
      </c>
      <c r="P17" s="31">
        <v>16632.177861952267</v>
      </c>
      <c r="Q17" s="31">
        <v>17173.359193543161</v>
      </c>
      <c r="R17" s="31">
        <v>18336.452821732259</v>
      </c>
      <c r="S17" s="31">
        <v>19249.603192225954</v>
      </c>
      <c r="T17" s="31">
        <v>20342.107345263932</v>
      </c>
      <c r="U17" s="31">
        <v>20252.904664207595</v>
      </c>
      <c r="V17" s="31">
        <v>22516.966369042035</v>
      </c>
      <c r="W17" s="31">
        <v>28409.375301892109</v>
      </c>
      <c r="X17" s="31">
        <v>30804.911782871262</v>
      </c>
    </row>
    <row r="18" spans="2:24">
      <c r="B18" s="24" t="s">
        <v>15</v>
      </c>
      <c r="C18" s="31">
        <v>3627.9771844102911</v>
      </c>
      <c r="D18" s="31">
        <v>4162.1394944409458</v>
      </c>
      <c r="E18" s="31">
        <v>4415.9994248749936</v>
      </c>
      <c r="F18" s="31">
        <v>4882.5870240573568</v>
      </c>
      <c r="G18" s="31">
        <v>5751.2503002226322</v>
      </c>
      <c r="H18" s="31">
        <v>6291.4896290490005</v>
      </c>
      <c r="I18" s="31">
        <v>7184.719169718368</v>
      </c>
      <c r="J18" s="31">
        <v>8018.7242804208117</v>
      </c>
      <c r="K18" s="31">
        <v>8899.3812027156509</v>
      </c>
      <c r="L18" s="31">
        <v>9787.9328599865239</v>
      </c>
      <c r="M18" s="31">
        <v>11136.682785786104</v>
      </c>
      <c r="N18" s="31">
        <v>11847.805660564785</v>
      </c>
      <c r="O18" s="31">
        <v>13422.420549536186</v>
      </c>
      <c r="P18" s="31">
        <v>14133.694676399129</v>
      </c>
      <c r="Q18" s="31">
        <v>14778.356682848751</v>
      </c>
      <c r="R18" s="31">
        <v>15500.155636778476</v>
      </c>
      <c r="S18" s="31">
        <v>16107.509021830312</v>
      </c>
      <c r="T18" s="31">
        <v>16919.841893265941</v>
      </c>
      <c r="U18" s="31">
        <v>17402.132636180642</v>
      </c>
      <c r="V18" s="31">
        <v>19081.808818579528</v>
      </c>
      <c r="W18" s="31">
        <v>21661.663446357637</v>
      </c>
      <c r="X18" s="31">
        <v>24395.172243943656</v>
      </c>
    </row>
    <row r="19" spans="2:24">
      <c r="B19" s="24" t="s">
        <v>16</v>
      </c>
      <c r="C19" s="31">
        <v>4426.5617076928365</v>
      </c>
      <c r="D19" s="31">
        <v>4713.7121640437945</v>
      </c>
      <c r="E19" s="31">
        <v>5404.0323242992699</v>
      </c>
      <c r="F19" s="31">
        <v>5971.3282066243992</v>
      </c>
      <c r="G19" s="31">
        <v>6525.6831366948927</v>
      </c>
      <c r="H19" s="31">
        <v>7360.7757160596375</v>
      </c>
      <c r="I19" s="31">
        <v>8061.8702241457013</v>
      </c>
      <c r="J19" s="31">
        <v>9053.1941484005547</v>
      </c>
      <c r="K19" s="31">
        <v>11049.273180723294</v>
      </c>
      <c r="L19" s="31">
        <v>12426.703561650669</v>
      </c>
      <c r="M19" s="31">
        <v>14330.82992703512</v>
      </c>
      <c r="N19" s="31">
        <v>15328.173469430996</v>
      </c>
      <c r="O19" s="31">
        <v>16722.053573288063</v>
      </c>
      <c r="P19" s="31">
        <v>16796.229191731021</v>
      </c>
      <c r="Q19" s="31">
        <v>17783.109045781774</v>
      </c>
      <c r="R19" s="31">
        <v>19170.738037142983</v>
      </c>
      <c r="S19" s="31">
        <v>19623.65268486421</v>
      </c>
      <c r="T19" s="31">
        <v>20702.302877969265</v>
      </c>
      <c r="U19" s="31">
        <v>20101.376282919176</v>
      </c>
      <c r="V19" s="31">
        <v>22823.59141654917</v>
      </c>
      <c r="W19" s="31">
        <v>27138.861803406224</v>
      </c>
      <c r="X19" s="31">
        <v>29857.266762967341</v>
      </c>
    </row>
    <row r="20" spans="2:24">
      <c r="B20" s="24" t="s">
        <v>17</v>
      </c>
      <c r="C20" s="31">
        <v>3962.876503511608</v>
      </c>
      <c r="D20" s="31">
        <v>4285.0277324294048</v>
      </c>
      <c r="E20" s="31">
        <v>4711.6174144889283</v>
      </c>
      <c r="F20" s="31">
        <v>5134.2749549323753</v>
      </c>
      <c r="G20" s="31">
        <v>5702.2796922575808</v>
      </c>
      <c r="H20" s="31">
        <v>6542.5599523773371</v>
      </c>
      <c r="I20" s="31">
        <v>7118.1099490802962</v>
      </c>
      <c r="J20" s="31">
        <v>7662.091257905664</v>
      </c>
      <c r="K20" s="31">
        <v>8693.917326991188</v>
      </c>
      <c r="L20" s="31">
        <v>10071.095587669683</v>
      </c>
      <c r="M20" s="31">
        <v>10946.360437564601</v>
      </c>
      <c r="N20" s="31">
        <v>11294.535979149883</v>
      </c>
      <c r="O20" s="31">
        <v>12335.437863599116</v>
      </c>
      <c r="P20" s="31">
        <v>13878.525693334963</v>
      </c>
      <c r="Q20" s="31">
        <v>14727.38488297227</v>
      </c>
      <c r="R20" s="31">
        <v>15655.757702920288</v>
      </c>
      <c r="S20" s="31">
        <v>16375.56252291768</v>
      </c>
      <c r="T20" s="31">
        <v>17667.791827006091</v>
      </c>
      <c r="U20" s="31">
        <v>18857.687019472745</v>
      </c>
      <c r="V20" s="31">
        <v>22662.010675196747</v>
      </c>
      <c r="W20" s="31">
        <v>24321.515045938155</v>
      </c>
      <c r="X20" s="31">
        <v>28675.838278439885</v>
      </c>
    </row>
    <row r="21" spans="2:24">
      <c r="B21" s="24" t="s">
        <v>18</v>
      </c>
      <c r="C21" s="31">
        <v>5529.7950352071366</v>
      </c>
      <c r="D21" s="31">
        <v>6178.9096930237965</v>
      </c>
      <c r="E21" s="31">
        <v>6893.5622718773066</v>
      </c>
      <c r="F21" s="31">
        <v>7333.156057641304</v>
      </c>
      <c r="G21" s="31">
        <v>8206.8705880526777</v>
      </c>
      <c r="H21" s="31">
        <v>9393.7328100215946</v>
      </c>
      <c r="I21" s="31">
        <v>10712.542022173471</v>
      </c>
      <c r="J21" s="31">
        <v>10747.867968745277</v>
      </c>
      <c r="K21" s="31">
        <v>12768.132211735574</v>
      </c>
      <c r="L21" s="31">
        <v>13928.609059392604</v>
      </c>
      <c r="M21" s="31">
        <v>15563.832682825427</v>
      </c>
      <c r="N21" s="31">
        <v>16093.545397373793</v>
      </c>
      <c r="O21" s="31">
        <v>16882.713305364032</v>
      </c>
      <c r="P21" s="31">
        <v>17190.197701213834</v>
      </c>
      <c r="Q21" s="31">
        <v>17158.530678971161</v>
      </c>
      <c r="R21" s="31">
        <v>17792.579643280027</v>
      </c>
      <c r="S21" s="31">
        <v>18442.625526471475</v>
      </c>
      <c r="T21" s="31">
        <v>19441.232281685137</v>
      </c>
      <c r="U21" s="31">
        <v>19583.071304835103</v>
      </c>
      <c r="V21" s="31">
        <v>22177.452854006391</v>
      </c>
      <c r="W21" s="31">
        <v>25965.483309354076</v>
      </c>
      <c r="X21" s="31">
        <v>27518.801788869183</v>
      </c>
    </row>
    <row r="22" spans="2:24">
      <c r="B22" s="24" t="s">
        <v>19</v>
      </c>
      <c r="C22" s="31">
        <v>4388.2841381332746</v>
      </c>
      <c r="D22" s="31">
        <v>4959.5806589668873</v>
      </c>
      <c r="E22" s="31">
        <v>5695.8999570718715</v>
      </c>
      <c r="F22" s="31">
        <v>6390.8612437701895</v>
      </c>
      <c r="G22" s="31">
        <v>6834.8963469041973</v>
      </c>
      <c r="H22" s="31">
        <v>7764.5117405974706</v>
      </c>
      <c r="I22" s="31">
        <v>8389.3691038231427</v>
      </c>
      <c r="J22" s="31">
        <v>9423.9974246025849</v>
      </c>
      <c r="K22" s="31">
        <v>11013.108174440873</v>
      </c>
      <c r="L22" s="31">
        <v>11817.869486681477</v>
      </c>
      <c r="M22" s="31">
        <v>12879.586463261616</v>
      </c>
      <c r="N22" s="31">
        <v>13616.219630434978</v>
      </c>
      <c r="O22" s="31">
        <v>14803.94512127212</v>
      </c>
      <c r="P22" s="31">
        <v>16117.124005771451</v>
      </c>
      <c r="Q22" s="31">
        <v>16936.985069891514</v>
      </c>
      <c r="R22" s="31">
        <v>17512.790798327074</v>
      </c>
      <c r="S22" s="31">
        <v>19324.035794020081</v>
      </c>
      <c r="T22" s="31">
        <v>19716.213389824028</v>
      </c>
      <c r="U22" s="31">
        <v>20449.286526420794</v>
      </c>
      <c r="V22" s="31">
        <v>23530.942207939795</v>
      </c>
      <c r="W22" s="31">
        <v>28482.932106841043</v>
      </c>
      <c r="X22" s="31">
        <v>30476.541601834902</v>
      </c>
    </row>
    <row r="23" spans="2:24">
      <c r="B23" s="22" t="s">
        <v>20</v>
      </c>
      <c r="C23" s="30">
        <v>11361.966179918292</v>
      </c>
      <c r="D23" s="30">
        <v>12713.266342678964</v>
      </c>
      <c r="E23" s="30">
        <v>14291.048393582214</v>
      </c>
      <c r="F23" s="30">
        <v>15907.046566830912</v>
      </c>
      <c r="G23" s="30">
        <v>17475.763722435531</v>
      </c>
      <c r="H23" s="30">
        <v>20037.217603069526</v>
      </c>
      <c r="I23" s="30">
        <v>22091.846631900182</v>
      </c>
      <c r="J23" s="30">
        <v>23177.361358292761</v>
      </c>
      <c r="K23" s="30">
        <v>27142.336201539336</v>
      </c>
      <c r="L23" s="30">
        <v>30324.456229097854</v>
      </c>
      <c r="M23" s="30">
        <v>33016.850017337485</v>
      </c>
      <c r="N23" s="30">
        <v>34910.600092885303</v>
      </c>
      <c r="O23" s="30">
        <v>37298.565799837663</v>
      </c>
      <c r="P23" s="30">
        <v>37771.513334215051</v>
      </c>
      <c r="Q23" s="30">
        <v>38598.32245558883</v>
      </c>
      <c r="R23" s="30">
        <v>40047.777323795832</v>
      </c>
      <c r="S23" s="30">
        <v>42426.568337820776</v>
      </c>
      <c r="T23" s="30">
        <v>44329.75752670467</v>
      </c>
      <c r="U23" s="30">
        <v>44406.193229703757</v>
      </c>
      <c r="V23" s="30">
        <v>52580.928311224103</v>
      </c>
      <c r="W23" s="30">
        <v>63327.080219133873</v>
      </c>
      <c r="X23" s="30">
        <v>68357.909418147174</v>
      </c>
    </row>
    <row r="24" spans="2:24">
      <c r="B24" s="24" t="s">
        <v>21</v>
      </c>
      <c r="C24" s="31">
        <v>6703.4565539220976</v>
      </c>
      <c r="D24" s="31">
        <v>7689.6035323703072</v>
      </c>
      <c r="E24" s="31">
        <v>9048.8294999084865</v>
      </c>
      <c r="F24" s="31">
        <v>9791.5490652785775</v>
      </c>
      <c r="G24" s="31">
        <v>10917.175454823386</v>
      </c>
      <c r="H24" s="31">
        <v>12470.741023548066</v>
      </c>
      <c r="I24" s="31">
        <v>14035.597421160654</v>
      </c>
      <c r="J24" s="31">
        <v>14348.041063073351</v>
      </c>
      <c r="K24" s="31">
        <v>17918.748704240661</v>
      </c>
      <c r="L24" s="31">
        <v>20281.349848432397</v>
      </c>
      <c r="M24" s="31">
        <v>22275.267412700672</v>
      </c>
      <c r="N24" s="31">
        <v>23697.201321492987</v>
      </c>
      <c r="O24" s="31">
        <v>24917.120051133526</v>
      </c>
      <c r="P24" s="31">
        <v>24885.174169631737</v>
      </c>
      <c r="Q24" s="31">
        <v>25946.370358856067</v>
      </c>
      <c r="R24" s="31">
        <v>27291.108321828917</v>
      </c>
      <c r="S24" s="31">
        <v>29223.21644612974</v>
      </c>
      <c r="T24" s="31">
        <v>30794.044136364224</v>
      </c>
      <c r="U24" s="31">
        <v>32066.727407769373</v>
      </c>
      <c r="V24" s="31">
        <v>40052.134208365962</v>
      </c>
      <c r="W24" s="31">
        <v>44147.383999771773</v>
      </c>
      <c r="X24" s="31">
        <v>47321.230351433223</v>
      </c>
    </row>
    <row r="25" spans="2:24">
      <c r="B25" s="26" t="s">
        <v>22</v>
      </c>
      <c r="C25" s="21">
        <v>8348.803592371718</v>
      </c>
      <c r="D25" s="21">
        <v>9562.9602515437709</v>
      </c>
      <c r="E25" s="21">
        <v>11853.327542530626</v>
      </c>
      <c r="F25" s="21">
        <v>13795.643249547986</v>
      </c>
      <c r="G25" s="21">
        <v>15432.872426404625</v>
      </c>
      <c r="H25" s="21">
        <v>18097.967004451257</v>
      </c>
      <c r="I25" s="21">
        <v>20873.915956939258</v>
      </c>
      <c r="J25" s="21">
        <v>19848.411498980753</v>
      </c>
      <c r="K25" s="21">
        <v>24286.436235595818</v>
      </c>
      <c r="L25" s="21">
        <v>29877.242440074813</v>
      </c>
      <c r="M25" s="21">
        <v>32657.460171173541</v>
      </c>
      <c r="N25" s="21">
        <v>30545.237661864761</v>
      </c>
      <c r="O25" s="21">
        <v>33148.560326241954</v>
      </c>
      <c r="P25" s="21">
        <v>30628.169421125956</v>
      </c>
      <c r="Q25" s="21">
        <v>27496.918636418435</v>
      </c>
      <c r="R25" s="21">
        <v>28234.533191663206</v>
      </c>
      <c r="S25" s="21">
        <v>34493.119723926611</v>
      </c>
      <c r="T25" s="21">
        <v>34177.048370486737</v>
      </c>
      <c r="U25" s="21">
        <v>34065.982020411684</v>
      </c>
      <c r="V25" s="21">
        <v>45353.813299481269</v>
      </c>
      <c r="W25" s="21">
        <v>47619.47473812064</v>
      </c>
      <c r="X25" s="21">
        <v>54732.784384124068</v>
      </c>
    </row>
    <row r="26" spans="2:24">
      <c r="B26" s="24" t="s">
        <v>23</v>
      </c>
      <c r="C26" s="31">
        <v>12414.768215920611</v>
      </c>
      <c r="D26" s="31">
        <v>13486.939142536101</v>
      </c>
      <c r="E26" s="31">
        <v>15864.950305017572</v>
      </c>
      <c r="F26" s="31">
        <v>17540.331670557425</v>
      </c>
      <c r="G26" s="31">
        <v>19261.250235029813</v>
      </c>
      <c r="H26" s="31">
        <v>20991.494120823416</v>
      </c>
      <c r="I26" s="31">
        <v>23832.987196111902</v>
      </c>
      <c r="J26" s="31">
        <v>24462.233602643504</v>
      </c>
      <c r="K26" s="31">
        <v>28127.412169422485</v>
      </c>
      <c r="L26" s="31">
        <v>31823.878363025338</v>
      </c>
      <c r="M26" s="31">
        <v>35418.153256118545</v>
      </c>
      <c r="N26" s="31">
        <v>38378.593658560079</v>
      </c>
      <c r="O26" s="31">
        <v>40767.255426414056</v>
      </c>
      <c r="P26" s="31">
        <v>39827.069243837024</v>
      </c>
      <c r="Q26" s="31">
        <v>38494.912264487532</v>
      </c>
      <c r="R26" s="31">
        <v>40170.311355199039</v>
      </c>
      <c r="S26" s="31">
        <v>44222.65826172076</v>
      </c>
      <c r="T26" s="31">
        <v>45174.080046817835</v>
      </c>
      <c r="U26" s="31">
        <v>43407.549614647731</v>
      </c>
      <c r="V26" s="31">
        <v>54359.605960673216</v>
      </c>
      <c r="W26" s="31">
        <v>71849.663986865125</v>
      </c>
      <c r="X26" s="31">
        <v>73052.552614251894</v>
      </c>
    </row>
    <row r="27" spans="2:24">
      <c r="B27" s="24" t="s">
        <v>24</v>
      </c>
      <c r="C27" s="31">
        <v>13443.910453317196</v>
      </c>
      <c r="D27" s="31">
        <v>15084.010354788245</v>
      </c>
      <c r="E27" s="31">
        <v>16395.526732441824</v>
      </c>
      <c r="F27" s="31">
        <v>18372.690226748255</v>
      </c>
      <c r="G27" s="31">
        <v>20083.17033275072</v>
      </c>
      <c r="H27" s="31">
        <v>23492.529443539213</v>
      </c>
      <c r="I27" s="31">
        <v>25419.86360549285</v>
      </c>
      <c r="J27" s="31">
        <v>27234.988496869577</v>
      </c>
      <c r="K27" s="31">
        <v>31384.925988101557</v>
      </c>
      <c r="L27" s="31">
        <v>34546.046159661491</v>
      </c>
      <c r="M27" s="31">
        <v>37207.352933847978</v>
      </c>
      <c r="N27" s="31">
        <v>39282.965812248069</v>
      </c>
      <c r="O27" s="31">
        <v>42197.870497329423</v>
      </c>
      <c r="P27" s="31">
        <v>43694.944561994052</v>
      </c>
      <c r="Q27" s="31">
        <v>45559.130613110035</v>
      </c>
      <c r="R27" s="31">
        <v>47028.893158515188</v>
      </c>
      <c r="S27" s="31">
        <v>48542.239754519112</v>
      </c>
      <c r="T27" s="31">
        <v>51140.823937580979</v>
      </c>
      <c r="U27" s="31">
        <v>51364.727589512244</v>
      </c>
      <c r="V27" s="31">
        <v>58302.290198624047</v>
      </c>
      <c r="W27" s="31">
        <v>70470.528062369354</v>
      </c>
      <c r="X27" s="31">
        <v>77566.268991232966</v>
      </c>
    </row>
    <row r="28" spans="2:24">
      <c r="B28" s="22" t="s">
        <v>25</v>
      </c>
      <c r="C28" s="30">
        <v>9304.1955243920329</v>
      </c>
      <c r="D28" s="30">
        <v>11158.559997843764</v>
      </c>
      <c r="E28" s="30">
        <v>12324.195601051659</v>
      </c>
      <c r="F28" s="30">
        <v>12804.284906129771</v>
      </c>
      <c r="G28" s="30">
        <v>13780.667417221273</v>
      </c>
      <c r="H28" s="30">
        <v>16344.308581541167</v>
      </c>
      <c r="I28" s="30">
        <v>18088.278478741788</v>
      </c>
      <c r="J28" s="30">
        <v>19124.673706473906</v>
      </c>
      <c r="K28" s="30">
        <v>22646.872947468197</v>
      </c>
      <c r="L28" s="30">
        <v>25260.723774166509</v>
      </c>
      <c r="M28" s="30">
        <v>27585.882482858571</v>
      </c>
      <c r="N28" s="30">
        <v>30569.988729700188</v>
      </c>
      <c r="O28" s="30">
        <v>32687.147063501303</v>
      </c>
      <c r="P28" s="30">
        <v>34486.105286821541</v>
      </c>
      <c r="Q28" s="30">
        <v>36255.658662781512</v>
      </c>
      <c r="R28" s="30">
        <v>37849.219843706167</v>
      </c>
      <c r="S28" s="30">
        <v>40181.118638573149</v>
      </c>
      <c r="T28" s="30">
        <v>42437.474990250674</v>
      </c>
      <c r="U28" s="30">
        <v>43327.166378723006</v>
      </c>
      <c r="V28" s="30">
        <v>51305.753287682273</v>
      </c>
      <c r="W28" s="30">
        <v>55941.635866316683</v>
      </c>
      <c r="X28" s="30">
        <v>61274.539795550554</v>
      </c>
    </row>
    <row r="29" spans="2:24">
      <c r="B29" s="24" t="s">
        <v>26</v>
      </c>
      <c r="C29" s="31">
        <v>8927.4648702943014</v>
      </c>
      <c r="D29" s="31">
        <v>10993.460274892868</v>
      </c>
      <c r="E29" s="31">
        <v>12180.247025171195</v>
      </c>
      <c r="F29" s="31">
        <v>12421.194319996473</v>
      </c>
      <c r="G29" s="31">
        <v>13251.497218037634</v>
      </c>
      <c r="H29" s="31">
        <v>16063.867253751276</v>
      </c>
      <c r="I29" s="31">
        <v>17533.606750527932</v>
      </c>
      <c r="J29" s="31">
        <v>18404.554184798555</v>
      </c>
      <c r="K29" s="31">
        <v>21572.209005590004</v>
      </c>
      <c r="L29" s="31">
        <v>24459.068903626969</v>
      </c>
      <c r="M29" s="31">
        <v>27001.967961851737</v>
      </c>
      <c r="N29" s="31">
        <v>30323.456556398327</v>
      </c>
      <c r="O29" s="31">
        <v>31410.744030934562</v>
      </c>
      <c r="P29" s="31">
        <v>33768.89848568484</v>
      </c>
      <c r="Q29" s="31">
        <v>35739.942328560312</v>
      </c>
      <c r="R29" s="31">
        <v>37231.860371279981</v>
      </c>
      <c r="S29" s="31">
        <v>38772.741699235165</v>
      </c>
      <c r="T29" s="31">
        <v>40788.769490101724</v>
      </c>
      <c r="U29" s="31">
        <v>42366.707689193929</v>
      </c>
      <c r="V29" s="31">
        <v>47421.756466931503</v>
      </c>
      <c r="W29" s="31">
        <v>53709.663262463451</v>
      </c>
      <c r="X29" s="31">
        <v>58624.334579147042</v>
      </c>
    </row>
    <row r="30" spans="2:24">
      <c r="B30" s="24" t="s">
        <v>27</v>
      </c>
      <c r="C30" s="31">
        <v>9745.8690566350997</v>
      </c>
      <c r="D30" s="31">
        <v>11280.502021925964</v>
      </c>
      <c r="E30" s="31">
        <v>12749.687647475612</v>
      </c>
      <c r="F30" s="31">
        <v>13900.673049931645</v>
      </c>
      <c r="G30" s="31">
        <v>15283.548706509371</v>
      </c>
      <c r="H30" s="31">
        <v>17681.466309563057</v>
      </c>
      <c r="I30" s="31">
        <v>20070.303467052876</v>
      </c>
      <c r="J30" s="31">
        <v>21098.865409538714</v>
      </c>
      <c r="K30" s="31">
        <v>24597.4126980869</v>
      </c>
      <c r="L30" s="31">
        <v>27555.300577730126</v>
      </c>
      <c r="M30" s="31">
        <v>30046.382402750878</v>
      </c>
      <c r="N30" s="31">
        <v>32334.041109929447</v>
      </c>
      <c r="O30" s="31">
        <v>36055.899299548859</v>
      </c>
      <c r="P30" s="31">
        <v>36526.279848335216</v>
      </c>
      <c r="Q30" s="31">
        <v>37153.997448477319</v>
      </c>
      <c r="R30" s="31">
        <v>39603.465279967299</v>
      </c>
      <c r="S30" s="31">
        <v>42149.295871553513</v>
      </c>
      <c r="T30" s="31">
        <v>45118.412073709573</v>
      </c>
      <c r="U30" s="31">
        <v>48159.244289919327</v>
      </c>
      <c r="V30" s="31">
        <v>58400.554004723199</v>
      </c>
      <c r="W30" s="31">
        <v>61274.448354374137</v>
      </c>
      <c r="X30" s="31">
        <v>67459.739833109328</v>
      </c>
    </row>
    <row r="31" spans="2:24">
      <c r="B31" s="24" t="s">
        <v>28</v>
      </c>
      <c r="C31" s="31">
        <v>9423.7858197368732</v>
      </c>
      <c r="D31" s="31">
        <v>11249.029698165221</v>
      </c>
      <c r="E31" s="31">
        <v>12231.161265430075</v>
      </c>
      <c r="F31" s="31">
        <v>12573.69061305015</v>
      </c>
      <c r="G31" s="31">
        <v>13465.260454836805</v>
      </c>
      <c r="H31" s="31">
        <v>15875.606728123392</v>
      </c>
      <c r="I31" s="31">
        <v>17524.281183375693</v>
      </c>
      <c r="J31" s="31">
        <v>18722.974497371608</v>
      </c>
      <c r="K31" s="31">
        <v>22556.069572055865</v>
      </c>
      <c r="L31" s="31">
        <v>24695.395083331077</v>
      </c>
      <c r="M31" s="31">
        <v>26701.106584285659</v>
      </c>
      <c r="N31" s="31">
        <v>29764.5508957108</v>
      </c>
      <c r="O31" s="31">
        <v>31927.159434711972</v>
      </c>
      <c r="P31" s="31">
        <v>33961.019917004014</v>
      </c>
      <c r="Q31" s="31">
        <v>36219.335316710472</v>
      </c>
      <c r="R31" s="31">
        <v>37381.786840020657</v>
      </c>
      <c r="S31" s="31">
        <v>40362.74500188505</v>
      </c>
      <c r="T31" s="31">
        <v>42406.086175270619</v>
      </c>
      <c r="U31" s="31">
        <v>41227.607388152755</v>
      </c>
      <c r="V31" s="31">
        <v>50693.506052210534</v>
      </c>
      <c r="W31" s="31">
        <v>54559.379518519949</v>
      </c>
      <c r="X31" s="31">
        <v>59736.204464275324</v>
      </c>
    </row>
    <row r="32" spans="2:24">
      <c r="B32" s="22" t="s">
        <v>29</v>
      </c>
      <c r="C32" s="30">
        <v>10444.170501840606</v>
      </c>
      <c r="D32" s="30">
        <v>12184.405571791283</v>
      </c>
      <c r="E32" s="30">
        <v>13699.245677954656</v>
      </c>
      <c r="F32" s="30">
        <v>14406.225590245329</v>
      </c>
      <c r="G32" s="30">
        <v>15328.731751983823</v>
      </c>
      <c r="H32" s="30">
        <v>17614.76136291377</v>
      </c>
      <c r="I32" s="30">
        <v>20308.12109270327</v>
      </c>
      <c r="J32" s="30">
        <v>22266.448706677238</v>
      </c>
      <c r="K32" s="30">
        <v>25253.184111101997</v>
      </c>
      <c r="L32" s="30">
        <v>28092.347673020318</v>
      </c>
      <c r="M32" s="30">
        <v>30819.435168075874</v>
      </c>
      <c r="N32" s="30">
        <v>32389.570738664945</v>
      </c>
      <c r="O32" s="30">
        <v>35653.482663012495</v>
      </c>
      <c r="P32" s="30">
        <v>37542.900949542476</v>
      </c>
      <c r="Q32" s="30">
        <v>40423.517920089078</v>
      </c>
      <c r="R32" s="30">
        <v>41566.940517686606</v>
      </c>
      <c r="S32" s="30">
        <v>43200.042969637601</v>
      </c>
      <c r="T32" s="30">
        <v>44876.244506367417</v>
      </c>
      <c r="U32" s="30">
        <v>47942.087334939089</v>
      </c>
      <c r="V32" s="30">
        <v>55793.79172065232</v>
      </c>
      <c r="W32" s="30">
        <v>65650.962518732005</v>
      </c>
      <c r="X32" s="30">
        <v>71200.71710602715</v>
      </c>
    </row>
    <row r="33" spans="2:24">
      <c r="B33" s="24" t="s">
        <v>30</v>
      </c>
      <c r="C33" s="31">
        <v>7599.0538978942604</v>
      </c>
      <c r="D33" s="31">
        <v>9943.3645874910362</v>
      </c>
      <c r="E33" s="31">
        <v>10477.557372360465</v>
      </c>
      <c r="F33" s="31">
        <v>10477.188620553776</v>
      </c>
      <c r="G33" s="31">
        <v>11604.923545105941</v>
      </c>
      <c r="H33" s="31">
        <v>13277.691141530935</v>
      </c>
      <c r="I33" s="31">
        <v>15504.436549958264</v>
      </c>
      <c r="J33" s="31">
        <v>16741.273130154364</v>
      </c>
      <c r="K33" s="31">
        <v>19299.336595284232</v>
      </c>
      <c r="L33" s="31">
        <v>22253.169653894831</v>
      </c>
      <c r="M33" s="31">
        <v>24754.899183286729</v>
      </c>
      <c r="N33" s="31">
        <v>26747.586456554502</v>
      </c>
      <c r="O33" s="31">
        <v>30137.58392901246</v>
      </c>
      <c r="P33" s="31">
        <v>31337.303072089719</v>
      </c>
      <c r="Q33" s="31">
        <v>34257.66655560059</v>
      </c>
      <c r="R33" s="31">
        <v>35529.381104625892</v>
      </c>
      <c r="S33" s="31">
        <v>38925.853857584931</v>
      </c>
      <c r="T33" s="31">
        <v>38482.830217213595</v>
      </c>
      <c r="U33" s="31">
        <v>43649.173480040154</v>
      </c>
      <c r="V33" s="31">
        <v>50086.069126266666</v>
      </c>
      <c r="W33" s="31">
        <v>60364.685502644243</v>
      </c>
      <c r="X33" s="31">
        <v>66884.747457969395</v>
      </c>
    </row>
    <row r="34" spans="2:24">
      <c r="B34" s="24" t="s">
        <v>89</v>
      </c>
      <c r="C34" s="31">
        <v>7265.3694938043536</v>
      </c>
      <c r="D34" s="31">
        <v>9905.1366429944592</v>
      </c>
      <c r="E34" s="31">
        <v>12145.110629999728</v>
      </c>
      <c r="F34" s="31">
        <v>12220.373258545098</v>
      </c>
      <c r="G34" s="31">
        <v>10745.598640551951</v>
      </c>
      <c r="H34" s="31">
        <v>13321.312590909251</v>
      </c>
      <c r="I34" s="31">
        <v>16635.214160226868</v>
      </c>
      <c r="J34" s="31">
        <v>17554.571484409742</v>
      </c>
      <c r="K34" s="31">
        <v>18655.610835803425</v>
      </c>
      <c r="L34" s="31">
        <v>22482.248246124902</v>
      </c>
      <c r="M34" s="31">
        <v>25572.102381252924</v>
      </c>
      <c r="N34" s="31">
        <v>28035.748128872365</v>
      </c>
      <c r="O34" s="31">
        <v>31396.80881183712</v>
      </c>
      <c r="P34" s="31">
        <v>32895.047974490357</v>
      </c>
      <c r="Q34" s="31">
        <v>37476.670330863897</v>
      </c>
      <c r="R34" s="31">
        <v>37926.215888092789</v>
      </c>
      <c r="S34" s="31">
        <v>39931.125129637818</v>
      </c>
      <c r="T34" s="31">
        <v>40787.319481310326</v>
      </c>
      <c r="U34" s="31">
        <v>50663.192796256561</v>
      </c>
      <c r="V34" s="31">
        <v>65426.098383283359</v>
      </c>
      <c r="W34" s="31">
        <v>69838.851369622906</v>
      </c>
      <c r="X34" s="31">
        <v>74620.053928439505</v>
      </c>
    </row>
    <row r="35" spans="2:24">
      <c r="B35" s="24" t="s">
        <v>32</v>
      </c>
      <c r="C35" s="31">
        <v>7307.9502427530824</v>
      </c>
      <c r="D35" s="31">
        <v>8441.1559155511204</v>
      </c>
      <c r="E35" s="31">
        <v>9277.6946832753438</v>
      </c>
      <c r="F35" s="31">
        <v>9584.6811550200673</v>
      </c>
      <c r="G35" s="31">
        <v>10709.832137295169</v>
      </c>
      <c r="H35" s="31">
        <v>12645.674716325513</v>
      </c>
      <c r="I35" s="31">
        <v>14100.533823851325</v>
      </c>
      <c r="J35" s="31">
        <v>15670.104970397881</v>
      </c>
      <c r="K35" s="31">
        <v>17783.029520571803</v>
      </c>
      <c r="L35" s="31">
        <v>19947.769446651393</v>
      </c>
      <c r="M35" s="31">
        <v>22543.934232866613</v>
      </c>
      <c r="N35" s="31">
        <v>23515.549637053857</v>
      </c>
      <c r="O35" s="31">
        <v>25296.597059813379</v>
      </c>
      <c r="P35" s="31">
        <v>26265.440767311629</v>
      </c>
      <c r="Q35" s="31">
        <v>27145.092529150388</v>
      </c>
      <c r="R35" s="31">
        <v>28316.087493269788</v>
      </c>
      <c r="S35" s="31">
        <v>28272.962293899735</v>
      </c>
      <c r="T35" s="31">
        <v>29732.397611753648</v>
      </c>
      <c r="U35" s="31">
        <v>31506.97290572591</v>
      </c>
      <c r="V35" s="31">
        <v>37414.07674194991</v>
      </c>
      <c r="W35" s="31">
        <v>45156.038801748829</v>
      </c>
      <c r="X35" s="31">
        <v>47721.563622041009</v>
      </c>
    </row>
    <row r="36" spans="2:24">
      <c r="B36" s="28" t="s">
        <v>33</v>
      </c>
      <c r="C36" s="32">
        <v>24721.175688732328</v>
      </c>
      <c r="D36" s="32">
        <v>26198.95238408451</v>
      </c>
      <c r="E36" s="32">
        <v>29393.104706294085</v>
      </c>
      <c r="F36" s="32">
        <v>32459.998084170162</v>
      </c>
      <c r="G36" s="32">
        <v>35515.552389614189</v>
      </c>
      <c r="H36" s="32">
        <v>38032.447033011966</v>
      </c>
      <c r="I36" s="32">
        <v>43133.649600857112</v>
      </c>
      <c r="J36" s="32">
        <v>47690.539890371954</v>
      </c>
      <c r="K36" s="32">
        <v>56252.900098354563</v>
      </c>
      <c r="L36" s="32">
        <v>59221.866819379924</v>
      </c>
      <c r="M36" s="32">
        <v>61959.355776942437</v>
      </c>
      <c r="N36" s="32">
        <v>63054.407001945248</v>
      </c>
      <c r="O36" s="32">
        <v>69216.7986950169</v>
      </c>
      <c r="P36" s="32">
        <v>73970.99070560011</v>
      </c>
      <c r="Q36" s="32">
        <v>79114.194203801046</v>
      </c>
      <c r="R36" s="32">
        <v>80515.46576850873</v>
      </c>
      <c r="S36" s="32">
        <v>85661.393655902531</v>
      </c>
      <c r="T36" s="32">
        <v>90742.750387874141</v>
      </c>
      <c r="U36" s="32">
        <v>87016.159932854338</v>
      </c>
      <c r="V36" s="32">
        <v>92732.270212923395</v>
      </c>
      <c r="W36" s="32">
        <v>116713.39244444843</v>
      </c>
      <c r="X36" s="32">
        <v>129790.43583604603</v>
      </c>
    </row>
    <row r="37" spans="2:24">
      <c r="B37" s="48" t="s">
        <v>103</v>
      </c>
      <c r="C37" s="48"/>
      <c r="D37" s="48"/>
      <c r="E37" s="48"/>
      <c r="F37" s="48"/>
      <c r="G37" s="48"/>
      <c r="H37" s="48"/>
      <c r="I37" s="48"/>
      <c r="J37" s="48"/>
    </row>
    <row r="38" spans="2:24">
      <c r="B38" s="48" t="s">
        <v>104</v>
      </c>
      <c r="C38" s="48"/>
      <c r="D38" s="48"/>
      <c r="E38" s="48"/>
      <c r="F38" s="48"/>
      <c r="G38" s="48"/>
      <c r="H38" s="48"/>
      <c r="I38" s="48"/>
      <c r="J38" s="48"/>
    </row>
  </sheetData>
  <mergeCells count="1">
    <mergeCell ref="A1:A1048576"/>
  </mergeCells>
  <conditionalFormatting sqref="B4:X36">
    <cfRule type="expression" dxfId="5" priority="1">
      <formula>MOD(ROW(),2)=1</formula>
    </cfRule>
  </conditionalFormatting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21</vt:i4>
      </vt:variant>
    </vt:vector>
  </HeadingPairs>
  <TitlesOfParts>
    <vt:vector size="21" baseType="lpstr">
      <vt:lpstr>Capa</vt:lpstr>
      <vt:lpstr>SUMÁRIO</vt:lpstr>
      <vt:lpstr>1</vt:lpstr>
      <vt:lpstr>2.1</vt:lpstr>
      <vt:lpstr>2.2</vt:lpstr>
      <vt:lpstr>2.3</vt:lpstr>
      <vt:lpstr>2.4</vt:lpstr>
      <vt:lpstr>2.5</vt:lpstr>
      <vt:lpstr>2.6</vt:lpstr>
      <vt:lpstr>2.7</vt:lpstr>
      <vt:lpstr>2.8</vt:lpstr>
      <vt:lpstr>2.9</vt:lpstr>
      <vt:lpstr>2.10</vt:lpstr>
      <vt:lpstr>G1</vt:lpstr>
      <vt:lpstr>G2</vt:lpstr>
      <vt:lpstr>T1</vt:lpstr>
      <vt:lpstr>T2</vt:lpstr>
      <vt:lpstr>T3</vt:lpstr>
      <vt:lpstr>G3</vt:lpstr>
      <vt:lpstr>G4</vt:lpstr>
      <vt:lpstr>G5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Adriano do Carmo Santos</dc:creator>
  <cp:lastModifiedBy>Adriano do Carmo Santos</cp:lastModifiedBy>
  <dcterms:created xsi:type="dcterms:W3CDTF">2021-10-22T14:04:10Z</dcterms:created>
  <dcterms:modified xsi:type="dcterms:W3CDTF">2025-11-13T17:47:03Z</dcterms:modified>
</cp:coreProperties>
</file>