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.ribeiro\Desktop\PIB Arquivos de divulgação\"/>
    </mc:Choice>
  </mc:AlternateContent>
  <bookViews>
    <workbookView xWindow="0" yWindow="0" windowWidth="19200" windowHeight="12180"/>
  </bookViews>
  <sheets>
    <sheet name="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E16" i="1" l="1"/>
  <c r="D16" i="1"/>
  <c r="C16" i="1"/>
  <c r="B16" i="1"/>
  <c r="E14" i="1"/>
  <c r="O14" i="1" s="1"/>
  <c r="D14" i="1"/>
  <c r="N14" i="1" s="1"/>
  <c r="C14" i="1"/>
  <c r="B14" i="1"/>
  <c r="E13" i="1"/>
  <c r="O13" i="1" s="1"/>
  <c r="D13" i="1"/>
  <c r="N13" i="1" s="1"/>
  <c r="C13" i="1"/>
  <c r="M13" i="1" s="1"/>
  <c r="B13" i="1"/>
  <c r="L13" i="1" s="1"/>
  <c r="E12" i="1"/>
  <c r="O12" i="1" s="1"/>
  <c r="D12" i="1"/>
  <c r="N12" i="1" s="1"/>
  <c r="C12" i="1"/>
  <c r="M12" i="1" s="1"/>
  <c r="B12" i="1"/>
  <c r="L12" i="1" s="1"/>
  <c r="E10" i="1"/>
  <c r="O10" i="1" s="1"/>
  <c r="D10" i="1"/>
  <c r="N10" i="1" s="1"/>
  <c r="C10" i="1"/>
  <c r="M10" i="1" s="1"/>
  <c r="B10" i="1"/>
  <c r="L10" i="1" s="1"/>
  <c r="E9" i="1"/>
  <c r="O9" i="1" s="1"/>
  <c r="D9" i="1"/>
  <c r="N9" i="1" s="1"/>
  <c r="C9" i="1"/>
  <c r="M9" i="1" s="1"/>
  <c r="B9" i="1"/>
  <c r="L9" i="1" s="1"/>
  <c r="E8" i="1"/>
  <c r="D8" i="1"/>
  <c r="C8" i="1"/>
  <c r="E7" i="1"/>
  <c r="O7" i="1" s="1"/>
  <c r="D7" i="1"/>
  <c r="N7" i="1" s="1"/>
  <c r="C7" i="1"/>
  <c r="M7" i="1" s="1"/>
  <c r="B7" i="1"/>
  <c r="L7" i="1" s="1"/>
  <c r="D15" i="1" l="1"/>
  <c r="N15" i="1" s="1"/>
  <c r="D11" i="1"/>
  <c r="N11" i="1" s="1"/>
  <c r="C11" i="1"/>
  <c r="M11" i="1" s="1"/>
  <c r="C15" i="1"/>
  <c r="M15" i="1" s="1"/>
  <c r="E11" i="1"/>
  <c r="O11" i="1" s="1"/>
  <c r="B8" i="1"/>
  <c r="B11" i="1"/>
  <c r="L14" i="1"/>
  <c r="I8" i="1"/>
  <c r="M14" i="1"/>
  <c r="N8" i="1"/>
  <c r="J13" i="1"/>
  <c r="M8" i="1"/>
  <c r="O8" i="1"/>
  <c r="J12" i="1" l="1"/>
  <c r="J7" i="1"/>
  <c r="J10" i="1"/>
  <c r="J14" i="1"/>
  <c r="J9" i="1"/>
  <c r="I13" i="1"/>
  <c r="I11" i="1"/>
  <c r="J11" i="1"/>
  <c r="J8" i="1"/>
  <c r="I9" i="1"/>
  <c r="I12" i="1"/>
  <c r="I7" i="1"/>
  <c r="I14" i="1"/>
  <c r="I15" i="1" s="1"/>
  <c r="I10" i="1"/>
  <c r="E15" i="1"/>
  <c r="L11" i="1"/>
  <c r="J15" i="1"/>
  <c r="B15" i="1"/>
  <c r="H11" i="1" s="1"/>
  <c r="L8" i="1"/>
  <c r="O15" i="1" l="1"/>
  <c r="K9" i="1"/>
  <c r="K13" i="1"/>
  <c r="K7" i="1"/>
  <c r="K10" i="1"/>
  <c r="K14" i="1"/>
  <c r="K8" i="1"/>
  <c r="K11" i="1"/>
  <c r="K12" i="1"/>
  <c r="H8" i="1"/>
  <c r="L15" i="1"/>
  <c r="H14" i="1"/>
  <c r="H12" i="1"/>
  <c r="H9" i="1"/>
  <c r="H13" i="1"/>
  <c r="H10" i="1"/>
  <c r="H7" i="1"/>
  <c r="K15" i="1" l="1"/>
  <c r="H15" i="1"/>
</calcChain>
</file>

<file path=xl/sharedStrings.xml><?xml version="1.0" encoding="utf-8"?>
<sst xmlns="http://schemas.openxmlformats.org/spreadsheetml/2006/main" count="29" uniqueCount="22">
  <si>
    <t>CONTAS REGIONAIS DO BRASIL</t>
  </si>
  <si>
    <t>Ano Base 2010</t>
  </si>
  <si>
    <t>Produto Interno Bruto - Ótica da Renda Grandes Regiões e Unidades da Federação</t>
  </si>
  <si>
    <t>Espírito Santo</t>
  </si>
  <si>
    <t>Descrição do Agregado</t>
  </si>
  <si>
    <t>Em valores correntes - R$ 1000</t>
  </si>
  <si>
    <t>Participação no Estado</t>
  </si>
  <si>
    <t>Participação da UF no Brasil</t>
  </si>
  <si>
    <t>Valor Adicionado</t>
  </si>
  <si>
    <t>Valor Adicionado/PIB</t>
  </si>
  <si>
    <t>Remuneração</t>
  </si>
  <si>
    <t>Salários</t>
  </si>
  <si>
    <t>Contribuição social</t>
  </si>
  <si>
    <t>Impostos total</t>
  </si>
  <si>
    <t>Impostos sobre produto, líquidos de subsídios</t>
  </si>
  <si>
    <t>Outros impostos sobre o produto, líquidos de subsídios</t>
  </si>
  <si>
    <t>Outros impostos sobre a produto, líquidos de subsídios</t>
  </si>
  <si>
    <t>Excedente Operacional Bruto (EOB) e Rendimento Misto (RM)</t>
  </si>
  <si>
    <t>PIB - Ótica da Renda</t>
  </si>
  <si>
    <t>PIB - Ótica Produção</t>
  </si>
  <si>
    <t>Fonte: IBGE, em parceria com os Órgãos Estaduais de Estatística, Secretarias Estaduais de Governo e Superintendência da Zona Franca de Manaus  SUFRAMA</t>
  </si>
  <si>
    <t>Impostos 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</si>
</sst>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_-;\-* #,##0.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Lucida Sans Unicode"/>
      <family val="2"/>
    </font>
    <font>
      <b/>
      <sz val="14"/>
      <color theme="0"/>
      <name val="Lucida Sans Unicode"/>
      <family val="2"/>
    </font>
    <font>
      <b/>
      <sz val="18"/>
      <color theme="0"/>
      <name val="Lucida Sans Unicode"/>
      <family val="2"/>
    </font>
    <font>
      <b/>
      <sz val="14"/>
      <name val="Lucida Sans Unicode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3" borderId="0" xfId="0" applyFill="1"/>
    <xf numFmtId="0" fontId="4" fillId="2" borderId="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right"/>
    </xf>
    <xf numFmtId="164" fontId="6" fillId="6" borderId="5" xfId="1" applyNumberFormat="1" applyFont="1" applyFill="1" applyBorder="1"/>
    <xf numFmtId="164" fontId="6" fillId="6" borderId="0" xfId="1" applyNumberFormat="1" applyFont="1" applyFill="1"/>
    <xf numFmtId="0" fontId="6" fillId="6" borderId="0" xfId="0" applyFont="1" applyFill="1"/>
    <xf numFmtId="165" fontId="6" fillId="6" borderId="5" xfId="2" applyNumberFormat="1" applyFont="1" applyFill="1" applyBorder="1"/>
    <xf numFmtId="165" fontId="6" fillId="6" borderId="0" xfId="2" applyNumberFormat="1" applyFont="1" applyFill="1"/>
    <xf numFmtId="0" fontId="6" fillId="3" borderId="0" xfId="0" applyFont="1" applyFill="1" applyAlignment="1">
      <alignment horizontal="right"/>
    </xf>
    <xf numFmtId="164" fontId="6" fillId="3" borderId="5" xfId="1" applyNumberFormat="1" applyFont="1" applyFill="1" applyBorder="1"/>
    <xf numFmtId="164" fontId="6" fillId="3" borderId="0" xfId="1" applyNumberFormat="1" applyFont="1" applyFill="1"/>
    <xf numFmtId="165" fontId="6" fillId="3" borderId="5" xfId="2" applyNumberFormat="1" applyFont="1" applyFill="1" applyBorder="1"/>
    <xf numFmtId="165" fontId="6" fillId="3" borderId="0" xfId="2" applyNumberFormat="1" applyFont="1" applyFill="1"/>
    <xf numFmtId="0" fontId="6" fillId="3" borderId="6" xfId="0" applyFont="1" applyFill="1" applyBorder="1" applyAlignment="1">
      <alignment horizontal="right"/>
    </xf>
    <xf numFmtId="164" fontId="6" fillId="3" borderId="7" xfId="1" applyNumberFormat="1" applyFont="1" applyFill="1" applyBorder="1"/>
    <xf numFmtId="164" fontId="6" fillId="3" borderId="6" xfId="1" applyNumberFormat="1" applyFont="1" applyFill="1" applyBorder="1"/>
    <xf numFmtId="165" fontId="6" fillId="3" borderId="7" xfId="2" applyNumberFormat="1" applyFont="1" applyFill="1" applyBorder="1"/>
    <xf numFmtId="165" fontId="6" fillId="3" borderId="6" xfId="2" applyNumberFormat="1" applyFont="1" applyFill="1" applyBorder="1"/>
    <xf numFmtId="0" fontId="6" fillId="3" borderId="8" xfId="0" applyFont="1" applyFill="1" applyBorder="1"/>
    <xf numFmtId="164" fontId="6" fillId="3" borderId="8" xfId="1" applyNumberFormat="1" applyFont="1" applyFill="1" applyBorder="1"/>
    <xf numFmtId="0" fontId="6" fillId="3" borderId="0" xfId="0" applyFont="1" applyFill="1"/>
    <xf numFmtId="166" fontId="6" fillId="3" borderId="0" xfId="1" applyNumberFormat="1" applyFont="1" applyFill="1"/>
    <xf numFmtId="166" fontId="6" fillId="3" borderId="0" xfId="1" applyNumberFormat="1" applyFont="1" applyFill="1" applyBorder="1"/>
    <xf numFmtId="0" fontId="0" fillId="3" borderId="0" xfId="0" applyFill="1" applyBorder="1"/>
    <xf numFmtId="0" fontId="6" fillId="3" borderId="0" xfId="0" applyFont="1" applyFill="1" applyAlignment="1">
      <alignment vertical="center" wrapText="1"/>
    </xf>
    <xf numFmtId="164" fontId="0" fillId="3" borderId="0" xfId="0" applyNumberFormat="1" applyFill="1"/>
    <xf numFmtId="166" fontId="0" fillId="3" borderId="0" xfId="1" applyNumberFormat="1" applyFont="1" applyFill="1"/>
    <xf numFmtId="0" fontId="6" fillId="3" borderId="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565978</xdr:colOff>
      <xdr:row>1</xdr:row>
      <xdr:rowOff>151848</xdr:rowOff>
    </xdr:to>
    <xdr:sp macro="" textlink="">
      <xdr:nvSpPr>
        <xdr:cNvPr id="2" name="Rosca 1">
          <a:hlinkClick xmlns:r="http://schemas.openxmlformats.org/officeDocument/2006/relationships" r:id="rId1"/>
        </xdr:cNvPr>
        <xdr:cNvSpPr/>
      </xdr:nvSpPr>
      <xdr:spPr>
        <a:xfrm>
          <a:off x="0" y="0"/>
          <a:ext cx="565978" cy="494748"/>
        </a:xfrm>
        <a:prstGeom prst="donu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_2010/CONTA%20DA%20RENDA/Renda%202010%20-%20trabal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_2010/CONTA%20DA%20RENDA/Renda%202011%20-%20trabalh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_2010/CONTA%20DA%20RENDA/renda%202012%20-%20trabalh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_2010/CONTA%20DA%20RENDA/renda%202013%20-%20trabalh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_2010/PIB_Regional_publica&#231;&#227;o/PIB_&#211;tica_Renda_UF_divulga&#231;&#227;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_2010/PIB_Regional_publica&#231;&#227;o/PIB_&#211;tica_Renda_U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_2010/PIB_Regional_publica&#231;&#227;o/PIBpm_base_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20959.130576185318</v>
          </cell>
        </row>
        <row r="27">
          <cell r="E27">
            <v>69820.398021957342</v>
          </cell>
          <cell r="G27">
            <v>23575.692840532651</v>
          </cell>
          <cell r="Q27">
            <v>813.65972536507343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2950.862268687491</v>
          </cell>
        </row>
        <row r="27">
          <cell r="B27">
            <v>15492.094271722037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24198.399423484345</v>
          </cell>
        </row>
        <row r="27">
          <cell r="E27">
            <v>86112.613835229204</v>
          </cell>
          <cell r="G27">
            <v>26376.812126780278</v>
          </cell>
          <cell r="Q27">
            <v>970.94073491026415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3382.9020502919125</v>
          </cell>
        </row>
        <row r="27">
          <cell r="B27">
            <v>19849.95690651334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26539.446434551945</v>
          </cell>
        </row>
        <row r="27">
          <cell r="E27">
            <v>95839.929231119633</v>
          </cell>
          <cell r="G27">
            <v>30244.809800587816</v>
          </cell>
          <cell r="Q27">
            <v>1055.851893715273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3549.5281052858113</v>
          </cell>
        </row>
        <row r="27">
          <cell r="B27">
            <v>20888.256723075512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010010"/>
      <sheetName val="010020"/>
      <sheetName val="010030"/>
      <sheetName val="010040"/>
      <sheetName val="010050"/>
      <sheetName val="010060"/>
      <sheetName val="010070"/>
      <sheetName val="010080"/>
      <sheetName val="010090"/>
      <sheetName val="013010"/>
      <sheetName val="013020"/>
      <sheetName val="013030"/>
      <sheetName val="020010"/>
      <sheetName val="020020"/>
      <sheetName val="059"/>
      <sheetName val="059020"/>
      <sheetName val="109"/>
      <sheetName val="109100"/>
      <sheetName val="359"/>
      <sheetName val="359040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09020"/>
      <sheetName val="970"/>
      <sheetName val="Impostos"/>
    </sheetNames>
    <sheetDataSet>
      <sheetData sheetId="0">
        <row r="10">
          <cell r="E10">
            <v>27660.27729302349</v>
          </cell>
        </row>
        <row r="27">
          <cell r="E27">
            <v>97461.262356981504</v>
          </cell>
          <cell r="G27">
            <v>32529.757519204293</v>
          </cell>
          <cell r="Q27">
            <v>1175.8838973356881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B10">
            <v>3431.4866628339614</v>
          </cell>
        </row>
        <row r="27">
          <cell r="B27">
            <v>19581.671672013388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Total"/>
      <sheetName val="NORTE"/>
      <sheetName val="NORDESTE"/>
      <sheetName val="SUDESTE"/>
      <sheetName val="SUL"/>
      <sheetName val="CENTRO_OESTE"/>
      <sheetName val="RO"/>
      <sheetName val="AC"/>
      <sheetName val="AM"/>
      <sheetName val="RR"/>
      <sheetName val="PA"/>
      <sheetName val="AP"/>
      <sheetName val="TO"/>
      <sheetName val="MA"/>
      <sheetName val="PI"/>
      <sheetName val="CE"/>
      <sheetName val="RN"/>
      <sheetName val="PB"/>
      <sheetName val="PE"/>
      <sheetName val="AL"/>
      <sheetName val="SE"/>
      <sheetName val="BA"/>
      <sheetName val="MG"/>
      <sheetName val="ES"/>
      <sheetName val="RJ"/>
      <sheetName val="SP"/>
      <sheetName val="PR"/>
      <sheetName val="SC"/>
      <sheetName val="RS"/>
      <sheetName val="MS"/>
      <sheetName val="MT"/>
      <sheetName val="GO"/>
      <sheetName val="DF"/>
    </sheetNames>
    <sheetDataSet>
      <sheetData sheetId="0"/>
      <sheetData sheetId="1">
        <row r="7">
          <cell r="B7">
            <v>3302839.9999999967</v>
          </cell>
          <cell r="C7">
            <v>3717737.0000000019</v>
          </cell>
          <cell r="D7">
            <v>4085411.9999999804</v>
          </cell>
          <cell r="E7">
            <v>4538596.0000000549</v>
          </cell>
        </row>
        <row r="8">
          <cell r="B8">
            <v>1618190.0000000002</v>
          </cell>
          <cell r="C8">
            <v>1846781.0000000002</v>
          </cell>
          <cell r="D8">
            <v>2058854.0000000007</v>
          </cell>
          <cell r="E8">
            <v>2307327</v>
          </cell>
        </row>
        <row r="9">
          <cell r="B9">
            <v>1277285.0000000002</v>
          </cell>
          <cell r="C9">
            <v>1453655.0000000002</v>
          </cell>
          <cell r="D9">
            <v>1626983.0000000002</v>
          </cell>
          <cell r="E9">
            <v>1823824</v>
          </cell>
        </row>
        <row r="10">
          <cell r="B10">
            <v>340905.00000000006</v>
          </cell>
          <cell r="C10">
            <v>393126</v>
          </cell>
          <cell r="D10">
            <v>431871.00000000012</v>
          </cell>
          <cell r="E10">
            <v>483503.00000000006</v>
          </cell>
        </row>
        <row r="11">
          <cell r="B11">
            <v>625894.99999999988</v>
          </cell>
          <cell r="C11">
            <v>702260</v>
          </cell>
          <cell r="D11">
            <v>771012.99999999965</v>
          </cell>
          <cell r="E11">
            <v>837275.95664631145</v>
          </cell>
        </row>
        <row r="12">
          <cell r="B12">
            <v>583007</v>
          </cell>
          <cell r="C12">
            <v>655921</v>
          </cell>
          <cell r="D12">
            <v>720500.99999999977</v>
          </cell>
          <cell r="E12">
            <v>777857.95664631156</v>
          </cell>
        </row>
        <row r="13">
          <cell r="B13">
            <v>42888.000000000007</v>
          </cell>
          <cell r="C13">
            <v>46338.999999999993</v>
          </cell>
          <cell r="D13">
            <v>50512</v>
          </cell>
          <cell r="E13">
            <v>59417.999999999993</v>
          </cell>
        </row>
        <row r="14">
          <cell r="B14">
            <v>1641761.9999999965</v>
          </cell>
          <cell r="C14">
            <v>1824617.0000000014</v>
          </cell>
          <cell r="D14">
            <v>1976045.9999999795</v>
          </cell>
          <cell r="E14">
            <v>2171851.0000000545</v>
          </cell>
        </row>
        <row r="15">
          <cell r="B15">
            <v>3885846.9999999967</v>
          </cell>
          <cell r="C15">
            <v>4373658.0000000019</v>
          </cell>
          <cell r="D15">
            <v>4805912.9999999786</v>
          </cell>
          <cell r="E15">
            <v>5316453.956646366</v>
          </cell>
        </row>
      </sheetData>
      <sheetData sheetId="2">
        <row r="7">
          <cell r="B7">
            <v>182922.29206349349</v>
          </cell>
        </row>
      </sheetData>
      <sheetData sheetId="3">
        <row r="7">
          <cell r="B7">
            <v>458350.86912851175</v>
          </cell>
        </row>
      </sheetData>
      <sheetData sheetId="4">
        <row r="7">
          <cell r="B7">
            <v>1826213.9331682515</v>
          </cell>
        </row>
      </sheetData>
      <sheetData sheetId="5">
        <row r="7">
          <cell r="B7">
            <v>529213.59904762986</v>
          </cell>
        </row>
      </sheetData>
      <sheetData sheetId="6">
        <row r="7">
          <cell r="B7">
            <v>306139.30659211002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Total"/>
      <sheetName val="NORTE"/>
      <sheetName val="NORDESTE"/>
      <sheetName val="SUDESTE"/>
      <sheetName val="SUL"/>
      <sheetName val="CENTRO_OESTE"/>
      <sheetName val="RO"/>
      <sheetName val="AC"/>
      <sheetName val="AM"/>
      <sheetName val="RR"/>
      <sheetName val="PA"/>
      <sheetName val="AP"/>
      <sheetName val="TO"/>
      <sheetName val="MA"/>
      <sheetName val="PI"/>
      <sheetName val="CE"/>
      <sheetName val="RN"/>
      <sheetName val="PB"/>
      <sheetName val="PE"/>
      <sheetName val="AL"/>
      <sheetName val="SE"/>
      <sheetName val="BA"/>
      <sheetName val="MG"/>
      <sheetName val="ES"/>
      <sheetName val="RJ"/>
      <sheetName val="SP"/>
      <sheetName val="PR"/>
      <sheetName val="SC"/>
      <sheetName val="RS"/>
      <sheetName val="MS"/>
      <sheetName val="MT"/>
      <sheetName val="GO"/>
      <sheetName val="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>
            <v>1809.718033378495</v>
          </cell>
        </row>
      </sheetData>
      <sheetData sheetId="8">
        <row r="9">
          <cell r="B9">
            <v>607.84328803716573</v>
          </cell>
        </row>
      </sheetData>
      <sheetData sheetId="9">
        <row r="9">
          <cell r="B9">
            <v>3864.3984130683962</v>
          </cell>
        </row>
      </sheetData>
      <sheetData sheetId="10">
        <row r="9">
          <cell r="B9">
            <v>524.03355099330724</v>
          </cell>
        </row>
      </sheetData>
      <sheetData sheetId="11">
        <row r="9">
          <cell r="B9">
            <v>4797.9824419471697</v>
          </cell>
        </row>
      </sheetData>
      <sheetData sheetId="12">
        <row r="9">
          <cell r="B9">
            <v>722.49333102896571</v>
          </cell>
        </row>
      </sheetData>
      <sheetData sheetId="13">
        <row r="9">
          <cell r="B9">
            <v>1124.8886130857488</v>
          </cell>
        </row>
      </sheetData>
      <sheetData sheetId="14">
        <row r="9">
          <cell r="B9">
            <v>3003.1370810593949</v>
          </cell>
        </row>
      </sheetData>
      <sheetData sheetId="15">
        <row r="9">
          <cell r="B9">
            <v>1657.2249756862686</v>
          </cell>
        </row>
      </sheetData>
      <sheetData sheetId="16">
        <row r="9">
          <cell r="B9">
            <v>5778.0725808246498</v>
          </cell>
        </row>
      </sheetData>
      <sheetData sheetId="17">
        <row r="9">
          <cell r="B9">
            <v>2838.0576895397171</v>
          </cell>
        </row>
      </sheetData>
      <sheetData sheetId="18">
        <row r="9">
          <cell r="B9">
            <v>2469.3910024576817</v>
          </cell>
        </row>
      </sheetData>
      <sheetData sheetId="19">
        <row r="9">
          <cell r="B9">
            <v>7673.8739542322555</v>
          </cell>
        </row>
      </sheetData>
      <sheetData sheetId="20">
        <row r="9">
          <cell r="B9">
            <v>2129.2859863730541</v>
          </cell>
        </row>
      </sheetData>
      <sheetData sheetId="21">
        <row r="9">
          <cell r="B9">
            <v>2016.259792433902</v>
          </cell>
        </row>
      </sheetData>
      <sheetData sheetId="22">
        <row r="9">
          <cell r="B9">
            <v>11182.228045319269</v>
          </cell>
        </row>
      </sheetData>
      <sheetData sheetId="23">
        <row r="9">
          <cell r="B9">
            <v>25339.665098567417</v>
          </cell>
        </row>
      </sheetData>
      <sheetData sheetId="24">
        <row r="9">
          <cell r="B9">
            <v>5400.3412346902569</v>
          </cell>
          <cell r="C9">
            <v>6193.4661784778282</v>
          </cell>
          <cell r="D9">
            <v>6795.0900919261558</v>
          </cell>
          <cell r="E9">
            <v>7570.3049359712104</v>
          </cell>
        </row>
        <row r="10">
          <cell r="B10">
            <v>1049.6213158502346</v>
          </cell>
          <cell r="C10">
            <v>1098.8476289839007</v>
          </cell>
          <cell r="D10">
            <v>1176.1051701596018</v>
          </cell>
          <cell r="E10">
            <v>1227.7658757131317</v>
          </cell>
        </row>
        <row r="14">
          <cell r="B14">
            <v>33191.023003226444</v>
          </cell>
          <cell r="C14">
            <v>45063.987846995071</v>
          </cell>
          <cell r="D14">
            <v>48213.029933749836</v>
          </cell>
          <cell r="E14">
            <v>46886.295817821767</v>
          </cell>
        </row>
        <row r="15">
          <cell r="B15">
            <v>5790.0599022926735</v>
          </cell>
          <cell r="C15">
            <v>6408.5593190818608</v>
          </cell>
          <cell r="D15">
            <v>8355.04234098095</v>
          </cell>
          <cell r="E15">
            <v>8071.2543109354128</v>
          </cell>
        </row>
      </sheetData>
      <sheetData sheetId="25">
        <row r="9">
          <cell r="B9">
            <v>34153.647801616891</v>
          </cell>
        </row>
      </sheetData>
      <sheetData sheetId="26">
        <row r="9">
          <cell r="B9">
            <v>102361.14988940195</v>
          </cell>
        </row>
      </sheetData>
      <sheetData sheetId="27">
        <row r="9">
          <cell r="B9">
            <v>16195.768877669527</v>
          </cell>
        </row>
      </sheetData>
      <sheetData sheetId="28">
        <row r="9">
          <cell r="B9">
            <v>11864.711113725478</v>
          </cell>
        </row>
      </sheetData>
      <sheetData sheetId="29">
        <row r="9">
          <cell r="B9">
            <v>17697.075445026374</v>
          </cell>
        </row>
      </sheetData>
      <sheetData sheetId="30">
        <row r="9">
          <cell r="B9">
            <v>2987.9932428494235</v>
          </cell>
        </row>
      </sheetData>
      <sheetData sheetId="31">
        <row r="9">
          <cell r="B9">
            <v>3617.3996864840465</v>
          </cell>
        </row>
      </sheetData>
      <sheetData sheetId="32">
        <row r="9">
          <cell r="B9">
            <v>6558.5619255753863</v>
          </cell>
        </row>
      </sheetData>
      <sheetData sheetId="33">
        <row r="9">
          <cell r="B9">
            <v>11817.796904927856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IB_UF"/>
      <sheetName val="PIB_Participação"/>
      <sheetName val="População"/>
      <sheetName val="PIB per Capita"/>
      <sheetName val="PIB_constante"/>
      <sheetName val="Volume_PIB_acumulado"/>
      <sheetName val="Impostos Brutos"/>
      <sheetName val="Subsídios"/>
      <sheetName val="Impostos Líquidos"/>
      <sheetName val="Imp_ Líquidos_const"/>
      <sheetName val="Valor Adicionado"/>
      <sheetName val="VA_constante"/>
      <sheetName val="Volume_VA_acumulado"/>
      <sheetName val="Total"/>
      <sheetName val="010"/>
      <sheetName val="013"/>
      <sheetName val="020"/>
      <sheetName val="059"/>
      <sheetName val="109"/>
      <sheetName val="359"/>
      <sheetName val="419"/>
      <sheetName val="459"/>
      <sheetName val="499"/>
      <sheetName val="559"/>
      <sheetName val="589"/>
      <sheetName val="649"/>
      <sheetName val="680"/>
      <sheetName val="699"/>
      <sheetName val="849"/>
      <sheetName val="859"/>
      <sheetName val="909"/>
      <sheetName val="970"/>
      <sheetName val="Total_Const"/>
      <sheetName val="010_Const"/>
      <sheetName val="013_Const"/>
      <sheetName val="020_Const"/>
      <sheetName val="059_Const"/>
      <sheetName val="109_Const"/>
      <sheetName val="359_Const"/>
      <sheetName val="419_Const"/>
      <sheetName val="459_Const"/>
      <sheetName val="499_Const"/>
      <sheetName val="559_Const"/>
      <sheetName val="589_Const"/>
      <sheetName val="649_Const"/>
      <sheetName val="680_Const"/>
      <sheetName val="699_Const"/>
      <sheetName val="849_Const"/>
      <sheetName val="859_Const"/>
      <sheetName val="909_Const"/>
      <sheetName val="970_Const"/>
    </sheetNames>
    <sheetDataSet>
      <sheetData sheetId="0"/>
      <sheetData sheetId="1">
        <row r="6">
          <cell r="B6">
            <v>23909.992844872813</v>
          </cell>
        </row>
        <row r="25">
          <cell r="B25">
            <v>85312.492293679446</v>
          </cell>
          <cell r="C25">
            <v>105962.57074174246</v>
          </cell>
          <cell r="D25">
            <v>116728.1859541951</v>
          </cell>
          <cell r="E25">
            <v>117042.93402899498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topLeftCell="B1" zoomScale="69" zoomScaleNormal="69" workbookViewId="0">
      <selection activeCell="L6" sqref="L1:L1048576"/>
    </sheetView>
  </sheetViews>
  <sheetFormatPr defaultRowHeight="15" x14ac:dyDescent="0.25"/>
  <cols>
    <col min="1" max="1" width="70.42578125" style="1" customWidth="1"/>
    <col min="2" max="4" width="14.42578125" style="1" customWidth="1"/>
    <col min="5" max="5" width="14.42578125" style="29" customWidth="1"/>
    <col min="6" max="6" width="1.7109375" style="1" customWidth="1"/>
    <col min="7" max="7" width="72.5703125" style="1" bestFit="1" customWidth="1"/>
    <col min="8" max="9" width="9.7109375" style="1" bestFit="1" customWidth="1"/>
    <col min="10" max="10" width="9.7109375" style="29" bestFit="1" customWidth="1"/>
    <col min="11" max="11" width="9.7109375" style="1" bestFit="1" customWidth="1"/>
    <col min="12" max="12" width="11.140625" style="29" customWidth="1"/>
    <col min="13" max="15" width="11.140625" style="1" customWidth="1"/>
    <col min="16" max="16384" width="9.140625" style="1"/>
  </cols>
  <sheetData>
    <row r="1" spans="1:15" ht="27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2.5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22.5" x14ac:dyDescent="0.25">
      <c r="A5" s="35" t="s">
        <v>4</v>
      </c>
      <c r="B5" s="36" t="s">
        <v>5</v>
      </c>
      <c r="C5" s="37"/>
      <c r="D5" s="37"/>
      <c r="E5" s="37"/>
      <c r="F5" s="2"/>
      <c r="G5" s="35" t="s">
        <v>4</v>
      </c>
      <c r="H5" s="36" t="s">
        <v>6</v>
      </c>
      <c r="I5" s="37"/>
      <c r="J5" s="37"/>
      <c r="K5" s="37"/>
      <c r="L5" s="36" t="s">
        <v>7</v>
      </c>
      <c r="M5" s="37"/>
      <c r="N5" s="37"/>
      <c r="O5" s="37"/>
    </row>
    <row r="6" spans="1:15" ht="22.5" x14ac:dyDescent="0.25">
      <c r="A6" s="35"/>
      <c r="B6" s="3">
        <v>2010</v>
      </c>
      <c r="C6" s="4">
        <v>2011</v>
      </c>
      <c r="D6" s="4">
        <v>2012</v>
      </c>
      <c r="E6" s="4">
        <v>2013</v>
      </c>
      <c r="F6" s="2"/>
      <c r="G6" s="35"/>
      <c r="H6" s="3">
        <v>2010</v>
      </c>
      <c r="I6" s="4">
        <v>2011</v>
      </c>
      <c r="J6" s="4">
        <v>2012</v>
      </c>
      <c r="K6" s="4">
        <v>2013</v>
      </c>
      <c r="L6" s="4">
        <v>2010</v>
      </c>
      <c r="M6" s="4">
        <v>2011</v>
      </c>
      <c r="N6" s="4">
        <v>2012</v>
      </c>
      <c r="O6" s="4">
        <v>2013</v>
      </c>
    </row>
    <row r="7" spans="1:15" ht="22.5" x14ac:dyDescent="0.3">
      <c r="A7" s="5" t="s">
        <v>8</v>
      </c>
      <c r="B7" s="6">
        <f>[1]Total!$E$27</f>
        <v>69820.398021957342</v>
      </c>
      <c r="C7" s="7">
        <f>[2]Total!$E$27</f>
        <v>86112.613835229204</v>
      </c>
      <c r="D7" s="7">
        <f>[3]Total!$E$27</f>
        <v>95839.929231119633</v>
      </c>
      <c r="E7" s="7">
        <f>[4]Total!$E$27</f>
        <v>97461.262356981504</v>
      </c>
      <c r="F7" s="2"/>
      <c r="G7" s="8" t="s">
        <v>9</v>
      </c>
      <c r="H7" s="9">
        <f>B7/B15</f>
        <v>0.81840766978894353</v>
      </c>
      <c r="I7" s="10">
        <f>C7/C15</f>
        <v>0.81267010825083985</v>
      </c>
      <c r="J7" s="10">
        <f>D7/D15</f>
        <v>0.82105216017601612</v>
      </c>
      <c r="K7" s="10">
        <f>E7/E15</f>
        <v>0.83269667806548286</v>
      </c>
      <c r="L7" s="9">
        <f>B7/[5]Total!B7</f>
        <v>2.1139503585386337E-2</v>
      </c>
      <c r="M7" s="10">
        <f>C7/[5]Total!C7</f>
        <v>2.316264271389535E-2</v>
      </c>
      <c r="N7" s="10">
        <f>D7/[5]Total!D7</f>
        <v>2.3459060978701804E-2</v>
      </c>
      <c r="O7" s="10">
        <f>E7/[5]Total!E7</f>
        <v>2.1473879225421325E-2</v>
      </c>
    </row>
    <row r="8" spans="1:15" ht="22.5" x14ac:dyDescent="0.3">
      <c r="A8" s="5" t="s">
        <v>10</v>
      </c>
      <c r="B8" s="6">
        <f>+B9+B10</f>
        <v>30025.655391073142</v>
      </c>
      <c r="C8" s="7">
        <f t="shared" ref="C8:E8" si="0">+C9+C10</f>
        <v>33669.125934242009</v>
      </c>
      <c r="D8" s="7">
        <f t="shared" si="0"/>
        <v>38216.005062673576</v>
      </c>
      <c r="E8" s="7">
        <f t="shared" si="0"/>
        <v>41327.828330888631</v>
      </c>
      <c r="F8" s="2"/>
      <c r="G8" s="5" t="s">
        <v>10</v>
      </c>
      <c r="H8" s="9">
        <f t="shared" ref="H8:K14" si="1">+B8/B$15</f>
        <v>0.3519491059728152</v>
      </c>
      <c r="I8" s="10">
        <f t="shared" si="1"/>
        <v>0.31774546142620624</v>
      </c>
      <c r="J8" s="10">
        <f t="shared" si="1"/>
        <v>0.32739312060987369</v>
      </c>
      <c r="K8" s="10">
        <f t="shared" si="1"/>
        <v>0.35309972937495349</v>
      </c>
      <c r="L8" s="9">
        <f>B8/[5]Total!B8</f>
        <v>1.8555086480001197E-2</v>
      </c>
      <c r="M8" s="10">
        <f>C8/[5]Total!C8</f>
        <v>1.8231249906860644E-2</v>
      </c>
      <c r="N8" s="10">
        <f>D8/[5]Total!D8</f>
        <v>1.8561784887453681E-2</v>
      </c>
      <c r="O8" s="10">
        <f>E8/[5]Total!E8</f>
        <v>1.7911561010159647E-2</v>
      </c>
    </row>
    <row r="9" spans="1:15" ht="22.5" x14ac:dyDescent="0.3">
      <c r="A9" s="11" t="s">
        <v>11</v>
      </c>
      <c r="B9" s="12">
        <f>[1]Total!$G$27</f>
        <v>23575.692840532651</v>
      </c>
      <c r="C9" s="13">
        <f>[2]Total!$G$27</f>
        <v>26376.812126780278</v>
      </c>
      <c r="D9" s="13">
        <f>[3]Total!$G$27</f>
        <v>30244.809800587816</v>
      </c>
      <c r="E9" s="13">
        <f>[4]Total!$G$27</f>
        <v>32529.757519204293</v>
      </c>
      <c r="F9" s="2"/>
      <c r="G9" s="11" t="s">
        <v>11</v>
      </c>
      <c r="H9" s="14">
        <f t="shared" si="1"/>
        <v>0.27634514250709946</v>
      </c>
      <c r="I9" s="15">
        <f t="shared" si="1"/>
        <v>0.24892574747990218</v>
      </c>
      <c r="J9" s="15">
        <f t="shared" si="1"/>
        <v>0.2591045988880189</v>
      </c>
      <c r="K9" s="15">
        <f t="shared" si="1"/>
        <v>0.27793012700062475</v>
      </c>
      <c r="L9" s="14">
        <f>B9/[5]Total!B9</f>
        <v>1.8457660459907262E-2</v>
      </c>
      <c r="M9" s="15">
        <f>C9/[5]Total!C9</f>
        <v>1.8145166581327945E-2</v>
      </c>
      <c r="N9" s="15">
        <f>D9/[5]Total!D9</f>
        <v>1.8589505729677453E-2</v>
      </c>
      <c r="O9" s="15">
        <f>E9/[5]Total!E9</f>
        <v>1.7836017904800185E-2</v>
      </c>
    </row>
    <row r="10" spans="1:15" ht="22.5" x14ac:dyDescent="0.3">
      <c r="A10" s="11" t="s">
        <v>12</v>
      </c>
      <c r="B10" s="12">
        <f>[6]ES!B9+[6]ES!B10</f>
        <v>6449.9625505404911</v>
      </c>
      <c r="C10" s="13">
        <f>[6]ES!C9+[6]ES!C10</f>
        <v>7292.3138074617291</v>
      </c>
      <c r="D10" s="13">
        <f>[6]ES!D9+[6]ES!D10</f>
        <v>7971.1952620857573</v>
      </c>
      <c r="E10" s="13">
        <f>[6]ES!E9+[6]ES!E10</f>
        <v>8798.0708116843416</v>
      </c>
      <c r="F10" s="2"/>
      <c r="G10" s="11" t="s">
        <v>12</v>
      </c>
      <c r="H10" s="14">
        <f t="shared" si="1"/>
        <v>7.560396346571574E-2</v>
      </c>
      <c r="I10" s="15">
        <f t="shared" si="1"/>
        <v>6.881971394630404E-2</v>
      </c>
      <c r="J10" s="15">
        <f t="shared" si="1"/>
        <v>6.8288521721854761E-2</v>
      </c>
      <c r="K10" s="15">
        <f t="shared" si="1"/>
        <v>7.5169602374328792E-2</v>
      </c>
      <c r="L10" s="14">
        <f>B10/[5]Total!B10</f>
        <v>1.8920117189658379E-2</v>
      </c>
      <c r="M10" s="15">
        <f>C10/[5]Total!C10</f>
        <v>1.8549558684650032E-2</v>
      </c>
      <c r="N10" s="15">
        <f>D10/[5]Total!D10</f>
        <v>1.8457352454982517E-2</v>
      </c>
      <c r="O10" s="15">
        <f>E10/[5]Total!E10</f>
        <v>1.8196517522506252E-2</v>
      </c>
    </row>
    <row r="11" spans="1:15" ht="22.5" x14ac:dyDescent="0.3">
      <c r="A11" s="5" t="s">
        <v>21</v>
      </c>
      <c r="B11" s="6">
        <f t="shared" ref="B11:E11" si="2">+B12+B13</f>
        <v>16305.753997087111</v>
      </c>
      <c r="C11" s="7">
        <f t="shared" si="2"/>
        <v>20820.897641423606</v>
      </c>
      <c r="D11" s="7">
        <f t="shared" si="2"/>
        <v>21944.108616790785</v>
      </c>
      <c r="E11" s="7">
        <f t="shared" si="2"/>
        <v>20757.555569349075</v>
      </c>
      <c r="F11" s="2"/>
      <c r="G11" s="5" t="s">
        <v>13</v>
      </c>
      <c r="H11" s="9">
        <f t="shared" si="1"/>
        <v>0.19112973444681761</v>
      </c>
      <c r="I11" s="10">
        <f t="shared" si="1"/>
        <v>0.19649294553422425</v>
      </c>
      <c r="J11" s="10">
        <f t="shared" si="1"/>
        <v>0.18799322920517059</v>
      </c>
      <c r="K11" s="10">
        <f t="shared" si="1"/>
        <v>0.17734992497887</v>
      </c>
      <c r="L11" s="9">
        <f>B11/[5]Total!B11</f>
        <v>2.6051900074432796E-2</v>
      </c>
      <c r="M11" s="10">
        <f>C11/[5]Total!C11</f>
        <v>2.964841745425285E-2</v>
      </c>
      <c r="N11" s="10">
        <f>D11/[5]Total!D11</f>
        <v>2.8461398986516173E-2</v>
      </c>
      <c r="O11" s="10">
        <f>E11/[5]Total!E11</f>
        <v>2.4791773135935922E-2</v>
      </c>
    </row>
    <row r="12" spans="1:15" ht="22.5" x14ac:dyDescent="0.3">
      <c r="A12" s="11" t="s">
        <v>14</v>
      </c>
      <c r="B12" s="12">
        <f>[1]Impostos!$B$27</f>
        <v>15492.094271722037</v>
      </c>
      <c r="C12" s="13">
        <f>[2]Impostos!$B$27</f>
        <v>19849.95690651334</v>
      </c>
      <c r="D12" s="13">
        <f>[3]Impostos!$B$27</f>
        <v>20888.256723075512</v>
      </c>
      <c r="E12" s="13">
        <f>[4]Impostos!$B$27</f>
        <v>19581.671672013388</v>
      </c>
      <c r="F12" s="2"/>
      <c r="G12" s="11" t="s">
        <v>14</v>
      </c>
      <c r="H12" s="14">
        <f t="shared" si="1"/>
        <v>0.1815923302110565</v>
      </c>
      <c r="I12" s="15">
        <f t="shared" si="1"/>
        <v>0.18732989174915998</v>
      </c>
      <c r="J12" s="15">
        <f t="shared" si="1"/>
        <v>0.17894783982398382</v>
      </c>
      <c r="K12" s="15">
        <f t="shared" si="1"/>
        <v>0.16730332193451719</v>
      </c>
      <c r="L12" s="14">
        <f>B12/[5]Total!B12</f>
        <v>2.6572741445166245E-2</v>
      </c>
      <c r="M12" s="15">
        <f>C12/[5]Total!C12</f>
        <v>3.0262725094200887E-2</v>
      </c>
      <c r="N12" s="15">
        <f>D12/[5]Total!D12</f>
        <v>2.8991294561805631E-2</v>
      </c>
      <c r="O12" s="15">
        <f>E12/[5]Total!E12</f>
        <v>2.5173839908302287E-2</v>
      </c>
    </row>
    <row r="13" spans="1:15" ht="22.5" x14ac:dyDescent="0.3">
      <c r="A13" s="11" t="s">
        <v>15</v>
      </c>
      <c r="B13" s="12">
        <f>[1]Total!$Q$27</f>
        <v>813.65972536507343</v>
      </c>
      <c r="C13" s="13">
        <f>[2]Total!$Q$27</f>
        <v>970.94073491026415</v>
      </c>
      <c r="D13" s="13">
        <f>[3]Total!$Q$27</f>
        <v>1055.851893715273</v>
      </c>
      <c r="E13" s="13">
        <f>[4]Total!$Q$27</f>
        <v>1175.8838973356881</v>
      </c>
      <c r="F13" s="2"/>
      <c r="G13" s="11" t="s">
        <v>16</v>
      </c>
      <c r="H13" s="14">
        <f t="shared" si="1"/>
        <v>9.5374042357610957E-3</v>
      </c>
      <c r="I13" s="15">
        <f t="shared" si="1"/>
        <v>9.1630537850642662E-3</v>
      </c>
      <c r="J13" s="15">
        <f t="shared" si="1"/>
        <v>9.0453893811867827E-3</v>
      </c>
      <c r="K13" s="15">
        <f t="shared" si="1"/>
        <v>1.0046603044352835E-2</v>
      </c>
      <c r="L13" s="14">
        <f>B13/[5]Total!B13</f>
        <v>1.8971733943412453E-2</v>
      </c>
      <c r="M13" s="15">
        <f>C13/[5]Total!C13</f>
        <v>2.0952992833472114E-2</v>
      </c>
      <c r="N13" s="15">
        <f>D13/[5]Total!D13</f>
        <v>2.0902991243967235E-2</v>
      </c>
      <c r="O13" s="15">
        <f>E13/[5]Total!E13</f>
        <v>1.9790028229420178E-2</v>
      </c>
    </row>
    <row r="14" spans="1:15" ht="22.5" x14ac:dyDescent="0.3">
      <c r="A14" s="5" t="s">
        <v>17</v>
      </c>
      <c r="B14" s="6">
        <f>[6]ES!B14+[6]ES!B15</f>
        <v>38981.082905519121</v>
      </c>
      <c r="C14" s="7">
        <f>[6]ES!C14+[6]ES!C15</f>
        <v>51472.547166076933</v>
      </c>
      <c r="D14" s="7">
        <f>[6]ES!D14+[6]ES!D15</f>
        <v>56568.072274730788</v>
      </c>
      <c r="E14" s="7">
        <f>[6]ES!E14+[6]ES!E15</f>
        <v>54957.550128757182</v>
      </c>
      <c r="F14" s="2"/>
      <c r="G14" s="5" t="s">
        <v>17</v>
      </c>
      <c r="H14" s="9">
        <f t="shared" si="1"/>
        <v>0.45692115958036722</v>
      </c>
      <c r="I14" s="10">
        <f t="shared" si="1"/>
        <v>0.48576159303956939</v>
      </c>
      <c r="J14" s="10">
        <f t="shared" si="1"/>
        <v>0.48461365018495567</v>
      </c>
      <c r="K14" s="10">
        <f t="shared" si="1"/>
        <v>0.46955034564617648</v>
      </c>
      <c r="L14" s="9">
        <f>B14/[5]Total!B14</f>
        <v>2.3743443267367135E-2</v>
      </c>
      <c r="M14" s="10">
        <f>C14/[5]Total!C14</f>
        <v>2.8210055680768564E-2</v>
      </c>
      <c r="N14" s="10">
        <f>D14/[5]Total!D14</f>
        <v>2.862690052495305E-2</v>
      </c>
      <c r="O14" s="10">
        <f>E14/[5]Total!E14</f>
        <v>2.5304475366291612E-2</v>
      </c>
    </row>
    <row r="15" spans="1:15" ht="22.5" x14ac:dyDescent="0.3">
      <c r="A15" s="16" t="s">
        <v>18</v>
      </c>
      <c r="B15" s="17">
        <f>B8+B11+B14</f>
        <v>85312.492293679374</v>
      </c>
      <c r="C15" s="18">
        <f>C8+C11+C14</f>
        <v>105962.57074174256</v>
      </c>
      <c r="D15" s="18">
        <f>D8+D11+D14</f>
        <v>116728.18595419516</v>
      </c>
      <c r="E15" s="18">
        <f>E8+E11+E14</f>
        <v>117042.93402899489</v>
      </c>
      <c r="F15" s="2"/>
      <c r="G15" s="16" t="s">
        <v>18</v>
      </c>
      <c r="H15" s="19">
        <f>H8+H11+H14</f>
        <v>1</v>
      </c>
      <c r="I15" s="20">
        <f>I8+I11+I14</f>
        <v>0.99999999999999978</v>
      </c>
      <c r="J15" s="20">
        <f>J8+J11+J14</f>
        <v>1</v>
      </c>
      <c r="K15" s="20">
        <f>K8+K11+K14</f>
        <v>1</v>
      </c>
      <c r="L15" s="19">
        <f>B15/[5]Total!B15</f>
        <v>2.1954670962001193E-2</v>
      </c>
      <c r="M15" s="20">
        <f>C15/[5]Total!C15</f>
        <v>2.4227447766090197E-2</v>
      </c>
      <c r="N15" s="20">
        <f>D15/[5]Total!D15</f>
        <v>2.4288451737306871E-2</v>
      </c>
      <c r="O15" s="20">
        <f>E15/[5]Total!E15</f>
        <v>2.2015225746980022E-2</v>
      </c>
    </row>
    <row r="16" spans="1:15" ht="22.5" x14ac:dyDescent="0.3">
      <c r="A16" s="16" t="s">
        <v>19</v>
      </c>
      <c r="B16" s="17">
        <f>[7]PIB_UF!$B$25</f>
        <v>85312.492293679446</v>
      </c>
      <c r="C16" s="18">
        <f>[7]PIB_UF!$C$25</f>
        <v>105962.57074174246</v>
      </c>
      <c r="D16" s="18">
        <f>[7]PIB_UF!$D$25</f>
        <v>116728.1859541951</v>
      </c>
      <c r="E16" s="18">
        <f>[7]PIB_UF!$E$25</f>
        <v>117042.93402899498</v>
      </c>
      <c r="F16" s="2"/>
      <c r="G16" s="21"/>
      <c r="H16" s="21"/>
      <c r="I16" s="21"/>
      <c r="J16" s="21"/>
      <c r="K16" s="21"/>
      <c r="L16" s="22"/>
      <c r="M16" s="22"/>
      <c r="N16" s="22"/>
      <c r="O16" s="22"/>
    </row>
    <row r="17" spans="1:15" ht="18.75" x14ac:dyDescent="0.3">
      <c r="A17" s="30" t="s">
        <v>20</v>
      </c>
      <c r="B17" s="30"/>
      <c r="C17" s="30"/>
      <c r="D17" s="30"/>
      <c r="E17" s="30"/>
      <c r="H17" s="23"/>
      <c r="I17" s="23"/>
      <c r="J17" s="24"/>
      <c r="K17" s="24"/>
      <c r="L17" s="25"/>
      <c r="M17" s="26"/>
      <c r="N17" s="26"/>
      <c r="O17" s="26"/>
    </row>
    <row r="18" spans="1:15" ht="18.75" x14ac:dyDescent="0.25">
      <c r="A18" s="27"/>
      <c r="B18" s="28"/>
      <c r="C18" s="28"/>
      <c r="D18" s="28"/>
      <c r="E18" s="28"/>
    </row>
  </sheetData>
  <mergeCells count="10">
    <mergeCell ref="A17:E17"/>
    <mergeCell ref="A1:O1"/>
    <mergeCell ref="A2:O2"/>
    <mergeCell ref="A3:O3"/>
    <mergeCell ref="A4:O4"/>
    <mergeCell ref="A5:A6"/>
    <mergeCell ref="B5:E5"/>
    <mergeCell ref="G5:G6"/>
    <mergeCell ref="H5:K5"/>
    <mergeCell ref="L5:O5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</vt:lpstr>
    </vt:vector>
  </TitlesOfParts>
  <Company>IBGE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Sergio Gonçalves Cunha</dc:creator>
  <cp:lastModifiedBy>Gustavo Ribeiro</cp:lastModifiedBy>
  <dcterms:created xsi:type="dcterms:W3CDTF">2015-10-23T09:41:43Z</dcterms:created>
  <dcterms:modified xsi:type="dcterms:W3CDTF">2015-11-18T12:38:53Z</dcterms:modified>
</cp:coreProperties>
</file>