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udos Econômicos\5_Contabilidade Social\Projetos\1_PIB Estadual\BASE 2010\2019\1.18-Divulgação\"/>
    </mc:Choice>
  </mc:AlternateContent>
  <xr:revisionPtr revIDLastSave="0" documentId="13_ncr:1_{2876BB92-63FA-4A60-A599-E4D7C4C8E55C}" xr6:coauthVersionLast="47" xr6:coauthVersionMax="47" xr10:uidLastSave="{00000000-0000-0000-0000-000000000000}"/>
  <bookViews>
    <workbookView xWindow="23880" yWindow="-120" windowWidth="21840" windowHeight="13140" xr2:uid="{9125F7FB-2A8E-44B0-8A74-5ADA76F84348}"/>
  </bookViews>
  <sheets>
    <sheet name="SUMÁRIO" sheetId="23" r:id="rId1"/>
    <sheet name="01" sheetId="8" r:id="rId2"/>
    <sheet name="02" sheetId="1" r:id="rId3"/>
    <sheet name="03" sheetId="2" r:id="rId4"/>
    <sheet name="04" sheetId="3" r:id="rId5"/>
    <sheet name="05" sheetId="9" r:id="rId6"/>
    <sheet name="06" sheetId="4" r:id="rId7"/>
    <sheet name="07" sheetId="20" r:id="rId8"/>
    <sheet name="08" sheetId="5" r:id="rId9"/>
    <sheet name="09" sheetId="16" r:id="rId10"/>
    <sheet name="10" sheetId="6" r:id="rId11"/>
    <sheet name="11" sheetId="7" r:id="rId12"/>
    <sheet name="12" sheetId="19" r:id="rId13"/>
    <sheet name="13" sheetId="21" r:id="rId14"/>
    <sheet name="14" sheetId="22" r:id="rId15"/>
    <sheet name="G1" sheetId="10" state="hidden" r:id="rId16"/>
    <sheet name="G2" sheetId="11" state="hidden" r:id="rId17"/>
    <sheet name="T1" sheetId="12" state="hidden" r:id="rId18"/>
    <sheet name="T2" sheetId="13" state="hidden" r:id="rId19"/>
    <sheet name="T3" sheetId="14" state="hidden" r:id="rId20"/>
    <sheet name="G3" sheetId="15" state="hidden" r:id="rId21"/>
    <sheet name="G4" sheetId="17" state="hidden" r:id="rId22"/>
    <sheet name="G5" sheetId="18" state="hidden" r:id="rId23"/>
    <sheet name="G6" sheetId="24" state="hidden" r:id="rId24"/>
    <sheet name="G7" sheetId="25" state="hidden" r:id="rId2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2" i="14" l="1"/>
  <c r="AA6" i="14"/>
  <c r="AB6" i="14"/>
  <c r="AC6" i="14"/>
  <c r="AD6" i="14"/>
  <c r="AE6" i="14"/>
  <c r="AF6" i="14"/>
  <c r="AG6" i="14"/>
  <c r="AH6" i="14"/>
  <c r="AI6" i="14"/>
  <c r="AJ6" i="14"/>
  <c r="AA7" i="14"/>
  <c r="AB7" i="14"/>
  <c r="AC7" i="14"/>
  <c r="AD7" i="14"/>
  <c r="AE7" i="14"/>
  <c r="AF7" i="14"/>
  <c r="AG7" i="14"/>
  <c r="AH7" i="14"/>
  <c r="AI7" i="14"/>
  <c r="AJ7" i="14"/>
  <c r="AA8" i="14"/>
  <c r="AB8" i="14"/>
  <c r="AC8" i="14"/>
  <c r="AD8" i="14"/>
  <c r="AE8" i="14"/>
  <c r="AF8" i="14"/>
  <c r="AG8" i="14"/>
  <c r="AH8" i="14"/>
  <c r="AI8" i="14"/>
  <c r="AJ8" i="14"/>
  <c r="AA9" i="14"/>
  <c r="AB9" i="14"/>
  <c r="AC9" i="14"/>
  <c r="AD9" i="14"/>
  <c r="AE9" i="14"/>
  <c r="AF9" i="14"/>
  <c r="AG9" i="14"/>
  <c r="AH9" i="14"/>
  <c r="AI9" i="14"/>
  <c r="AJ9" i="14"/>
  <c r="AA10" i="14"/>
  <c r="AB10" i="14"/>
  <c r="AC10" i="14"/>
  <c r="AD10" i="14"/>
  <c r="AE10" i="14"/>
  <c r="AF10" i="14"/>
  <c r="AG10" i="14"/>
  <c r="AH10" i="14"/>
  <c r="AI10" i="14"/>
  <c r="AJ10" i="14"/>
  <c r="AA11" i="14"/>
  <c r="AB11" i="14"/>
  <c r="AC11" i="14"/>
  <c r="AD11" i="14"/>
  <c r="AE11" i="14"/>
  <c r="AF11" i="14"/>
  <c r="AG11" i="14"/>
  <c r="AH11" i="14"/>
  <c r="AI11" i="14"/>
  <c r="AJ11" i="14"/>
  <c r="AA12" i="14"/>
  <c r="AB12" i="14"/>
  <c r="AC12" i="14"/>
  <c r="AD12" i="14"/>
  <c r="AE12" i="14"/>
  <c r="AF12" i="14"/>
  <c r="AG12" i="14"/>
  <c r="AH12" i="14"/>
  <c r="AI12" i="14"/>
  <c r="AJ12" i="14"/>
  <c r="AA13" i="14"/>
  <c r="AB13" i="14"/>
  <c r="AC13" i="14"/>
  <c r="AD13" i="14"/>
  <c r="AE13" i="14"/>
  <c r="AF13" i="14"/>
  <c r="AG13" i="14"/>
  <c r="AH13" i="14"/>
  <c r="AI13" i="14"/>
  <c r="AJ13" i="14"/>
  <c r="AA14" i="14"/>
  <c r="AB14" i="14"/>
  <c r="AC14" i="14"/>
  <c r="AD14" i="14"/>
  <c r="AE14" i="14"/>
  <c r="AF14" i="14"/>
  <c r="AG14" i="14"/>
  <c r="AH14" i="14"/>
  <c r="AI14" i="14"/>
  <c r="AJ14" i="14"/>
  <c r="AA15" i="14"/>
  <c r="AB15" i="14"/>
  <c r="AC15" i="14"/>
  <c r="AD15" i="14"/>
  <c r="AE15" i="14"/>
  <c r="AF15" i="14"/>
  <c r="AG15" i="14"/>
  <c r="AH15" i="14"/>
  <c r="AI15" i="14"/>
  <c r="AJ15" i="14"/>
  <c r="AA16" i="14"/>
  <c r="AB16" i="14"/>
  <c r="AC16" i="14"/>
  <c r="AD16" i="14"/>
  <c r="AE16" i="14"/>
  <c r="AF16" i="14"/>
  <c r="AG16" i="14"/>
  <c r="AH16" i="14"/>
  <c r="AI16" i="14"/>
  <c r="AJ16" i="14"/>
  <c r="AA17" i="14"/>
  <c r="AB17" i="14"/>
  <c r="AC17" i="14"/>
  <c r="AD17" i="14"/>
  <c r="AE17" i="14"/>
  <c r="AF17" i="14"/>
  <c r="AG17" i="14"/>
  <c r="AH17" i="14"/>
  <c r="AI17" i="14"/>
  <c r="AJ17" i="14"/>
  <c r="AA18" i="14"/>
  <c r="AB18" i="14"/>
  <c r="AC18" i="14"/>
  <c r="AD18" i="14"/>
  <c r="AE18" i="14"/>
  <c r="AF18" i="14"/>
  <c r="AG18" i="14"/>
  <c r="AH18" i="14"/>
  <c r="AI18" i="14"/>
  <c r="AJ18" i="14"/>
  <c r="AA19" i="14"/>
  <c r="AB19" i="14"/>
  <c r="AC19" i="14"/>
  <c r="AD19" i="14"/>
  <c r="AE19" i="14"/>
  <c r="AF19" i="14"/>
  <c r="AG19" i="14"/>
  <c r="AH19" i="14"/>
  <c r="AI19" i="14"/>
  <c r="AJ19" i="14"/>
  <c r="AA20" i="14"/>
  <c r="AB20" i="14"/>
  <c r="AC20" i="14"/>
  <c r="AD20" i="14"/>
  <c r="AE20" i="14"/>
  <c r="AF20" i="14"/>
  <c r="AG20" i="14"/>
  <c r="AH20" i="14"/>
  <c r="AI20" i="14"/>
  <c r="AJ20" i="14"/>
  <c r="AA21" i="14"/>
  <c r="AB21" i="14"/>
  <c r="AC21" i="14"/>
  <c r="AD21" i="14"/>
  <c r="AE21" i="14"/>
  <c r="AF21" i="14"/>
  <c r="AG21" i="14"/>
  <c r="AH21" i="14"/>
  <c r="AI21" i="14"/>
  <c r="AJ21" i="14"/>
  <c r="AA22" i="14"/>
  <c r="AB22" i="14"/>
  <c r="AC22" i="14"/>
  <c r="AD22" i="14"/>
  <c r="AE22" i="14"/>
  <c r="AF22" i="14"/>
  <c r="AG22" i="14"/>
  <c r="AH22" i="14"/>
  <c r="AI22" i="14"/>
  <c r="AJ22" i="14"/>
  <c r="AA23" i="14"/>
  <c r="AB23" i="14"/>
  <c r="AC23" i="14"/>
  <c r="AD23" i="14"/>
  <c r="AE23" i="14"/>
  <c r="AF23" i="14"/>
  <c r="AG23" i="14"/>
  <c r="AH23" i="14"/>
  <c r="AI23" i="14"/>
  <c r="AJ23" i="14"/>
  <c r="AA24" i="14"/>
  <c r="AB24" i="14"/>
  <c r="AC24" i="14"/>
  <c r="AD24" i="14"/>
  <c r="AE24" i="14"/>
  <c r="AF24" i="14"/>
  <c r="AG24" i="14"/>
  <c r="AH24" i="14"/>
  <c r="AI24" i="14"/>
  <c r="AJ24" i="14"/>
  <c r="AA25" i="14"/>
  <c r="AB25" i="14"/>
  <c r="AC25" i="14"/>
  <c r="AD25" i="14"/>
  <c r="AE25" i="14"/>
  <c r="AF25" i="14"/>
  <c r="AG25" i="14"/>
  <c r="AH25" i="14"/>
  <c r="AI25" i="14"/>
  <c r="AJ25" i="14"/>
  <c r="AA26" i="14"/>
  <c r="AB26" i="14"/>
  <c r="AC26" i="14"/>
  <c r="AD26" i="14"/>
  <c r="AE26" i="14"/>
  <c r="AF26" i="14"/>
  <c r="AG26" i="14"/>
  <c r="AH26" i="14"/>
  <c r="AI26" i="14"/>
  <c r="AJ26" i="14"/>
  <c r="AA27" i="14"/>
  <c r="AB27" i="14"/>
  <c r="AC27" i="14"/>
  <c r="AD27" i="14"/>
  <c r="AE27" i="14"/>
  <c r="AF27" i="14"/>
  <c r="AG27" i="14"/>
  <c r="AH27" i="14"/>
  <c r="AI27" i="14"/>
  <c r="AJ27" i="14"/>
  <c r="AA28" i="14"/>
  <c r="AB28" i="14"/>
  <c r="AC28" i="14"/>
  <c r="AD28" i="14"/>
  <c r="AE28" i="14"/>
  <c r="AF28" i="14"/>
  <c r="AG28" i="14"/>
  <c r="AH28" i="14"/>
  <c r="AI28" i="14"/>
  <c r="AJ28" i="14"/>
  <c r="AA29" i="14"/>
  <c r="AB29" i="14"/>
  <c r="AC29" i="14"/>
  <c r="AD29" i="14"/>
  <c r="AE29" i="14"/>
  <c r="AF29" i="14"/>
  <c r="AG29" i="14"/>
  <c r="AH29" i="14"/>
  <c r="AI29" i="14"/>
  <c r="AJ29" i="14"/>
  <c r="AA30" i="14"/>
  <c r="AB30" i="14"/>
  <c r="AC30" i="14"/>
  <c r="AD30" i="14"/>
  <c r="AE30" i="14"/>
  <c r="AF30" i="14"/>
  <c r="AG30" i="14"/>
  <c r="AH30" i="14"/>
  <c r="AI30" i="14"/>
  <c r="AJ30" i="14"/>
  <c r="AA31" i="14"/>
  <c r="AB31" i="14"/>
  <c r="AC31" i="14"/>
  <c r="AD31" i="14"/>
  <c r="AE31" i="14"/>
  <c r="AF31" i="14"/>
  <c r="AG31" i="14"/>
  <c r="AH31" i="14"/>
  <c r="AI31" i="14"/>
  <c r="AJ31" i="14"/>
  <c r="AB5" i="14"/>
  <c r="AC5" i="14"/>
  <c r="AD5" i="14"/>
  <c r="AE5" i="14"/>
  <c r="AF5" i="14"/>
  <c r="AG5" i="14"/>
  <c r="AH5" i="14"/>
  <c r="AI5" i="14"/>
  <c r="AJ5" i="14"/>
  <c r="AA5" i="14"/>
  <c r="AA6" i="12"/>
  <c r="AB6" i="12"/>
  <c r="AC6" i="12"/>
  <c r="AD6" i="12"/>
  <c r="AE6" i="12"/>
  <c r="AF6" i="12"/>
  <c r="AG6" i="12"/>
  <c r="AH6" i="12"/>
  <c r="AI6" i="12"/>
  <c r="AJ6" i="12"/>
  <c r="AA7" i="12"/>
  <c r="AB7" i="12"/>
  <c r="AC7" i="12"/>
  <c r="AD7" i="12"/>
  <c r="AE7" i="12"/>
  <c r="AF7" i="12"/>
  <c r="AG7" i="12"/>
  <c r="AH7" i="12"/>
  <c r="AI7" i="12"/>
  <c r="AJ7" i="12"/>
  <c r="AA8" i="12"/>
  <c r="AB8" i="12"/>
  <c r="AC8" i="12"/>
  <c r="AD8" i="12"/>
  <c r="AE8" i="12"/>
  <c r="AF8" i="12"/>
  <c r="AG8" i="12"/>
  <c r="AH8" i="12"/>
  <c r="AI8" i="12"/>
  <c r="AJ8" i="12"/>
  <c r="AA9" i="12"/>
  <c r="AB9" i="12"/>
  <c r="AC9" i="12"/>
  <c r="AD9" i="12"/>
  <c r="AE9" i="12"/>
  <c r="AF9" i="12"/>
  <c r="AG9" i="12"/>
  <c r="AH9" i="12"/>
  <c r="AI9" i="12"/>
  <c r="AJ9" i="12"/>
  <c r="AA10" i="12"/>
  <c r="AB10" i="12"/>
  <c r="AC10" i="12"/>
  <c r="AD10" i="12"/>
  <c r="AE10" i="12"/>
  <c r="AF10" i="12"/>
  <c r="AG10" i="12"/>
  <c r="AH10" i="12"/>
  <c r="AI10" i="12"/>
  <c r="AJ10" i="12"/>
  <c r="AA11" i="12"/>
  <c r="AB11" i="12"/>
  <c r="AC11" i="12"/>
  <c r="AD11" i="12"/>
  <c r="AE11" i="12"/>
  <c r="AF11" i="12"/>
  <c r="AG11" i="12"/>
  <c r="AH11" i="12"/>
  <c r="AI11" i="12"/>
  <c r="AJ11" i="12"/>
  <c r="AA12" i="12"/>
  <c r="AB12" i="12"/>
  <c r="AC12" i="12"/>
  <c r="AD12" i="12"/>
  <c r="AE12" i="12"/>
  <c r="AF12" i="12"/>
  <c r="AG12" i="12"/>
  <c r="AH12" i="12"/>
  <c r="AI12" i="12"/>
  <c r="AJ12" i="12"/>
  <c r="AA13" i="12"/>
  <c r="AB13" i="12"/>
  <c r="AC13" i="12"/>
  <c r="AD13" i="12"/>
  <c r="AE13" i="12"/>
  <c r="AF13" i="12"/>
  <c r="AG13" i="12"/>
  <c r="AH13" i="12"/>
  <c r="AI13" i="12"/>
  <c r="AJ13" i="12"/>
  <c r="AA14" i="12"/>
  <c r="AB14" i="12"/>
  <c r="AC14" i="12"/>
  <c r="AD14" i="12"/>
  <c r="AE14" i="12"/>
  <c r="AF14" i="12"/>
  <c r="AG14" i="12"/>
  <c r="AH14" i="12"/>
  <c r="AI14" i="12"/>
  <c r="AJ14" i="12"/>
  <c r="AA15" i="12"/>
  <c r="AB15" i="12"/>
  <c r="AC15" i="12"/>
  <c r="AD15" i="12"/>
  <c r="AE15" i="12"/>
  <c r="AF15" i="12"/>
  <c r="AG15" i="12"/>
  <c r="AH15" i="12"/>
  <c r="AI15" i="12"/>
  <c r="AJ15" i="12"/>
  <c r="AA16" i="12"/>
  <c r="AB16" i="12"/>
  <c r="AC16" i="12"/>
  <c r="AD16" i="12"/>
  <c r="AE16" i="12"/>
  <c r="AF16" i="12"/>
  <c r="AG16" i="12"/>
  <c r="AH16" i="12"/>
  <c r="AI16" i="12"/>
  <c r="AJ16" i="12"/>
  <c r="AA17" i="12"/>
  <c r="AB17" i="12"/>
  <c r="AC17" i="12"/>
  <c r="AD17" i="12"/>
  <c r="AE17" i="12"/>
  <c r="AF17" i="12"/>
  <c r="AG17" i="12"/>
  <c r="AH17" i="12"/>
  <c r="AI17" i="12"/>
  <c r="AJ17" i="12"/>
  <c r="AA18" i="12"/>
  <c r="AB18" i="12"/>
  <c r="AC18" i="12"/>
  <c r="AD18" i="12"/>
  <c r="AE18" i="12"/>
  <c r="AF18" i="12"/>
  <c r="AG18" i="12"/>
  <c r="AH18" i="12"/>
  <c r="AI18" i="12"/>
  <c r="AJ18" i="12"/>
  <c r="AA19" i="12"/>
  <c r="AB19" i="12"/>
  <c r="AC19" i="12"/>
  <c r="AD19" i="12"/>
  <c r="AE19" i="12"/>
  <c r="AF19" i="12"/>
  <c r="AG19" i="12"/>
  <c r="AH19" i="12"/>
  <c r="AI19" i="12"/>
  <c r="AJ19" i="12"/>
  <c r="AA20" i="12"/>
  <c r="AB20" i="12"/>
  <c r="AC20" i="12"/>
  <c r="AD20" i="12"/>
  <c r="AE20" i="12"/>
  <c r="AF20" i="12"/>
  <c r="AG20" i="12"/>
  <c r="AH20" i="12"/>
  <c r="AI20" i="12"/>
  <c r="AJ20" i="12"/>
  <c r="AA21" i="12"/>
  <c r="AB21" i="12"/>
  <c r="AC21" i="12"/>
  <c r="AD21" i="12"/>
  <c r="AE21" i="12"/>
  <c r="AF21" i="12"/>
  <c r="AG21" i="12"/>
  <c r="AH21" i="12"/>
  <c r="AI21" i="12"/>
  <c r="AJ21" i="12"/>
  <c r="AA22" i="12"/>
  <c r="AB22" i="12"/>
  <c r="AC22" i="12"/>
  <c r="AD22" i="12"/>
  <c r="AE22" i="12"/>
  <c r="AF22" i="12"/>
  <c r="AG22" i="12"/>
  <c r="AH22" i="12"/>
  <c r="AI22" i="12"/>
  <c r="AJ22" i="12"/>
  <c r="AA23" i="12"/>
  <c r="AB23" i="12"/>
  <c r="AC23" i="12"/>
  <c r="AD23" i="12"/>
  <c r="AE23" i="12"/>
  <c r="AF23" i="12"/>
  <c r="AG23" i="12"/>
  <c r="AH23" i="12"/>
  <c r="AI23" i="12"/>
  <c r="AJ23" i="12"/>
  <c r="AA24" i="12"/>
  <c r="AB24" i="12"/>
  <c r="AC24" i="12"/>
  <c r="AD24" i="12"/>
  <c r="AE24" i="12"/>
  <c r="AF24" i="12"/>
  <c r="AG24" i="12"/>
  <c r="AH24" i="12"/>
  <c r="AI24" i="12"/>
  <c r="AJ24" i="12"/>
  <c r="AA25" i="12"/>
  <c r="AB25" i="12"/>
  <c r="AC25" i="12"/>
  <c r="AD25" i="12"/>
  <c r="AE25" i="12"/>
  <c r="AF25" i="12"/>
  <c r="AG25" i="12"/>
  <c r="AH25" i="12"/>
  <c r="AI25" i="12"/>
  <c r="AJ25" i="12"/>
  <c r="AA26" i="12"/>
  <c r="AB26" i="12"/>
  <c r="AC26" i="12"/>
  <c r="AD26" i="12"/>
  <c r="AE26" i="12"/>
  <c r="AF26" i="12"/>
  <c r="AG26" i="12"/>
  <c r="AH26" i="12"/>
  <c r="AI26" i="12"/>
  <c r="AJ26" i="12"/>
  <c r="AA27" i="12"/>
  <c r="AB27" i="12"/>
  <c r="AC27" i="12"/>
  <c r="AD27" i="12"/>
  <c r="AE27" i="12"/>
  <c r="AF27" i="12"/>
  <c r="AG27" i="12"/>
  <c r="AH27" i="12"/>
  <c r="AI27" i="12"/>
  <c r="AJ27" i="12"/>
  <c r="AA28" i="12"/>
  <c r="AB28" i="12"/>
  <c r="AC28" i="12"/>
  <c r="AD28" i="12"/>
  <c r="AE28" i="12"/>
  <c r="AF28" i="12"/>
  <c r="AG28" i="12"/>
  <c r="AH28" i="12"/>
  <c r="AI28" i="12"/>
  <c r="AJ28" i="12"/>
  <c r="AA29" i="12"/>
  <c r="AB29" i="12"/>
  <c r="AC29" i="12"/>
  <c r="AD29" i="12"/>
  <c r="AE29" i="12"/>
  <c r="AF29" i="12"/>
  <c r="AG29" i="12"/>
  <c r="AH29" i="12"/>
  <c r="AI29" i="12"/>
  <c r="AJ29" i="12"/>
  <c r="AA30" i="12"/>
  <c r="AB30" i="12"/>
  <c r="AC30" i="12"/>
  <c r="AD30" i="12"/>
  <c r="AE30" i="12"/>
  <c r="AF30" i="12"/>
  <c r="AG30" i="12"/>
  <c r="AH30" i="12"/>
  <c r="AI30" i="12"/>
  <c r="AJ30" i="12"/>
  <c r="AA31" i="12"/>
  <c r="AB31" i="12"/>
  <c r="AC31" i="12"/>
  <c r="AD31" i="12"/>
  <c r="AE31" i="12"/>
  <c r="AF31" i="12"/>
  <c r="AG31" i="12"/>
  <c r="AH31" i="12"/>
  <c r="AI31" i="12"/>
  <c r="AJ31" i="12"/>
  <c r="AB5" i="12"/>
  <c r="AC5" i="12"/>
  <c r="AD5" i="12"/>
  <c r="AE5" i="12"/>
  <c r="AF5" i="12"/>
  <c r="AG5" i="12"/>
  <c r="AH5" i="12"/>
  <c r="AI5" i="12"/>
  <c r="AJ5" i="12"/>
  <c r="AA5" i="12"/>
  <c r="O38" i="20"/>
  <c r="P38" i="20"/>
  <c r="Q38" i="20"/>
  <c r="R38" i="20"/>
  <c r="S38" i="20"/>
  <c r="T38" i="20"/>
  <c r="U38" i="20"/>
  <c r="V38" i="20"/>
  <c r="N38" i="20"/>
  <c r="C6" i="14"/>
  <c r="D6" i="14"/>
  <c r="E6" i="14"/>
  <c r="F6" i="14"/>
  <c r="G6" i="14"/>
  <c r="H6" i="14"/>
  <c r="I6" i="14"/>
  <c r="J6" i="14"/>
  <c r="K6" i="14"/>
  <c r="L6" i="14"/>
  <c r="C7" i="14"/>
  <c r="D7" i="14"/>
  <c r="E7" i="14"/>
  <c r="F7" i="14"/>
  <c r="G7" i="14"/>
  <c r="H7" i="14"/>
  <c r="I7" i="14"/>
  <c r="J7" i="14"/>
  <c r="K7" i="14"/>
  <c r="L7" i="14"/>
  <c r="C8" i="14"/>
  <c r="D8" i="14"/>
  <c r="E8" i="14"/>
  <c r="F8" i="14"/>
  <c r="G8" i="14"/>
  <c r="H8" i="14"/>
  <c r="I8" i="14"/>
  <c r="J8" i="14"/>
  <c r="K8" i="14"/>
  <c r="L8" i="14"/>
  <c r="C9" i="14"/>
  <c r="D9" i="14"/>
  <c r="E9" i="14"/>
  <c r="F9" i="14"/>
  <c r="G9" i="14"/>
  <c r="H9" i="14"/>
  <c r="I9" i="14"/>
  <c r="J9" i="14"/>
  <c r="K9" i="14"/>
  <c r="L9" i="14"/>
  <c r="C10" i="14"/>
  <c r="D10" i="14"/>
  <c r="E10" i="14"/>
  <c r="F10" i="14"/>
  <c r="G10" i="14"/>
  <c r="H10" i="14"/>
  <c r="I10" i="14"/>
  <c r="J10" i="14"/>
  <c r="K10" i="14"/>
  <c r="L10" i="14"/>
  <c r="C11" i="14"/>
  <c r="D11" i="14"/>
  <c r="E11" i="14"/>
  <c r="F11" i="14"/>
  <c r="G11" i="14"/>
  <c r="H11" i="14"/>
  <c r="I11" i="14"/>
  <c r="J11" i="14"/>
  <c r="K11" i="14"/>
  <c r="L11" i="14"/>
  <c r="C12" i="14"/>
  <c r="D12" i="14"/>
  <c r="E12" i="14"/>
  <c r="F12" i="14"/>
  <c r="G12" i="14"/>
  <c r="H12" i="14"/>
  <c r="I12" i="14"/>
  <c r="J12" i="14"/>
  <c r="K12" i="14"/>
  <c r="L12" i="14"/>
  <c r="C13" i="14"/>
  <c r="D13" i="14"/>
  <c r="E13" i="14"/>
  <c r="F13" i="14"/>
  <c r="G13" i="14"/>
  <c r="H13" i="14"/>
  <c r="I13" i="14"/>
  <c r="J13" i="14"/>
  <c r="K13" i="14"/>
  <c r="L13" i="14"/>
  <c r="C14" i="14"/>
  <c r="D14" i="14"/>
  <c r="E14" i="14"/>
  <c r="F14" i="14"/>
  <c r="G14" i="14"/>
  <c r="H14" i="14"/>
  <c r="I14" i="14"/>
  <c r="J14" i="14"/>
  <c r="K14" i="14"/>
  <c r="L14" i="14"/>
  <c r="C15" i="14"/>
  <c r="D15" i="14"/>
  <c r="E15" i="14"/>
  <c r="F15" i="14"/>
  <c r="G15" i="14"/>
  <c r="H15" i="14"/>
  <c r="I15" i="14"/>
  <c r="J15" i="14"/>
  <c r="K15" i="14"/>
  <c r="L15" i="14"/>
  <c r="C16" i="14"/>
  <c r="D16" i="14"/>
  <c r="E16" i="14"/>
  <c r="F16" i="14"/>
  <c r="G16" i="14"/>
  <c r="H16" i="14"/>
  <c r="I16" i="14"/>
  <c r="J16" i="14"/>
  <c r="K16" i="14"/>
  <c r="L16" i="14"/>
  <c r="C17" i="14"/>
  <c r="D17" i="14"/>
  <c r="E17" i="14"/>
  <c r="F17" i="14"/>
  <c r="G17" i="14"/>
  <c r="H17" i="14"/>
  <c r="I17" i="14"/>
  <c r="J17" i="14"/>
  <c r="K17" i="14"/>
  <c r="L17" i="14"/>
  <c r="C18" i="14"/>
  <c r="D18" i="14"/>
  <c r="E18" i="14"/>
  <c r="F18" i="14"/>
  <c r="G18" i="14"/>
  <c r="H18" i="14"/>
  <c r="I18" i="14"/>
  <c r="J18" i="14"/>
  <c r="K18" i="14"/>
  <c r="L18" i="14"/>
  <c r="C19" i="14"/>
  <c r="D19" i="14"/>
  <c r="E19" i="14"/>
  <c r="F19" i="14"/>
  <c r="G19" i="14"/>
  <c r="H19" i="14"/>
  <c r="I19" i="14"/>
  <c r="J19" i="14"/>
  <c r="K19" i="14"/>
  <c r="L19" i="14"/>
  <c r="C20" i="14"/>
  <c r="D20" i="14"/>
  <c r="E20" i="14"/>
  <c r="F20" i="14"/>
  <c r="G20" i="14"/>
  <c r="H20" i="14"/>
  <c r="I20" i="14"/>
  <c r="J20" i="14"/>
  <c r="K20" i="14"/>
  <c r="L20" i="14"/>
  <c r="C21" i="14"/>
  <c r="D21" i="14"/>
  <c r="E21" i="14"/>
  <c r="F21" i="14"/>
  <c r="G21" i="14"/>
  <c r="H21" i="14"/>
  <c r="I21" i="14"/>
  <c r="J21" i="14"/>
  <c r="K21" i="14"/>
  <c r="L21" i="14"/>
  <c r="C22" i="14"/>
  <c r="D22" i="14"/>
  <c r="E22" i="14"/>
  <c r="F22" i="14"/>
  <c r="G22" i="14"/>
  <c r="H22" i="14"/>
  <c r="I22" i="14"/>
  <c r="J22" i="14"/>
  <c r="K22" i="14"/>
  <c r="L22" i="14"/>
  <c r="C23" i="14"/>
  <c r="D23" i="14"/>
  <c r="E23" i="14"/>
  <c r="F23" i="14"/>
  <c r="G23" i="14"/>
  <c r="H23" i="14"/>
  <c r="I23" i="14"/>
  <c r="J23" i="14"/>
  <c r="K23" i="14"/>
  <c r="L23" i="14"/>
  <c r="C24" i="14"/>
  <c r="D24" i="14"/>
  <c r="E24" i="14"/>
  <c r="F24" i="14"/>
  <c r="G24" i="14"/>
  <c r="H24" i="14"/>
  <c r="I24" i="14"/>
  <c r="J24" i="14"/>
  <c r="K24" i="14"/>
  <c r="L24" i="14"/>
  <c r="C25" i="14"/>
  <c r="D25" i="14"/>
  <c r="E25" i="14"/>
  <c r="F25" i="14"/>
  <c r="G25" i="14"/>
  <c r="H25" i="14"/>
  <c r="I25" i="14"/>
  <c r="J25" i="14"/>
  <c r="K25" i="14"/>
  <c r="L25" i="14"/>
  <c r="C26" i="14"/>
  <c r="D26" i="14"/>
  <c r="E26" i="14"/>
  <c r="F26" i="14"/>
  <c r="G26" i="14"/>
  <c r="H26" i="14"/>
  <c r="I26" i="14"/>
  <c r="J26" i="14"/>
  <c r="K26" i="14"/>
  <c r="L26" i="14"/>
  <c r="C27" i="14"/>
  <c r="D27" i="14"/>
  <c r="E27" i="14"/>
  <c r="F27" i="14"/>
  <c r="G27" i="14"/>
  <c r="H27" i="14"/>
  <c r="I27" i="14"/>
  <c r="J27" i="14"/>
  <c r="K27" i="14"/>
  <c r="L27" i="14"/>
  <c r="C28" i="14"/>
  <c r="D28" i="14"/>
  <c r="E28" i="14"/>
  <c r="F28" i="14"/>
  <c r="G28" i="14"/>
  <c r="H28" i="14"/>
  <c r="I28" i="14"/>
  <c r="J28" i="14"/>
  <c r="K28" i="14"/>
  <c r="L28" i="14"/>
  <c r="C29" i="14"/>
  <c r="D29" i="14"/>
  <c r="E29" i="14"/>
  <c r="F29" i="14"/>
  <c r="G29" i="14"/>
  <c r="H29" i="14"/>
  <c r="I29" i="14"/>
  <c r="J29" i="14"/>
  <c r="K29" i="14"/>
  <c r="L29" i="14"/>
  <c r="C30" i="14"/>
  <c r="D30" i="14"/>
  <c r="E30" i="14"/>
  <c r="F30" i="14"/>
  <c r="G30" i="14"/>
  <c r="H30" i="14"/>
  <c r="I30" i="14"/>
  <c r="J30" i="14"/>
  <c r="K30" i="14"/>
  <c r="L30" i="14"/>
  <c r="C31" i="14"/>
  <c r="D31" i="14"/>
  <c r="E31" i="14"/>
  <c r="F31" i="14"/>
  <c r="G31" i="14"/>
  <c r="H31" i="14"/>
  <c r="I31" i="14"/>
  <c r="J31" i="14"/>
  <c r="K31" i="14"/>
  <c r="L31" i="14"/>
  <c r="F5" i="14"/>
  <c r="G5" i="14"/>
  <c r="H5" i="14"/>
  <c r="I5" i="14"/>
  <c r="J5" i="14"/>
  <c r="K5" i="14"/>
  <c r="L5" i="14"/>
  <c r="D5" i="14"/>
  <c r="E5" i="14"/>
  <c r="C5" i="14"/>
  <c r="B6" i="13"/>
  <c r="C6" i="13"/>
  <c r="D6" i="13"/>
  <c r="E6" i="13"/>
  <c r="F6" i="13"/>
  <c r="G6" i="13"/>
  <c r="C3" i="25" l="1"/>
  <c r="D3" i="25"/>
  <c r="E3" i="25"/>
  <c r="F3" i="25"/>
  <c r="G3" i="25"/>
  <c r="H3" i="25"/>
  <c r="I3" i="25"/>
  <c r="J3" i="25"/>
  <c r="K3" i="25"/>
  <c r="C4" i="25"/>
  <c r="D4" i="25"/>
  <c r="E4" i="25"/>
  <c r="F4" i="25"/>
  <c r="G4" i="25"/>
  <c r="H4" i="25"/>
  <c r="I4" i="25"/>
  <c r="J4" i="25"/>
  <c r="K4" i="25"/>
  <c r="C5" i="25"/>
  <c r="D5" i="25"/>
  <c r="E5" i="25"/>
  <c r="F5" i="25"/>
  <c r="G5" i="25"/>
  <c r="H5" i="25"/>
  <c r="I5" i="25"/>
  <c r="J5" i="25"/>
  <c r="K5" i="25"/>
  <c r="B5" i="25"/>
  <c r="B4" i="25"/>
  <c r="B3" i="25"/>
  <c r="C3" i="24"/>
  <c r="D3" i="24"/>
  <c r="E3" i="24"/>
  <c r="F3" i="24"/>
  <c r="G3" i="24"/>
  <c r="H3" i="24"/>
  <c r="I3" i="24"/>
  <c r="J3" i="24"/>
  <c r="K3" i="24"/>
  <c r="C4" i="24"/>
  <c r="D4" i="24"/>
  <c r="E4" i="24"/>
  <c r="F4" i="24"/>
  <c r="G4" i="24"/>
  <c r="H4" i="24"/>
  <c r="I4" i="24"/>
  <c r="J4" i="24"/>
  <c r="K4" i="24"/>
  <c r="C5" i="24"/>
  <c r="D5" i="24"/>
  <c r="E5" i="24"/>
  <c r="F5" i="24"/>
  <c r="G5" i="24"/>
  <c r="H5" i="24"/>
  <c r="I5" i="24"/>
  <c r="J5" i="24"/>
  <c r="K5" i="24"/>
  <c r="B5" i="24"/>
  <c r="B4" i="24"/>
  <c r="B3" i="24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X31" i="14"/>
  <c r="W31" i="14"/>
  <c r="V31" i="14"/>
  <c r="U31" i="14"/>
  <c r="T31" i="14"/>
  <c r="S31" i="14"/>
  <c r="R31" i="14"/>
  <c r="Q31" i="14"/>
  <c r="P31" i="14"/>
  <c r="O31" i="14"/>
  <c r="X30" i="14"/>
  <c r="W30" i="14"/>
  <c r="V30" i="14"/>
  <c r="U30" i="14"/>
  <c r="T30" i="14"/>
  <c r="S30" i="14"/>
  <c r="R30" i="14"/>
  <c r="Q30" i="14"/>
  <c r="P30" i="14"/>
  <c r="O30" i="14"/>
  <c r="X29" i="14"/>
  <c r="W29" i="14"/>
  <c r="V29" i="14"/>
  <c r="U29" i="14"/>
  <c r="T29" i="14"/>
  <c r="S29" i="14"/>
  <c r="R29" i="14"/>
  <c r="Q29" i="14"/>
  <c r="P29" i="14"/>
  <c r="O29" i="14"/>
  <c r="X28" i="14"/>
  <c r="W28" i="14"/>
  <c r="V28" i="14"/>
  <c r="U28" i="14"/>
  <c r="T28" i="14"/>
  <c r="S28" i="14"/>
  <c r="R28" i="14"/>
  <c r="Q28" i="14"/>
  <c r="P28" i="14"/>
  <c r="O28" i="14"/>
  <c r="X27" i="14"/>
  <c r="W27" i="14"/>
  <c r="V27" i="14"/>
  <c r="U27" i="14"/>
  <c r="T27" i="14"/>
  <c r="S27" i="14"/>
  <c r="R27" i="14"/>
  <c r="Q27" i="14"/>
  <c r="P27" i="14"/>
  <c r="O27" i="14"/>
  <c r="X26" i="14"/>
  <c r="W26" i="14"/>
  <c r="V26" i="14"/>
  <c r="U26" i="14"/>
  <c r="T26" i="14"/>
  <c r="S26" i="14"/>
  <c r="R26" i="14"/>
  <c r="Q26" i="14"/>
  <c r="P26" i="14"/>
  <c r="O26" i="14"/>
  <c r="X25" i="14"/>
  <c r="W25" i="14"/>
  <c r="V25" i="14"/>
  <c r="U25" i="14"/>
  <c r="T25" i="14"/>
  <c r="S25" i="14"/>
  <c r="R25" i="14"/>
  <c r="Q25" i="14"/>
  <c r="P25" i="14"/>
  <c r="O25" i="14"/>
  <c r="X24" i="14"/>
  <c r="W24" i="14"/>
  <c r="V24" i="14"/>
  <c r="U24" i="14"/>
  <c r="T24" i="14"/>
  <c r="S24" i="14"/>
  <c r="R24" i="14"/>
  <c r="Q24" i="14"/>
  <c r="P24" i="14"/>
  <c r="O24" i="14"/>
  <c r="X23" i="14"/>
  <c r="W23" i="14"/>
  <c r="V23" i="14"/>
  <c r="U23" i="14"/>
  <c r="T23" i="14"/>
  <c r="S23" i="14"/>
  <c r="R23" i="14"/>
  <c r="Q23" i="14"/>
  <c r="P23" i="14"/>
  <c r="O23" i="14"/>
  <c r="X22" i="14"/>
  <c r="W22" i="14"/>
  <c r="V22" i="14"/>
  <c r="U22" i="14"/>
  <c r="T22" i="14"/>
  <c r="S22" i="14"/>
  <c r="R22" i="14"/>
  <c r="Q22" i="14"/>
  <c r="P22" i="14"/>
  <c r="O22" i="14"/>
  <c r="X21" i="14"/>
  <c r="W21" i="14"/>
  <c r="V21" i="14"/>
  <c r="U21" i="14"/>
  <c r="T21" i="14"/>
  <c r="S21" i="14"/>
  <c r="R21" i="14"/>
  <c r="Q21" i="14"/>
  <c r="P21" i="14"/>
  <c r="O21" i="14"/>
  <c r="X20" i="14"/>
  <c r="W20" i="14"/>
  <c r="V20" i="14"/>
  <c r="U20" i="14"/>
  <c r="T20" i="14"/>
  <c r="S20" i="14"/>
  <c r="R20" i="14"/>
  <c r="Q20" i="14"/>
  <c r="P20" i="14"/>
  <c r="O20" i="14"/>
  <c r="X19" i="14"/>
  <c r="W19" i="14"/>
  <c r="V19" i="14"/>
  <c r="U19" i="14"/>
  <c r="T19" i="14"/>
  <c r="S19" i="14"/>
  <c r="R19" i="14"/>
  <c r="Q19" i="14"/>
  <c r="P19" i="14"/>
  <c r="O19" i="14"/>
  <c r="X18" i="14"/>
  <c r="W18" i="14"/>
  <c r="V18" i="14"/>
  <c r="U18" i="14"/>
  <c r="T18" i="14"/>
  <c r="S18" i="14"/>
  <c r="R18" i="14"/>
  <c r="Q18" i="14"/>
  <c r="P18" i="14"/>
  <c r="O18" i="14"/>
  <c r="X17" i="14"/>
  <c r="W17" i="14"/>
  <c r="V17" i="14"/>
  <c r="U17" i="14"/>
  <c r="T17" i="14"/>
  <c r="S17" i="14"/>
  <c r="R17" i="14"/>
  <c r="Q17" i="14"/>
  <c r="P17" i="14"/>
  <c r="O17" i="14"/>
  <c r="X16" i="14"/>
  <c r="W16" i="14"/>
  <c r="V16" i="14"/>
  <c r="U16" i="14"/>
  <c r="T16" i="14"/>
  <c r="S16" i="14"/>
  <c r="R16" i="14"/>
  <c r="Q16" i="14"/>
  <c r="P16" i="14"/>
  <c r="O16" i="14"/>
  <c r="X15" i="14"/>
  <c r="W15" i="14"/>
  <c r="V15" i="14"/>
  <c r="U15" i="14"/>
  <c r="T15" i="14"/>
  <c r="S15" i="14"/>
  <c r="R15" i="14"/>
  <c r="Q15" i="14"/>
  <c r="P15" i="14"/>
  <c r="O15" i="14"/>
  <c r="X14" i="14"/>
  <c r="W14" i="14"/>
  <c r="V14" i="14"/>
  <c r="U14" i="14"/>
  <c r="T14" i="14"/>
  <c r="S14" i="14"/>
  <c r="R14" i="14"/>
  <c r="Q14" i="14"/>
  <c r="P14" i="14"/>
  <c r="O14" i="14"/>
  <c r="X13" i="14"/>
  <c r="W13" i="14"/>
  <c r="V13" i="14"/>
  <c r="U13" i="14"/>
  <c r="T13" i="14"/>
  <c r="S13" i="14"/>
  <c r="R13" i="14"/>
  <c r="Q13" i="14"/>
  <c r="P13" i="14"/>
  <c r="O13" i="14"/>
  <c r="X12" i="14"/>
  <c r="W12" i="14"/>
  <c r="V12" i="14"/>
  <c r="U12" i="14"/>
  <c r="T12" i="14"/>
  <c r="S12" i="14"/>
  <c r="R12" i="14"/>
  <c r="Q12" i="14"/>
  <c r="P12" i="14"/>
  <c r="O12" i="14"/>
  <c r="X11" i="14"/>
  <c r="W11" i="14"/>
  <c r="V11" i="14"/>
  <c r="U11" i="14"/>
  <c r="T11" i="14"/>
  <c r="S11" i="14"/>
  <c r="R11" i="14"/>
  <c r="Q11" i="14"/>
  <c r="P11" i="14"/>
  <c r="O11" i="14"/>
  <c r="X10" i="14"/>
  <c r="W10" i="14"/>
  <c r="V10" i="14"/>
  <c r="U10" i="14"/>
  <c r="T10" i="14"/>
  <c r="S10" i="14"/>
  <c r="R10" i="14"/>
  <c r="Q10" i="14"/>
  <c r="P10" i="14"/>
  <c r="O10" i="14"/>
  <c r="X9" i="14"/>
  <c r="W9" i="14"/>
  <c r="V9" i="14"/>
  <c r="U9" i="14"/>
  <c r="T9" i="14"/>
  <c r="S9" i="14"/>
  <c r="R9" i="14"/>
  <c r="Q9" i="14"/>
  <c r="P9" i="14"/>
  <c r="O9" i="14"/>
  <c r="X8" i="14"/>
  <c r="W8" i="14"/>
  <c r="V8" i="14"/>
  <c r="U8" i="14"/>
  <c r="T8" i="14"/>
  <c r="S8" i="14"/>
  <c r="R8" i="14"/>
  <c r="Q8" i="14"/>
  <c r="P8" i="14"/>
  <c r="O8" i="14"/>
  <c r="X7" i="14"/>
  <c r="W7" i="14"/>
  <c r="V7" i="14"/>
  <c r="U7" i="14"/>
  <c r="T7" i="14"/>
  <c r="S7" i="14"/>
  <c r="R7" i="14"/>
  <c r="Q7" i="14"/>
  <c r="P7" i="14"/>
  <c r="O7" i="14"/>
  <c r="X6" i="14"/>
  <c r="W6" i="14"/>
  <c r="V6" i="14"/>
  <c r="U6" i="14"/>
  <c r="T6" i="14"/>
  <c r="S6" i="14"/>
  <c r="R6" i="14"/>
  <c r="Q6" i="14"/>
  <c r="P6" i="14"/>
  <c r="O6" i="14"/>
  <c r="X5" i="14"/>
  <c r="W5" i="14"/>
  <c r="V5" i="14"/>
  <c r="U5" i="14"/>
  <c r="T5" i="14"/>
  <c r="S5" i="14"/>
  <c r="R5" i="14"/>
  <c r="Q5" i="14"/>
  <c r="P5" i="14"/>
  <c r="O5" i="14"/>
  <c r="C3" i="18" l="1"/>
  <c r="D3" i="18"/>
  <c r="E3" i="18"/>
  <c r="F3" i="18"/>
  <c r="G3" i="18"/>
  <c r="H3" i="18"/>
  <c r="I3" i="18"/>
  <c r="J3" i="18"/>
  <c r="K3" i="18"/>
  <c r="C4" i="18"/>
  <c r="D4" i="18"/>
  <c r="E4" i="18"/>
  <c r="F4" i="18"/>
  <c r="G4" i="18"/>
  <c r="H4" i="18"/>
  <c r="I4" i="18"/>
  <c r="J4" i="18"/>
  <c r="K4" i="18"/>
  <c r="C5" i="18"/>
  <c r="D5" i="18"/>
  <c r="E5" i="18"/>
  <c r="F5" i="18"/>
  <c r="G5" i="18"/>
  <c r="H5" i="18"/>
  <c r="I5" i="18"/>
  <c r="J5" i="18"/>
  <c r="K5" i="18"/>
  <c r="B5" i="18"/>
  <c r="B4" i="18"/>
  <c r="B3" i="18"/>
  <c r="C3" i="17"/>
  <c r="D3" i="17"/>
  <c r="E3" i="17"/>
  <c r="F3" i="17"/>
  <c r="G3" i="17"/>
  <c r="H3" i="17"/>
  <c r="I3" i="17"/>
  <c r="J3" i="17"/>
  <c r="K3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5" i="17"/>
  <c r="B4" i="17"/>
  <c r="B3" i="17"/>
  <c r="W31" i="12"/>
  <c r="V31" i="12"/>
  <c r="U31" i="12"/>
  <c r="T31" i="12"/>
  <c r="S31" i="12"/>
  <c r="R31" i="12"/>
  <c r="Q31" i="12"/>
  <c r="P31" i="12"/>
  <c r="O31" i="12"/>
  <c r="W30" i="12"/>
  <c r="V30" i="12"/>
  <c r="U30" i="12"/>
  <c r="T30" i="12"/>
  <c r="S30" i="12"/>
  <c r="R30" i="12"/>
  <c r="Q30" i="12"/>
  <c r="P30" i="12"/>
  <c r="O30" i="12"/>
  <c r="W29" i="12"/>
  <c r="V29" i="12"/>
  <c r="U29" i="12"/>
  <c r="T29" i="12"/>
  <c r="S29" i="12"/>
  <c r="R29" i="12"/>
  <c r="Q29" i="12"/>
  <c r="P29" i="12"/>
  <c r="O29" i="12"/>
  <c r="W28" i="12"/>
  <c r="V28" i="12"/>
  <c r="U28" i="12"/>
  <c r="T28" i="12"/>
  <c r="S28" i="12"/>
  <c r="R28" i="12"/>
  <c r="Q28" i="12"/>
  <c r="P28" i="12"/>
  <c r="O28" i="12"/>
  <c r="W27" i="12"/>
  <c r="V27" i="12"/>
  <c r="U27" i="12"/>
  <c r="T27" i="12"/>
  <c r="S27" i="12"/>
  <c r="R27" i="12"/>
  <c r="Q27" i="12"/>
  <c r="P27" i="12"/>
  <c r="O27" i="12"/>
  <c r="W26" i="12"/>
  <c r="V26" i="12"/>
  <c r="U26" i="12"/>
  <c r="T26" i="12"/>
  <c r="S26" i="12"/>
  <c r="R26" i="12"/>
  <c r="Q26" i="12"/>
  <c r="P26" i="12"/>
  <c r="O26" i="12"/>
  <c r="W25" i="12"/>
  <c r="V25" i="12"/>
  <c r="U25" i="12"/>
  <c r="T25" i="12"/>
  <c r="S25" i="12"/>
  <c r="R25" i="12"/>
  <c r="Q25" i="12"/>
  <c r="P25" i="12"/>
  <c r="O25" i="12"/>
  <c r="W24" i="12"/>
  <c r="V24" i="12"/>
  <c r="U24" i="12"/>
  <c r="T24" i="12"/>
  <c r="S24" i="12"/>
  <c r="R24" i="12"/>
  <c r="Q24" i="12"/>
  <c r="P24" i="12"/>
  <c r="O24" i="12"/>
  <c r="W23" i="12"/>
  <c r="V23" i="12"/>
  <c r="U23" i="12"/>
  <c r="T23" i="12"/>
  <c r="S23" i="12"/>
  <c r="R23" i="12"/>
  <c r="Q23" i="12"/>
  <c r="P23" i="12"/>
  <c r="O23" i="12"/>
  <c r="W22" i="12"/>
  <c r="V22" i="12"/>
  <c r="U22" i="12"/>
  <c r="T22" i="12"/>
  <c r="S22" i="12"/>
  <c r="R22" i="12"/>
  <c r="Q22" i="12"/>
  <c r="P22" i="12"/>
  <c r="O22" i="12"/>
  <c r="W21" i="12"/>
  <c r="V21" i="12"/>
  <c r="U21" i="12"/>
  <c r="T21" i="12"/>
  <c r="S21" i="12"/>
  <c r="R21" i="12"/>
  <c r="Q21" i="12"/>
  <c r="P21" i="12"/>
  <c r="O21" i="12"/>
  <c r="W20" i="12"/>
  <c r="V20" i="12"/>
  <c r="U20" i="12"/>
  <c r="T20" i="12"/>
  <c r="S20" i="12"/>
  <c r="R20" i="12"/>
  <c r="Q20" i="12"/>
  <c r="P20" i="12"/>
  <c r="O20" i="12"/>
  <c r="W19" i="12"/>
  <c r="V19" i="12"/>
  <c r="U19" i="12"/>
  <c r="T19" i="12"/>
  <c r="S19" i="12"/>
  <c r="R19" i="12"/>
  <c r="Q19" i="12"/>
  <c r="P19" i="12"/>
  <c r="O19" i="12"/>
  <c r="W18" i="12"/>
  <c r="V18" i="12"/>
  <c r="U18" i="12"/>
  <c r="T18" i="12"/>
  <c r="S18" i="12"/>
  <c r="R18" i="12"/>
  <c r="Q18" i="12"/>
  <c r="P18" i="12"/>
  <c r="O18" i="12"/>
  <c r="W17" i="12"/>
  <c r="V17" i="12"/>
  <c r="U17" i="12"/>
  <c r="T17" i="12"/>
  <c r="S17" i="12"/>
  <c r="R17" i="12"/>
  <c r="Q17" i="12"/>
  <c r="P17" i="12"/>
  <c r="O17" i="12"/>
  <c r="W16" i="12"/>
  <c r="V16" i="12"/>
  <c r="U16" i="12"/>
  <c r="T16" i="12"/>
  <c r="S16" i="12"/>
  <c r="R16" i="12"/>
  <c r="Q16" i="12"/>
  <c r="P16" i="12"/>
  <c r="O16" i="12"/>
  <c r="W15" i="12"/>
  <c r="V15" i="12"/>
  <c r="U15" i="12"/>
  <c r="T15" i="12"/>
  <c r="S15" i="12"/>
  <c r="R15" i="12"/>
  <c r="Q15" i="12"/>
  <c r="P15" i="12"/>
  <c r="O15" i="12"/>
  <c r="W14" i="12"/>
  <c r="V14" i="12"/>
  <c r="U14" i="12"/>
  <c r="T14" i="12"/>
  <c r="S14" i="12"/>
  <c r="R14" i="12"/>
  <c r="Q14" i="12"/>
  <c r="P14" i="12"/>
  <c r="O14" i="12"/>
  <c r="W13" i="12"/>
  <c r="V13" i="12"/>
  <c r="U13" i="12"/>
  <c r="T13" i="12"/>
  <c r="S13" i="12"/>
  <c r="R13" i="12"/>
  <c r="Q13" i="12"/>
  <c r="P13" i="12"/>
  <c r="O13" i="12"/>
  <c r="W12" i="12"/>
  <c r="V12" i="12"/>
  <c r="U12" i="12"/>
  <c r="T12" i="12"/>
  <c r="S12" i="12"/>
  <c r="R12" i="12"/>
  <c r="Q12" i="12"/>
  <c r="P12" i="12"/>
  <c r="O12" i="12"/>
  <c r="W11" i="12"/>
  <c r="V11" i="12"/>
  <c r="U11" i="12"/>
  <c r="T11" i="12"/>
  <c r="S11" i="12"/>
  <c r="R11" i="12"/>
  <c r="Q11" i="12"/>
  <c r="P11" i="12"/>
  <c r="O11" i="12"/>
  <c r="W10" i="12"/>
  <c r="V10" i="12"/>
  <c r="U10" i="12"/>
  <c r="T10" i="12"/>
  <c r="S10" i="12"/>
  <c r="R10" i="12"/>
  <c r="Q10" i="12"/>
  <c r="P10" i="12"/>
  <c r="O10" i="12"/>
  <c r="W9" i="12"/>
  <c r="V9" i="12"/>
  <c r="U9" i="12"/>
  <c r="T9" i="12"/>
  <c r="S9" i="12"/>
  <c r="R9" i="12"/>
  <c r="Q9" i="12"/>
  <c r="P9" i="12"/>
  <c r="O9" i="12"/>
  <c r="W8" i="12"/>
  <c r="V8" i="12"/>
  <c r="U8" i="12"/>
  <c r="T8" i="12"/>
  <c r="S8" i="12"/>
  <c r="R8" i="12"/>
  <c r="Q8" i="12"/>
  <c r="P8" i="12"/>
  <c r="O8" i="12"/>
  <c r="W7" i="12"/>
  <c r="V7" i="12"/>
  <c r="U7" i="12"/>
  <c r="T7" i="12"/>
  <c r="S7" i="12"/>
  <c r="R7" i="12"/>
  <c r="Q7" i="12"/>
  <c r="P7" i="12"/>
  <c r="O7" i="12"/>
  <c r="W6" i="12"/>
  <c r="V6" i="12"/>
  <c r="U6" i="12"/>
  <c r="T6" i="12"/>
  <c r="S6" i="12"/>
  <c r="R6" i="12"/>
  <c r="Q6" i="12"/>
  <c r="P6" i="12"/>
  <c r="O6" i="12"/>
  <c r="W5" i="12"/>
  <c r="V5" i="12"/>
  <c r="U5" i="12"/>
  <c r="T5" i="12"/>
  <c r="S5" i="12"/>
  <c r="R5" i="12"/>
  <c r="Q5" i="12"/>
  <c r="P5" i="12"/>
  <c r="O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5" i="12"/>
  <c r="C5" i="16" l="1"/>
  <c r="D5" i="16"/>
  <c r="E5" i="16"/>
  <c r="F5" i="16"/>
  <c r="G5" i="16"/>
  <c r="H5" i="16"/>
  <c r="I5" i="16"/>
  <c r="J5" i="16"/>
  <c r="K5" i="16"/>
  <c r="B5" i="15" s="1"/>
  <c r="C6" i="16"/>
  <c r="D6" i="16"/>
  <c r="E6" i="16"/>
  <c r="F6" i="16"/>
  <c r="G6" i="16"/>
  <c r="H6" i="16"/>
  <c r="I6" i="16"/>
  <c r="J6" i="16"/>
  <c r="K6" i="16"/>
  <c r="B6" i="15" s="1"/>
  <c r="C7" i="16"/>
  <c r="D7" i="16"/>
  <c r="E7" i="16"/>
  <c r="F7" i="16"/>
  <c r="G7" i="16"/>
  <c r="H7" i="16"/>
  <c r="I7" i="16"/>
  <c r="J7" i="16"/>
  <c r="K7" i="16"/>
  <c r="B7" i="15" s="1"/>
  <c r="C8" i="16"/>
  <c r="D8" i="16"/>
  <c r="E8" i="16"/>
  <c r="F8" i="16"/>
  <c r="G8" i="16"/>
  <c r="H8" i="16"/>
  <c r="I8" i="16"/>
  <c r="J8" i="16"/>
  <c r="K8" i="16"/>
  <c r="B9" i="15" s="1"/>
  <c r="C9" i="16"/>
  <c r="D9" i="16"/>
  <c r="E9" i="16"/>
  <c r="F9" i="16"/>
  <c r="G9" i="16"/>
  <c r="H9" i="16"/>
  <c r="I9" i="16"/>
  <c r="J9" i="16"/>
  <c r="K9" i="16"/>
  <c r="B10" i="15" s="1"/>
  <c r="C10" i="16"/>
  <c r="D10" i="16"/>
  <c r="E10" i="16"/>
  <c r="F10" i="16"/>
  <c r="G10" i="16"/>
  <c r="H10" i="16"/>
  <c r="I10" i="16"/>
  <c r="J10" i="16"/>
  <c r="K10" i="16"/>
  <c r="B11" i="15" s="1"/>
  <c r="C11" i="16"/>
  <c r="D11" i="16"/>
  <c r="E11" i="16"/>
  <c r="F11" i="16"/>
  <c r="G11" i="16"/>
  <c r="H11" i="16"/>
  <c r="I11" i="16"/>
  <c r="J11" i="16"/>
  <c r="K11" i="16"/>
  <c r="B12" i="15" s="1"/>
  <c r="C12" i="16"/>
  <c r="D12" i="16"/>
  <c r="E12" i="16"/>
  <c r="F12" i="16"/>
  <c r="G12" i="16"/>
  <c r="H12" i="16"/>
  <c r="I12" i="16"/>
  <c r="J12" i="16"/>
  <c r="K12" i="16"/>
  <c r="B14" i="15" s="1"/>
  <c r="C13" i="16"/>
  <c r="D13" i="16"/>
  <c r="E13" i="16"/>
  <c r="F13" i="16"/>
  <c r="G13" i="16"/>
  <c r="H13" i="16"/>
  <c r="I13" i="16"/>
  <c r="J13" i="16"/>
  <c r="K13" i="16"/>
  <c r="B15" i="15" s="1"/>
  <c r="C14" i="16"/>
  <c r="D14" i="16"/>
  <c r="E14" i="16"/>
  <c r="F14" i="16"/>
  <c r="G14" i="16"/>
  <c r="H14" i="16"/>
  <c r="I14" i="16"/>
  <c r="J14" i="16"/>
  <c r="K14" i="16"/>
  <c r="B16" i="15" s="1"/>
  <c r="C15" i="16"/>
  <c r="D15" i="16"/>
  <c r="E15" i="16"/>
  <c r="F15" i="16"/>
  <c r="G15" i="16"/>
  <c r="H15" i="16"/>
  <c r="I15" i="16"/>
  <c r="J15" i="16"/>
  <c r="K15" i="16"/>
  <c r="B17" i="15" s="1"/>
  <c r="C16" i="16"/>
  <c r="D16" i="16"/>
  <c r="E16" i="16"/>
  <c r="F16" i="16"/>
  <c r="G16" i="16"/>
  <c r="H16" i="16"/>
  <c r="I16" i="16"/>
  <c r="J16" i="16"/>
  <c r="K16" i="16"/>
  <c r="B18" i="15" s="1"/>
  <c r="C17" i="16"/>
  <c r="D17" i="16"/>
  <c r="E17" i="16"/>
  <c r="F17" i="16"/>
  <c r="G17" i="16"/>
  <c r="H17" i="16"/>
  <c r="I17" i="16"/>
  <c r="J17" i="16"/>
  <c r="K17" i="16"/>
  <c r="B19" i="15" s="1"/>
  <c r="C18" i="16"/>
  <c r="D18" i="16"/>
  <c r="E18" i="16"/>
  <c r="F18" i="16"/>
  <c r="G18" i="16"/>
  <c r="H18" i="16"/>
  <c r="I18" i="16"/>
  <c r="J18" i="16"/>
  <c r="K18" i="16"/>
  <c r="B20" i="15" s="1"/>
  <c r="C19" i="16"/>
  <c r="D19" i="16"/>
  <c r="E19" i="16"/>
  <c r="F19" i="16"/>
  <c r="G19" i="16"/>
  <c r="H19" i="16"/>
  <c r="I19" i="16"/>
  <c r="J19" i="16"/>
  <c r="K19" i="16"/>
  <c r="B21" i="15" s="1"/>
  <c r="C20" i="16"/>
  <c r="D20" i="16"/>
  <c r="E20" i="16"/>
  <c r="F20" i="16"/>
  <c r="G20" i="16"/>
  <c r="H20" i="16"/>
  <c r="I20" i="16"/>
  <c r="J20" i="16"/>
  <c r="K20" i="16"/>
  <c r="B22" i="15" s="1"/>
  <c r="C21" i="16"/>
  <c r="D21" i="16"/>
  <c r="E21" i="16"/>
  <c r="F21" i="16"/>
  <c r="G21" i="16"/>
  <c r="H21" i="16"/>
  <c r="I21" i="16"/>
  <c r="J21" i="16"/>
  <c r="K21" i="16"/>
  <c r="B23" i="15" s="1"/>
  <c r="C22" i="16"/>
  <c r="D22" i="16"/>
  <c r="E22" i="16"/>
  <c r="F22" i="16"/>
  <c r="G22" i="16"/>
  <c r="H22" i="16"/>
  <c r="I22" i="16"/>
  <c r="J22" i="16"/>
  <c r="K22" i="16"/>
  <c r="B24" i="15" s="1"/>
  <c r="D4" i="16"/>
  <c r="E4" i="16"/>
  <c r="F4" i="16"/>
  <c r="G4" i="16"/>
  <c r="H4" i="16"/>
  <c r="I4" i="16"/>
  <c r="J4" i="16"/>
  <c r="K4" i="16"/>
  <c r="B3" i="15" s="1"/>
  <c r="C4" i="16"/>
  <c r="G7" i="13"/>
  <c r="F7" i="13"/>
  <c r="E7" i="13"/>
  <c r="D7" i="13"/>
  <c r="C7" i="13"/>
  <c r="B7" i="13"/>
  <c r="G5" i="13"/>
  <c r="F5" i="13"/>
  <c r="E5" i="13"/>
  <c r="D5" i="13"/>
  <c r="C5" i="13"/>
  <c r="B5" i="13"/>
  <c r="C3" i="10"/>
  <c r="C5" i="9"/>
  <c r="D5" i="9"/>
  <c r="E5" i="9"/>
  <c r="F5" i="9"/>
  <c r="G5" i="9"/>
  <c r="H5" i="9"/>
  <c r="I5" i="9"/>
  <c r="J5" i="9"/>
  <c r="K5" i="9"/>
  <c r="C6" i="9"/>
  <c r="D6" i="9"/>
  <c r="E6" i="9"/>
  <c r="F6" i="9"/>
  <c r="G6" i="9"/>
  <c r="H6" i="9"/>
  <c r="I6" i="9"/>
  <c r="J6" i="9"/>
  <c r="K6" i="9"/>
  <c r="C7" i="9"/>
  <c r="D7" i="9"/>
  <c r="E7" i="9"/>
  <c r="F7" i="9"/>
  <c r="G7" i="9"/>
  <c r="H7" i="9"/>
  <c r="I7" i="9"/>
  <c r="J7" i="9"/>
  <c r="K7" i="9"/>
  <c r="C8" i="9"/>
  <c r="D8" i="9"/>
  <c r="E8" i="9"/>
  <c r="F8" i="9"/>
  <c r="G8" i="9"/>
  <c r="H8" i="9"/>
  <c r="I8" i="9"/>
  <c r="J8" i="9"/>
  <c r="K8" i="9"/>
  <c r="C9" i="9"/>
  <c r="D9" i="9"/>
  <c r="E9" i="9"/>
  <c r="F9" i="9"/>
  <c r="G9" i="9"/>
  <c r="H9" i="9"/>
  <c r="I9" i="9"/>
  <c r="J9" i="9"/>
  <c r="K9" i="9"/>
  <c r="C10" i="9"/>
  <c r="D10" i="9"/>
  <c r="E10" i="9"/>
  <c r="F10" i="9"/>
  <c r="G10" i="9"/>
  <c r="H10" i="9"/>
  <c r="I10" i="9"/>
  <c r="J10" i="9"/>
  <c r="K10" i="9"/>
  <c r="C11" i="9"/>
  <c r="D11" i="9"/>
  <c r="E11" i="9"/>
  <c r="F11" i="9"/>
  <c r="G11" i="9"/>
  <c r="H11" i="9"/>
  <c r="I11" i="9"/>
  <c r="J11" i="9"/>
  <c r="K11" i="9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C16" i="9"/>
  <c r="D16" i="9"/>
  <c r="E16" i="9"/>
  <c r="F16" i="9"/>
  <c r="G16" i="9"/>
  <c r="H16" i="9"/>
  <c r="I16" i="9"/>
  <c r="J16" i="9"/>
  <c r="K16" i="9"/>
  <c r="C17" i="9"/>
  <c r="D17" i="9"/>
  <c r="E17" i="9"/>
  <c r="F17" i="9"/>
  <c r="G17" i="9"/>
  <c r="H17" i="9"/>
  <c r="I17" i="9"/>
  <c r="J17" i="9"/>
  <c r="K17" i="9"/>
  <c r="C18" i="9"/>
  <c r="D18" i="9"/>
  <c r="E18" i="9"/>
  <c r="F18" i="9"/>
  <c r="G18" i="9"/>
  <c r="H18" i="9"/>
  <c r="I18" i="9"/>
  <c r="J18" i="9"/>
  <c r="K18" i="9"/>
  <c r="C19" i="9"/>
  <c r="D19" i="9"/>
  <c r="E19" i="9"/>
  <c r="F19" i="9"/>
  <c r="G19" i="9"/>
  <c r="H19" i="9"/>
  <c r="I19" i="9"/>
  <c r="J19" i="9"/>
  <c r="K19" i="9"/>
  <c r="C20" i="9"/>
  <c r="D20" i="9"/>
  <c r="E20" i="9"/>
  <c r="F20" i="9"/>
  <c r="G20" i="9"/>
  <c r="H20" i="9"/>
  <c r="I20" i="9"/>
  <c r="J20" i="9"/>
  <c r="K20" i="9"/>
  <c r="C21" i="9"/>
  <c r="D21" i="9"/>
  <c r="E21" i="9"/>
  <c r="F21" i="9"/>
  <c r="G21" i="9"/>
  <c r="H21" i="9"/>
  <c r="I21" i="9"/>
  <c r="J21" i="9"/>
  <c r="K21" i="9"/>
  <c r="C22" i="9"/>
  <c r="D22" i="9"/>
  <c r="E22" i="9"/>
  <c r="F22" i="9"/>
  <c r="G22" i="9"/>
  <c r="H22" i="9"/>
  <c r="I22" i="9"/>
  <c r="J22" i="9"/>
  <c r="K22" i="9"/>
  <c r="C23" i="9"/>
  <c r="B4" i="10" s="1"/>
  <c r="D23" i="9"/>
  <c r="C4" i="10" s="1"/>
  <c r="E23" i="9"/>
  <c r="D4" i="10" s="1"/>
  <c r="F23" i="9"/>
  <c r="E4" i="10" s="1"/>
  <c r="G23" i="9"/>
  <c r="F4" i="10" s="1"/>
  <c r="H23" i="9"/>
  <c r="G4" i="10" s="1"/>
  <c r="I23" i="9"/>
  <c r="H4" i="10" s="1"/>
  <c r="J23" i="9"/>
  <c r="I4" i="10" s="1"/>
  <c r="K23" i="9"/>
  <c r="J4" i="10" s="1"/>
  <c r="C24" i="9"/>
  <c r="D24" i="9"/>
  <c r="E24" i="9"/>
  <c r="F24" i="9"/>
  <c r="G24" i="9"/>
  <c r="H24" i="9"/>
  <c r="I24" i="9"/>
  <c r="J24" i="9"/>
  <c r="K24" i="9"/>
  <c r="C25" i="9"/>
  <c r="B5" i="10" s="1"/>
  <c r="D25" i="9"/>
  <c r="C5" i="10" s="1"/>
  <c r="E25" i="9"/>
  <c r="D5" i="10" s="1"/>
  <c r="F25" i="9"/>
  <c r="E5" i="10" s="1"/>
  <c r="G25" i="9"/>
  <c r="F5" i="10" s="1"/>
  <c r="H25" i="9"/>
  <c r="G5" i="10" s="1"/>
  <c r="I25" i="9"/>
  <c r="H5" i="10" s="1"/>
  <c r="J25" i="9"/>
  <c r="I5" i="10" s="1"/>
  <c r="K25" i="9"/>
  <c r="J5" i="10" s="1"/>
  <c r="C26" i="9"/>
  <c r="D26" i="9"/>
  <c r="E26" i="9"/>
  <c r="F26" i="9"/>
  <c r="G26" i="9"/>
  <c r="H26" i="9"/>
  <c r="I26" i="9"/>
  <c r="J26" i="9"/>
  <c r="K26" i="9"/>
  <c r="C27" i="9"/>
  <c r="D27" i="9"/>
  <c r="E27" i="9"/>
  <c r="F27" i="9"/>
  <c r="G27" i="9"/>
  <c r="H27" i="9"/>
  <c r="I27" i="9"/>
  <c r="J27" i="9"/>
  <c r="K27" i="9"/>
  <c r="C28" i="9"/>
  <c r="D28" i="9"/>
  <c r="E28" i="9"/>
  <c r="F28" i="9"/>
  <c r="G28" i="9"/>
  <c r="H28" i="9"/>
  <c r="I28" i="9"/>
  <c r="J28" i="9"/>
  <c r="K28" i="9"/>
  <c r="C29" i="9"/>
  <c r="D29" i="9"/>
  <c r="E29" i="9"/>
  <c r="F29" i="9"/>
  <c r="G29" i="9"/>
  <c r="H29" i="9"/>
  <c r="I29" i="9"/>
  <c r="J29" i="9"/>
  <c r="K29" i="9"/>
  <c r="C30" i="9"/>
  <c r="D30" i="9"/>
  <c r="E30" i="9"/>
  <c r="F30" i="9"/>
  <c r="G30" i="9"/>
  <c r="H30" i="9"/>
  <c r="I30" i="9"/>
  <c r="J30" i="9"/>
  <c r="K30" i="9"/>
  <c r="C31" i="9"/>
  <c r="D31" i="9"/>
  <c r="E31" i="9"/>
  <c r="F31" i="9"/>
  <c r="G31" i="9"/>
  <c r="H31" i="9"/>
  <c r="I31" i="9"/>
  <c r="J31" i="9"/>
  <c r="K31" i="9"/>
  <c r="C32" i="9"/>
  <c r="D32" i="9"/>
  <c r="E32" i="9"/>
  <c r="F32" i="9"/>
  <c r="G32" i="9"/>
  <c r="H32" i="9"/>
  <c r="I32" i="9"/>
  <c r="J32" i="9"/>
  <c r="K32" i="9"/>
  <c r="C33" i="9"/>
  <c r="D33" i="9"/>
  <c r="E33" i="9"/>
  <c r="F33" i="9"/>
  <c r="G33" i="9"/>
  <c r="H33" i="9"/>
  <c r="I33" i="9"/>
  <c r="J33" i="9"/>
  <c r="K33" i="9"/>
  <c r="C34" i="9"/>
  <c r="D34" i="9"/>
  <c r="E34" i="9"/>
  <c r="F34" i="9"/>
  <c r="G34" i="9"/>
  <c r="H34" i="9"/>
  <c r="I34" i="9"/>
  <c r="J34" i="9"/>
  <c r="K34" i="9"/>
  <c r="C35" i="9"/>
  <c r="D35" i="9"/>
  <c r="E35" i="9"/>
  <c r="F35" i="9"/>
  <c r="G35" i="9"/>
  <c r="H35" i="9"/>
  <c r="I35" i="9"/>
  <c r="J35" i="9"/>
  <c r="K35" i="9"/>
  <c r="C36" i="9"/>
  <c r="D36" i="9"/>
  <c r="E36" i="9"/>
  <c r="F36" i="9"/>
  <c r="G36" i="9"/>
  <c r="H36" i="9"/>
  <c r="I36" i="9"/>
  <c r="J36" i="9"/>
  <c r="K36" i="9"/>
  <c r="D4" i="9"/>
  <c r="E4" i="9"/>
  <c r="D3" i="10" s="1"/>
  <c r="F4" i="9"/>
  <c r="E3" i="10" s="1"/>
  <c r="G4" i="9"/>
  <c r="F3" i="10" s="1"/>
  <c r="H4" i="9"/>
  <c r="G3" i="10" s="1"/>
  <c r="I4" i="9"/>
  <c r="H3" i="10" s="1"/>
  <c r="J4" i="9"/>
  <c r="I3" i="10" s="1"/>
  <c r="K4" i="9"/>
  <c r="J3" i="10" s="1"/>
  <c r="C4" i="9"/>
  <c r="B3" i="10" s="1"/>
</calcChain>
</file>

<file path=xl/sharedStrings.xml><?xml version="1.0" encoding="utf-8"?>
<sst xmlns="http://schemas.openxmlformats.org/spreadsheetml/2006/main" count="676" uniqueCount="162">
  <si>
    <t>Brasil, 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</si>
  <si>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</si>
  <si>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</si>
  <si>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</si>
  <si>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</si>
  <si>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</si>
  <si>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</si>
  <si>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</si>
  <si>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</si>
  <si>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</si>
  <si>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</si>
  <si>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</si>
  <si>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</si>
  <si>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</si>
  <si>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</si>
  <si>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</si>
  <si>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</si>
  <si>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</si>
  <si>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</si>
  <si>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</si>
  <si>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</si>
  <si>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</si>
  <si>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Espírito Santo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</si>
  <si>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</si>
  <si>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</si>
  <si>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</si>
  <si>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</si>
  <si>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</si>
  <si>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</si>
  <si>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</si>
  <si>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</si>
  <si>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</si>
  <si>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</si>
  <si>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</si>
  <si>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Fonte: IBGE, em parceria com os Órgãos Estaduais de Estatística, Secretarias Estaduais de Governo e Superintendência da Zona Franca de Manaus - SUFRAMA.</t>
  </si>
  <si>
    <t>Participação no Produto Interno Bruto (%)</t>
  </si>
  <si>
    <t>Total das Atividades</t>
  </si>
  <si>
    <t>Agricultura, inclusive apoio à agricultura e a pós-colheita</t>
  </si>
  <si>
    <t>Pecuária, inclusive apoio à Pecuária</t>
  </si>
  <si>
    <t>Produção florestal, pesca e aquicultura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</si>
  <si>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</si>
  <si>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</si>
  <si>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</si>
  <si>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</si>
  <si>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</si>
  <si>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</si>
  <si>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</si>
  <si>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</si>
  <si>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</si>
  <si>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</si>
  <si>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</si>
  <si>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 defesa, educação e saúde públicas e seguridade social</t>
  </si>
  <si>
    <t>Educação e saúde privadas</t>
  </si>
  <si>
    <t>Artes, cultura, esporte e recreação e outras atividades de serviços</t>
  </si>
  <si>
    <t>Serviços domésticos</t>
  </si>
  <si>
    <t>Agropecuária</t>
  </si>
  <si>
    <t>Indústria</t>
  </si>
  <si>
    <t>Serviços</t>
  </si>
  <si>
    <t>PIB per capita (R$)</t>
  </si>
  <si>
    <t>Brasil</t>
  </si>
  <si>
    <t>Sudeste</t>
  </si>
  <si>
    <t>RO</t>
  </si>
  <si>
    <t>AC</t>
  </si>
  <si>
    <t>AM</t>
  </si>
  <si>
    <t>PA</t>
  </si>
  <si>
    <t>TO</t>
  </si>
  <si>
    <t>MA</t>
  </si>
  <si>
    <t>PI</t>
  </si>
  <si>
    <t>CE</t>
  </si>
  <si>
    <t>PE</t>
  </si>
  <si>
    <t>AL</t>
  </si>
  <si>
    <t>SE</t>
  </si>
  <si>
    <t>BA</t>
  </si>
  <si>
    <t>ES</t>
  </si>
  <si>
    <t>RR</t>
  </si>
  <si>
    <t>AP</t>
  </si>
  <si>
    <t>RN</t>
  </si>
  <si>
    <t>PB</t>
  </si>
  <si>
    <t>MG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</si>
  <si>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</si>
  <si>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</si>
  <si>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</si>
  <si>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</si>
  <si>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</si>
  <si>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</si>
  <si>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</si>
  <si>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</si>
  <si>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</si>
  <si>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Indicadores</t>
  </si>
  <si>
    <t>PIB corrente, a preços de mercado (R$ 1 000 000)</t>
  </si>
  <si>
    <t>Participação no PIB do Brasil (%)</t>
  </si>
  <si>
    <t>PIB corrente, PIB per capita e participação no PIB do Brasil</t>
  </si>
  <si>
    <t>Gráfico 4 – Participação dos setores no VAB Estadual, 2010-2018</t>
  </si>
  <si>
    <t>Variação em volume do Produto Interno Bruto, Brasil, Sudeste e Espírito Santo, 2011-2019</t>
  </si>
  <si>
    <t>Ranking da taxa de variação em volume das UFs - 2019/2018</t>
  </si>
  <si>
    <t>Posição</t>
  </si>
  <si>
    <t>AGROPECUÁRIA</t>
  </si>
  <si>
    <t>INDÚSTRIA</t>
  </si>
  <si>
    <t>SERVIÇOS</t>
  </si>
  <si>
    <t>Componentes do PIB sob o ótica da renda</t>
  </si>
  <si>
    <t>Valores correntes (1 000 000 R$)</t>
  </si>
  <si>
    <t>Valor Adicionado</t>
  </si>
  <si>
    <t>Remuneração</t>
  </si>
  <si>
    <t>Salários</t>
  </si>
  <si>
    <t>Contribuição social</t>
  </si>
  <si>
    <t xml:space="preserve">Impostos sobre a produção </t>
  </si>
  <si>
    <t>Impostos sobre produto, líquidos de subsídios</t>
  </si>
  <si>
    <t>Outros impostos sobre a produção líquidos de subsídios</t>
  </si>
  <si>
    <t>Excedente Operacional Bruto (EOB) e Rendimento Misto (RM)</t>
  </si>
  <si>
    <t>PIB - Ótica da Renda</t>
  </si>
  <si>
    <t>Atividades</t>
  </si>
  <si>
    <t>Mato Grosso</t>
  </si>
  <si>
    <t>PIB</t>
  </si>
  <si>
    <t>PIB per capita</t>
  </si>
  <si>
    <t>Representatividade ES/BR (%)</t>
  </si>
  <si>
    <t>Variação real (%)</t>
  </si>
  <si>
    <t>Taxa anual do PIB</t>
  </si>
  <si>
    <t>Taxa anual do PIB per capita</t>
  </si>
  <si>
    <t>Composição do PIB (R$ milhões)</t>
  </si>
  <si>
    <t>Valor adicionado bruto a preço básico corrente</t>
  </si>
  <si>
    <t>Impostos sobre produtos, líquidos de subsídios</t>
  </si>
  <si>
    <t>Produto interno bruto a preço de mercado corrente</t>
  </si>
  <si>
    <t>Indicador per capita (R$)</t>
  </si>
  <si>
    <t>Participação (%) dos componente do PIB do Espírito Santo sobre os componentes do PIB Brasil, 2010-2019</t>
  </si>
  <si>
    <t>Participação (%) dos componentes do PIB sobre o PIB do Espírito Santo, 2010-2019</t>
  </si>
  <si>
    <t>Componentes do PIB sob a ótica da renda</t>
  </si>
  <si>
    <t>Produto Interno Bruto per capita do Brasil, segundo as Grandes Regiões e Unidades da Federação, 2010 - 2019</t>
  </si>
  <si>
    <t>Nº</t>
  </si>
  <si>
    <t>Título</t>
  </si>
  <si>
    <t>Produto Interno Bruto (PIB) - Espírito Santo - 2010 a 2019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</si>
  <si>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</si>
  <si>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</si>
  <si>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</si>
  <si>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</si>
  <si>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</si>
  <si>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</si>
  <si>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</si>
  <si>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</si>
  <si>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</si>
  <si>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</si>
  <si>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</si>
  <si>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</si>
  <si>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</si>
  <si>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</si>
  <si>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Produto Interno Bruto (valores correntes R$ milhões) - Brasil, Grandes Regiões e Unidades da Federação - 2010-2019</t>
  </si>
  <si>
    <t>Participação (%) das Grandes Regiões e Unidades da Federação no Produto Interno Bruto do Brasil - 2010-2019</t>
  </si>
  <si>
    <t>Série encadeada do volume do Produto Interno Bruto (base:2010 = 100), segundo Brasil, Grandes Regiões e Unidades da Federação - 2010-2019</t>
  </si>
  <si>
    <t>Valor adicionado bruto (R$ milhões), segundo Brasil, Grandes Regiões e Unidades da federação - 2010-2019</t>
  </si>
  <si>
    <t>Série encadeada do volume do valor adicionado bruto do Espírito Santo, por atividades econômicas - 2010-2019</t>
  </si>
  <si>
    <t>Variação (%) real do Produto Interno Bruto, segundo Brasil, Grandes Regiões e Unidades da Federação - 2010-2019</t>
  </si>
  <si>
    <t>Resumo dos resultados do Produto Interno Bruto (PIB) do Espírito Santo,  2010-2019</t>
  </si>
  <si>
    <t>Variação real (%) do valor adicionado bruto do Espírito Santo, por Atividade Econômica,  2011-2019</t>
  </si>
  <si>
    <t>Participação (%) das atividades do Espírito Santo no valor adicionado bruto das atividades econômicas do Brasil - 2010-2019</t>
  </si>
  <si>
    <t>Participação (%) das atividades econômicas no Valor Adicionado Bruto do Espírito Santo,  2010-2019</t>
  </si>
  <si>
    <t>Gráfico 3 – Variação (%) em volume do valor adicionado das atividades econômicas no Espírito Santo, 2019/2018</t>
  </si>
  <si>
    <t>Participação das Grandes Regiões e Unidades da Federação no Produto Interno Bruto - 2010-2019</t>
  </si>
  <si>
    <t xml:space="preserve">Participação dos componentes da renda sobre o PIB Estadual (%) </t>
  </si>
  <si>
    <t xml:space="preserve">Participação dos componentes do PIB do estado sobre os componentes do PIB Brasil (%) </t>
  </si>
  <si>
    <t>População do Brasil, segundo as Grandes Regiões e Unidades da Federação, 2010 - 2019</t>
  </si>
  <si>
    <t>-</t>
  </si>
  <si>
    <t xml:space="preserve">Fonte: IBGE/IJSN. </t>
  </si>
  <si>
    <t>Elaboração: Coordenação de Estudos Econômicos - CEE/IJSN.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</si>
</sst>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_-* #,##0.000_-;\-* #,##0.000_-;_-* &quot;-&quot;??_-;_-@_-"/>
    <numFmt numFmtId="168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 Light"/>
      <family val="1"/>
      <scheme val="maj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18203D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8203D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0" xfId="0" applyNumberFormat="1" applyBorder="1" applyAlignment="1">
      <alignment horizontal="right" indent="1"/>
    </xf>
    <xf numFmtId="1" fontId="0" fillId="0" borderId="4" xfId="0" applyNumberFormat="1" applyBorder="1" applyAlignment="1">
      <alignment horizontal="right" indent="1"/>
    </xf>
    <xf numFmtId="0" fontId="4" fillId="0" borderId="0" xfId="0" applyFont="1"/>
    <xf numFmtId="0" fontId="2" fillId="0" borderId="0" xfId="0" applyFont="1"/>
    <xf numFmtId="0" fontId="0" fillId="5" borderId="0" xfId="0" applyFill="1"/>
    <xf numFmtId="0" fontId="5" fillId="5" borderId="6" xfId="0" applyFont="1" applyFill="1" applyBorder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/>
    <xf numFmtId="167" fontId="5" fillId="5" borderId="0" xfId="1" applyNumberFormat="1" applyFont="1" applyFill="1"/>
    <xf numFmtId="166" fontId="0" fillId="5" borderId="0" xfId="0" applyNumberFormat="1" applyFill="1"/>
    <xf numFmtId="167" fontId="1" fillId="5" borderId="0" xfId="1" applyNumberFormat="1" applyFont="1" applyFill="1"/>
    <xf numFmtId="0" fontId="0" fillId="0" borderId="0" xfId="0"/>
    <xf numFmtId="4" fontId="0" fillId="0" borderId="0" xfId="0" applyNumberFormat="1"/>
    <xf numFmtId="1" fontId="6" fillId="7" borderId="5" xfId="2" applyNumberFormat="1" applyFont="1" applyFill="1" applyBorder="1" applyAlignment="1" applyProtection="1">
      <alignment horizontal="right" vertical="center" wrapText="1" indent="1"/>
      <protection hidden="1"/>
    </xf>
    <xf numFmtId="1" fontId="6" fillId="7" borderId="5" xfId="2" applyNumberFormat="1" applyFont="1" applyFill="1" applyBorder="1" applyAlignment="1" applyProtection="1">
      <alignment horizontal="center" vertical="center" wrapText="1"/>
      <protection hidden="1"/>
    </xf>
    <xf numFmtId="164" fontId="0" fillId="0" borderId="4" xfId="0" applyNumberFormat="1" applyBorder="1"/>
    <xf numFmtId="1" fontId="6" fillId="7" borderId="5" xfId="2" applyNumberFormat="1" applyFont="1" applyFill="1" applyBorder="1" applyAlignment="1" applyProtection="1">
      <alignment horizontal="left" vertical="center" wrapText="1"/>
      <protection hidden="1"/>
    </xf>
    <xf numFmtId="166" fontId="0" fillId="0" borderId="0" xfId="1" applyNumberFormat="1" applyFont="1"/>
    <xf numFmtId="43" fontId="0" fillId="0" borderId="0" xfId="1" applyNumberFormat="1" applyFont="1"/>
    <xf numFmtId="0" fontId="10" fillId="0" borderId="0" xfId="4" applyFont="1" applyBorder="1" applyAlignment="1" applyProtection="1">
      <protection hidden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wrapText="1" indent="2"/>
    </xf>
    <xf numFmtId="0" fontId="0" fillId="0" borderId="0" xfId="0" applyFont="1" applyAlignment="1">
      <alignment horizontal="left" wrapText="1" indent="1"/>
    </xf>
    <xf numFmtId="4" fontId="0" fillId="0" borderId="0" xfId="1" applyNumberFormat="1" applyFont="1"/>
    <xf numFmtId="3" fontId="0" fillId="0" borderId="0" xfId="0" applyNumberFormat="1" applyFont="1"/>
    <xf numFmtId="4" fontId="0" fillId="0" borderId="0" xfId="0" applyNumberFormat="1" applyFont="1"/>
    <xf numFmtId="0" fontId="11" fillId="7" borderId="8" xfId="2" applyFont="1" applyFill="1" applyBorder="1" applyAlignment="1" applyProtection="1">
      <alignment horizontal="center" vertical="center" wrapText="1"/>
      <protection hidden="1"/>
    </xf>
    <xf numFmtId="0" fontId="0" fillId="6" borderId="0" xfId="0" applyFont="1" applyFill="1"/>
    <xf numFmtId="0" fontId="0" fillId="6" borderId="0" xfId="0" applyFill="1"/>
    <xf numFmtId="0" fontId="0" fillId="0" borderId="4" xfId="0" applyFont="1" applyBorder="1" applyAlignment="1">
      <alignment horizontal="left" indent="1"/>
    </xf>
    <xf numFmtId="0" fontId="13" fillId="8" borderId="0" xfId="5" applyFont="1" applyFill="1" applyAlignment="1" applyProtection="1">
      <alignment horizontal="left" vertical="center" wrapText="1"/>
      <protection hidden="1"/>
    </xf>
    <xf numFmtId="3" fontId="13" fillId="8" borderId="0" xfId="5" applyNumberFormat="1" applyFont="1" applyFill="1" applyAlignment="1" applyProtection="1">
      <alignment horizontal="right" vertical="center" wrapText="1"/>
      <protection hidden="1"/>
    </xf>
    <xf numFmtId="168" fontId="13" fillId="0" borderId="0" xfId="5" applyNumberFormat="1" applyFont="1" applyAlignment="1" applyProtection="1">
      <alignment horizontal="left" vertical="center" wrapText="1" indent="1"/>
      <protection hidden="1"/>
    </xf>
    <xf numFmtId="168" fontId="13" fillId="0" borderId="0" xfId="5" applyNumberFormat="1" applyFont="1" applyAlignment="1" applyProtection="1">
      <alignment horizontal="right" vertical="center" wrapText="1"/>
      <protection hidden="1"/>
    </xf>
    <xf numFmtId="168" fontId="14" fillId="0" borderId="0" xfId="5" applyNumberFormat="1" applyFont="1" applyAlignment="1" applyProtection="1">
      <alignment horizontal="left" vertical="center" wrapText="1" indent="2"/>
      <protection hidden="1"/>
    </xf>
    <xf numFmtId="168" fontId="14" fillId="0" borderId="0" xfId="5" applyNumberFormat="1" applyFont="1" applyAlignment="1" applyProtection="1">
      <alignment horizontal="right" vertical="center" wrapText="1"/>
      <protection hidden="1"/>
    </xf>
    <xf numFmtId="168" fontId="13" fillId="8" borderId="0" xfId="5" applyNumberFormat="1" applyFont="1" applyFill="1" applyAlignment="1" applyProtection="1">
      <alignment horizontal="left" vertical="center" wrapText="1" indent="2"/>
      <protection hidden="1"/>
    </xf>
    <xf numFmtId="168" fontId="13" fillId="8" borderId="0" xfId="5" applyNumberFormat="1" applyFont="1" applyFill="1" applyAlignment="1" applyProtection="1">
      <alignment horizontal="right" vertical="center" wrapText="1"/>
      <protection hidden="1"/>
    </xf>
    <xf numFmtId="168" fontId="14" fillId="0" borderId="4" xfId="5" applyNumberFormat="1" applyFont="1" applyBorder="1" applyAlignment="1" applyProtection="1">
      <alignment horizontal="left" vertical="center" wrapText="1" indent="2"/>
      <protection hidden="1"/>
    </xf>
    <xf numFmtId="168" fontId="14" fillId="0" borderId="4" xfId="5" applyNumberFormat="1" applyFont="1" applyBorder="1" applyAlignment="1" applyProtection="1">
      <alignment horizontal="right" vertical="center" wrapText="1"/>
      <protection hidden="1"/>
    </xf>
    <xf numFmtId="3" fontId="13" fillId="0" borderId="0" xfId="5" applyNumberFormat="1" applyFont="1" applyAlignment="1" applyProtection="1">
      <alignment horizontal="right" vertical="center" wrapText="1"/>
      <protection hidden="1"/>
    </xf>
    <xf numFmtId="3" fontId="14" fillId="0" borderId="0" xfId="5" applyNumberFormat="1" applyFont="1" applyAlignment="1" applyProtection="1">
      <alignment horizontal="right" vertical="center" wrapText="1"/>
      <protection hidden="1"/>
    </xf>
    <xf numFmtId="3" fontId="14" fillId="0" borderId="4" xfId="5" applyNumberFormat="1" applyFont="1" applyBorder="1" applyAlignment="1" applyProtection="1">
      <alignment horizontal="right" vertical="center" wrapText="1"/>
      <protection hidden="1"/>
    </xf>
    <xf numFmtId="0" fontId="15" fillId="7" borderId="11" xfId="6" applyFont="1" applyFill="1" applyBorder="1" applyAlignment="1">
      <alignment horizontal="center" vertical="center"/>
    </xf>
    <xf numFmtId="0" fontId="13" fillId="5" borderId="0" xfId="6" applyFont="1" applyFill="1"/>
    <xf numFmtId="168" fontId="13" fillId="5" borderId="0" xfId="6" applyNumberFormat="1" applyFont="1" applyFill="1" applyAlignment="1">
      <alignment horizontal="right" indent="1"/>
    </xf>
    <xf numFmtId="0" fontId="13" fillId="6" borderId="0" xfId="6" applyFont="1" applyFill="1"/>
    <xf numFmtId="168" fontId="13" fillId="6" borderId="0" xfId="6" applyNumberFormat="1" applyFont="1" applyFill="1" applyAlignment="1">
      <alignment horizontal="right" indent="1"/>
    </xf>
    <xf numFmtId="0" fontId="14" fillId="5" borderId="0" xfId="6" applyFont="1" applyFill="1" applyAlignment="1">
      <alignment horizontal="left" indent="1"/>
    </xf>
    <xf numFmtId="168" fontId="14" fillId="5" borderId="0" xfId="6" applyNumberFormat="1" applyFont="1" applyFill="1" applyAlignment="1">
      <alignment horizontal="right" indent="1"/>
    </xf>
    <xf numFmtId="0" fontId="14" fillId="5" borderId="0" xfId="6" applyFont="1" applyFill="1" applyAlignment="1">
      <alignment horizontal="left" wrapText="1" indent="1"/>
    </xf>
    <xf numFmtId="168" fontId="14" fillId="5" borderId="0" xfId="6" applyNumberFormat="1" applyFont="1" applyFill="1" applyAlignment="1">
      <alignment horizontal="right" wrapText="1" indent="1"/>
    </xf>
    <xf numFmtId="0" fontId="13" fillId="6" borderId="0" xfId="6" applyFont="1" applyFill="1" applyAlignment="1">
      <alignment wrapText="1"/>
    </xf>
    <xf numFmtId="168" fontId="13" fillId="6" borderId="0" xfId="6" applyNumberFormat="1" applyFont="1" applyFill="1" applyAlignment="1">
      <alignment horizontal="right" wrapText="1" indent="1"/>
    </xf>
    <xf numFmtId="0" fontId="13" fillId="8" borderId="4" xfId="6" applyFont="1" applyFill="1" applyBorder="1"/>
    <xf numFmtId="168" fontId="13" fillId="8" borderId="4" xfId="6" applyNumberFormat="1" applyFont="1" applyFill="1" applyBorder="1" applyAlignment="1">
      <alignment horizontal="right" indent="1"/>
    </xf>
    <xf numFmtId="0" fontId="15" fillId="7" borderId="9" xfId="6" applyFont="1" applyFill="1" applyBorder="1" applyAlignment="1">
      <alignment vertical="center"/>
    </xf>
    <xf numFmtId="0" fontId="15" fillId="7" borderId="15" xfId="6" applyFont="1" applyFill="1" applyBorder="1" applyAlignment="1">
      <alignment horizontal="center" vertical="center"/>
    </xf>
    <xf numFmtId="0" fontId="15" fillId="7" borderId="16" xfId="6" applyFont="1" applyFill="1" applyBorder="1" applyAlignment="1">
      <alignment horizontal="center" vertical="center"/>
    </xf>
    <xf numFmtId="165" fontId="16" fillId="5" borderId="0" xfId="7" applyNumberFormat="1" applyFont="1" applyFill="1" applyBorder="1" applyAlignment="1">
      <alignment horizontal="right" indent="2"/>
    </xf>
    <xf numFmtId="165" fontId="16" fillId="6" borderId="0" xfId="7" applyNumberFormat="1" applyFont="1" applyFill="1" applyBorder="1" applyAlignment="1">
      <alignment horizontal="right" indent="2"/>
    </xf>
    <xf numFmtId="165" fontId="9" fillId="5" borderId="0" xfId="7" applyNumberFormat="1" applyFont="1" applyFill="1" applyBorder="1" applyAlignment="1">
      <alignment horizontal="right" indent="2"/>
    </xf>
    <xf numFmtId="165" fontId="16" fillId="8" borderId="4" xfId="7" applyNumberFormat="1" applyFont="1" applyFill="1" applyBorder="1" applyAlignment="1">
      <alignment horizontal="right" indent="2"/>
    </xf>
    <xf numFmtId="0" fontId="15" fillId="7" borderId="17" xfId="6" applyFont="1" applyFill="1" applyBorder="1" applyAlignment="1">
      <alignment horizontal="center" vertical="center"/>
    </xf>
    <xf numFmtId="0" fontId="13" fillId="0" borderId="0" xfId="6" applyFont="1"/>
    <xf numFmtId="0" fontId="0" fillId="0" borderId="0" xfId="0" applyFill="1" applyBorder="1" applyAlignment="1">
      <alignment horizontal="center"/>
    </xf>
    <xf numFmtId="49" fontId="0" fillId="0" borderId="0" xfId="0" applyNumberFormat="1"/>
    <xf numFmtId="0" fontId="13" fillId="0" borderId="0" xfId="5" applyFont="1" applyAlignment="1" applyProtection="1">
      <alignment horizontal="left" vertical="center" wrapText="1"/>
      <protection hidden="1"/>
    </xf>
    <xf numFmtId="168" fontId="13" fillId="0" borderId="0" xfId="5" applyNumberFormat="1" applyFont="1" applyAlignment="1" applyProtection="1">
      <alignment horizontal="right" vertical="center" wrapText="1" indent="1"/>
      <protection hidden="1"/>
    </xf>
    <xf numFmtId="164" fontId="14" fillId="0" borderId="0" xfId="5" applyNumberFormat="1" applyFont="1" applyAlignment="1" applyProtection="1">
      <alignment horizontal="left" vertical="center" wrapText="1" indent="1"/>
      <protection hidden="1"/>
    </xf>
    <xf numFmtId="168" fontId="14" fillId="0" borderId="0" xfId="5" applyNumberFormat="1" applyFont="1" applyAlignment="1" applyProtection="1">
      <alignment horizontal="right" vertical="center" wrapText="1" indent="1"/>
      <protection hidden="1"/>
    </xf>
    <xf numFmtId="0" fontId="14" fillId="0" borderId="0" xfId="5" applyFont="1" applyAlignment="1" applyProtection="1">
      <alignment horizontal="left" vertical="center" wrapText="1" indent="1"/>
      <protection hidden="1"/>
    </xf>
    <xf numFmtId="168" fontId="14" fillId="0" borderId="4" xfId="5" applyNumberFormat="1" applyFont="1" applyBorder="1" applyAlignment="1" applyProtection="1">
      <alignment horizontal="right" vertical="center" wrapText="1" indent="1"/>
      <protection hidden="1"/>
    </xf>
    <xf numFmtId="0" fontId="14" fillId="0" borderId="4" xfId="5" applyFont="1" applyBorder="1" applyAlignment="1" applyProtection="1">
      <alignment horizontal="left" vertical="center" wrapText="1" indent="1"/>
      <protection hidden="1"/>
    </xf>
    <xf numFmtId="164" fontId="13" fillId="0" borderId="0" xfId="5" applyNumberFormat="1" applyFont="1" applyAlignment="1" applyProtection="1">
      <alignment horizontal="left" vertical="center" wrapText="1"/>
      <protection hidden="1"/>
    </xf>
    <xf numFmtId="0" fontId="13" fillId="0" borderId="0" xfId="5" applyFont="1" applyBorder="1" applyAlignment="1" applyProtection="1">
      <alignment horizontal="left" vertical="center" wrapText="1"/>
      <protection hidden="1"/>
    </xf>
    <xf numFmtId="168" fontId="13" fillId="0" borderId="0" xfId="5" applyNumberFormat="1" applyFont="1" applyBorder="1" applyAlignment="1" applyProtection="1">
      <alignment horizontal="right" vertical="center" wrapText="1" indent="1"/>
      <protection hidden="1"/>
    </xf>
    <xf numFmtId="164" fontId="14" fillId="0" borderId="0" xfId="5" applyNumberFormat="1" applyFont="1" applyBorder="1" applyAlignment="1" applyProtection="1">
      <alignment horizontal="left" vertical="center" wrapText="1" indent="1"/>
      <protection hidden="1"/>
    </xf>
    <xf numFmtId="168" fontId="14" fillId="0" borderId="0" xfId="5" applyNumberFormat="1" applyFont="1" applyBorder="1" applyAlignment="1" applyProtection="1">
      <alignment horizontal="right" vertical="center" wrapText="1" indent="1"/>
      <protection hidden="1"/>
    </xf>
    <xf numFmtId="0" fontId="14" fillId="0" borderId="0" xfId="5" applyFont="1" applyBorder="1" applyAlignment="1" applyProtection="1">
      <alignment horizontal="left" vertical="center" wrapText="1" indent="1"/>
      <protection hidden="1"/>
    </xf>
    <xf numFmtId="0" fontId="11" fillId="7" borderId="18" xfId="2" applyFont="1" applyFill="1" applyBorder="1" applyAlignment="1" applyProtection="1">
      <alignment horizontal="center" vertical="center" wrapText="1"/>
      <protection hidden="1"/>
    </xf>
    <xf numFmtId="0" fontId="11" fillId="7" borderId="19" xfId="2" applyFont="1" applyFill="1" applyBorder="1" applyAlignment="1" applyProtection="1">
      <alignment horizontal="center" vertical="center" wrapText="1"/>
      <protection hidden="1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right"/>
    </xf>
    <xf numFmtId="0" fontId="19" fillId="0" borderId="21" xfId="8" applyBorder="1"/>
    <xf numFmtId="0" fontId="19" fillId="0" borderId="23" xfId="8" applyBorder="1"/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8" fillId="0" borderId="0" xfId="3" applyFont="1"/>
    <xf numFmtId="0" fontId="15" fillId="7" borderId="9" xfId="6" applyFont="1" applyFill="1" applyBorder="1" applyAlignment="1">
      <alignment horizontal="center" vertical="center"/>
    </xf>
    <xf numFmtId="0" fontId="15" fillId="7" borderId="10" xfId="6" applyFont="1" applyFill="1" applyBorder="1" applyAlignment="1">
      <alignment horizontal="center" vertical="center"/>
    </xf>
    <xf numFmtId="0" fontId="15" fillId="7" borderId="12" xfId="6" applyFont="1" applyFill="1" applyBorder="1" applyAlignment="1">
      <alignment horizontal="center" vertical="center" wrapText="1"/>
    </xf>
    <xf numFmtId="0" fontId="15" fillId="7" borderId="13" xfId="6" applyFont="1" applyFill="1" applyBorder="1" applyAlignment="1">
      <alignment horizontal="center" vertical="center" wrapText="1"/>
    </xf>
    <xf numFmtId="0" fontId="15" fillId="7" borderId="14" xfId="6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60% - Ênfase1" xfId="2" builtinId="32"/>
    <cellStyle name="Hiperlink" xfId="8" builtinId="8"/>
    <cellStyle name="Normal" xfId="0" builtinId="0"/>
    <cellStyle name="Normal 2 2" xfId="5" xr:uid="{AD72539D-3A71-4113-AEB7-A4C566FAF543}"/>
    <cellStyle name="Normal 6" xfId="6" xr:uid="{0D40885E-93B2-4D98-8751-A1F69F21A76E}"/>
    <cellStyle name="Porcentagem 5" xfId="7" xr:uid="{1E3024C6-2394-4187-8457-3ECC9DBB962F}"/>
    <cellStyle name="Título" xfId="3" builtinId="15"/>
    <cellStyle name="Título 2" xfId="4" builtinId="17"/>
    <cellStyle name="Vírgula" xfId="1" builtinId="3"/>
  </cellStyles>
  <dxfs count="149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'G1'!$A$3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'G1'!$B$2:$J$2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'G1'!$B$3:$J$3</c:f>
              <c:numCache>
                <c:formatCode>0.0</c:formatCode>
                <c:ptCount val="9"/>
                <c:pt idx="0">
                  <c:v>3.9744230794471092</c:v>
                </c:pt>
                <c:pt idx="1">
                  <c:v>1.9211759850946253</c:v>
                </c:pt>
                <c:pt idx="2">
                  <c:v>3.0048226702888536</c:v>
                </c:pt>
                <c:pt idx="3">
                  <c:v>0.50395655751429569</c:v>
                </c:pt>
                <c:pt idx="4">
                  <c:v>-3.5457770257123378</c:v>
                </c:pt>
                <c:pt idx="5">
                  <c:v>-3.2759169063210747</c:v>
                </c:pt>
                <c:pt idx="6">
                  <c:v>1.3228690539081267</c:v>
                </c:pt>
                <c:pt idx="7">
                  <c:v>1.7836667613698953</c:v>
                </c:pt>
                <c:pt idx="8">
                  <c:v>1.2207778227194321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4-40C3-8B90-20E21F45F5D9}"/>
            </c:ext>
          </c:extLst>
        </c:ser>
        <c:ser>
          <c:idx val="1"/>
          <c:order val="1"/>
          <c:tx>
            <c:strRef>
              <c:f>'G1'!$A$4</c:f>
              <c:strCache>
                <c:ptCount val="1"/>
                <c:pt idx="0">
                  <c:v>Sudeste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1.9598765432098045E-3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95-401C-8A60-5CA617E31C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'G1'!$B$2:$J$2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'G1'!$B$4:$J$4</c:f>
              <c:numCache>
                <c:formatCode>0.0</c:formatCode>
                <c:ptCount val="9"/>
                <c:pt idx="0">
                  <c:v>3.5036708511969827</c:v>
                </c:pt>
                <c:pt idx="1">
                  <c:v>1.7983342807880831</c:v>
                </c:pt>
                <c:pt idx="2">
                  <c:v>1.965410803333989</c:v>
                </c:pt>
                <c:pt idx="3">
                  <c:v>-0.45951581799043018</c:v>
                </c:pt>
                <c:pt idx="4">
                  <c:v>-3.7841027605669653</c:v>
                </c:pt>
                <c:pt idx="5">
                  <c:v>-3.2214193154462389</c:v>
                </c:pt>
                <c:pt idx="6">
                  <c:v>0.16269890836746459</c:v>
                </c:pt>
                <c:pt idx="7">
                  <c:v>1.4148209965889169</c:v>
                </c:pt>
                <c:pt idx="8">
                  <c:v>1.0009257838871743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4-40C3-8B90-20E21F45F5D9}"/>
            </c:ext>
          </c:extLst>
        </c:ser>
        <c:ser>
          <c:idx val="2"/>
          <c:order val="2"/>
          <c:tx>
            <c:strRef>
              <c:f>'G1'!$A$5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'G1'!$B$2:$J$2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'G1'!$B$5:$J$5</c:f>
              <c:numCache>
                <c:formatCode>0.0</c:formatCode>
                <c:ptCount val="9"/>
                <c:pt idx="0">
                  <c:v>7.4069710726510696</c:v>
                </c:pt>
                <c:pt idx="1">
                  <c:v>-0.72950882705525855</c:v>
                </c:pt>
                <c:pt idx="2">
                  <c:v>-9.6276279777351981E-2</c:v>
                </c:pt>
                <c:pt idx="3">
                  <c:v>3.3143130427250922</c:v>
                </c:pt>
                <c:pt idx="4">
                  <c:v>-2.1000851018845079</c:v>
                </c:pt>
                <c:pt idx="5">
                  <c:v>-5.236602728394657</c:v>
                </c:pt>
                <c:pt idx="6">
                  <c:v>0.47110689343756729</c:v>
                </c:pt>
                <c:pt idx="7">
                  <c:v>3.0465736377469854</c:v>
                </c:pt>
                <c:pt idx="8">
                  <c:v>-3.755763612506724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4-40C3-8B90-20E21F45F5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7029328"/>
        <c:axId val="717030992"/>
      </c:barChart>
      <c:catAx>
        <c:axId val="71702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7030992"/>
        <c:crosses val="autoZero"/>
        <c:auto val="1"/>
        <c:lblAlgn val="ctr"/>
        <c:lblOffset val="100"/>
        <c:noMultiLvlLbl val="0"/>
      </c:catAx>
      <c:valAx>
        <c:axId val="71703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702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'G2'!$A$5:$A$31</c:f>
              <c:strCache>
                <c:ptCount val="27"/>
                <c:pt idx="0">
                  <c:v>Tocantins</c:v>
                </c:pt>
                <c:pt idx="1">
                  <c:v>Mato Grosso </c:v>
                </c:pt>
                <c:pt idx="2">
                  <c:v>Roraima</c:v>
                </c:pt>
                <c:pt idx="3">
                  <c:v>Santa Catarina</c:v>
                </c:pt>
                <c:pt idx="4">
                  <c:v>Sergipe</c:v>
                </c:pt>
                <c:pt idx="5">
                  <c:v>Amapá</c:v>
                </c:pt>
                <c:pt idx="6">
                  <c:v>Amazonas</c:v>
                </c:pt>
                <c:pt idx="7">
                  <c:v>Goiás</c:v>
                </c:pt>
                <c:pt idx="8">
                  <c:v>Ceará</c:v>
                </c:pt>
                <c:pt idx="9">
                  <c:v>Distrito Federal</c:v>
                </c:pt>
                <c:pt idx="10">
                  <c:v>Alagoas</c:v>
                </c:pt>
                <c:pt idx="11">
                  <c:v>São Paulo</c:v>
                </c:pt>
                <c:pt idx="12">
                  <c:v>Rio Grande do Norte</c:v>
                </c:pt>
                <c:pt idx="13">
                  <c:v>Pernambuco</c:v>
                </c:pt>
                <c:pt idx="14">
                  <c:v>Rio Grande do Sul</c:v>
                </c:pt>
                <c:pt idx="15">
                  <c:v>Rondônia</c:v>
                </c:pt>
                <c:pt idx="16">
                  <c:v>Paraná</c:v>
                </c:pt>
                <c:pt idx="17">
                  <c:v>Bahia</c:v>
                </c:pt>
                <c:pt idx="18">
                  <c:v>Maranhão</c:v>
                </c:pt>
                <c:pt idx="19">
                  <c:v>Paraíba</c:v>
                </c:pt>
                <c:pt idx="20">
                  <c:v>Rio de Janeiro</c:v>
                </c:pt>
                <c:pt idx="21">
                  <c:v>Acre</c:v>
                </c:pt>
                <c:pt idx="22">
                  <c:v>Minas Gerais</c:v>
                </c:pt>
                <c:pt idx="23">
                  <c:v>Mato Grosso do Sul</c:v>
                </c:pt>
                <c:pt idx="24">
                  <c:v>Piauí</c:v>
                </c:pt>
                <c:pt idx="25">
                  <c:v>Pará</c:v>
                </c:pt>
                <c:pt idx="26">
                  <c:v>Espírito Santo</c:v>
                </c:pt>
              </c:strCache>
            </c:strRef>
          </c:cat>
          <c:val>
            <c:numRef>
              <c:f>'G2'!$B$5:$B$31</c:f>
              <c:numCache>
                <c:formatCode>0.0</c:formatCode>
                <c:ptCount val="27"/>
                <c:pt idx="0">
                  <c:v>5.2209272373003435</c:v>
                </c:pt>
                <c:pt idx="1">
                  <c:v>4.1206637919957156</c:v>
                </c:pt>
                <c:pt idx="2">
                  <c:v>3.8076262717969378</c:v>
                </c:pt>
                <c:pt idx="3">
                  <c:v>3.7947283405795229</c:v>
                </c:pt>
                <c:pt idx="4">
                  <c:v>3.5775237331591603</c:v>
                </c:pt>
                <c:pt idx="5">
                  <c:v>2.3106403028114952</c:v>
                </c:pt>
                <c:pt idx="6">
                  <c:v>2.2528019348877937</c:v>
                </c:pt>
                <c:pt idx="7">
                  <c:v>2.1804462497498678</c:v>
                </c:pt>
                <c:pt idx="8">
                  <c:v>2.0935786434902237</c:v>
                </c:pt>
                <c:pt idx="9">
                  <c:v>2.0602801433595497</c:v>
                </c:pt>
                <c:pt idx="10">
                  <c:v>1.9467863783107386</c:v>
                </c:pt>
                <c:pt idx="11">
                  <c:v>1.7478535571856524</c:v>
                </c:pt>
                <c:pt idx="12">
                  <c:v>1.3830523149140905</c:v>
                </c:pt>
                <c:pt idx="13">
                  <c:v>1.0717238494392323</c:v>
                </c:pt>
                <c:pt idx="14">
                  <c:v>1.0562662269356871</c:v>
                </c:pt>
                <c:pt idx="15">
                  <c:v>1.0211516219670536</c:v>
                </c:pt>
                <c:pt idx="16">
                  <c:v>0.893527608259026</c:v>
                </c:pt>
                <c:pt idx="17">
                  <c:v>0.79005771918934098</c:v>
                </c:pt>
                <c:pt idx="18">
                  <c:v>0.67853843293004257</c:v>
                </c:pt>
                <c:pt idx="19">
                  <c:v>0.61718736799287743</c:v>
                </c:pt>
                <c:pt idx="20">
                  <c:v>0.49874941222414204</c:v>
                </c:pt>
                <c:pt idx="21">
                  <c:v>0.22514018118442447</c:v>
                </c:pt>
                <c:pt idx="22">
                  <c:v>-4.6222794549910518E-3</c:v>
                </c:pt>
                <c:pt idx="23">
                  <c:v>-0.52748438867790126</c:v>
                </c:pt>
                <c:pt idx="24">
                  <c:v>-0.57343972990072656</c:v>
                </c:pt>
                <c:pt idx="25">
                  <c:v>-2.3124752958019856</c:v>
                </c:pt>
                <c:pt idx="26">
                  <c:v>-3.755763612506724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2-4512-8560-5F577FDFC8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17947056"/>
        <c:axId val="717945808"/>
      </c:barChart>
      <c:catAx>
        <c:axId val="717947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7945808"/>
        <c:crosses val="autoZero"/>
        <c:auto val="1"/>
        <c:lblAlgn val="ctr"/>
        <c:lblOffset val="100"/>
        <c:noMultiLvlLbl val="0"/>
      </c:catAx>
      <c:valAx>
        <c:axId val="7179458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1794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'T1'!$Z$22</c:f>
              <c:strCache>
                <c:ptCount val="1"/>
                <c:pt idx="0">
                  <c:v>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'T1'!$AA$4:$AJ$4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'T1'!$AA$22:$AJ$22</c:f>
              <c:numCache>
                <c:formatCode>General</c:formatCode>
                <c:ptCount val="10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11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5-40AD-8051-A68A70F1C1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44070624"/>
        <c:axId val="744056064"/>
      </c:lineChart>
      <c:catAx>
        <c:axId val="7440706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4056064"/>
        <c:crossesAt val="0"/>
        <c:auto val="1"/>
        <c:lblAlgn val="ctr"/>
        <c:lblOffset val="100"/>
        <c:noMultiLvlLbl val="0"/>
      </c:catAx>
      <c:valAx>
        <c:axId val="744056064"/>
        <c:scaling>
          <c:orientation val="maxMin"/>
          <c:max val="27"/>
          <c:min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74407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PIB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'T3'!$AA$4:$AJ$4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'T3'!$AA$22:$AJ$22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B-4516-B4EF-8D70136201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2312736"/>
        <c:axId val="642308992"/>
      </c:lineChart>
      <c:catAx>
        <c:axId val="6423127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2308992"/>
        <c:crosses val="autoZero"/>
        <c:auto val="1"/>
        <c:lblAlgn val="ctr"/>
        <c:lblOffset val="100"/>
        <c:noMultiLvlLbl val="0"/>
      </c:catAx>
      <c:valAx>
        <c:axId val="642308992"/>
        <c:scaling>
          <c:orientation val="maxMin"/>
          <c:max val="27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231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FD-44BA-B513-2D5A8A9DAF1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4FD-44BA-B513-2D5A8A9DAF1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FD-44BA-B513-2D5A8A9DAF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'G3'!$A$4:$A$24</c:f>
              <c:strCache>
                <c:ptCount val="21"/>
                <c:pt idx="0">
                  <c:v>AGROPECUÁRIA</c:v>
                </c:pt>
                <c:pt idx="1">
                  <c:v>Agricultura, inclusive apoio à agricultura e a pós-colheita</c:v>
                </c:pt>
                <c:pt idx="2">
                  <c:v>Pecuária, inclusive apoio à Pecuária</c:v>
                </c:pt>
                <c:pt idx="3">
                  <c:v>Produção florestal, pesca e aquicultura</c:v>
                </c:pt>
                <c:pt idx="4">
                  <c:v>INDÚSTRIA</c:v>
                </c:pt>
                <c:pt idx="5">
                  <c:v>Indústrias extrativas</c:v>
                </c:pt>
                <c:pt idx="6">
                  <c:v>Indústrias de transformação</c:v>
                </c:pt>
                <c:pt idx="7">
                  <c:v>Eletricidade e gás, água, esgoto, atividades de gestão de resíduos e descontaminação</c:v>
                </c:pt>
                <c:pt idx="8">
                  <c:v>Construção</c:v>
                </c:pt>
                <c:pt idx="9">
                  <c:v>SERVIÇOS</c:v>
                </c:pt>
                <c:pt idx="10">
                  <c:v>Comércio e reparação de veículos automotores e motocicletas</c:v>
                </c:pt>
                <c:pt idx="11">
                  <c:v>Transporte, armazenagem e correio</c:v>
                </c:pt>
                <c:pt idx="12">
                  <c:v>Alojamento e alimentação</c:v>
                </c:pt>
                <c:pt idx="13">
                  <c:v>Informação e comunicação</c:v>
                </c:pt>
                <c:pt idx="14">
                  <c:v>Atividades financeiras, de seguros e serviços relacionados</c:v>
                </c:pt>
                <c:pt idx="15">
                  <c:v>Atividades imobiliárias</c:v>
                </c:pt>
                <c:pt idx="16">
                  <c:v>Atividades profissionais, científicas e técnicas, administrativas e serviços complementares</c:v>
                </c:pt>
                <c:pt idx="17">
                  <c:v>Administração, defesa, educação e saúde públicas e seguridade social</c:v>
                </c:pt>
                <c:pt idx="18">
                  <c:v>Educação e saúde privadas</c:v>
                </c:pt>
                <c:pt idx="19">
                  <c:v>Artes, cultura, esporte e recreação e outras atividades de serviços</c:v>
                </c:pt>
                <c:pt idx="20">
                  <c:v>Serviços domésticos</c:v>
                </c:pt>
              </c:strCache>
            </c:strRef>
          </c:cat>
          <c:val>
            <c:numRef>
              <c:f>'G3'!$B$4:$B$24</c:f>
              <c:numCache>
                <c:formatCode>0.0</c:formatCode>
                <c:ptCount val="21"/>
                <c:pt idx="0">
                  <c:v>-2.9279040280048574</c:v>
                </c:pt>
                <c:pt idx="1">
                  <c:v>-4.4470301127306762</c:v>
                </c:pt>
                <c:pt idx="2">
                  <c:v>0.39989710392565048</c:v>
                </c:pt>
                <c:pt idx="3">
                  <c:v>-2.2906587708362958</c:v>
                </c:pt>
                <c:pt idx="4">
                  <c:v>-15.949869972115739</c:v>
                </c:pt>
                <c:pt idx="5">
                  <c:v>-29.647964525212444</c:v>
                </c:pt>
                <c:pt idx="6">
                  <c:v>-8.8287508462781545</c:v>
                </c:pt>
                <c:pt idx="7">
                  <c:v>0.42887929603538932</c:v>
                </c:pt>
                <c:pt idx="8">
                  <c:v>6.615870984479244</c:v>
                </c:pt>
                <c:pt idx="9">
                  <c:v>1.6132464496574794</c:v>
                </c:pt>
                <c:pt idx="10">
                  <c:v>2.1508994154537664</c:v>
                </c:pt>
                <c:pt idx="11">
                  <c:v>-3.8120629775542203</c:v>
                </c:pt>
                <c:pt idx="12">
                  <c:v>6.5516749048514011</c:v>
                </c:pt>
                <c:pt idx="13">
                  <c:v>-1.7463028822464199</c:v>
                </c:pt>
                <c:pt idx="14">
                  <c:v>3.6450863683555657</c:v>
                </c:pt>
                <c:pt idx="15">
                  <c:v>2.9879287621934703</c:v>
                </c:pt>
                <c:pt idx="16">
                  <c:v>4.1211651784601955</c:v>
                </c:pt>
                <c:pt idx="17">
                  <c:v>0.37809728751965199</c:v>
                </c:pt>
                <c:pt idx="18">
                  <c:v>-0.24902670934994209</c:v>
                </c:pt>
                <c:pt idx="19">
                  <c:v>2.3399590934498171</c:v>
                </c:pt>
                <c:pt idx="20">
                  <c:v>7.5339745668902225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9-491A-B939-7530AAADB4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2733072"/>
        <c:axId val="450899168"/>
      </c:barChart>
      <c:catAx>
        <c:axId val="542733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0899168"/>
        <c:crosses val="autoZero"/>
        <c:auto val="1"/>
        <c:lblAlgn val="ctr"/>
        <c:lblOffset val="100"/>
        <c:noMultiLvlLbl val="0"/>
      </c:catAx>
      <c:valAx>
        <c:axId val="45089916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4273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'G4'!$A$3</c:f>
              <c:strCache>
                <c:ptCount val="1"/>
                <c:pt idx="0">
                  <c:v>Agropecuária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'G4'!$B$2:$K$2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'G4'!$B$3:$K$3</c:f>
              <c:numCache>
                <c:formatCode>0.0</c:formatCode>
                <c:ptCount val="10"/>
                <c:pt idx="0">
                  <c:v>3.2129243754513301</c:v>
                </c:pt>
                <c:pt idx="1">
                  <c:v>3.4666536775470971</c:v>
                </c:pt>
                <c:pt idx="2">
                  <c:v>3.3099807406729069</c:v>
                </c:pt>
                <c:pt idx="3">
                  <c:v>3.2568558937446963</c:v>
                </c:pt>
                <c:pt idx="4">
                  <c:v>3.3928232792324624</c:v>
                </c:pt>
                <c:pt idx="5">
                  <c:v>3.7622357308856573</c:v>
                </c:pt>
                <c:pt idx="6">
                  <c:v>4.6283635013869722</c:v>
                </c:pt>
                <c:pt idx="7">
                  <c:v>4.6983431008116776</c:v>
                </c:pt>
                <c:pt idx="8">
                  <c:v>3.7700848941831744</c:v>
                </c:pt>
                <c:pt idx="9">
                  <c:v>3.6162250061254251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5-404B-AE8C-88BC9C87D6D3}"/>
            </c:ext>
          </c:extLst>
        </c:ser>
        <c:ser>
          <c:idx val="1"/>
          <c:order val="1"/>
          <c:tx>
            <c:strRef>
              <c:f>'G4'!$A$4</c:f>
              <c:strCache>
                <c:ptCount val="1"/>
                <c:pt idx="0">
                  <c:v>Indústria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'G4'!$B$2:$K$2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'G4'!$B$4:$K$4</c:f>
              <c:numCache>
                <c:formatCode>0.0</c:formatCode>
                <c:ptCount val="10"/>
                <c:pt idx="0">
                  <c:v>38.599757435960591</c:v>
                </c:pt>
                <c:pt idx="1">
                  <c:v>43.152953571223385</c:v>
                </c:pt>
                <c:pt idx="2">
                  <c:v>42.667883422540527</c:v>
                </c:pt>
                <c:pt idx="3">
                  <c:v>40.46772178902571</c:v>
                </c:pt>
                <c:pt idx="4">
                  <c:v>38.899722058832516</c:v>
                </c:pt>
                <c:pt idx="5">
                  <c:v>31.05761771262766</c:v>
                </c:pt>
                <c:pt idx="6">
                  <c:v>24.494819100948071</c:v>
                </c:pt>
                <c:pt idx="7">
                  <c:v>22.311772357502825</c:v>
                </c:pt>
                <c:pt idx="8">
                  <c:v>32.351817163608679</c:v>
                </c:pt>
                <c:pt idx="9">
                  <c:v>26.549093172214704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5-404B-AE8C-88BC9C87D6D3}"/>
            </c:ext>
          </c:extLst>
        </c:ser>
        <c:ser>
          <c:idx val="2"/>
          <c:order val="2"/>
          <c:tx>
            <c:strRef>
              <c:f>'G4'!$A$5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'G4'!$B$2:$K$2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'G4'!$B$5:$K$5</c:f>
              <c:numCache>
                <c:formatCode>0.0</c:formatCode>
                <c:ptCount val="10"/>
                <c:pt idx="0">
                  <c:v>58.18731818858808</c:v>
                </c:pt>
                <c:pt idx="1">
                  <c:v>53.380392751229522</c:v>
                </c:pt>
                <c:pt idx="2">
                  <c:v>54.022135836786553</c:v>
                </c:pt>
                <c:pt idx="3">
                  <c:v>56.275422317229591</c:v>
                </c:pt>
                <c:pt idx="4">
                  <c:v>57.70745466193501</c:v>
                </c:pt>
                <c:pt idx="5">
                  <c:v>65.180146556486676</c:v>
                </c:pt>
                <c:pt idx="6">
                  <c:v>70.876817397664965</c:v>
                </c:pt>
                <c:pt idx="7">
                  <c:v>72.989884541685484</c:v>
                </c:pt>
                <c:pt idx="8">
                  <c:v>63.878097942208157</c:v>
                </c:pt>
                <c:pt idx="9">
                  <c:v>69.834681821659856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05-404B-AE8C-88BC9C87D6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4430127"/>
        <c:axId val="394419311"/>
      </c:barChart>
      <c:catAx>
        <c:axId val="39443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4419311"/>
        <c:crosses val="max"/>
        <c:auto val="1"/>
        <c:lblAlgn val="ctr"/>
        <c:lblOffset val="100"/>
        <c:noMultiLvlLbl val="0"/>
      </c:catAx>
      <c:valAx>
        <c:axId val="394419311"/>
        <c:scaling>
          <c:orientation val="maxMin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39443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'G5'!$B$2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'G5'!$B$3:$B$5</c:f>
              <c:numCache>
                <c:formatCode>0.0</c:formatCode>
                <c:ptCount val="3"/>
                <c:pt idx="0">
                  <c:v>18.585653834395732</c:v>
                </c:pt>
                <c:pt idx="1">
                  <c:v>12.850278160551481</c:v>
                </c:pt>
                <c:pt idx="2">
                  <c:v>15.944543512552785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6-4DC5-8F76-D628872EFA3C}"/>
            </c:ext>
          </c:extLst>
        </c:ser>
        <c:ser>
          <c:idx val="1"/>
          <c:order val="1"/>
          <c:tx>
            <c:strRef>
              <c:f>'G5'!$C$2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'G5'!$C$3:$C$5</c:f>
              <c:numCache>
                <c:formatCode>0.0</c:formatCode>
                <c:ptCount val="3"/>
                <c:pt idx="0">
                  <c:v>26.059229740089435</c:v>
                </c:pt>
                <c:pt idx="1">
                  <c:v>12.21847127689948</c:v>
                </c:pt>
                <c:pt idx="2">
                  <c:v>13.965002887948339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6-4DC5-8F76-D628872EFA3C}"/>
            </c:ext>
          </c:extLst>
        </c:ser>
        <c:ser>
          <c:idx val="2"/>
          <c:order val="2"/>
          <c:tx>
            <c:strRef>
              <c:f>'G5'!$D$2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'G5'!$D$3:$D$5</c:f>
              <c:numCache>
                <c:formatCode>0.0</c:formatCode>
                <c:ptCount val="3"/>
                <c:pt idx="0">
                  <c:v>26.467586977873257</c:v>
                </c:pt>
                <c:pt idx="1">
                  <c:v>12.143035346283261</c:v>
                </c:pt>
                <c:pt idx="2">
                  <c:v>13.966907189414124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86-4DC5-8F76-D628872EFA3C}"/>
            </c:ext>
          </c:extLst>
        </c:ser>
        <c:ser>
          <c:idx val="3"/>
          <c:order val="3"/>
          <c:tx>
            <c:strRef>
              <c:f>'G5'!$E$2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'G5'!$E$3:$E$5</c:f>
              <c:numCache>
                <c:formatCode>0.0</c:formatCode>
                <c:ptCount val="3"/>
                <c:pt idx="0">
                  <c:v>24.21609724916544</c:v>
                </c:pt>
                <c:pt idx="1">
                  <c:v>11.932172730525162</c:v>
                </c:pt>
                <c:pt idx="2">
                  <c:v>15.031386803462093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86-4DC5-8F76-D628872EFA3C}"/>
            </c:ext>
          </c:extLst>
        </c:ser>
        <c:ser>
          <c:idx val="4"/>
          <c:order val="4"/>
          <c:tx>
            <c:strRef>
              <c:f>'G5'!$F$2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'G5'!$F$3:$F$5</c:f>
              <c:numCache>
                <c:formatCode>0.0</c:formatCode>
                <c:ptCount val="3"/>
                <c:pt idx="0">
                  <c:v>23.267879546356308</c:v>
                </c:pt>
                <c:pt idx="1">
                  <c:v>14.135773315594188</c:v>
                </c:pt>
                <c:pt idx="2">
                  <c:v>14.040178791855951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86-4DC5-8F76-D628872EFA3C}"/>
            </c:ext>
          </c:extLst>
        </c:ser>
        <c:ser>
          <c:idx val="5"/>
          <c:order val="5"/>
          <c:tx>
            <c:strRef>
              <c:f>'G5'!$G$2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'G5'!$G$3:$G$5</c:f>
              <c:numCache>
                <c:formatCode>0.0</c:formatCode>
                <c:ptCount val="3"/>
                <c:pt idx="0">
                  <c:v>12.988235186079445</c:v>
                </c:pt>
                <c:pt idx="1">
                  <c:v>14.899352509237925</c:v>
                </c:pt>
                <c:pt idx="2">
                  <c:v>15.798523977593668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86-4DC5-8F76-D628872EFA3C}"/>
            </c:ext>
          </c:extLst>
        </c:ser>
        <c:ser>
          <c:idx val="6"/>
          <c:order val="6"/>
          <c:tx>
            <c:strRef>
              <c:f>'G5'!$H$2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'G5'!$H$3:$H$5</c:f>
              <c:numCache>
                <c:formatCode>0.0</c:formatCode>
                <c:ptCount val="3"/>
                <c:pt idx="0">
                  <c:v>4.8461884629399146</c:v>
                </c:pt>
                <c:pt idx="1">
                  <c:v>14.455299997773432</c:v>
                </c:pt>
                <c:pt idx="2">
                  <c:v>17.747881412091424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86-4DC5-8F76-D628872EFA3C}"/>
            </c:ext>
          </c:extLst>
        </c:ser>
        <c:ser>
          <c:idx val="7"/>
          <c:order val="7"/>
          <c:tx>
            <c:strRef>
              <c:f>'G5'!$I$2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'G5'!$I$3:$I$5</c:f>
              <c:numCache>
                <c:formatCode>0.0</c:formatCode>
                <c:ptCount val="3"/>
                <c:pt idx="0">
                  <c:v>6.0511153805572304</c:v>
                </c:pt>
                <c:pt idx="1">
                  <c:v>14.817784038417836</c:v>
                </c:pt>
                <c:pt idx="2">
                  <c:v>17.418047998030652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86-4DC5-8F76-D628872EFA3C}"/>
            </c:ext>
          </c:extLst>
        </c:ser>
        <c:ser>
          <c:idx val="8"/>
          <c:order val="8"/>
          <c:tx>
            <c:strRef>
              <c:f>'G5'!$J$2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'G5'!$J$3:$J$5</c:f>
              <c:numCache>
                <c:formatCode>0.0</c:formatCode>
                <c:ptCount val="3"/>
                <c:pt idx="0">
                  <c:v>14.873292277037436</c:v>
                </c:pt>
                <c:pt idx="1">
                  <c:v>14.443590565954759</c:v>
                </c:pt>
                <c:pt idx="2">
                  <c:v>15.247200415328123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86-4DC5-8F76-D628872EFA3C}"/>
            </c:ext>
          </c:extLst>
        </c:ser>
        <c:ser>
          <c:idx val="9"/>
          <c:order val="9"/>
          <c:tx>
            <c:strRef>
              <c:f>'G5'!$K$2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'G5'!$A$3:$A$5</c:f>
              <c:strCache>
                <c:ptCount val="3"/>
                <c:pt idx="0">
                  <c:v>Indústrias extrativas</c:v>
                </c:pt>
                <c:pt idx="1">
                  <c:v>Comércio e reparação de veículos automotores e motocicletas</c:v>
                </c:pt>
                <c:pt idx="2">
                  <c:v>Administração, defesa, educação e saúde públicas e seguridade social</c:v>
                </c:pt>
              </c:strCache>
            </c:strRef>
          </c:cat>
          <c:val>
            <c:numRef>
              <c:f>'G5'!$K$3:$K$5</c:f>
              <c:numCache>
                <c:formatCode>0.0</c:formatCode>
                <c:ptCount val="3"/>
                <c:pt idx="0">
                  <c:v>9.8909561920581197</c:v>
                </c:pt>
                <c:pt idx="1">
                  <c:v>15.229389257141992</c:v>
                </c:pt>
                <c:pt idx="2">
                  <c:v>16.506746324212628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86-4DC5-8F76-D628872EFA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0346559"/>
        <c:axId val="310349887"/>
      </c:barChart>
      <c:catAx>
        <c:axId val="310346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349887"/>
        <c:crosses val="autoZero"/>
        <c:auto val="1"/>
        <c:lblAlgn val="ctr"/>
        <c:lblOffset val="100"/>
        <c:noMultiLvlLbl val="0"/>
      </c:catAx>
      <c:valAx>
        <c:axId val="31034988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10346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'G6'!$A$3</c:f>
              <c:strCache>
                <c:ptCount val="1"/>
                <c:pt idx="0">
                  <c:v>Remuneração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'G6'!$B$3:$K$3</c:f>
              <c:numCache>
                <c:formatCode>0.0</c:formatCode>
                <c:ptCount val="10"/>
                <c:pt idx="0">
                  <c:v>35.195821408131522</c:v>
                </c:pt>
                <c:pt idx="1">
                  <c:v>31.770452946229856</c:v>
                </c:pt>
                <c:pt idx="2">
                  <c:v>32.705019183781644</c:v>
                </c:pt>
                <c:pt idx="3">
                  <c:v>35.214264710873017</c:v>
                </c:pt>
                <c:pt idx="4">
                  <c:v>34.989202521372654</c:v>
                </c:pt>
                <c:pt idx="5">
                  <c:v>37.698254737723133</c:v>
                </c:pt>
                <c:pt idx="6">
                  <c:v>43.139551339440189</c:v>
                </c:pt>
                <c:pt idx="7">
                  <c:v>42.447962046763813</c:v>
                </c:pt>
                <c:pt idx="8">
                  <c:v>37.620232226894629</c:v>
                </c:pt>
                <c:pt idx="9">
                  <c:v>39.585140753522111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5-4132-A260-F05934627C0A}"/>
            </c:ext>
          </c:extLst>
        </c:ser>
        <c:ser>
          <c:idx val="1"/>
          <c:order val="1"/>
          <c:tx>
            <c:strRef>
              <c:f>'G6'!$A$4</c:f>
              <c:strCache>
                <c:ptCount val="1"/>
                <c:pt idx="0">
                  <c:v>Impostos sobre a produção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'G6'!$B$4:$K$4</c:f>
              <c:numCache>
                <c:formatCode>0.0</c:formatCode>
                <c:ptCount val="10"/>
                <c:pt idx="0">
                  <c:v>19.113775280685626</c:v>
                </c:pt>
                <c:pt idx="1">
                  <c:v>19.55080308679927</c:v>
                </c:pt>
                <c:pt idx="2">
                  <c:v>18.706571328804532</c:v>
                </c:pt>
                <c:pt idx="3">
                  <c:v>17.609595050418157</c:v>
                </c:pt>
                <c:pt idx="4">
                  <c:v>15.693485316968697</c:v>
                </c:pt>
                <c:pt idx="5">
                  <c:v>17.535384546589043</c:v>
                </c:pt>
                <c:pt idx="6">
                  <c:v>16.695286020083802</c:v>
                </c:pt>
                <c:pt idx="7">
                  <c:v>16.960339834030446</c:v>
                </c:pt>
                <c:pt idx="8">
                  <c:v>16.351943392919488</c:v>
                </c:pt>
                <c:pt idx="9">
                  <c:v>17.654973404153942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5-4132-A260-F05934627C0A}"/>
            </c:ext>
          </c:extLst>
        </c:ser>
        <c:ser>
          <c:idx val="2"/>
          <c:order val="2"/>
          <c:tx>
            <c:strRef>
              <c:f>'G6'!$A$5</c:f>
              <c:strCache>
                <c:ptCount val="1"/>
                <c:pt idx="0">
                  <c:v>Excedente Operacional Bruto (EOB) e Rendimento Misto (RM)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'G6'!$B$5:$K$5</c:f>
              <c:numCache>
                <c:formatCode>0.0</c:formatCode>
                <c:ptCount val="10"/>
                <c:pt idx="0">
                  <c:v>45.690403311182855</c:v>
                </c:pt>
                <c:pt idx="1">
                  <c:v>48.678743966970885</c:v>
                </c:pt>
                <c:pt idx="2">
                  <c:v>48.588409487413813</c:v>
                </c:pt>
                <c:pt idx="3">
                  <c:v>47.176140238708825</c:v>
                </c:pt>
                <c:pt idx="4">
                  <c:v>49.317312161658641</c:v>
                </c:pt>
                <c:pt idx="5">
                  <c:v>44.766360715687824</c:v>
                </c:pt>
                <c:pt idx="6">
                  <c:v>40.165162640475998</c:v>
                </c:pt>
                <c:pt idx="7">
                  <c:v>40.591698119205745</c:v>
                </c:pt>
                <c:pt idx="8">
                  <c:v>46.027824380185891</c:v>
                </c:pt>
                <c:pt idx="9">
                  <c:v>42.759885842323946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5-4132-A260-F05934627C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92972032"/>
        <c:axId val="92967040"/>
      </c:barChart>
      <c:catAx>
        <c:axId val="929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967040"/>
        <c:crosses val="autoZero"/>
        <c:auto val="1"/>
        <c:lblAlgn val="ctr"/>
        <c:lblOffset val="100"/>
        <c:noMultiLvlLbl val="0"/>
      </c:catAx>
      <c:valAx>
        <c:axId val="929670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297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'G7'!$B$2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'G7'!$B$3:$B$5</c:f>
              <c:numCache>
                <c:formatCode>0.0</c:formatCode>
                <c:ptCount val="3"/>
                <c:pt idx="0">
                  <c:v>1.8555086480001197</c:v>
                </c:pt>
                <c:pt idx="1">
                  <c:v>2.6052318806127563</c:v>
                </c:pt>
                <c:pt idx="2">
                  <c:v>2.3741938889028082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1-42C4-ADCA-2A6DDC3C38EE}"/>
            </c:ext>
          </c:extLst>
        </c:ser>
        <c:ser>
          <c:idx val="1"/>
          <c:order val="1"/>
          <c:tx>
            <c:strRef>
              <c:f>'G7'!$C$2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'G7'!$C$3:$C$5</c:f>
              <c:numCache>
                <c:formatCode>0.0</c:formatCode>
                <c:ptCount val="3"/>
                <c:pt idx="0">
                  <c:v>1.8231249835757926</c:v>
                </c:pt>
                <c:pt idx="1">
                  <c:v>2.9711765448535701</c:v>
                </c:pt>
                <c:pt idx="2">
                  <c:v>2.8155319500042224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1-42C4-ADCA-2A6DDC3C38EE}"/>
            </c:ext>
          </c:extLst>
        </c:ser>
        <c:ser>
          <c:idx val="2"/>
          <c:order val="2"/>
          <c:tx>
            <c:strRef>
              <c:f>'G7'!$D$2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'G7'!$D$3:$D$5</c:f>
              <c:numCache>
                <c:formatCode>0.0</c:formatCode>
                <c:ptCount val="3"/>
                <c:pt idx="0">
                  <c:v>1.8561784751476456</c:v>
                </c:pt>
                <c:pt idx="1">
                  <c:v>2.8554700167818536</c:v>
                </c:pt>
                <c:pt idx="2">
                  <c:v>2.8524809843593775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1-42C4-ADCA-2A6DDC3C38EE}"/>
            </c:ext>
          </c:extLst>
        </c:ser>
        <c:ser>
          <c:idx val="3"/>
          <c:order val="3"/>
          <c:tx>
            <c:strRef>
              <c:f>'G7'!$E$2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'G7'!$E$3:$E$5</c:f>
              <c:numCache>
                <c:formatCode>0.0</c:formatCode>
                <c:ptCount val="3"/>
                <c:pt idx="0">
                  <c:v>1.7910858363426045</c:v>
                </c:pt>
                <c:pt idx="1">
                  <c:v>2.4944333801270475</c:v>
                </c:pt>
                <c:pt idx="2">
                  <c:v>2.517083039400787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1-42C4-ADCA-2A6DDC3C38EE}"/>
            </c:ext>
          </c:extLst>
        </c:ser>
        <c:ser>
          <c:idx val="4"/>
          <c:order val="4"/>
          <c:tx>
            <c:strRef>
              <c:f>'G7'!$F$2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'G7'!$F$3:$F$5</c:f>
              <c:numCache>
                <c:formatCode>0.0</c:formatCode>
                <c:ptCount val="3"/>
                <c:pt idx="0">
                  <c:v>1.7914038854805094</c:v>
                </c:pt>
                <c:pt idx="1">
                  <c:v>2.3436925841632013</c:v>
                </c:pt>
                <c:pt idx="2">
                  <c:v>2.6449947906855895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91-42C4-ADCA-2A6DDC3C38EE}"/>
            </c:ext>
          </c:extLst>
        </c:ser>
        <c:ser>
          <c:idx val="5"/>
          <c:order val="5"/>
          <c:tx>
            <c:strRef>
              <c:f>'G7'!$G$2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'G7'!$G$3:$G$5</c:f>
              <c:numCache>
                <c:formatCode>0.0</c:formatCode>
                <c:ptCount val="3"/>
                <c:pt idx="0">
                  <c:v>1.6981861560551232</c:v>
                </c:pt>
                <c:pt idx="1">
                  <c:v>2.3479603577435593</c:v>
                </c:pt>
                <c:pt idx="2">
                  <c:v>2.2221526583713835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91-42C4-ADCA-2A6DDC3C38EE}"/>
            </c:ext>
          </c:extLst>
        </c:ser>
        <c:ser>
          <c:idx val="6"/>
          <c:order val="6"/>
          <c:tx>
            <c:strRef>
              <c:f>'G7'!$H$2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'G7'!$H$3:$H$5</c:f>
              <c:numCache>
                <c:formatCode>0.0</c:formatCode>
                <c:ptCount val="3"/>
                <c:pt idx="0">
                  <c:v>1.681971752315337</c:v>
                </c:pt>
                <c:pt idx="1">
                  <c:v>2.0038015261781608</c:v>
                </c:pt>
                <c:pt idx="2">
                  <c:v>1.7166382000309981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91-42C4-ADCA-2A6DDC3C38EE}"/>
            </c:ext>
          </c:extLst>
        </c:ser>
        <c:ser>
          <c:idx val="7"/>
          <c:order val="7"/>
          <c:tx>
            <c:strRef>
              <c:f>'G7'!$I$2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'G7'!$I$3:$I$5</c:f>
              <c:numCache>
                <c:formatCode>0.0</c:formatCode>
                <c:ptCount val="3"/>
                <c:pt idx="0">
                  <c:v>1.6481887450946591</c:v>
                </c:pt>
                <c:pt idx="1">
                  <c:v>1.9557890775085012</c:v>
                </c:pt>
                <c:pt idx="2">
                  <c:v>1.7165784159324724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91-42C4-ADCA-2A6DDC3C38EE}"/>
            </c:ext>
          </c:extLst>
        </c:ser>
        <c:ser>
          <c:idx val="8"/>
          <c:order val="8"/>
          <c:tx>
            <c:strRef>
              <c:f>'G7'!$J$2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'G7'!$J$3:$J$5</c:f>
              <c:numCache>
                <c:formatCode>0.0</c:formatCode>
                <c:ptCount val="3"/>
                <c:pt idx="0">
                  <c:v>1.686881284734687</c:v>
                </c:pt>
                <c:pt idx="1">
                  <c:v>2.0800515625308096</c:v>
                </c:pt>
                <c:pt idx="2">
                  <c:v>2.1965425804099419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91-42C4-ADCA-2A6DDC3C38EE}"/>
            </c:ext>
          </c:extLst>
        </c:ser>
        <c:ser>
          <c:idx val="9"/>
          <c:order val="9"/>
          <c:tx>
            <c:strRef>
              <c:f>'G7'!$K$2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'G7'!$A$3:$A$5</c:f>
              <c:strCache>
                <c:ptCount val="3"/>
                <c:pt idx="0">
                  <c:v>Remuneração</c:v>
                </c:pt>
                <c:pt idx="1">
                  <c:v>Impostos sobre a produção </c:v>
                </c:pt>
                <c:pt idx="2">
                  <c:v>Excedente Operacional Bruto (EOB) e Rendimento Misto (RM)</c:v>
                </c:pt>
              </c:strCache>
            </c:strRef>
          </c:cat>
          <c:val>
            <c:numRef>
              <c:f>'G7'!$K$3:$K$5</c:f>
              <c:numCache>
                <c:formatCode>0.0</c:formatCode>
                <c:ptCount val="3"/>
                <c:pt idx="0">
                  <c:v>1.6896785034973705</c:v>
                </c:pt>
                <c:pt idx="1">
                  <c:v>2.1582500988555182</c:v>
                </c:pt>
                <c:pt idx="2">
                  <c:v>1.9268409055272189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91-42C4-ADCA-2A6DDC3C38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1198384"/>
        <c:axId val="351197968"/>
      </c:barChart>
      <c:catAx>
        <c:axId val="35119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197968"/>
        <c:crosses val="autoZero"/>
        <c:auto val="1"/>
        <c:lblAlgn val="ctr"/>
        <c:lblOffset val="100"/>
        <c:noMultiLvlLbl val="0"/>
      </c:catAx>
      <c:valAx>
        <c:axId val="3511979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511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14287</xdr:rowOff>
    </xdr:from>
    <xdr:to>
      <xdr:col>10</xdr:col>
      <xdr:colOff>117300</xdr:colOff>
      <xdr:row>24</xdr:row>
      <xdr:rowOff>15787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C6F9B5-3087-4E2F-86B0-1D140EE9E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</xdr:rowOff>
    </xdr:from>
    <xdr:to>
      <xdr:col>14</xdr:col>
      <xdr:colOff>384000</xdr:colOff>
      <xdr:row>37</xdr:row>
      <xdr:rowOff>18262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551384-BEFA-4070-8059-24430E4DB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533400</xdr:colOff>
      <xdr:row>5</xdr:row>
      <xdr:rowOff>138112</xdr:rowOff>
    </xdr:from>
    <xdr:to>
      <xdr:col>35</xdr:col>
      <xdr:colOff>65400</xdr:colOff>
      <xdr:row>31</xdr:row>
      <xdr:rowOff>77512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9509EF-31AE-46D5-9BF2-50844F9D5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6</xdr:row>
      <xdr:rowOff>71437</xdr:rowOff>
    </xdr:from>
    <xdr:to>
      <xdr:col>33</xdr:col>
      <xdr:colOff>274950</xdr:colOff>
      <xdr:row>32</xdr:row>
      <xdr:rowOff>10837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158837-61B5-4B0A-85B0-EA6CC6BA9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</xdr:rowOff>
    </xdr:from>
    <xdr:to>
      <xdr:col>2</xdr:col>
      <xdr:colOff>355425</xdr:colOff>
      <xdr:row>58</xdr:row>
      <xdr:rowOff>17287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387134-1428-4BD9-A560-91E122F61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90487</xdr:rowOff>
    </xdr:from>
    <xdr:to>
      <xdr:col>10</xdr:col>
      <xdr:colOff>412575</xdr:colOff>
      <xdr:row>23</xdr:row>
      <xdr:rowOff>91987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52E666-0BA0-4510-A59D-A0361B5BD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5</xdr:row>
      <xdr:rowOff>157162</xdr:rowOff>
    </xdr:from>
    <xdr:to>
      <xdr:col>5</xdr:col>
      <xdr:colOff>217312</xdr:colOff>
      <xdr:row>22</xdr:row>
      <xdr:rowOff>158662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E1E311-BD45-468B-B178-2EC35ACFFA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5</xdr:row>
      <xdr:rowOff>157162</xdr:rowOff>
    </xdr:from>
    <xdr:to>
      <xdr:col>7</xdr:col>
      <xdr:colOff>326850</xdr:colOff>
      <xdr:row>22</xdr:row>
      <xdr:rowOff>158662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B5EB57-0FCB-4DFC-89DB-368151B0A4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3052762</xdr:colOff>
      <xdr:row>6</xdr:row>
      <xdr:rowOff>71437</xdr:rowOff>
    </xdr:from>
    <xdr:to>
      <xdr:col>10</xdr:col>
      <xdr:colOff>379237</xdr:colOff>
      <xdr:row>23</xdr:row>
      <xdr:rowOff>72937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1189EB3-D186-4D67-9DC5-8265EAC02F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04AE-0ED2-466E-8BCD-64D5CFE8B353}">
  <dimension ref="A1:B19"/>
  <sheetViews>
    <sheetView showGridLines="0" tabSelected="1" workbookViewId="0">
      <selection activeCell="A4" sqref="A4"/>
    </sheetView>
  </sheetViews>
  <sheetFormatPr defaultRowHeight="15" x14ac:dyDescent="0.25"/>
  <cols>
    <col min="1" max="1" width="6.85546875" customWidth="1"/>
    <col min="2" max="2" width="129.85546875" bestFit="1" customWidth="1"/>
  </cols>
  <sheetData>
    <row r="1" spans="1:2" ht="17.25" x14ac:dyDescent="0.3">
      <c r="A1" s="101" t="s">
        <v>129</v>
      </c>
    </row>
    <row r="2" spans="1:2" ht="15.75" thickBot="1" x14ac:dyDescent="0.3"/>
    <row r="3" spans="1:2" x14ac:dyDescent="0.25">
      <c r="A3" s="90" t="s">
        <v>127</v>
      </c>
      <c r="B3" s="91" t="s">
        <v>128</v>
      </c>
    </row>
    <row r="4" spans="1:2" x14ac:dyDescent="0.25">
      <c r="A4" s="92" t="s">
        <v>130</v>
      </c>
      <c r="B4" s="97" t="str">
        <f>'01'!$A$1</f>
        <v>Resumo dos resultados do Produto Interno Bruto (PIB) do Espírito Santo,  2010-2019</v>
      </c>
    </row>
    <row r="5" spans="1:2" x14ac:dyDescent="0.25">
      <c r="A5" s="92" t="s">
        <v>131</v>
      </c>
      <c r="B5" s="97" t="str">
        <f>'02'!$A$1</f>
        <v>Produto Interno Bruto (valores correntes R$ milhões) - Brasil, Grandes Regiões e Unidades da Federação - 2010-2019</v>
      </c>
    </row>
    <row r="6" spans="1:2" x14ac:dyDescent="0.25">
      <c r="A6" s="92" t="s">
        <v>132</v>
      </c>
      <c r="B6" s="97" t="str">
        <f>'03'!$A$1</f>
        <v>Participação (%) das Grandes Regiões e Unidades da Federação no Produto Interno Bruto do Brasil - 2010-2019</v>
      </c>
    </row>
    <row r="7" spans="1:2" x14ac:dyDescent="0.25">
      <c r="A7" s="92" t="s">
        <v>133</v>
      </c>
      <c r="B7" s="97" t="str">
        <f>'04'!$A$1</f>
        <v>Série encadeada do volume do Produto Interno Bruto (base:2010 = 100), segundo Brasil, Grandes Regiões e Unidades da Federação - 2010-2019</v>
      </c>
    </row>
    <row r="8" spans="1:2" x14ac:dyDescent="0.25">
      <c r="A8" s="92" t="s">
        <v>134</v>
      </c>
      <c r="B8" s="97" t="str">
        <f>'05'!$A$1</f>
        <v>Variação (%) real do Produto Interno Bruto, segundo Brasil, Grandes Regiões e Unidades da Federação - 2010-2019</v>
      </c>
    </row>
    <row r="9" spans="1:2" x14ac:dyDescent="0.25">
      <c r="A9" s="92" t="s">
        <v>135</v>
      </c>
      <c r="B9" s="97" t="str">
        <f>'06'!$A$1</f>
        <v>Valor adicionado bruto (R$ milhões), segundo Brasil, Grandes Regiões e Unidades da federação - 2010-2019</v>
      </c>
    </row>
    <row r="10" spans="1:2" x14ac:dyDescent="0.25">
      <c r="A10" s="92" t="s">
        <v>136</v>
      </c>
      <c r="B10" s="97" t="str">
        <f>'07'!$A$1</f>
        <v>Produto Interno Bruto per capita do Brasil, segundo as Grandes Regiões e Unidades da Federação, 2010 - 2019</v>
      </c>
    </row>
    <row r="11" spans="1:2" x14ac:dyDescent="0.25">
      <c r="A11" s="92" t="s">
        <v>137</v>
      </c>
      <c r="B11" s="97" t="str">
        <f>'08'!$A$1</f>
        <v>Série encadeada do volume do valor adicionado bruto do Espírito Santo, por atividades econômicas - 2010-2019</v>
      </c>
    </row>
    <row r="12" spans="1:2" x14ac:dyDescent="0.25">
      <c r="A12" s="92" t="s">
        <v>138</v>
      </c>
      <c r="B12" s="97" t="str">
        <f>'09'!$A$1</f>
        <v>Variação real (%) do valor adicionado bruto do Espírito Santo, por Atividade Econômica,  2011-2019</v>
      </c>
    </row>
    <row r="13" spans="1:2" x14ac:dyDescent="0.25">
      <c r="A13" s="92" t="s">
        <v>139</v>
      </c>
      <c r="B13" s="97" t="str">
        <f>'10'!$A$1</f>
        <v>Participação (%) das atividades do Espírito Santo no valor adicionado bruto das atividades econômicas do Brasil - 2010-2019</v>
      </c>
    </row>
    <row r="14" spans="1:2" x14ac:dyDescent="0.25">
      <c r="A14" s="92" t="s">
        <v>140</v>
      </c>
      <c r="B14" s="97" t="str">
        <f>'11'!$A$1</f>
        <v>Participação (%) das atividades econômicas no Valor Adicionado Bruto do Espírito Santo,  2010-2019</v>
      </c>
    </row>
    <row r="15" spans="1:2" x14ac:dyDescent="0.25">
      <c r="A15" s="92" t="s">
        <v>141</v>
      </c>
      <c r="B15" s="97" t="str">
        <f>'12'!$A$1</f>
        <v>Componentes do PIB sob a ótica da renda</v>
      </c>
    </row>
    <row r="16" spans="1:2" x14ac:dyDescent="0.25">
      <c r="A16" s="92" t="s">
        <v>142</v>
      </c>
      <c r="B16" s="97" t="str">
        <f>'13'!$A$1</f>
        <v>Participação (%) dos componentes do PIB sobre o PIB do Espírito Santo, 2010-2019</v>
      </c>
    </row>
    <row r="17" spans="1:2" ht="15.75" thickBot="1" x14ac:dyDescent="0.3">
      <c r="A17" s="93" t="s">
        <v>143</v>
      </c>
      <c r="B17" s="98" t="str">
        <f>'14'!$A$1</f>
        <v>Participação (%) dos componente do PIB do Espírito Santo sobre os componentes do PIB Brasil, 2010-2019</v>
      </c>
    </row>
    <row r="18" spans="1:2" x14ac:dyDescent="0.25">
      <c r="A18" s="76"/>
    </row>
    <row r="19" spans="1:2" x14ac:dyDescent="0.25">
      <c r="A19" s="76"/>
    </row>
  </sheetData>
  <hyperlinks>
    <hyperlink ref="B4" location="'01'!A1" display="'01'!A1" xr:uid="{03CA6795-A73C-4128-A415-0154BD886937}"/>
    <hyperlink ref="B5" location="'02'!A1" display="'02'!A1" xr:uid="{C5702CF1-3196-44B5-AE55-5F1B17BC3B26}"/>
    <hyperlink ref="B6" location="'03'!A1" display="'03'!A1" xr:uid="{088947B6-3924-49E3-BCA3-E71F497BCF69}"/>
    <hyperlink ref="B7" location="'04'!A1" display="'04'!A1" xr:uid="{4964E0AE-B356-4178-BAB3-5A8374712A6F}"/>
    <hyperlink ref="B8" location="'05'!A1" display="'05'!A1" xr:uid="{B48D899D-0DC0-4F92-8F6A-B9892EA162FD}"/>
    <hyperlink ref="B9" location="'06'!A1" display="'06'!A1" xr:uid="{C6E1AD54-6D97-4157-9560-AC00F0FD83C2}"/>
    <hyperlink ref="B10" location="'07'!A1" display="'07'!A1" xr:uid="{54CED000-0F47-4CCB-89DB-BCEBE0FECA06}"/>
    <hyperlink ref="B11" location="'08'!A1" display="'08'!A1" xr:uid="{7C358F02-1B88-408B-81DE-00BB44F0A0FB}"/>
    <hyperlink ref="B12" location="'09'!A1" display="'09'!A1" xr:uid="{ADA61D35-D18C-4615-8ECA-8EFC91126CFF}"/>
    <hyperlink ref="B13" location="'10'!A1" display="'10'!A1" xr:uid="{14AF8D85-605E-49F5-9FDA-E6C72688D72E}"/>
    <hyperlink ref="B14" location="'11'!A1" display="'11'!A1" xr:uid="{609D2B99-4708-40A3-8E42-AB0E7618ACE1}"/>
    <hyperlink ref="B15" location="'12'!A1" display="'12'!A1" xr:uid="{10A666CD-C5FF-4D7E-BFEB-1EB66AAC5B56}"/>
    <hyperlink ref="B16" location="'13'!A1" display="'13'!A1" xr:uid="{74156EA8-48A5-4E55-A5A1-E2E555D8D45E}"/>
    <hyperlink ref="B17" location="'14'!A1" display="'14'!A1" xr:uid="{B51EA402-FC78-4EB5-B076-C4827DFC42F8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B54CF-DEAC-4993-A30D-10FFB9A20F3B}">
  <dimension ref="A1:L24"/>
  <sheetViews>
    <sheetView showGridLines="0" workbookViewId="0"/>
  </sheetViews>
  <sheetFormatPr defaultRowHeight="15" x14ac:dyDescent="0.25"/>
  <cols>
    <col min="1" max="1" width="82.7109375" bestFit="1" customWidth="1"/>
  </cols>
  <sheetData>
    <row r="1" spans="1:12" ht="17.25" x14ac:dyDescent="0.3">
      <c r="A1" s="29" t="s">
        <v>151</v>
      </c>
    </row>
    <row r="3" spans="1:12" x14ac:dyDescent="0.25">
      <c r="A3" s="26" t="s">
        <v>110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2" x14ac:dyDescent="0.25">
      <c r="A4" s="85" t="s">
        <v>36</v>
      </c>
      <c r="B4" s="86"/>
      <c r="C4" s="86">
        <f>('08'!C4/'08'!B4-1)*100</f>
        <v>8.0834418520170814</v>
      </c>
      <c r="D4" s="86">
        <f>('08'!D4/'08'!C4-1)*100</f>
        <v>-0.40807410930479016</v>
      </c>
      <c r="E4" s="86">
        <f>('08'!E4/'08'!D4-1)*100</f>
        <v>4.3171295689981015E-2</v>
      </c>
      <c r="F4" s="86">
        <f>('08'!F4/'08'!E4-1)*100</f>
        <v>3.8872951550107393</v>
      </c>
      <c r="G4" s="86">
        <f>('08'!G4/'08'!F4-1)*100</f>
        <v>-1.8102293187693075</v>
      </c>
      <c r="H4" s="86">
        <f>('08'!H4/'08'!G4-1)*100</f>
        <v>-4.7183267876475092</v>
      </c>
      <c r="I4" s="86">
        <f>('08'!I4/'08'!H4-1)*100</f>
        <v>0.38272888636925462</v>
      </c>
      <c r="J4" s="86">
        <f>('08'!J4/'08'!I4-1)*100</f>
        <v>2.9481831325854024</v>
      </c>
      <c r="K4" s="86">
        <f>('08'!K4/'08'!J4-1)*100</f>
        <v>-4.2399460915267806</v>
      </c>
      <c r="L4" s="2"/>
    </row>
    <row r="5" spans="1:12" x14ac:dyDescent="0.25">
      <c r="A5" s="87" t="s">
        <v>37</v>
      </c>
      <c r="B5" s="88"/>
      <c r="C5" s="88">
        <f>('08'!C5/'08'!B5-1)*100</f>
        <v>4.0610382809094459</v>
      </c>
      <c r="D5" s="88">
        <f>('08'!D5/'08'!C5-1)*100</f>
        <v>6.3045253121577494</v>
      </c>
      <c r="E5" s="88">
        <f>('08'!E5/'08'!D5-1)*100</f>
        <v>-6.2916753000164194</v>
      </c>
      <c r="F5" s="88">
        <f>('08'!F5/'08'!E5-1)*100</f>
        <v>9.4572734557210492</v>
      </c>
      <c r="G5" s="88">
        <f>('08'!G5/'08'!F5-1)*100</f>
        <v>-14.750721884561102</v>
      </c>
      <c r="H5" s="88">
        <f>('08'!H5/'08'!G5-1)*100</f>
        <v>-8.8594072234406305</v>
      </c>
      <c r="I5" s="88">
        <f>('08'!I5/'08'!H5-1)*100</f>
        <v>15.739424888192776</v>
      </c>
      <c r="J5" s="88">
        <f>('08'!J5/'08'!I5-1)*100</f>
        <v>36.458226103539971</v>
      </c>
      <c r="K5" s="88">
        <f>('08'!K5/'08'!J5-1)*100</f>
        <v>-4.4470301127306762</v>
      </c>
      <c r="L5" s="3"/>
    </row>
    <row r="6" spans="1:12" x14ac:dyDescent="0.25">
      <c r="A6" s="89" t="s">
        <v>38</v>
      </c>
      <c r="B6" s="88"/>
      <c r="C6" s="88">
        <f>('08'!C6/'08'!B6-1)*100</f>
        <v>-0.48834675616753476</v>
      </c>
      <c r="D6" s="88">
        <f>('08'!D6/'08'!C6-1)*100</f>
        <v>7.4651828530576392</v>
      </c>
      <c r="E6" s="88">
        <f>('08'!E6/'08'!D6-1)*100</f>
        <v>4.4418303840995765</v>
      </c>
      <c r="F6" s="88">
        <f>('08'!F6/'08'!E6-1)*100</f>
        <v>11.999465596652126</v>
      </c>
      <c r="G6" s="88">
        <f>('08'!G6/'08'!F6-1)*100</f>
        <v>-2.6709039728226247</v>
      </c>
      <c r="H6" s="88">
        <f>('08'!H6/'08'!G6-1)*100</f>
        <v>-10.803303802485409</v>
      </c>
      <c r="I6" s="88">
        <f>('08'!I6/'08'!H6-1)*100</f>
        <v>5.983845516447106</v>
      </c>
      <c r="J6" s="88">
        <f>('08'!J6/'08'!I6-1)*100</f>
        <v>6.234140687253209</v>
      </c>
      <c r="K6" s="88">
        <f>('08'!K6/'08'!J6-1)*100</f>
        <v>0.39989710392565048</v>
      </c>
      <c r="L6" s="3"/>
    </row>
    <row r="7" spans="1:12" x14ac:dyDescent="0.25">
      <c r="A7" s="87" t="s">
        <v>39</v>
      </c>
      <c r="B7" s="88"/>
      <c r="C7" s="88">
        <f>('08'!C7/'08'!B7-1)*100</f>
        <v>17.545449414083492</v>
      </c>
      <c r="D7" s="88">
        <f>('08'!D7/'08'!C7-1)*100</f>
        <v>-4.0093084979021203</v>
      </c>
      <c r="E7" s="88">
        <f>('08'!E7/'08'!D7-1)*100</f>
        <v>26.560027564099475</v>
      </c>
      <c r="F7" s="88">
        <f>('08'!F7/'08'!E7-1)*100</f>
        <v>22.680338078480421</v>
      </c>
      <c r="G7" s="88">
        <f>('08'!G7/'08'!F7-1)*100</f>
        <v>-2.1342686384788756</v>
      </c>
      <c r="H7" s="88">
        <f>('08'!H7/'08'!G7-1)*100</f>
        <v>1.6203710688539541</v>
      </c>
      <c r="I7" s="88">
        <f>('08'!I7/'08'!H7-1)*100</f>
        <v>-8.1486666662067506</v>
      </c>
      <c r="J7" s="88">
        <f>('08'!J7/'08'!I7-1)*100</f>
        <v>1.3800458624332768</v>
      </c>
      <c r="K7" s="88">
        <f>('08'!K7/'08'!J7-1)*100</f>
        <v>-2.2906587708362958</v>
      </c>
      <c r="L7" s="3"/>
    </row>
    <row r="8" spans="1:12" x14ac:dyDescent="0.25">
      <c r="A8" s="89" t="s">
        <v>40</v>
      </c>
      <c r="B8" s="88"/>
      <c r="C8" s="88">
        <f>('08'!C8/'08'!B8-1)*100</f>
        <v>25.65202744325612</v>
      </c>
      <c r="D8" s="88">
        <f>('08'!D8/'08'!C8-1)*100</f>
        <v>-4.5270872459959861</v>
      </c>
      <c r="E8" s="88">
        <f>('08'!E8/'08'!D8-1)*100</f>
        <v>-2.0004476416164318</v>
      </c>
      <c r="F8" s="88">
        <f>('08'!F8/'08'!E8-1)*100</f>
        <v>16.099921483117807</v>
      </c>
      <c r="G8" s="88">
        <f>('08'!G8/'08'!F8-1)*100</f>
        <v>5.2836395524472168</v>
      </c>
      <c r="H8" s="88">
        <f>('08'!H8/'08'!G8-1)*100</f>
        <v>-6.2186799869571878</v>
      </c>
      <c r="I8" s="88">
        <f>('08'!I8/'08'!H8-1)*100</f>
        <v>-3.1642070593997595</v>
      </c>
      <c r="J8" s="88">
        <f>('08'!J8/'08'!I8-1)*100</f>
        <v>-12.723659467645687</v>
      </c>
      <c r="K8" s="88">
        <f>('08'!K8/'08'!J8-1)*100</f>
        <v>-29.647964525212444</v>
      </c>
      <c r="L8" s="3"/>
    </row>
    <row r="9" spans="1:12" x14ac:dyDescent="0.25">
      <c r="A9" s="87" t="s">
        <v>41</v>
      </c>
      <c r="B9" s="88"/>
      <c r="C9" s="88">
        <f>('08'!C9/'08'!B9-1)*100</f>
        <v>-3.8545002758853975</v>
      </c>
      <c r="D9" s="88">
        <f>('08'!D9/'08'!C9-1)*100</f>
        <v>-12.977983007748861</v>
      </c>
      <c r="E9" s="88">
        <f>('08'!E9/'08'!D9-1)*100</f>
        <v>-2.4997770712915646</v>
      </c>
      <c r="F9" s="88">
        <f>('08'!F9/'08'!E9-1)*100</f>
        <v>-3.3014956446415833</v>
      </c>
      <c r="G9" s="88">
        <f>('08'!G9/'08'!F9-1)*100</f>
        <v>4.1078966992009969</v>
      </c>
      <c r="H9" s="88">
        <f>('08'!H9/'08'!G9-1)*100</f>
        <v>-2.1026516507940629</v>
      </c>
      <c r="I9" s="88">
        <f>('08'!I9/'08'!H9-1)*100</f>
        <v>3.4470508677234779</v>
      </c>
      <c r="J9" s="88">
        <f>('08'!J9/'08'!I9-1)*100</f>
        <v>-4.3265936151732802</v>
      </c>
      <c r="K9" s="88">
        <f>('08'!K9/'08'!J9-1)*100</f>
        <v>-8.8287508462781545</v>
      </c>
      <c r="L9" s="3"/>
    </row>
    <row r="10" spans="1:12" x14ac:dyDescent="0.25">
      <c r="A10" s="89" t="s">
        <v>42</v>
      </c>
      <c r="B10" s="88"/>
      <c r="C10" s="88">
        <f>('08'!C10/'08'!B10-1)*100</f>
        <v>6.5344646522233818</v>
      </c>
      <c r="D10" s="88">
        <f>('08'!D10/'08'!C10-1)*100</f>
        <v>0.12874229397343839</v>
      </c>
      <c r="E10" s="88">
        <f>('08'!E10/'08'!D10-1)*100</f>
        <v>2.8930880893477395</v>
      </c>
      <c r="F10" s="88">
        <f>('08'!F10/'08'!E10-1)*100</f>
        <v>1.2774447361590724</v>
      </c>
      <c r="G10" s="88">
        <f>('08'!G10/'08'!F10-1)*100</f>
        <v>-0.47486610802092155</v>
      </c>
      <c r="H10" s="88">
        <f>('08'!H10/'08'!G10-1)*100</f>
        <v>-1.3009882062211986</v>
      </c>
      <c r="I10" s="88">
        <f>('08'!I10/'08'!H10-1)*100</f>
        <v>-2.4801571932467792</v>
      </c>
      <c r="J10" s="88">
        <f>('08'!J10/'08'!I10-1)*100</f>
        <v>6.8280445831875536</v>
      </c>
      <c r="K10" s="88">
        <f>('08'!K10/'08'!J10-1)*100</f>
        <v>0.42887929603538932</v>
      </c>
      <c r="L10" s="3"/>
    </row>
    <row r="11" spans="1:12" x14ac:dyDescent="0.25">
      <c r="A11" s="87" t="s">
        <v>43</v>
      </c>
      <c r="B11" s="88"/>
      <c r="C11" s="88">
        <f>('08'!C11/'08'!B11-1)*100</f>
        <v>4.537572601733042</v>
      </c>
      <c r="D11" s="88">
        <f>('08'!D11/'08'!C11-1)*100</f>
        <v>2.4365942051512546</v>
      </c>
      <c r="E11" s="88">
        <f>('08'!E11/'08'!D11-1)*100</f>
        <v>-0.50753951552853227</v>
      </c>
      <c r="F11" s="88">
        <f>('08'!F11/'08'!E11-1)*100</f>
        <v>-3.7588209763983693</v>
      </c>
      <c r="G11" s="88">
        <f>('08'!G11/'08'!F11-1)*100</f>
        <v>-9.8308134284746949</v>
      </c>
      <c r="H11" s="88">
        <f>('08'!H11/'08'!G11-1)*100</f>
        <v>-9.6622916573813615</v>
      </c>
      <c r="I11" s="88">
        <f>('08'!I11/'08'!H11-1)*100</f>
        <v>-5.2730692992422608</v>
      </c>
      <c r="J11" s="88">
        <f>('08'!J11/'08'!I11-1)*100</f>
        <v>-1.3239534394344887</v>
      </c>
      <c r="K11" s="88">
        <f>('08'!K11/'08'!J11-1)*100</f>
        <v>6.615870984479244</v>
      </c>
      <c r="L11" s="3"/>
    </row>
    <row r="12" spans="1:12" x14ac:dyDescent="0.25">
      <c r="A12" s="89" t="s">
        <v>44</v>
      </c>
      <c r="B12" s="88"/>
      <c r="C12" s="88">
        <f>('08'!C12/'08'!B12-1)*100</f>
        <v>9.3773963286706508</v>
      </c>
      <c r="D12" s="88">
        <f>('08'!D12/'08'!C12-1)*100</f>
        <v>-0.12570412819176147</v>
      </c>
      <c r="E12" s="88">
        <f>('08'!E12/'08'!D12-1)*100</f>
        <v>-3.2316599484790154</v>
      </c>
      <c r="F12" s="88">
        <f>('08'!F12/'08'!E12-1)*100</f>
        <v>-2.2308955113029882</v>
      </c>
      <c r="G12" s="88">
        <f>('08'!G12/'08'!F12-1)*100</f>
        <v>-11.782897077665089</v>
      </c>
      <c r="H12" s="88">
        <f>('08'!H12/'08'!G12-1)*100</f>
        <v>-10.047886681870366</v>
      </c>
      <c r="I12" s="88">
        <f>('08'!I12/'08'!H12-1)*100</f>
        <v>-3.7936981071123643</v>
      </c>
      <c r="J12" s="88">
        <f>('08'!J12/'08'!I12-1)*100</f>
        <v>7.5876198352825996</v>
      </c>
      <c r="K12" s="88">
        <f>('08'!K12/'08'!J12-1)*100</f>
        <v>2.1508994154537664</v>
      </c>
      <c r="L12" s="3"/>
    </row>
    <row r="13" spans="1:12" x14ac:dyDescent="0.25">
      <c r="A13" s="87" t="s">
        <v>45</v>
      </c>
      <c r="B13" s="88"/>
      <c r="C13" s="88">
        <f>('08'!C13/'08'!B13-1)*100</f>
        <v>10.086953243590235</v>
      </c>
      <c r="D13" s="88">
        <f>('08'!D13/'08'!C13-1)*100</f>
        <v>-2.8730175374802935</v>
      </c>
      <c r="E13" s="88">
        <f>('08'!E13/'08'!D13-1)*100</f>
        <v>3.7605318670895782</v>
      </c>
      <c r="F13" s="88">
        <f>('08'!F13/'08'!E13-1)*100</f>
        <v>0.60095121144201347</v>
      </c>
      <c r="G13" s="88">
        <f>('08'!G13/'08'!F13-1)*100</f>
        <v>-5.9278898143918068</v>
      </c>
      <c r="H13" s="88">
        <f>('08'!H13/'08'!G13-1)*100</f>
        <v>-9.0346353992730162</v>
      </c>
      <c r="I13" s="88">
        <f>('08'!I13/'08'!H13-1)*100</f>
        <v>1.3599745595086921</v>
      </c>
      <c r="J13" s="88">
        <f>('08'!J13/'08'!I13-1)*100</f>
        <v>7.1315038119334151</v>
      </c>
      <c r="K13" s="88">
        <f>('08'!K13/'08'!J13-1)*100</f>
        <v>-3.8120629775542203</v>
      </c>
      <c r="L13" s="3"/>
    </row>
    <row r="14" spans="1:12" x14ac:dyDescent="0.25">
      <c r="A14" s="89" t="s">
        <v>46</v>
      </c>
      <c r="B14" s="88"/>
      <c r="C14" s="88">
        <f>('08'!C14/'08'!B14-1)*100</f>
        <v>3.6574953873353744</v>
      </c>
      <c r="D14" s="88">
        <f>('08'!D14/'08'!C14-1)*100</f>
        <v>4.5493424283529205</v>
      </c>
      <c r="E14" s="88">
        <f>('08'!E14/'08'!D14-1)*100</f>
        <v>-1.8438550727856384</v>
      </c>
      <c r="F14" s="88">
        <f>('08'!F14/'08'!E14-1)*100</f>
        <v>0.75671239561601045</v>
      </c>
      <c r="G14" s="88">
        <f>('08'!G14/'08'!F14-1)*100</f>
        <v>-8.2478574925457409</v>
      </c>
      <c r="H14" s="88">
        <f>('08'!H14/'08'!G14-1)*100</f>
        <v>-5.1329841251349322</v>
      </c>
      <c r="I14" s="88">
        <f>('08'!I14/'08'!H14-1)*100</f>
        <v>1.8839526192713674</v>
      </c>
      <c r="J14" s="88">
        <f>('08'!J14/'08'!I14-1)*100</f>
        <v>5.1781922935138613</v>
      </c>
      <c r="K14" s="88">
        <f>('08'!K14/'08'!J14-1)*100</f>
        <v>6.5516749048514011</v>
      </c>
      <c r="L14" s="3"/>
    </row>
    <row r="15" spans="1:12" x14ac:dyDescent="0.25">
      <c r="A15" s="87" t="s">
        <v>47</v>
      </c>
      <c r="B15" s="88"/>
      <c r="C15" s="88">
        <f>('08'!C15/'08'!B15-1)*100</f>
        <v>4.4817230028484811</v>
      </c>
      <c r="D15" s="88">
        <f>('08'!D15/'08'!C15-1)*100</f>
        <v>12.969573792525523</v>
      </c>
      <c r="E15" s="88">
        <f>('08'!E15/'08'!D15-1)*100</f>
        <v>3.9383659440359597</v>
      </c>
      <c r="F15" s="88">
        <f>('08'!F15/'08'!E15-1)*100</f>
        <v>0.60298862146663801</v>
      </c>
      <c r="G15" s="88">
        <f>('08'!G15/'08'!F15-1)*100</f>
        <v>-2.7226407591838031</v>
      </c>
      <c r="H15" s="88">
        <f>('08'!H15/'08'!G15-1)*100</f>
        <v>-5.2133553417080147</v>
      </c>
      <c r="I15" s="88">
        <f>('08'!I15/'08'!H15-1)*100</f>
        <v>9.4307232945148876</v>
      </c>
      <c r="J15" s="88">
        <f>('08'!J15/'08'!I15-1)*100</f>
        <v>-2.9504494993159991</v>
      </c>
      <c r="K15" s="88">
        <f>('08'!K15/'08'!J15-1)*100</f>
        <v>-1.7463028822464199</v>
      </c>
      <c r="L15" s="3"/>
    </row>
    <row r="16" spans="1:12" x14ac:dyDescent="0.25">
      <c r="A16" s="89" t="s">
        <v>48</v>
      </c>
      <c r="B16" s="88"/>
      <c r="C16" s="88">
        <f>('08'!C16/'08'!B16-1)*100</f>
        <v>3.7011399832196812</v>
      </c>
      <c r="D16" s="88">
        <f>('08'!D16/'08'!C16-1)*100</f>
        <v>8.0537287343260608</v>
      </c>
      <c r="E16" s="88">
        <f>('08'!E16/'08'!D16-1)*100</f>
        <v>4.2622745640600312</v>
      </c>
      <c r="F16" s="88">
        <f>('08'!F16/'08'!E16-1)*100</f>
        <v>2.1655226570489905</v>
      </c>
      <c r="G16" s="88">
        <f>('08'!G16/'08'!F16-1)*100</f>
        <v>-2.207226424610953</v>
      </c>
      <c r="H16" s="88">
        <f>('08'!H16/'08'!G16-1)*100</f>
        <v>-9.4904719907618063E-2</v>
      </c>
      <c r="I16" s="88">
        <f>('08'!I16/'08'!H16-1)*100</f>
        <v>3.5222011650204443E-2</v>
      </c>
      <c r="J16" s="88">
        <f>('08'!J16/'08'!I16-1)*100</f>
        <v>4.6743292508747203</v>
      </c>
      <c r="K16" s="88">
        <f>('08'!K16/'08'!J16-1)*100</f>
        <v>3.6450863683555657</v>
      </c>
      <c r="L16" s="3"/>
    </row>
    <row r="17" spans="1:12" x14ac:dyDescent="0.25">
      <c r="A17" s="87" t="s">
        <v>49</v>
      </c>
      <c r="B17" s="88"/>
      <c r="C17" s="88">
        <f>('08'!C17/'08'!B17-1)*100</f>
        <v>1.4077004978792829</v>
      </c>
      <c r="D17" s="88">
        <f>('08'!D17/'08'!C17-1)*100</f>
        <v>6.3171356046750837</v>
      </c>
      <c r="E17" s="88">
        <f>('08'!E17/'08'!D17-1)*100</f>
        <v>10.136323426781901</v>
      </c>
      <c r="F17" s="88">
        <f>('08'!F17/'08'!E17-1)*100</f>
        <v>-1.0307110062865998</v>
      </c>
      <c r="G17" s="88">
        <f>('08'!G17/'08'!F17-1)*100</f>
        <v>1.1300532578024214</v>
      </c>
      <c r="H17" s="88">
        <f>('08'!H17/'08'!G17-1)*100</f>
        <v>-2.24680431904688</v>
      </c>
      <c r="I17" s="88">
        <f>('08'!I17/'08'!H17-1)*100</f>
        <v>0.86839069183799467</v>
      </c>
      <c r="J17" s="88">
        <f>('08'!J17/'08'!I17-1)*100</f>
        <v>4.519532602303955</v>
      </c>
      <c r="K17" s="88">
        <f>('08'!K17/'08'!J17-1)*100</f>
        <v>2.9879287621934703</v>
      </c>
      <c r="L17" s="3"/>
    </row>
    <row r="18" spans="1:12" x14ac:dyDescent="0.25">
      <c r="A18" s="89" t="s">
        <v>50</v>
      </c>
      <c r="B18" s="88"/>
      <c r="C18" s="88">
        <f>('08'!C18/'08'!B18-1)*100</f>
        <v>9.5416448182672475</v>
      </c>
      <c r="D18" s="88">
        <f>('08'!D18/'08'!C18-1)*100</f>
        <v>8.353728746342215</v>
      </c>
      <c r="E18" s="88">
        <f>('08'!E18/'08'!D18-1)*100</f>
        <v>2.2716012370443295</v>
      </c>
      <c r="F18" s="88">
        <f>('08'!F18/'08'!E18-1)*100</f>
        <v>-1.1592526295085448</v>
      </c>
      <c r="G18" s="88">
        <f>('08'!G18/'08'!F18-1)*100</f>
        <v>-6.4618702175442184</v>
      </c>
      <c r="H18" s="88">
        <f>('08'!H18/'08'!G18-1)*100</f>
        <v>-6.7614107675024959</v>
      </c>
      <c r="I18" s="88">
        <f>('08'!I18/'08'!H18-1)*100</f>
        <v>-5.3317250432682872E-2</v>
      </c>
      <c r="J18" s="88">
        <f>('08'!J18/'08'!I18-1)*100</f>
        <v>3.1492254201832104</v>
      </c>
      <c r="K18" s="88">
        <f>('08'!K18/'08'!J18-1)*100</f>
        <v>4.1211651784601955</v>
      </c>
      <c r="L18" s="3"/>
    </row>
    <row r="19" spans="1:12" x14ac:dyDescent="0.25">
      <c r="A19" s="87" t="s">
        <v>51</v>
      </c>
      <c r="B19" s="88"/>
      <c r="C19" s="88">
        <f>('08'!C19/'08'!B19-1)*100</f>
        <v>2.8192268525256026</v>
      </c>
      <c r="D19" s="88">
        <f>('08'!D19/'08'!C19-1)*100</f>
        <v>2.089897652170003</v>
      </c>
      <c r="E19" s="88">
        <f>('08'!E19/'08'!D19-1)*100</f>
        <v>2.7242792516495751</v>
      </c>
      <c r="F19" s="88">
        <f>('08'!F19/'08'!E19-1)*100</f>
        <v>0.6079482902350053</v>
      </c>
      <c r="G19" s="88">
        <f>('08'!G19/'08'!F19-1)*100</f>
        <v>0.36328551315183422</v>
      </c>
      <c r="H19" s="88">
        <f>('08'!H19/'08'!G19-1)*100</f>
        <v>1.0542880099578822</v>
      </c>
      <c r="I19" s="88">
        <f>('08'!I19/'08'!H19-1)*100</f>
        <v>-0.71437698953872308</v>
      </c>
      <c r="J19" s="88">
        <f>('08'!J19/'08'!I19-1)*100</f>
        <v>-8.0717093725346523E-2</v>
      </c>
      <c r="K19" s="88">
        <f>('08'!K19/'08'!J19-1)*100</f>
        <v>0.37809728751965199</v>
      </c>
      <c r="L19" s="3"/>
    </row>
    <row r="20" spans="1:12" x14ac:dyDescent="0.25">
      <c r="A20" s="89" t="s">
        <v>52</v>
      </c>
      <c r="B20" s="88"/>
      <c r="C20" s="88">
        <f>('08'!C20/'08'!B20-1)*100</f>
        <v>4.5980530745967974</v>
      </c>
      <c r="D20" s="88">
        <f>('08'!D20/'08'!C20-1)*100</f>
        <v>3.6781913047784665</v>
      </c>
      <c r="E20" s="88">
        <f>('08'!E20/'08'!D20-1)*100</f>
        <v>-0.29926890835512143</v>
      </c>
      <c r="F20" s="88">
        <f>('08'!F20/'08'!E20-1)*100</f>
        <v>7.8371374771738278</v>
      </c>
      <c r="G20" s="88">
        <f>('08'!G20/'08'!F20-1)*100</f>
        <v>1.5871203470650741</v>
      </c>
      <c r="H20" s="88">
        <f>('08'!H20/'08'!G20-1)*100</f>
        <v>2.5423882135048315</v>
      </c>
      <c r="I20" s="88">
        <f>('08'!I20/'08'!H20-1)*100</f>
        <v>-1.3099389681264562</v>
      </c>
      <c r="J20" s="88">
        <f>('08'!J20/'08'!I20-1)*100</f>
        <v>2.6162102485346894</v>
      </c>
      <c r="K20" s="88">
        <f>('08'!K20/'08'!J20-1)*100</f>
        <v>-0.24902670934994209</v>
      </c>
      <c r="L20" s="3"/>
    </row>
    <row r="21" spans="1:12" x14ac:dyDescent="0.25">
      <c r="A21" s="87" t="s">
        <v>53</v>
      </c>
      <c r="B21" s="88"/>
      <c r="C21" s="88">
        <f>('08'!C21/'08'!B21-1)*100</f>
        <v>0.99783554509302874</v>
      </c>
      <c r="D21" s="88">
        <f>('08'!D21/'08'!C21-1)*100</f>
        <v>4.8212953130646108</v>
      </c>
      <c r="E21" s="88">
        <f>('08'!E21/'08'!D21-1)*100</f>
        <v>-4.4188553372653594</v>
      </c>
      <c r="F21" s="88">
        <f>('08'!F21/'08'!E21-1)*100</f>
        <v>2.5095626516661085</v>
      </c>
      <c r="G21" s="88">
        <f>('08'!G21/'08'!F21-1)*100</f>
        <v>-7.0076131434815618</v>
      </c>
      <c r="H21" s="88">
        <f>('08'!H21/'08'!G21-1)*100</f>
        <v>-9.4857903913969981</v>
      </c>
      <c r="I21" s="88">
        <f>('08'!I21/'08'!H21-1)*100</f>
        <v>2.1414472614080582</v>
      </c>
      <c r="J21" s="88">
        <f>('08'!J21/'08'!I21-1)*100</f>
        <v>2.7752993303053364</v>
      </c>
      <c r="K21" s="88">
        <f>('08'!K21/'08'!J21-1)*100</f>
        <v>2.3399590934498171</v>
      </c>
      <c r="L21" s="3"/>
    </row>
    <row r="22" spans="1:12" x14ac:dyDescent="0.25">
      <c r="A22" s="83" t="s">
        <v>54</v>
      </c>
      <c r="B22" s="82"/>
      <c r="C22" s="82">
        <f>('08'!C22/'08'!B22-1)*100</f>
        <v>2.2523154189199257</v>
      </c>
      <c r="D22" s="82">
        <f>('08'!D22/'08'!C22-1)*100</f>
        <v>10.489068397893542</v>
      </c>
      <c r="E22" s="82">
        <f>('08'!E22/'08'!D22-1)*100</f>
        <v>-19.029962166606417</v>
      </c>
      <c r="F22" s="82">
        <f>('08'!F22/'08'!E22-1)*100</f>
        <v>14.74588970602797</v>
      </c>
      <c r="G22" s="82">
        <f>('08'!G22/'08'!F22-1)*100</f>
        <v>-2.5807941879832486</v>
      </c>
      <c r="H22" s="82">
        <f>('08'!H22/'08'!G22-1)*100</f>
        <v>-3.0720433129227676</v>
      </c>
      <c r="I22" s="82">
        <f>('08'!I22/'08'!H22-1)*100</f>
        <v>13.952245349723992</v>
      </c>
      <c r="J22" s="82">
        <f>('08'!J22/'08'!I22-1)*100</f>
        <v>2.5845809734768688</v>
      </c>
      <c r="K22" s="82">
        <f>('08'!K22/'08'!J22-1)*100</f>
        <v>7.5339745668902225</v>
      </c>
      <c r="L22" s="3"/>
    </row>
    <row r="23" spans="1:12" x14ac:dyDescent="0.25">
      <c r="A23" s="100" t="s">
        <v>160</v>
      </c>
    </row>
    <row r="24" spans="1:12" x14ac:dyDescent="0.25">
      <c r="A24" s="100" t="s">
        <v>161</v>
      </c>
    </row>
  </sheetData>
  <conditionalFormatting sqref="A5 A7 A9 A11 A13 A15 A17 A19 A21">
    <cfRule type="expression" dxfId="22" priority="6">
      <formula>MOD(ROW(),2)=1</formula>
    </cfRule>
  </conditionalFormatting>
  <conditionalFormatting sqref="B4:J4 B6:J6 B8:J8 B10:J10 B12:J12 B14:J14 B16:J16 B18:J18 B20:J20 B22:J22">
    <cfRule type="expression" dxfId="21" priority="4">
      <formula>MOD(ROW(),2)=1</formula>
    </cfRule>
  </conditionalFormatting>
  <conditionalFormatting sqref="A4 A6 A8 A10 A12 A14 A16 A18 A20 A22">
    <cfRule type="expression" dxfId="20" priority="5">
      <formula>MOD(ROW(),2)=1</formula>
    </cfRule>
  </conditionalFormatting>
  <conditionalFormatting sqref="B5:J5 B7:J7 B9:J9 B11:J11 B13:J13 B15:J15 B17:J17 B19:J19 B21:J21">
    <cfRule type="expression" dxfId="19" priority="3">
      <formula>MOD(ROW(),2)=1</formula>
    </cfRule>
  </conditionalFormatting>
  <conditionalFormatting sqref="K4 K6 K8 K10 K12 K14 K16 K18 K20 K22">
    <cfRule type="expression" dxfId="18" priority="2">
      <formula>MOD(ROW(),2)=1</formula>
    </cfRule>
  </conditionalFormatting>
  <conditionalFormatting sqref="K5 K7 K9 K11 K13 K15 K17 K19 K21">
    <cfRule type="expression" dxfId="17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9ED8-FD09-4884-9368-BFBD26A7D47A}">
  <dimension ref="A1:K24"/>
  <sheetViews>
    <sheetView showGridLines="0" workbookViewId="0"/>
  </sheetViews>
  <sheetFormatPr defaultRowHeight="15" x14ac:dyDescent="0.25"/>
  <cols>
    <col min="1" max="1" width="82.7109375" customWidth="1"/>
    <col min="11" max="11" width="9.140625" style="21"/>
  </cols>
  <sheetData>
    <row r="1" spans="1:11" ht="17.25" x14ac:dyDescent="0.3">
      <c r="A1" s="29" t="s">
        <v>152</v>
      </c>
    </row>
    <row r="3" spans="1:11" x14ac:dyDescent="0.25">
      <c r="A3" s="26" t="s">
        <v>110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1" x14ac:dyDescent="0.25">
      <c r="A4" s="85" t="s">
        <v>36</v>
      </c>
      <c r="B4" s="86">
        <v>2.1138755378458938</v>
      </c>
      <c r="C4" s="86">
        <v>2.3149465991009737</v>
      </c>
      <c r="D4" s="86">
        <v>2.3437282439628491</v>
      </c>
      <c r="E4" s="86">
        <v>2.1450837819321196</v>
      </c>
      <c r="F4" s="86">
        <v>2.2081247258595029</v>
      </c>
      <c r="G4" s="86">
        <v>1.9491362447342244</v>
      </c>
      <c r="H4" s="86">
        <v>1.701683859365104</v>
      </c>
      <c r="I4" s="86">
        <v>1.683919277648388</v>
      </c>
      <c r="J4" s="86">
        <v>1.934103600681343</v>
      </c>
      <c r="K4" s="86">
        <v>1.8061748304556462</v>
      </c>
    </row>
    <row r="5" spans="1:11" x14ac:dyDescent="0.25">
      <c r="A5" s="87" t="s">
        <v>37</v>
      </c>
      <c r="B5" s="88">
        <v>1.5253848106242835</v>
      </c>
      <c r="C5" s="88">
        <v>1.7913463247476293</v>
      </c>
      <c r="D5" s="88">
        <v>1.7096692501258617</v>
      </c>
      <c r="E5" s="88">
        <v>1.2817065773051473</v>
      </c>
      <c r="F5" s="88">
        <v>1.4566541255991006</v>
      </c>
      <c r="G5" s="88">
        <v>1.4546763656069592</v>
      </c>
      <c r="H5" s="88">
        <v>1.458830842855706</v>
      </c>
      <c r="I5" s="88">
        <v>1.4325344550495134</v>
      </c>
      <c r="J5" s="88">
        <v>1.3837031027537401</v>
      </c>
      <c r="K5" s="88">
        <v>1.2518925614802945</v>
      </c>
    </row>
    <row r="6" spans="1:11" x14ac:dyDescent="0.25">
      <c r="A6" s="89" t="s">
        <v>38</v>
      </c>
      <c r="B6" s="88">
        <v>1.4504922720848434</v>
      </c>
      <c r="C6" s="88">
        <v>1.3747164224434585</v>
      </c>
      <c r="D6" s="88">
        <v>1.6659102863882165</v>
      </c>
      <c r="E6" s="88">
        <v>1.6234427471022583</v>
      </c>
      <c r="F6" s="88">
        <v>1.7195662320622467</v>
      </c>
      <c r="G6" s="88">
        <v>1.6096720102423541</v>
      </c>
      <c r="H6" s="88">
        <v>1.3679513089731887</v>
      </c>
      <c r="I6" s="88">
        <v>1.8415464072060999</v>
      </c>
      <c r="J6" s="88">
        <v>1.7928164401846249</v>
      </c>
      <c r="K6" s="88">
        <v>1.7893700027232826</v>
      </c>
    </row>
    <row r="7" spans="1:11" x14ac:dyDescent="0.25">
      <c r="A7" s="87" t="s">
        <v>39</v>
      </c>
      <c r="B7" s="88">
        <v>0.43712296602733608</v>
      </c>
      <c r="C7" s="88">
        <v>0.5363297877111648</v>
      </c>
      <c r="D7" s="88">
        <v>0.53437610602291774</v>
      </c>
      <c r="E7" s="88">
        <v>0.78271879622951401</v>
      </c>
      <c r="F7" s="88">
        <v>1.0664285165083713</v>
      </c>
      <c r="G7" s="88">
        <v>1.0561045792265227</v>
      </c>
      <c r="H7" s="88">
        <v>0.92724482783680617</v>
      </c>
      <c r="I7" s="88">
        <v>0.84639287539738073</v>
      </c>
      <c r="J7" s="88">
        <v>0.69999639393114277</v>
      </c>
      <c r="K7" s="88">
        <v>0.69989900770303215</v>
      </c>
    </row>
    <row r="8" spans="1:11" x14ac:dyDescent="0.25">
      <c r="A8" s="89" t="s">
        <v>40</v>
      </c>
      <c r="B8" s="88">
        <v>11.800225700938501</v>
      </c>
      <c r="C8" s="88">
        <v>13.805969731496958</v>
      </c>
      <c r="D8" s="88">
        <v>13.6407494040887</v>
      </c>
      <c r="E8" s="88">
        <v>12.487072108944291</v>
      </c>
      <c r="F8" s="88">
        <v>13.825495966391586</v>
      </c>
      <c r="G8" s="88">
        <v>11.782507451693316</v>
      </c>
      <c r="H8" s="88">
        <v>8.0423826205012769</v>
      </c>
      <c r="I8" s="88">
        <v>6.3723427214217505</v>
      </c>
      <c r="J8" s="88">
        <v>10.735751462097856</v>
      </c>
      <c r="K8" s="88">
        <v>6.211723399893275</v>
      </c>
    </row>
    <row r="9" spans="1:11" x14ac:dyDescent="0.25">
      <c r="A9" s="87" t="s">
        <v>41</v>
      </c>
      <c r="B9" s="88">
        <v>1.6121804567908813</v>
      </c>
      <c r="C9" s="88">
        <v>1.5894701713544914</v>
      </c>
      <c r="D9" s="88">
        <v>1.5251424162305358</v>
      </c>
      <c r="E9" s="88">
        <v>1.4559602066796551</v>
      </c>
      <c r="F9" s="88">
        <v>1.6474803496096475</v>
      </c>
      <c r="G9" s="88">
        <v>1.6787814243030021</v>
      </c>
      <c r="H9" s="88">
        <v>1.6416314221915063</v>
      </c>
      <c r="I9" s="88">
        <v>1.2122172004446758</v>
      </c>
      <c r="J9" s="88">
        <v>1.7939982266771872</v>
      </c>
      <c r="K9" s="88">
        <v>1.4404708977642264</v>
      </c>
    </row>
    <row r="10" spans="1:11" x14ac:dyDescent="0.25">
      <c r="A10" s="89" t="s">
        <v>42</v>
      </c>
      <c r="B10" s="88">
        <v>1.7405467434227164</v>
      </c>
      <c r="C10" s="88">
        <v>1.7503842962948342</v>
      </c>
      <c r="D10" s="88">
        <v>1.5573246102594849</v>
      </c>
      <c r="E10" s="88">
        <v>1.6825908038081874</v>
      </c>
      <c r="F10" s="88">
        <v>1.7332218545558937</v>
      </c>
      <c r="G10" s="88">
        <v>1.7471690857899</v>
      </c>
      <c r="H10" s="88">
        <v>1.728645435909864</v>
      </c>
      <c r="I10" s="88">
        <v>1.6752999527344932</v>
      </c>
      <c r="J10" s="88">
        <v>1.6371465782489605</v>
      </c>
      <c r="K10" s="88">
        <v>1.5282076410807883</v>
      </c>
    </row>
    <row r="11" spans="1:11" x14ac:dyDescent="0.25">
      <c r="A11" s="87" t="s">
        <v>43</v>
      </c>
      <c r="B11" s="88">
        <v>2.1197689388614886</v>
      </c>
      <c r="C11" s="88">
        <v>2.0503985108236793</v>
      </c>
      <c r="D11" s="88">
        <v>2.3168050938253208</v>
      </c>
      <c r="E11" s="88">
        <v>2.1257253048248494</v>
      </c>
      <c r="F11" s="88">
        <v>1.8550387755261706</v>
      </c>
      <c r="G11" s="88">
        <v>1.829510135770549</v>
      </c>
      <c r="H11" s="88">
        <v>1.6482758101696779</v>
      </c>
      <c r="I11" s="88">
        <v>1.7786490512074384</v>
      </c>
      <c r="J11" s="88">
        <v>1.7612647562467985</v>
      </c>
      <c r="K11" s="88">
        <v>2.0958459376865441</v>
      </c>
    </row>
    <row r="12" spans="1:11" x14ac:dyDescent="0.25">
      <c r="A12" s="89" t="s">
        <v>44</v>
      </c>
      <c r="B12" s="88">
        <v>2.155495604956307</v>
      </c>
      <c r="C12" s="88">
        <v>2.200426628395022</v>
      </c>
      <c r="D12" s="88">
        <v>2.1250085879172493</v>
      </c>
      <c r="E12" s="88">
        <v>1.8980341639268195</v>
      </c>
      <c r="F12" s="88">
        <v>2.2941974899048572</v>
      </c>
      <c r="G12" s="88">
        <v>2.1834822999822516</v>
      </c>
      <c r="H12" s="88">
        <v>1.9051867582381181</v>
      </c>
      <c r="I12" s="88">
        <v>1.8967220981283384</v>
      </c>
      <c r="J12" s="88">
        <v>2.1444930232550994</v>
      </c>
      <c r="K12" s="88">
        <v>2.125638806532971</v>
      </c>
    </row>
    <row r="13" spans="1:11" x14ac:dyDescent="0.25">
      <c r="A13" s="87" t="s">
        <v>45</v>
      </c>
      <c r="B13" s="88">
        <v>2.583037726643358</v>
      </c>
      <c r="C13" s="88">
        <v>2.9008642920196404</v>
      </c>
      <c r="D13" s="88">
        <v>2.7681557154851313</v>
      </c>
      <c r="E13" s="88">
        <v>2.6664849890676141</v>
      </c>
      <c r="F13" s="88">
        <v>2.6782441345603702</v>
      </c>
      <c r="G13" s="88">
        <v>2.7414143252880181</v>
      </c>
      <c r="H13" s="88">
        <v>2.6008586409602445</v>
      </c>
      <c r="I13" s="88">
        <v>2.6352066593012737</v>
      </c>
      <c r="J13" s="88">
        <v>2.550630008008671</v>
      </c>
      <c r="K13" s="88">
        <v>2.6264465167772042</v>
      </c>
    </row>
    <row r="14" spans="1:11" x14ac:dyDescent="0.25">
      <c r="A14" s="89" t="s">
        <v>46</v>
      </c>
      <c r="B14" s="88">
        <v>2.4818528419395305</v>
      </c>
      <c r="C14" s="88">
        <v>2.397391487053615</v>
      </c>
      <c r="D14" s="88">
        <v>2.0652882897255287</v>
      </c>
      <c r="E14" s="88">
        <v>1.7642349088146134</v>
      </c>
      <c r="F14" s="88">
        <v>1.7156103133499945</v>
      </c>
      <c r="G14" s="88">
        <v>1.8318946305487551</v>
      </c>
      <c r="H14" s="88">
        <v>1.75658800260087</v>
      </c>
      <c r="I14" s="88">
        <v>2.2347559604532878</v>
      </c>
      <c r="J14" s="88">
        <v>1.9924914302829599</v>
      </c>
      <c r="K14" s="88">
        <v>2.1735154390867004</v>
      </c>
    </row>
    <row r="15" spans="1:11" x14ac:dyDescent="0.25">
      <c r="A15" s="87" t="s">
        <v>47</v>
      </c>
      <c r="B15" s="88">
        <v>0.9233159336109652</v>
      </c>
      <c r="C15" s="88">
        <v>0.9161566679678762</v>
      </c>
      <c r="D15" s="88">
        <v>0.9534977274302241</v>
      </c>
      <c r="E15" s="88">
        <v>0.93118449769379452</v>
      </c>
      <c r="F15" s="88">
        <v>1.1787256733730027</v>
      </c>
      <c r="G15" s="88">
        <v>1.0076686864634132</v>
      </c>
      <c r="H15" s="88">
        <v>1.0692956634775805</v>
      </c>
      <c r="I15" s="88">
        <v>0.93251434639158737</v>
      </c>
      <c r="J15" s="88">
        <v>0.96624782174191937</v>
      </c>
      <c r="K15" s="88">
        <v>0.93874808159774403</v>
      </c>
    </row>
    <row r="16" spans="1:11" x14ac:dyDescent="0.25">
      <c r="A16" s="89" t="s">
        <v>48</v>
      </c>
      <c r="B16" s="88">
        <v>0.85644495014691346</v>
      </c>
      <c r="C16" s="88">
        <v>0.82184597997664832</v>
      </c>
      <c r="D16" s="88">
        <v>0.86719890657201315</v>
      </c>
      <c r="E16" s="88">
        <v>0.88949276616845507</v>
      </c>
      <c r="F16" s="88">
        <v>0.91556090368384913</v>
      </c>
      <c r="G16" s="88">
        <v>0.89301720307897592</v>
      </c>
      <c r="H16" s="88">
        <v>0.91509245505726966</v>
      </c>
      <c r="I16" s="88">
        <v>0.98158277958670714</v>
      </c>
      <c r="J16" s="88">
        <v>1.0329988735833338</v>
      </c>
      <c r="K16" s="88">
        <v>1.0884558388971761</v>
      </c>
    </row>
    <row r="17" spans="1:11" x14ac:dyDescent="0.25">
      <c r="A17" s="87" t="s">
        <v>49</v>
      </c>
      <c r="B17" s="88">
        <v>1.8039234651095459</v>
      </c>
      <c r="C17" s="88">
        <v>1.7702401556037626</v>
      </c>
      <c r="D17" s="88">
        <v>1.7527734882033761</v>
      </c>
      <c r="E17" s="88">
        <v>1.7736380788289183</v>
      </c>
      <c r="F17" s="88">
        <v>1.645743079791901</v>
      </c>
      <c r="G17" s="88">
        <v>1.910409676500846</v>
      </c>
      <c r="H17" s="88">
        <v>1.8126268522153879</v>
      </c>
      <c r="I17" s="88">
        <v>1.785224263353254</v>
      </c>
      <c r="J17" s="88">
        <v>1.7025305407895135</v>
      </c>
      <c r="K17" s="88">
        <v>1.7318254215838669</v>
      </c>
    </row>
    <row r="18" spans="1:11" x14ac:dyDescent="0.25">
      <c r="A18" s="89" t="s">
        <v>50</v>
      </c>
      <c r="B18" s="88">
        <v>1.6121771128271931</v>
      </c>
      <c r="C18" s="88">
        <v>1.5714187626101108</v>
      </c>
      <c r="D18" s="88">
        <v>1.6800598705294341</v>
      </c>
      <c r="E18" s="88">
        <v>1.4945040337988817</v>
      </c>
      <c r="F18" s="88">
        <v>1.4566788730055364</v>
      </c>
      <c r="G18" s="88">
        <v>1.4963776247595162</v>
      </c>
      <c r="H18" s="88">
        <v>1.4425161425738744</v>
      </c>
      <c r="I18" s="88">
        <v>1.6032277120252898</v>
      </c>
      <c r="J18" s="88">
        <v>1.4764515543062335</v>
      </c>
      <c r="K18" s="88">
        <v>1.5787358077741085</v>
      </c>
    </row>
    <row r="19" spans="1:11" x14ac:dyDescent="0.25">
      <c r="A19" s="87" t="s">
        <v>51</v>
      </c>
      <c r="B19" s="88">
        <v>2.0697691194397421</v>
      </c>
      <c r="C19" s="88">
        <v>2.0111049414958186</v>
      </c>
      <c r="D19" s="88">
        <v>2.0552655706689529</v>
      </c>
      <c r="E19" s="88">
        <v>1.9677311895394369</v>
      </c>
      <c r="F19" s="88">
        <v>1.8874327441999696</v>
      </c>
      <c r="G19" s="88">
        <v>1.7926965289942367</v>
      </c>
      <c r="H19" s="88">
        <v>1.7319007815662351</v>
      </c>
      <c r="I19" s="88">
        <v>1.6619887398043045</v>
      </c>
      <c r="J19" s="88">
        <v>1.6957082903315084</v>
      </c>
      <c r="K19" s="88">
        <v>1.7134089339254064</v>
      </c>
    </row>
    <row r="20" spans="1:11" x14ac:dyDescent="0.25">
      <c r="A20" s="89" t="s">
        <v>52</v>
      </c>
      <c r="B20" s="88">
        <v>1.3589772366960624</v>
      </c>
      <c r="C20" s="88">
        <v>1.3577306330504606</v>
      </c>
      <c r="D20" s="88">
        <v>1.4734737758407164</v>
      </c>
      <c r="E20" s="88">
        <v>1.3062922913243906</v>
      </c>
      <c r="F20" s="88">
        <v>1.7550962974351554</v>
      </c>
      <c r="G20" s="88">
        <v>1.4526329590958804</v>
      </c>
      <c r="H20" s="88">
        <v>1.4244808260974322</v>
      </c>
      <c r="I20" s="88">
        <v>1.4406112391458821</v>
      </c>
      <c r="J20" s="88">
        <v>1.4196962110038469</v>
      </c>
      <c r="K20" s="88">
        <v>1.3571777301364449</v>
      </c>
    </row>
    <row r="21" spans="1:11" x14ac:dyDescent="0.25">
      <c r="A21" s="87" t="s">
        <v>53</v>
      </c>
      <c r="B21" s="88">
        <v>1.7578263403317849</v>
      </c>
      <c r="C21" s="88">
        <v>1.7707923248192567</v>
      </c>
      <c r="D21" s="88">
        <v>1.873258415273761</v>
      </c>
      <c r="E21" s="88">
        <v>1.9916538029631177</v>
      </c>
      <c r="F21" s="88">
        <v>1.6064447410885263</v>
      </c>
      <c r="G21" s="88">
        <v>1.5283770847847251</v>
      </c>
      <c r="H21" s="88">
        <v>1.4681248667924627</v>
      </c>
      <c r="I21" s="88">
        <v>1.5056145339385933</v>
      </c>
      <c r="J21" s="88">
        <v>1.3923312705565924</v>
      </c>
      <c r="K21" s="88">
        <v>1.4349627060810752</v>
      </c>
    </row>
    <row r="22" spans="1:11" x14ac:dyDescent="0.25">
      <c r="A22" s="83" t="s">
        <v>54</v>
      </c>
      <c r="B22" s="82">
        <v>1.6785604308494322</v>
      </c>
      <c r="C22" s="82">
        <v>1.6753499159810503</v>
      </c>
      <c r="D22" s="82">
        <v>2.0196788266930645</v>
      </c>
      <c r="E22" s="82">
        <v>1.4833822602460485</v>
      </c>
      <c r="F22" s="82">
        <v>1.6663310002423837</v>
      </c>
      <c r="G22" s="82">
        <v>1.64368182415188</v>
      </c>
      <c r="H22" s="82">
        <v>1.5609691718288619</v>
      </c>
      <c r="I22" s="82">
        <v>1.7528625711027312</v>
      </c>
      <c r="J22" s="82">
        <v>1.7469124164848029</v>
      </c>
      <c r="K22" s="82">
        <v>1.8627424891561775</v>
      </c>
    </row>
    <row r="23" spans="1:11" x14ac:dyDescent="0.25">
      <c r="A23" s="100" t="s">
        <v>160</v>
      </c>
    </row>
    <row r="24" spans="1:11" x14ac:dyDescent="0.25">
      <c r="A24" s="100" t="s">
        <v>161</v>
      </c>
    </row>
  </sheetData>
  <conditionalFormatting sqref="A5 A7 A9 A11 A13 A15 A17 A19 A21">
    <cfRule type="expression" dxfId="16" priority="6">
      <formula>MOD(ROW(),2)=1</formula>
    </cfRule>
  </conditionalFormatting>
  <conditionalFormatting sqref="B4:J4 B6:J6 B8:J8 B10:J10 B12:J12 B14:J14 B16:J16 B18:J18 B20:J20 B22:J22">
    <cfRule type="expression" dxfId="15" priority="4">
      <formula>MOD(ROW(),2)=1</formula>
    </cfRule>
  </conditionalFormatting>
  <conditionalFormatting sqref="A4 A6 A8 A10 A12 A14 A16 A18 A20 A22">
    <cfRule type="expression" dxfId="14" priority="5">
      <formula>MOD(ROW(),2)=1</formula>
    </cfRule>
  </conditionalFormatting>
  <conditionalFormatting sqref="B5:J5 B7:J7 B9:J9 B11:J11 B13:J13 B15:J15 B17:J17 B19:J19 B21:J21">
    <cfRule type="expression" dxfId="13" priority="3">
      <formula>MOD(ROW(),2)=1</formula>
    </cfRule>
  </conditionalFormatting>
  <conditionalFormatting sqref="K4 K6 K8 K10 K12 K14 K16 K18 K20 K22">
    <cfRule type="expression" dxfId="12" priority="2">
      <formula>MOD(ROW(),2)=1</formula>
    </cfRule>
  </conditionalFormatting>
  <conditionalFormatting sqref="K5 K7 K9 K11 K13 K15 K17 K19 K21">
    <cfRule type="expression" dxfId="11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0D3B-EB6A-4316-94C6-8A7755790932}">
  <dimension ref="A1:K27"/>
  <sheetViews>
    <sheetView showGridLines="0" workbookViewId="0"/>
  </sheetViews>
  <sheetFormatPr defaultRowHeight="15" x14ac:dyDescent="0.25"/>
  <cols>
    <col min="1" max="1" width="82.7109375" customWidth="1"/>
    <col min="2" max="10" width="12.5703125" customWidth="1"/>
    <col min="11" max="11" width="12.5703125" style="21" customWidth="1"/>
  </cols>
  <sheetData>
    <row r="1" spans="1:11" ht="17.25" x14ac:dyDescent="0.3">
      <c r="A1" s="29" t="s">
        <v>153</v>
      </c>
    </row>
    <row r="3" spans="1:11" x14ac:dyDescent="0.25">
      <c r="A3" s="26" t="s">
        <v>110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1" x14ac:dyDescent="0.25">
      <c r="A4" s="77" t="s">
        <v>36</v>
      </c>
      <c r="B4" s="78">
        <v>100</v>
      </c>
      <c r="C4" s="78">
        <v>100</v>
      </c>
      <c r="D4" s="78">
        <v>100</v>
      </c>
      <c r="E4" s="78">
        <v>100</v>
      </c>
      <c r="F4" s="78">
        <v>100</v>
      </c>
      <c r="G4" s="78">
        <v>100</v>
      </c>
      <c r="H4" s="78">
        <v>100</v>
      </c>
      <c r="I4" s="78">
        <v>100</v>
      </c>
      <c r="J4" s="78">
        <v>100</v>
      </c>
      <c r="K4" s="78">
        <v>100</v>
      </c>
    </row>
    <row r="5" spans="1:11" x14ac:dyDescent="0.25">
      <c r="A5" s="84" t="s">
        <v>55</v>
      </c>
      <c r="B5" s="78">
        <v>3.2129243754513301</v>
      </c>
      <c r="C5" s="78">
        <v>3.4666536775470971</v>
      </c>
      <c r="D5" s="78">
        <v>3.3099807406729069</v>
      </c>
      <c r="E5" s="78">
        <v>3.2568558937446963</v>
      </c>
      <c r="F5" s="78">
        <v>3.3928232792324624</v>
      </c>
      <c r="G5" s="78">
        <v>3.7622357308856573</v>
      </c>
      <c r="H5" s="78">
        <v>4.6283635013869722</v>
      </c>
      <c r="I5" s="78">
        <v>4.6983431008116776</v>
      </c>
      <c r="J5" s="78">
        <v>3.7700848941831744</v>
      </c>
      <c r="K5" s="78">
        <v>3.6162250061254251</v>
      </c>
    </row>
    <row r="6" spans="1:11" x14ac:dyDescent="0.25">
      <c r="A6" s="79" t="s">
        <v>37</v>
      </c>
      <c r="B6" s="80">
        <v>2.187229064862044</v>
      </c>
      <c r="C6" s="80">
        <v>2.5873918378321994</v>
      </c>
      <c r="D6" s="80">
        <v>2.3154704197403668</v>
      </c>
      <c r="E6" s="80">
        <v>2.0615142302558955</v>
      </c>
      <c r="F6" s="80">
        <v>2.1107549620194921</v>
      </c>
      <c r="G6" s="80">
        <v>2.3614063976597852</v>
      </c>
      <c r="H6" s="80">
        <v>3.2212575394666549</v>
      </c>
      <c r="I6" s="80">
        <v>3.0012823289139647</v>
      </c>
      <c r="J6" s="80">
        <v>2.4935176448737972</v>
      </c>
      <c r="K6" s="80">
        <v>2.246579895674591</v>
      </c>
    </row>
    <row r="7" spans="1:11" x14ac:dyDescent="0.25">
      <c r="A7" s="79" t="s">
        <v>38</v>
      </c>
      <c r="B7" s="80">
        <v>0.9320447880918441</v>
      </c>
      <c r="C7" s="80">
        <v>0.77166171137074613</v>
      </c>
      <c r="D7" s="80">
        <v>0.88423622116028444</v>
      </c>
      <c r="E7" s="80">
        <v>1.0212126748583503</v>
      </c>
      <c r="F7" s="80">
        <v>1.0520276359632845</v>
      </c>
      <c r="G7" s="80">
        <v>1.1444901269339989</v>
      </c>
      <c r="H7" s="80">
        <v>1.1531769745884357</v>
      </c>
      <c r="I7" s="80">
        <v>1.453521776988693</v>
      </c>
      <c r="J7" s="80">
        <v>1.1055266682524914</v>
      </c>
      <c r="K7" s="80">
        <v>1.2014869462209741</v>
      </c>
    </row>
    <row r="8" spans="1:11" x14ac:dyDescent="0.25">
      <c r="A8" s="81" t="s">
        <v>39</v>
      </c>
      <c r="B8" s="80">
        <v>9.365052249744199E-2</v>
      </c>
      <c r="C8" s="80">
        <v>0.10760012834415106</v>
      </c>
      <c r="D8" s="80">
        <v>0.11027409977225534</v>
      </c>
      <c r="E8" s="80">
        <v>0.1741289886304509</v>
      </c>
      <c r="F8" s="80">
        <v>0.23004068124968596</v>
      </c>
      <c r="G8" s="80">
        <v>0.25633920629187346</v>
      </c>
      <c r="H8" s="80">
        <v>0.25392898733188146</v>
      </c>
      <c r="I8" s="80">
        <v>0.24353899490901956</v>
      </c>
      <c r="J8" s="80">
        <v>0.17104058105688597</v>
      </c>
      <c r="K8" s="80">
        <v>0.16815816422985955</v>
      </c>
    </row>
    <row r="9" spans="1:11" x14ac:dyDescent="0.25">
      <c r="A9" s="77" t="s">
        <v>56</v>
      </c>
      <c r="B9" s="78">
        <v>38.599757435960591</v>
      </c>
      <c r="C9" s="78">
        <v>43.152953571223385</v>
      </c>
      <c r="D9" s="78">
        <v>42.667883422540527</v>
      </c>
      <c r="E9" s="78">
        <v>40.46772178902571</v>
      </c>
      <c r="F9" s="78">
        <v>38.899722058832516</v>
      </c>
      <c r="G9" s="78">
        <v>31.05761771262766</v>
      </c>
      <c r="H9" s="78">
        <v>24.494819100948071</v>
      </c>
      <c r="I9" s="78">
        <v>22.311772357502825</v>
      </c>
      <c r="J9" s="78">
        <v>32.351817163608679</v>
      </c>
      <c r="K9" s="78">
        <v>26.549093172214704</v>
      </c>
    </row>
    <row r="10" spans="1:11" x14ac:dyDescent="0.25">
      <c r="A10" s="81" t="s">
        <v>40</v>
      </c>
      <c r="B10" s="80">
        <v>18.585653834395732</v>
      </c>
      <c r="C10" s="80">
        <v>26.059229740089435</v>
      </c>
      <c r="D10" s="80">
        <v>26.467586977873257</v>
      </c>
      <c r="E10" s="80">
        <v>24.21609724916544</v>
      </c>
      <c r="F10" s="80">
        <v>23.267879546356308</v>
      </c>
      <c r="G10" s="80">
        <v>12.988235186079445</v>
      </c>
      <c r="H10" s="80">
        <v>4.8461884629399146</v>
      </c>
      <c r="I10" s="80">
        <v>6.0511153805572304</v>
      </c>
      <c r="J10" s="80">
        <v>14.873292277037436</v>
      </c>
      <c r="K10" s="80">
        <v>9.8909561920581197</v>
      </c>
    </row>
    <row r="11" spans="1:11" x14ac:dyDescent="0.25">
      <c r="A11" s="81" t="s">
        <v>41</v>
      </c>
      <c r="B11" s="80">
        <v>11.415186178423101</v>
      </c>
      <c r="C11" s="80">
        <v>9.5173304479655947</v>
      </c>
      <c r="D11" s="80">
        <v>8.169748657975143</v>
      </c>
      <c r="E11" s="80">
        <v>8.3279753391844906</v>
      </c>
      <c r="F11" s="80">
        <v>8.9629130682788816</v>
      </c>
      <c r="G11" s="80">
        <v>10.538366379525076</v>
      </c>
      <c r="H11" s="80">
        <v>12.036807767953801</v>
      </c>
      <c r="I11" s="80">
        <v>8.9613090606644761</v>
      </c>
      <c r="J11" s="80">
        <v>11.379006206589363</v>
      </c>
      <c r="K11" s="80">
        <v>9.5788391931436365</v>
      </c>
    </row>
    <row r="12" spans="1:11" x14ac:dyDescent="0.25">
      <c r="A12" s="81" t="s">
        <v>42</v>
      </c>
      <c r="B12" s="80">
        <v>2.316327159767666</v>
      </c>
      <c r="C12" s="80">
        <v>2.0164642201995182</v>
      </c>
      <c r="D12" s="80">
        <v>1.6266994125145782</v>
      </c>
      <c r="E12" s="80">
        <v>1.5988080262876017</v>
      </c>
      <c r="F12" s="80">
        <v>1.4833637489132534</v>
      </c>
      <c r="G12" s="80">
        <v>2.1417275181916255</v>
      </c>
      <c r="H12" s="80">
        <v>2.6937620444483992</v>
      </c>
      <c r="I12" s="80">
        <v>2.7405551172942428</v>
      </c>
      <c r="J12" s="80">
        <v>2.4140412737818964</v>
      </c>
      <c r="K12" s="80">
        <v>2.5404545448987275</v>
      </c>
    </row>
    <row r="13" spans="1:11" x14ac:dyDescent="0.25">
      <c r="A13" s="81" t="s">
        <v>43</v>
      </c>
      <c r="B13" s="80">
        <v>6.282590263374094</v>
      </c>
      <c r="C13" s="80">
        <v>5.5599291629688334</v>
      </c>
      <c r="D13" s="80">
        <v>6.4038483741775574</v>
      </c>
      <c r="E13" s="80">
        <v>6.3248411743881805</v>
      </c>
      <c r="F13" s="80">
        <v>5.1855656952840778</v>
      </c>
      <c r="G13" s="80">
        <v>5.3892886288315101</v>
      </c>
      <c r="H13" s="80">
        <v>4.9180608256059566</v>
      </c>
      <c r="I13" s="80">
        <v>4.5587927989868771</v>
      </c>
      <c r="J13" s="80">
        <v>3.685477406199984</v>
      </c>
      <c r="K13" s="80">
        <v>4.5388432421142193</v>
      </c>
    </row>
    <row r="14" spans="1:11" x14ac:dyDescent="0.25">
      <c r="A14" s="77" t="s">
        <v>57</v>
      </c>
      <c r="B14" s="78">
        <v>58.18731818858808</v>
      </c>
      <c r="C14" s="78">
        <v>53.380392751229522</v>
      </c>
      <c r="D14" s="78">
        <v>54.022135836786553</v>
      </c>
      <c r="E14" s="78">
        <v>56.275422317229591</v>
      </c>
      <c r="F14" s="78">
        <v>57.70745466193501</v>
      </c>
      <c r="G14" s="78">
        <v>65.180146556486676</v>
      </c>
      <c r="H14" s="78">
        <v>70.876817397664965</v>
      </c>
      <c r="I14" s="78">
        <v>72.989884541685484</v>
      </c>
      <c r="J14" s="78">
        <v>63.878097942208157</v>
      </c>
      <c r="K14" s="78">
        <v>69.834681821659856</v>
      </c>
    </row>
    <row r="15" spans="1:11" x14ac:dyDescent="0.25">
      <c r="A15" s="81" t="s">
        <v>44</v>
      </c>
      <c r="B15" s="80">
        <v>12.850278160551481</v>
      </c>
      <c r="C15" s="80">
        <v>12.21847127689948</v>
      </c>
      <c r="D15" s="80">
        <v>12.143035346283261</v>
      </c>
      <c r="E15" s="80">
        <v>11.932172730525162</v>
      </c>
      <c r="F15" s="80">
        <v>14.135773315594188</v>
      </c>
      <c r="G15" s="80">
        <v>14.899352509237925</v>
      </c>
      <c r="H15" s="80">
        <v>14.455299997773432</v>
      </c>
      <c r="I15" s="80">
        <v>14.817784038417836</v>
      </c>
      <c r="J15" s="80">
        <v>14.443590565954759</v>
      </c>
      <c r="K15" s="80">
        <v>15.229389257141992</v>
      </c>
    </row>
    <row r="16" spans="1:11" x14ac:dyDescent="0.25">
      <c r="A16" s="81" t="s">
        <v>45</v>
      </c>
      <c r="B16" s="80">
        <v>5.240962329490614</v>
      </c>
      <c r="C16" s="80">
        <v>5.5761856783071622</v>
      </c>
      <c r="D16" s="80">
        <v>5.2809070777810989</v>
      </c>
      <c r="E16" s="80">
        <v>5.5529086724311725</v>
      </c>
      <c r="F16" s="80">
        <v>5.5552430739315248</v>
      </c>
      <c r="G16" s="80">
        <v>6.1790454198416551</v>
      </c>
      <c r="H16" s="80">
        <v>6.6546650641263403</v>
      </c>
      <c r="I16" s="80">
        <v>6.7893836186232557</v>
      </c>
      <c r="J16" s="80">
        <v>5.8063744253633063</v>
      </c>
      <c r="K16" s="80">
        <v>6.507529603733146</v>
      </c>
    </row>
    <row r="17" spans="1:11" x14ac:dyDescent="0.25">
      <c r="A17" s="81" t="s">
        <v>46</v>
      </c>
      <c r="B17" s="80">
        <v>2.4955767790015697</v>
      </c>
      <c r="C17" s="80">
        <v>2.2923763712712324</v>
      </c>
      <c r="D17" s="80">
        <v>2.0281334377644602</v>
      </c>
      <c r="E17" s="80">
        <v>1.9517990812535551</v>
      </c>
      <c r="F17" s="80">
        <v>1.9519716747480433</v>
      </c>
      <c r="G17" s="80">
        <v>2.2355053899582904</v>
      </c>
      <c r="H17" s="80">
        <v>2.4346436306713533</v>
      </c>
      <c r="I17" s="80">
        <v>3.2184851033498232</v>
      </c>
      <c r="J17" s="80">
        <v>2.4907113617159808</v>
      </c>
      <c r="K17" s="80">
        <v>2.9946674461033993</v>
      </c>
    </row>
    <row r="18" spans="1:11" x14ac:dyDescent="0.25">
      <c r="A18" s="81" t="s">
        <v>47</v>
      </c>
      <c r="B18" s="80">
        <v>1.6734705569523378</v>
      </c>
      <c r="C18" s="80">
        <v>1.4573759559267647</v>
      </c>
      <c r="D18" s="80">
        <v>1.4750957905925823</v>
      </c>
      <c r="E18" s="80">
        <v>1.5015047629491294</v>
      </c>
      <c r="F18" s="80">
        <v>1.8099944436350921</v>
      </c>
      <c r="G18" s="80">
        <v>1.7648947221118205</v>
      </c>
      <c r="H18" s="80">
        <v>2.0756767185496963</v>
      </c>
      <c r="I18" s="80">
        <v>1.8990806039334089</v>
      </c>
      <c r="J18" s="80">
        <v>1.7128308252509008</v>
      </c>
      <c r="K18" s="80">
        <v>1.7896034044600901</v>
      </c>
    </row>
    <row r="19" spans="1:11" x14ac:dyDescent="0.25">
      <c r="A19" s="81" t="s">
        <v>48</v>
      </c>
      <c r="B19" s="80">
        <v>2.7546526118110726</v>
      </c>
      <c r="C19" s="80">
        <v>2.2846728015829565</v>
      </c>
      <c r="D19" s="80">
        <v>2.3525038587674825</v>
      </c>
      <c r="E19" s="80">
        <v>2.4820336818270685</v>
      </c>
      <c r="F19" s="80">
        <v>2.6571937243301966</v>
      </c>
      <c r="G19" s="80">
        <v>3.2460818543385019</v>
      </c>
      <c r="H19" s="80">
        <v>4.2221464782661196</v>
      </c>
      <c r="I19" s="80">
        <v>4.4136801681673612</v>
      </c>
      <c r="J19" s="80">
        <v>3.7553961173404264</v>
      </c>
      <c r="K19" s="80">
        <v>4.3636894103808723</v>
      </c>
    </row>
    <row r="20" spans="1:11" x14ac:dyDescent="0.25">
      <c r="A20" s="81" t="s">
        <v>49</v>
      </c>
      <c r="B20" s="80">
        <v>7.0903376809342999</v>
      </c>
      <c r="C20" s="80">
        <v>6.4000765518079357</v>
      </c>
      <c r="D20" s="80">
        <v>6.5565225243280549</v>
      </c>
      <c r="E20" s="80">
        <v>7.6115648672897054</v>
      </c>
      <c r="F20" s="80">
        <v>6.9511420031116016</v>
      </c>
      <c r="G20" s="80">
        <v>9.4842848318999842</v>
      </c>
      <c r="H20" s="80">
        <v>10.357622203800425</v>
      </c>
      <c r="I20" s="80">
        <v>10.430789503438621</v>
      </c>
      <c r="J20" s="80">
        <v>8.6111573915432515</v>
      </c>
      <c r="K20" s="80">
        <v>9.3457443309626562</v>
      </c>
    </row>
    <row r="21" spans="1:11" x14ac:dyDescent="0.25">
      <c r="A21" s="81" t="s">
        <v>50</v>
      </c>
      <c r="B21" s="80">
        <v>5.6739143352673107</v>
      </c>
      <c r="C21" s="80">
        <v>5.1755728187681278</v>
      </c>
      <c r="D21" s="80">
        <v>5.6361962187499852</v>
      </c>
      <c r="E21" s="80">
        <v>5.5723162022608479</v>
      </c>
      <c r="F21" s="80">
        <v>5.3302207590672799</v>
      </c>
      <c r="G21" s="80">
        <v>6.1522024677284497</v>
      </c>
      <c r="H21" s="80">
        <v>6.8067324458831511</v>
      </c>
      <c r="I21" s="80">
        <v>7.4387341839821541</v>
      </c>
      <c r="J21" s="78">
        <v>6.0526810137543396</v>
      </c>
      <c r="K21" s="78">
        <v>6.994778373571414</v>
      </c>
    </row>
    <row r="22" spans="1:11" x14ac:dyDescent="0.25">
      <c r="A22" s="81" t="s">
        <v>51</v>
      </c>
      <c r="B22" s="80">
        <v>15.944543512552785</v>
      </c>
      <c r="C22" s="80">
        <v>13.965002887948339</v>
      </c>
      <c r="D22" s="80">
        <v>13.966907189414124</v>
      </c>
      <c r="E22" s="80">
        <v>15.031386803462093</v>
      </c>
      <c r="F22" s="80">
        <v>14.040178791855951</v>
      </c>
      <c r="G22" s="80">
        <v>15.798523977593668</v>
      </c>
      <c r="H22" s="80">
        <v>17.747881412091424</v>
      </c>
      <c r="I22" s="80">
        <v>17.418047998030652</v>
      </c>
      <c r="J22" s="80">
        <v>15.247200415328123</v>
      </c>
      <c r="K22" s="80">
        <v>16.506746324212628</v>
      </c>
    </row>
    <row r="23" spans="1:11" x14ac:dyDescent="0.25">
      <c r="A23" s="81" t="s">
        <v>52</v>
      </c>
      <c r="B23" s="80">
        <v>1.9272667959953997</v>
      </c>
      <c r="C23" s="80">
        <v>1.7741664844386182</v>
      </c>
      <c r="D23" s="80">
        <v>2.1200062968832039</v>
      </c>
      <c r="E23" s="80">
        <v>2.1504845063678188</v>
      </c>
      <c r="F23" s="80">
        <v>3.0567725620858126</v>
      </c>
      <c r="G23" s="80">
        <v>3.0347821523195377</v>
      </c>
      <c r="H23" s="80">
        <v>3.4871642437680141</v>
      </c>
      <c r="I23" s="80">
        <v>3.6878399184938888</v>
      </c>
      <c r="J23" s="80">
        <v>3.3295285287559864</v>
      </c>
      <c r="K23" s="80">
        <v>3.3836642272286763</v>
      </c>
    </row>
    <row r="24" spans="1:11" x14ac:dyDescent="0.25">
      <c r="A24" s="81" t="s">
        <v>53</v>
      </c>
      <c r="B24" s="80">
        <v>1.5666066491140194</v>
      </c>
      <c r="C24" s="80">
        <v>1.3721547234533507</v>
      </c>
      <c r="D24" s="80">
        <v>1.4659150300632056</v>
      </c>
      <c r="E24" s="80">
        <v>1.6744398332251345</v>
      </c>
      <c r="F24" s="80">
        <v>1.3362976791828951</v>
      </c>
      <c r="G24" s="80">
        <v>1.3714219324906589</v>
      </c>
      <c r="H24" s="80">
        <v>1.4793754076419663</v>
      </c>
      <c r="I24" s="80">
        <v>1.564624014340817</v>
      </c>
      <c r="J24" s="80">
        <v>1.3099511749745301</v>
      </c>
      <c r="K24" s="80">
        <v>1.4994934880848054</v>
      </c>
    </row>
    <row r="25" spans="1:11" x14ac:dyDescent="0.25">
      <c r="A25" s="83" t="s">
        <v>54</v>
      </c>
      <c r="B25" s="82">
        <v>0.96970877691718371</v>
      </c>
      <c r="C25" s="82">
        <v>0.86433720082554755</v>
      </c>
      <c r="D25" s="82">
        <v>0.99691306615910058</v>
      </c>
      <c r="E25" s="82">
        <v>0.81481117563791239</v>
      </c>
      <c r="F25" s="82">
        <v>0.88266663439243775</v>
      </c>
      <c r="G25" s="82">
        <v>1.014051298966175</v>
      </c>
      <c r="H25" s="82">
        <v>1.1556097950930404</v>
      </c>
      <c r="I25" s="82">
        <v>1.3114353909076673</v>
      </c>
      <c r="J25" s="82">
        <v>1.1186761222265478</v>
      </c>
      <c r="K25" s="82">
        <v>1.2193759557801775</v>
      </c>
    </row>
    <row r="26" spans="1:11" x14ac:dyDescent="0.25">
      <c r="A26" s="100" t="s">
        <v>160</v>
      </c>
    </row>
    <row r="27" spans="1:11" x14ac:dyDescent="0.25">
      <c r="A27" s="100" t="s">
        <v>161</v>
      </c>
    </row>
  </sheetData>
  <conditionalFormatting sqref="B24:J24">
    <cfRule type="expression" dxfId="10" priority="6">
      <formula>MOD(ROW(),2)=1</formula>
    </cfRule>
  </conditionalFormatting>
  <conditionalFormatting sqref="J24">
    <cfRule type="expression" dxfId="9" priority="5">
      <formula>MOD(ROW(),2)=1</formula>
    </cfRule>
  </conditionalFormatting>
  <conditionalFormatting sqref="A5:A7">
    <cfRule type="expression" dxfId="8" priority="11">
      <formula>MOD(ROW(),2)=1</formula>
    </cfRule>
  </conditionalFormatting>
  <conditionalFormatting sqref="B4:J4 B25:J25">
    <cfRule type="expression" dxfId="7" priority="8">
      <formula>MOD(ROW(),2)=1</formula>
    </cfRule>
  </conditionalFormatting>
  <conditionalFormatting sqref="A8:A24">
    <cfRule type="expression" dxfId="6" priority="10">
      <formula>MOD(ROW(),2)=1</formula>
    </cfRule>
  </conditionalFormatting>
  <conditionalFormatting sqref="A4 A25">
    <cfRule type="expression" dxfId="5" priority="9">
      <formula>MOD(ROW(),2)=1</formula>
    </cfRule>
  </conditionalFormatting>
  <conditionalFormatting sqref="B5:J23">
    <cfRule type="expression" dxfId="4" priority="7">
      <formula>MOD(ROW(),2)=1</formula>
    </cfRule>
  </conditionalFormatting>
  <conditionalFormatting sqref="K24">
    <cfRule type="expression" dxfId="3" priority="2">
      <formula>MOD(ROW(),2)=1</formula>
    </cfRule>
  </conditionalFormatting>
  <conditionalFormatting sqref="K24">
    <cfRule type="expression" dxfId="2" priority="1">
      <formula>MOD(ROW(),2)=1</formula>
    </cfRule>
  </conditionalFormatting>
  <conditionalFormatting sqref="K4 K25">
    <cfRule type="expression" dxfId="1" priority="4">
      <formula>MOD(ROW(),2)=1</formula>
    </cfRule>
  </conditionalFormatting>
  <conditionalFormatting sqref="K5:K23">
    <cfRule type="expression" dxfId="0" priority="3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915F-0CAF-4677-858C-5065775F6584}">
  <dimension ref="A1:K15"/>
  <sheetViews>
    <sheetView showGridLines="0" workbookViewId="0"/>
  </sheetViews>
  <sheetFormatPr defaultRowHeight="15" x14ac:dyDescent="0.25"/>
  <cols>
    <col min="1" max="1" width="70.42578125" style="14" customWidth="1"/>
    <col min="2" max="4" width="14.42578125" style="14" customWidth="1"/>
    <col min="5" max="11" width="14.42578125" style="20" customWidth="1"/>
    <col min="12" max="236" width="9.140625" style="14"/>
    <col min="237" max="237" width="70.42578125" style="14" customWidth="1"/>
    <col min="238" max="247" width="14.42578125" style="14" customWidth="1"/>
    <col min="248" max="251" width="9.7109375" style="14" bestFit="1" customWidth="1"/>
    <col min="252" max="257" width="9.7109375" style="14" customWidth="1"/>
    <col min="258" max="267" width="11.140625" style="14" customWidth="1"/>
    <col min="268" max="492" width="9.140625" style="14"/>
    <col min="493" max="493" width="70.42578125" style="14" customWidth="1"/>
    <col min="494" max="503" width="14.42578125" style="14" customWidth="1"/>
    <col min="504" max="507" width="9.7109375" style="14" bestFit="1" customWidth="1"/>
    <col min="508" max="513" width="9.7109375" style="14" customWidth="1"/>
    <col min="514" max="523" width="11.140625" style="14" customWidth="1"/>
    <col min="524" max="748" width="9.140625" style="14"/>
    <col min="749" max="749" width="70.42578125" style="14" customWidth="1"/>
    <col min="750" max="759" width="14.42578125" style="14" customWidth="1"/>
    <col min="760" max="763" width="9.7109375" style="14" bestFit="1" customWidth="1"/>
    <col min="764" max="769" width="9.7109375" style="14" customWidth="1"/>
    <col min="770" max="779" width="11.140625" style="14" customWidth="1"/>
    <col min="780" max="1004" width="9.140625" style="14"/>
    <col min="1005" max="1005" width="70.42578125" style="14" customWidth="1"/>
    <col min="1006" max="1015" width="14.42578125" style="14" customWidth="1"/>
    <col min="1016" max="1019" width="9.7109375" style="14" bestFit="1" customWidth="1"/>
    <col min="1020" max="1025" width="9.7109375" style="14" customWidth="1"/>
    <col min="1026" max="1035" width="11.140625" style="14" customWidth="1"/>
    <col min="1036" max="1260" width="9.140625" style="14"/>
    <col min="1261" max="1261" width="70.42578125" style="14" customWidth="1"/>
    <col min="1262" max="1271" width="14.42578125" style="14" customWidth="1"/>
    <col min="1272" max="1275" width="9.7109375" style="14" bestFit="1" customWidth="1"/>
    <col min="1276" max="1281" width="9.7109375" style="14" customWidth="1"/>
    <col min="1282" max="1291" width="11.140625" style="14" customWidth="1"/>
    <col min="1292" max="1516" width="9.140625" style="14"/>
    <col min="1517" max="1517" width="70.42578125" style="14" customWidth="1"/>
    <col min="1518" max="1527" width="14.42578125" style="14" customWidth="1"/>
    <col min="1528" max="1531" width="9.7109375" style="14" bestFit="1" customWidth="1"/>
    <col min="1532" max="1537" width="9.7109375" style="14" customWidth="1"/>
    <col min="1538" max="1547" width="11.140625" style="14" customWidth="1"/>
    <col min="1548" max="1772" width="9.140625" style="14"/>
    <col min="1773" max="1773" width="70.42578125" style="14" customWidth="1"/>
    <col min="1774" max="1783" width="14.42578125" style="14" customWidth="1"/>
    <col min="1784" max="1787" width="9.7109375" style="14" bestFit="1" customWidth="1"/>
    <col min="1788" max="1793" width="9.7109375" style="14" customWidth="1"/>
    <col min="1794" max="1803" width="11.140625" style="14" customWidth="1"/>
    <col min="1804" max="2028" width="9.140625" style="14"/>
    <col min="2029" max="2029" width="70.42578125" style="14" customWidth="1"/>
    <col min="2030" max="2039" width="14.42578125" style="14" customWidth="1"/>
    <col min="2040" max="2043" width="9.7109375" style="14" bestFit="1" customWidth="1"/>
    <col min="2044" max="2049" width="9.7109375" style="14" customWidth="1"/>
    <col min="2050" max="2059" width="11.140625" style="14" customWidth="1"/>
    <col min="2060" max="2284" width="9.140625" style="14"/>
    <col min="2285" max="2285" width="70.42578125" style="14" customWidth="1"/>
    <col min="2286" max="2295" width="14.42578125" style="14" customWidth="1"/>
    <col min="2296" max="2299" width="9.7109375" style="14" bestFit="1" customWidth="1"/>
    <col min="2300" max="2305" width="9.7109375" style="14" customWidth="1"/>
    <col min="2306" max="2315" width="11.140625" style="14" customWidth="1"/>
    <col min="2316" max="2540" width="9.140625" style="14"/>
    <col min="2541" max="2541" width="70.42578125" style="14" customWidth="1"/>
    <col min="2542" max="2551" width="14.42578125" style="14" customWidth="1"/>
    <col min="2552" max="2555" width="9.7109375" style="14" bestFit="1" customWidth="1"/>
    <col min="2556" max="2561" width="9.7109375" style="14" customWidth="1"/>
    <col min="2562" max="2571" width="11.140625" style="14" customWidth="1"/>
    <col min="2572" max="2796" width="9.140625" style="14"/>
    <col min="2797" max="2797" width="70.42578125" style="14" customWidth="1"/>
    <col min="2798" max="2807" width="14.42578125" style="14" customWidth="1"/>
    <col min="2808" max="2811" width="9.7109375" style="14" bestFit="1" customWidth="1"/>
    <col min="2812" max="2817" width="9.7109375" style="14" customWidth="1"/>
    <col min="2818" max="2827" width="11.140625" style="14" customWidth="1"/>
    <col min="2828" max="3052" width="9.140625" style="14"/>
    <col min="3053" max="3053" width="70.42578125" style="14" customWidth="1"/>
    <col min="3054" max="3063" width="14.42578125" style="14" customWidth="1"/>
    <col min="3064" max="3067" width="9.7109375" style="14" bestFit="1" customWidth="1"/>
    <col min="3068" max="3073" width="9.7109375" style="14" customWidth="1"/>
    <col min="3074" max="3083" width="11.140625" style="14" customWidth="1"/>
    <col min="3084" max="3308" width="9.140625" style="14"/>
    <col min="3309" max="3309" width="70.42578125" style="14" customWidth="1"/>
    <col min="3310" max="3319" width="14.42578125" style="14" customWidth="1"/>
    <col min="3320" max="3323" width="9.7109375" style="14" bestFit="1" customWidth="1"/>
    <col min="3324" max="3329" width="9.7109375" style="14" customWidth="1"/>
    <col min="3330" max="3339" width="11.140625" style="14" customWidth="1"/>
    <col min="3340" max="3564" width="9.140625" style="14"/>
    <col min="3565" max="3565" width="70.42578125" style="14" customWidth="1"/>
    <col min="3566" max="3575" width="14.42578125" style="14" customWidth="1"/>
    <col min="3576" max="3579" width="9.7109375" style="14" bestFit="1" customWidth="1"/>
    <col min="3580" max="3585" width="9.7109375" style="14" customWidth="1"/>
    <col min="3586" max="3595" width="11.140625" style="14" customWidth="1"/>
    <col min="3596" max="3820" width="9.140625" style="14"/>
    <col min="3821" max="3821" width="70.42578125" style="14" customWidth="1"/>
    <col min="3822" max="3831" width="14.42578125" style="14" customWidth="1"/>
    <col min="3832" max="3835" width="9.7109375" style="14" bestFit="1" customWidth="1"/>
    <col min="3836" max="3841" width="9.7109375" style="14" customWidth="1"/>
    <col min="3842" max="3851" width="11.140625" style="14" customWidth="1"/>
    <col min="3852" max="4076" width="9.140625" style="14"/>
    <col min="4077" max="4077" width="70.42578125" style="14" customWidth="1"/>
    <col min="4078" max="4087" width="14.42578125" style="14" customWidth="1"/>
    <col min="4088" max="4091" width="9.7109375" style="14" bestFit="1" customWidth="1"/>
    <col min="4092" max="4097" width="9.7109375" style="14" customWidth="1"/>
    <col min="4098" max="4107" width="11.140625" style="14" customWidth="1"/>
    <col min="4108" max="4332" width="9.140625" style="14"/>
    <col min="4333" max="4333" width="70.42578125" style="14" customWidth="1"/>
    <col min="4334" max="4343" width="14.42578125" style="14" customWidth="1"/>
    <col min="4344" max="4347" width="9.7109375" style="14" bestFit="1" customWidth="1"/>
    <col min="4348" max="4353" width="9.7109375" style="14" customWidth="1"/>
    <col min="4354" max="4363" width="11.140625" style="14" customWidth="1"/>
    <col min="4364" max="4588" width="9.140625" style="14"/>
    <col min="4589" max="4589" width="70.42578125" style="14" customWidth="1"/>
    <col min="4590" max="4599" width="14.42578125" style="14" customWidth="1"/>
    <col min="4600" max="4603" width="9.7109375" style="14" bestFit="1" customWidth="1"/>
    <col min="4604" max="4609" width="9.7109375" style="14" customWidth="1"/>
    <col min="4610" max="4619" width="11.140625" style="14" customWidth="1"/>
    <col min="4620" max="4844" width="9.140625" style="14"/>
    <col min="4845" max="4845" width="70.42578125" style="14" customWidth="1"/>
    <col min="4846" max="4855" width="14.42578125" style="14" customWidth="1"/>
    <col min="4856" max="4859" width="9.7109375" style="14" bestFit="1" customWidth="1"/>
    <col min="4860" max="4865" width="9.7109375" style="14" customWidth="1"/>
    <col min="4866" max="4875" width="11.140625" style="14" customWidth="1"/>
    <col min="4876" max="5100" width="9.140625" style="14"/>
    <col min="5101" max="5101" width="70.42578125" style="14" customWidth="1"/>
    <col min="5102" max="5111" width="14.42578125" style="14" customWidth="1"/>
    <col min="5112" max="5115" width="9.7109375" style="14" bestFit="1" customWidth="1"/>
    <col min="5116" max="5121" width="9.7109375" style="14" customWidth="1"/>
    <col min="5122" max="5131" width="11.140625" style="14" customWidth="1"/>
    <col min="5132" max="5356" width="9.140625" style="14"/>
    <col min="5357" max="5357" width="70.42578125" style="14" customWidth="1"/>
    <col min="5358" max="5367" width="14.42578125" style="14" customWidth="1"/>
    <col min="5368" max="5371" width="9.7109375" style="14" bestFit="1" customWidth="1"/>
    <col min="5372" max="5377" width="9.7109375" style="14" customWidth="1"/>
    <col min="5378" max="5387" width="11.140625" style="14" customWidth="1"/>
    <col min="5388" max="5612" width="9.140625" style="14"/>
    <col min="5613" max="5613" width="70.42578125" style="14" customWidth="1"/>
    <col min="5614" max="5623" width="14.42578125" style="14" customWidth="1"/>
    <col min="5624" max="5627" width="9.7109375" style="14" bestFit="1" customWidth="1"/>
    <col min="5628" max="5633" width="9.7109375" style="14" customWidth="1"/>
    <col min="5634" max="5643" width="11.140625" style="14" customWidth="1"/>
    <col min="5644" max="5868" width="9.140625" style="14"/>
    <col min="5869" max="5869" width="70.42578125" style="14" customWidth="1"/>
    <col min="5870" max="5879" width="14.42578125" style="14" customWidth="1"/>
    <col min="5880" max="5883" width="9.7109375" style="14" bestFit="1" customWidth="1"/>
    <col min="5884" max="5889" width="9.7109375" style="14" customWidth="1"/>
    <col min="5890" max="5899" width="11.140625" style="14" customWidth="1"/>
    <col min="5900" max="6124" width="9.140625" style="14"/>
    <col min="6125" max="6125" width="70.42578125" style="14" customWidth="1"/>
    <col min="6126" max="6135" width="14.42578125" style="14" customWidth="1"/>
    <col min="6136" max="6139" width="9.7109375" style="14" bestFit="1" customWidth="1"/>
    <col min="6140" max="6145" width="9.7109375" style="14" customWidth="1"/>
    <col min="6146" max="6155" width="11.140625" style="14" customWidth="1"/>
    <col min="6156" max="6380" width="9.140625" style="14"/>
    <col min="6381" max="6381" width="70.42578125" style="14" customWidth="1"/>
    <col min="6382" max="6391" width="14.42578125" style="14" customWidth="1"/>
    <col min="6392" max="6395" width="9.7109375" style="14" bestFit="1" customWidth="1"/>
    <col min="6396" max="6401" width="9.7109375" style="14" customWidth="1"/>
    <col min="6402" max="6411" width="11.140625" style="14" customWidth="1"/>
    <col min="6412" max="6636" width="9.140625" style="14"/>
    <col min="6637" max="6637" width="70.42578125" style="14" customWidth="1"/>
    <col min="6638" max="6647" width="14.42578125" style="14" customWidth="1"/>
    <col min="6648" max="6651" width="9.7109375" style="14" bestFit="1" customWidth="1"/>
    <col min="6652" max="6657" width="9.7109375" style="14" customWidth="1"/>
    <col min="6658" max="6667" width="11.140625" style="14" customWidth="1"/>
    <col min="6668" max="6892" width="9.140625" style="14"/>
    <col min="6893" max="6893" width="70.42578125" style="14" customWidth="1"/>
    <col min="6894" max="6903" width="14.42578125" style="14" customWidth="1"/>
    <col min="6904" max="6907" width="9.7109375" style="14" bestFit="1" customWidth="1"/>
    <col min="6908" max="6913" width="9.7109375" style="14" customWidth="1"/>
    <col min="6914" max="6923" width="11.140625" style="14" customWidth="1"/>
    <col min="6924" max="7148" width="9.140625" style="14"/>
    <col min="7149" max="7149" width="70.42578125" style="14" customWidth="1"/>
    <col min="7150" max="7159" width="14.42578125" style="14" customWidth="1"/>
    <col min="7160" max="7163" width="9.7109375" style="14" bestFit="1" customWidth="1"/>
    <col min="7164" max="7169" width="9.7109375" style="14" customWidth="1"/>
    <col min="7170" max="7179" width="11.140625" style="14" customWidth="1"/>
    <col min="7180" max="7404" width="9.140625" style="14"/>
    <col min="7405" max="7405" width="70.42578125" style="14" customWidth="1"/>
    <col min="7406" max="7415" width="14.42578125" style="14" customWidth="1"/>
    <col min="7416" max="7419" width="9.7109375" style="14" bestFit="1" customWidth="1"/>
    <col min="7420" max="7425" width="9.7109375" style="14" customWidth="1"/>
    <col min="7426" max="7435" width="11.140625" style="14" customWidth="1"/>
    <col min="7436" max="7660" width="9.140625" style="14"/>
    <col min="7661" max="7661" width="70.42578125" style="14" customWidth="1"/>
    <col min="7662" max="7671" width="14.42578125" style="14" customWidth="1"/>
    <col min="7672" max="7675" width="9.7109375" style="14" bestFit="1" customWidth="1"/>
    <col min="7676" max="7681" width="9.7109375" style="14" customWidth="1"/>
    <col min="7682" max="7691" width="11.140625" style="14" customWidth="1"/>
    <col min="7692" max="7916" width="9.140625" style="14"/>
    <col min="7917" max="7917" width="70.42578125" style="14" customWidth="1"/>
    <col min="7918" max="7927" width="14.42578125" style="14" customWidth="1"/>
    <col min="7928" max="7931" width="9.7109375" style="14" bestFit="1" customWidth="1"/>
    <col min="7932" max="7937" width="9.7109375" style="14" customWidth="1"/>
    <col min="7938" max="7947" width="11.140625" style="14" customWidth="1"/>
    <col min="7948" max="8172" width="9.140625" style="14"/>
    <col min="8173" max="8173" width="70.42578125" style="14" customWidth="1"/>
    <col min="8174" max="8183" width="14.42578125" style="14" customWidth="1"/>
    <col min="8184" max="8187" width="9.7109375" style="14" bestFit="1" customWidth="1"/>
    <col min="8188" max="8193" width="9.7109375" style="14" customWidth="1"/>
    <col min="8194" max="8203" width="11.140625" style="14" customWidth="1"/>
    <col min="8204" max="8428" width="9.140625" style="14"/>
    <col min="8429" max="8429" width="70.42578125" style="14" customWidth="1"/>
    <col min="8430" max="8439" width="14.42578125" style="14" customWidth="1"/>
    <col min="8440" max="8443" width="9.7109375" style="14" bestFit="1" customWidth="1"/>
    <col min="8444" max="8449" width="9.7109375" style="14" customWidth="1"/>
    <col min="8450" max="8459" width="11.140625" style="14" customWidth="1"/>
    <col min="8460" max="8684" width="9.140625" style="14"/>
    <col min="8685" max="8685" width="70.42578125" style="14" customWidth="1"/>
    <col min="8686" max="8695" width="14.42578125" style="14" customWidth="1"/>
    <col min="8696" max="8699" width="9.7109375" style="14" bestFit="1" customWidth="1"/>
    <col min="8700" max="8705" width="9.7109375" style="14" customWidth="1"/>
    <col min="8706" max="8715" width="11.140625" style="14" customWidth="1"/>
    <col min="8716" max="8940" width="9.140625" style="14"/>
    <col min="8941" max="8941" width="70.42578125" style="14" customWidth="1"/>
    <col min="8942" max="8951" width="14.42578125" style="14" customWidth="1"/>
    <col min="8952" max="8955" width="9.7109375" style="14" bestFit="1" customWidth="1"/>
    <col min="8956" max="8961" width="9.7109375" style="14" customWidth="1"/>
    <col min="8962" max="8971" width="11.140625" style="14" customWidth="1"/>
    <col min="8972" max="9196" width="9.140625" style="14"/>
    <col min="9197" max="9197" width="70.42578125" style="14" customWidth="1"/>
    <col min="9198" max="9207" width="14.42578125" style="14" customWidth="1"/>
    <col min="9208" max="9211" width="9.7109375" style="14" bestFit="1" customWidth="1"/>
    <col min="9212" max="9217" width="9.7109375" style="14" customWidth="1"/>
    <col min="9218" max="9227" width="11.140625" style="14" customWidth="1"/>
    <col min="9228" max="9452" width="9.140625" style="14"/>
    <col min="9453" max="9453" width="70.42578125" style="14" customWidth="1"/>
    <col min="9454" max="9463" width="14.42578125" style="14" customWidth="1"/>
    <col min="9464" max="9467" width="9.7109375" style="14" bestFit="1" customWidth="1"/>
    <col min="9468" max="9473" width="9.7109375" style="14" customWidth="1"/>
    <col min="9474" max="9483" width="11.140625" style="14" customWidth="1"/>
    <col min="9484" max="9708" width="9.140625" style="14"/>
    <col min="9709" max="9709" width="70.42578125" style="14" customWidth="1"/>
    <col min="9710" max="9719" width="14.42578125" style="14" customWidth="1"/>
    <col min="9720" max="9723" width="9.7109375" style="14" bestFit="1" customWidth="1"/>
    <col min="9724" max="9729" width="9.7109375" style="14" customWidth="1"/>
    <col min="9730" max="9739" width="11.140625" style="14" customWidth="1"/>
    <col min="9740" max="9964" width="9.140625" style="14"/>
    <col min="9965" max="9965" width="70.42578125" style="14" customWidth="1"/>
    <col min="9966" max="9975" width="14.42578125" style="14" customWidth="1"/>
    <col min="9976" max="9979" width="9.7109375" style="14" bestFit="1" customWidth="1"/>
    <col min="9980" max="9985" width="9.7109375" style="14" customWidth="1"/>
    <col min="9986" max="9995" width="11.140625" style="14" customWidth="1"/>
    <col min="9996" max="10220" width="9.140625" style="14"/>
    <col min="10221" max="10221" width="70.42578125" style="14" customWidth="1"/>
    <col min="10222" max="10231" width="14.42578125" style="14" customWidth="1"/>
    <col min="10232" max="10235" width="9.7109375" style="14" bestFit="1" customWidth="1"/>
    <col min="10236" max="10241" width="9.7109375" style="14" customWidth="1"/>
    <col min="10242" max="10251" width="11.140625" style="14" customWidth="1"/>
    <col min="10252" max="10476" width="9.140625" style="14"/>
    <col min="10477" max="10477" width="70.42578125" style="14" customWidth="1"/>
    <col min="10478" max="10487" width="14.42578125" style="14" customWidth="1"/>
    <col min="10488" max="10491" width="9.7109375" style="14" bestFit="1" customWidth="1"/>
    <col min="10492" max="10497" width="9.7109375" style="14" customWidth="1"/>
    <col min="10498" max="10507" width="11.140625" style="14" customWidth="1"/>
    <col min="10508" max="10732" width="9.140625" style="14"/>
    <col min="10733" max="10733" width="70.42578125" style="14" customWidth="1"/>
    <col min="10734" max="10743" width="14.42578125" style="14" customWidth="1"/>
    <col min="10744" max="10747" width="9.7109375" style="14" bestFit="1" customWidth="1"/>
    <col min="10748" max="10753" width="9.7109375" style="14" customWidth="1"/>
    <col min="10754" max="10763" width="11.140625" style="14" customWidth="1"/>
    <col min="10764" max="10988" width="9.140625" style="14"/>
    <col min="10989" max="10989" width="70.42578125" style="14" customWidth="1"/>
    <col min="10990" max="10999" width="14.42578125" style="14" customWidth="1"/>
    <col min="11000" max="11003" width="9.7109375" style="14" bestFit="1" customWidth="1"/>
    <col min="11004" max="11009" width="9.7109375" style="14" customWidth="1"/>
    <col min="11010" max="11019" width="11.140625" style="14" customWidth="1"/>
    <col min="11020" max="11244" width="9.140625" style="14"/>
    <col min="11245" max="11245" width="70.42578125" style="14" customWidth="1"/>
    <col min="11246" max="11255" width="14.42578125" style="14" customWidth="1"/>
    <col min="11256" max="11259" width="9.7109375" style="14" bestFit="1" customWidth="1"/>
    <col min="11260" max="11265" width="9.7109375" style="14" customWidth="1"/>
    <col min="11266" max="11275" width="11.140625" style="14" customWidth="1"/>
    <col min="11276" max="11500" width="9.140625" style="14"/>
    <col min="11501" max="11501" width="70.42578125" style="14" customWidth="1"/>
    <col min="11502" max="11511" width="14.42578125" style="14" customWidth="1"/>
    <col min="11512" max="11515" width="9.7109375" style="14" bestFit="1" customWidth="1"/>
    <col min="11516" max="11521" width="9.7109375" style="14" customWidth="1"/>
    <col min="11522" max="11531" width="11.140625" style="14" customWidth="1"/>
    <col min="11532" max="11756" width="9.140625" style="14"/>
    <col min="11757" max="11757" width="70.42578125" style="14" customWidth="1"/>
    <col min="11758" max="11767" width="14.42578125" style="14" customWidth="1"/>
    <col min="11768" max="11771" width="9.7109375" style="14" bestFit="1" customWidth="1"/>
    <col min="11772" max="11777" width="9.7109375" style="14" customWidth="1"/>
    <col min="11778" max="11787" width="11.140625" style="14" customWidth="1"/>
    <col min="11788" max="12012" width="9.140625" style="14"/>
    <col min="12013" max="12013" width="70.42578125" style="14" customWidth="1"/>
    <col min="12014" max="12023" width="14.42578125" style="14" customWidth="1"/>
    <col min="12024" max="12027" width="9.7109375" style="14" bestFit="1" customWidth="1"/>
    <col min="12028" max="12033" width="9.7109375" style="14" customWidth="1"/>
    <col min="12034" max="12043" width="11.140625" style="14" customWidth="1"/>
    <col min="12044" max="12268" width="9.140625" style="14"/>
    <col min="12269" max="12269" width="70.42578125" style="14" customWidth="1"/>
    <col min="12270" max="12279" width="14.42578125" style="14" customWidth="1"/>
    <col min="12280" max="12283" width="9.7109375" style="14" bestFit="1" customWidth="1"/>
    <col min="12284" max="12289" width="9.7109375" style="14" customWidth="1"/>
    <col min="12290" max="12299" width="11.140625" style="14" customWidth="1"/>
    <col min="12300" max="12524" width="9.140625" style="14"/>
    <col min="12525" max="12525" width="70.42578125" style="14" customWidth="1"/>
    <col min="12526" max="12535" width="14.42578125" style="14" customWidth="1"/>
    <col min="12536" max="12539" width="9.7109375" style="14" bestFit="1" customWidth="1"/>
    <col min="12540" max="12545" width="9.7109375" style="14" customWidth="1"/>
    <col min="12546" max="12555" width="11.140625" style="14" customWidth="1"/>
    <col min="12556" max="12780" width="9.140625" style="14"/>
    <col min="12781" max="12781" width="70.42578125" style="14" customWidth="1"/>
    <col min="12782" max="12791" width="14.42578125" style="14" customWidth="1"/>
    <col min="12792" max="12795" width="9.7109375" style="14" bestFit="1" customWidth="1"/>
    <col min="12796" max="12801" width="9.7109375" style="14" customWidth="1"/>
    <col min="12802" max="12811" width="11.140625" style="14" customWidth="1"/>
    <col min="12812" max="13036" width="9.140625" style="14"/>
    <col min="13037" max="13037" width="70.42578125" style="14" customWidth="1"/>
    <col min="13038" max="13047" width="14.42578125" style="14" customWidth="1"/>
    <col min="13048" max="13051" width="9.7109375" style="14" bestFit="1" customWidth="1"/>
    <col min="13052" max="13057" width="9.7109375" style="14" customWidth="1"/>
    <col min="13058" max="13067" width="11.140625" style="14" customWidth="1"/>
    <col min="13068" max="13292" width="9.140625" style="14"/>
    <col min="13293" max="13293" width="70.42578125" style="14" customWidth="1"/>
    <col min="13294" max="13303" width="14.42578125" style="14" customWidth="1"/>
    <col min="13304" max="13307" width="9.7109375" style="14" bestFit="1" customWidth="1"/>
    <col min="13308" max="13313" width="9.7109375" style="14" customWidth="1"/>
    <col min="13314" max="13323" width="11.140625" style="14" customWidth="1"/>
    <col min="13324" max="13548" width="9.140625" style="14"/>
    <col min="13549" max="13549" width="70.42578125" style="14" customWidth="1"/>
    <col min="13550" max="13559" width="14.42578125" style="14" customWidth="1"/>
    <col min="13560" max="13563" width="9.7109375" style="14" bestFit="1" customWidth="1"/>
    <col min="13564" max="13569" width="9.7109375" style="14" customWidth="1"/>
    <col min="13570" max="13579" width="11.140625" style="14" customWidth="1"/>
    <col min="13580" max="13804" width="9.140625" style="14"/>
    <col min="13805" max="13805" width="70.42578125" style="14" customWidth="1"/>
    <col min="13806" max="13815" width="14.42578125" style="14" customWidth="1"/>
    <col min="13816" max="13819" width="9.7109375" style="14" bestFit="1" customWidth="1"/>
    <col min="13820" max="13825" width="9.7109375" style="14" customWidth="1"/>
    <col min="13826" max="13835" width="11.140625" style="14" customWidth="1"/>
    <col min="13836" max="14060" width="9.140625" style="14"/>
    <col min="14061" max="14061" width="70.42578125" style="14" customWidth="1"/>
    <col min="14062" max="14071" width="14.42578125" style="14" customWidth="1"/>
    <col min="14072" max="14075" width="9.7109375" style="14" bestFit="1" customWidth="1"/>
    <col min="14076" max="14081" width="9.7109375" style="14" customWidth="1"/>
    <col min="14082" max="14091" width="11.140625" style="14" customWidth="1"/>
    <col min="14092" max="14316" width="9.140625" style="14"/>
    <col min="14317" max="14317" width="70.42578125" style="14" customWidth="1"/>
    <col min="14318" max="14327" width="14.42578125" style="14" customWidth="1"/>
    <col min="14328" max="14331" width="9.7109375" style="14" bestFit="1" customWidth="1"/>
    <col min="14332" max="14337" width="9.7109375" style="14" customWidth="1"/>
    <col min="14338" max="14347" width="11.140625" style="14" customWidth="1"/>
    <col min="14348" max="14572" width="9.140625" style="14"/>
    <col min="14573" max="14573" width="70.42578125" style="14" customWidth="1"/>
    <col min="14574" max="14583" width="14.42578125" style="14" customWidth="1"/>
    <col min="14584" max="14587" width="9.7109375" style="14" bestFit="1" customWidth="1"/>
    <col min="14588" max="14593" width="9.7109375" style="14" customWidth="1"/>
    <col min="14594" max="14603" width="11.140625" style="14" customWidth="1"/>
    <col min="14604" max="14828" width="9.140625" style="14"/>
    <col min="14829" max="14829" width="70.42578125" style="14" customWidth="1"/>
    <col min="14830" max="14839" width="14.42578125" style="14" customWidth="1"/>
    <col min="14840" max="14843" width="9.7109375" style="14" bestFit="1" customWidth="1"/>
    <col min="14844" max="14849" width="9.7109375" style="14" customWidth="1"/>
    <col min="14850" max="14859" width="11.140625" style="14" customWidth="1"/>
    <col min="14860" max="15084" width="9.140625" style="14"/>
    <col min="15085" max="15085" width="70.42578125" style="14" customWidth="1"/>
    <col min="15086" max="15095" width="14.42578125" style="14" customWidth="1"/>
    <col min="15096" max="15099" width="9.7109375" style="14" bestFit="1" customWidth="1"/>
    <col min="15100" max="15105" width="9.7109375" style="14" customWidth="1"/>
    <col min="15106" max="15115" width="11.140625" style="14" customWidth="1"/>
    <col min="15116" max="15340" width="9.140625" style="14"/>
    <col min="15341" max="15341" width="70.42578125" style="14" customWidth="1"/>
    <col min="15342" max="15351" width="14.42578125" style="14" customWidth="1"/>
    <col min="15352" max="15355" width="9.7109375" style="14" bestFit="1" customWidth="1"/>
    <col min="15356" max="15361" width="9.7109375" style="14" customWidth="1"/>
    <col min="15362" max="15371" width="11.140625" style="14" customWidth="1"/>
    <col min="15372" max="15596" width="9.140625" style="14"/>
    <col min="15597" max="15597" width="70.42578125" style="14" customWidth="1"/>
    <col min="15598" max="15607" width="14.42578125" style="14" customWidth="1"/>
    <col min="15608" max="15611" width="9.7109375" style="14" bestFit="1" customWidth="1"/>
    <col min="15612" max="15617" width="9.7109375" style="14" customWidth="1"/>
    <col min="15618" max="15627" width="11.140625" style="14" customWidth="1"/>
    <col min="15628" max="15852" width="9.140625" style="14"/>
    <col min="15853" max="15853" width="70.42578125" style="14" customWidth="1"/>
    <col min="15854" max="15863" width="14.42578125" style="14" customWidth="1"/>
    <col min="15864" max="15867" width="9.7109375" style="14" bestFit="1" customWidth="1"/>
    <col min="15868" max="15873" width="9.7109375" style="14" customWidth="1"/>
    <col min="15874" max="15883" width="11.140625" style="14" customWidth="1"/>
    <col min="15884" max="16108" width="9.140625" style="14"/>
    <col min="16109" max="16109" width="70.42578125" style="14" customWidth="1"/>
    <col min="16110" max="16119" width="14.42578125" style="14" customWidth="1"/>
    <col min="16120" max="16123" width="9.7109375" style="14" bestFit="1" customWidth="1"/>
    <col min="16124" max="16129" width="9.7109375" style="14" customWidth="1"/>
    <col min="16130" max="16139" width="11.140625" style="14" customWidth="1"/>
    <col min="16140" max="16384" width="9.140625" style="14"/>
  </cols>
  <sheetData>
    <row r="1" spans="1:11" s="21" customFormat="1" ht="17.25" x14ac:dyDescent="0.3">
      <c r="A1" s="29" t="s">
        <v>125</v>
      </c>
    </row>
    <row r="2" spans="1:11" s="21" customFormat="1" x14ac:dyDescent="0.25"/>
    <row r="3" spans="1:11" ht="18" customHeight="1" x14ac:dyDescent="0.25">
      <c r="A3" s="102" t="s">
        <v>99</v>
      </c>
      <c r="B3" s="104" t="s">
        <v>100</v>
      </c>
      <c r="C3" s="105"/>
      <c r="D3" s="105"/>
      <c r="E3" s="105"/>
      <c r="F3" s="105"/>
      <c r="G3" s="105"/>
      <c r="H3" s="105"/>
      <c r="I3" s="105"/>
      <c r="J3" s="105"/>
      <c r="K3" s="106"/>
    </row>
    <row r="4" spans="1:11" x14ac:dyDescent="0.25">
      <c r="A4" s="103"/>
      <c r="B4" s="53">
        <v>2010</v>
      </c>
      <c r="C4" s="53">
        <v>2011</v>
      </c>
      <c r="D4" s="53">
        <v>2012</v>
      </c>
      <c r="E4" s="53">
        <v>2013</v>
      </c>
      <c r="F4" s="53">
        <v>2014</v>
      </c>
      <c r="G4" s="53">
        <v>2015</v>
      </c>
      <c r="H4" s="53">
        <v>2016</v>
      </c>
      <c r="I4" s="53">
        <v>2017</v>
      </c>
      <c r="J4" s="53">
        <v>2018</v>
      </c>
      <c r="K4" s="53">
        <v>2019</v>
      </c>
    </row>
    <row r="5" spans="1:11" x14ac:dyDescent="0.25">
      <c r="A5" s="54" t="s">
        <v>101</v>
      </c>
      <c r="B5" s="55">
        <v>69817.926814188657</v>
      </c>
      <c r="C5" s="55">
        <v>86126.68539037797</v>
      </c>
      <c r="D5" s="55">
        <v>95958.304563989514</v>
      </c>
      <c r="E5" s="55">
        <v>97681.96722811363</v>
      </c>
      <c r="F5" s="55">
        <v>109804.16900522241</v>
      </c>
      <c r="G5" s="55">
        <v>100489.68772488087</v>
      </c>
      <c r="H5" s="55">
        <v>92228.236180318883</v>
      </c>
      <c r="I5" s="55">
        <v>95510.655327950924</v>
      </c>
      <c r="J5" s="55">
        <v>116261.86859235885</v>
      </c>
      <c r="K5" s="55">
        <v>114812.82645960165</v>
      </c>
    </row>
    <row r="6" spans="1:11" x14ac:dyDescent="0.25">
      <c r="A6" s="56" t="s">
        <v>102</v>
      </c>
      <c r="B6" s="57">
        <v>30025.655391073142</v>
      </c>
      <c r="C6" s="57">
        <v>33669.125802930859</v>
      </c>
      <c r="D6" s="57">
        <v>38216.004782716307</v>
      </c>
      <c r="E6" s="57">
        <v>41297.298969710158</v>
      </c>
      <c r="F6" s="57">
        <v>45060.418000172249</v>
      </c>
      <c r="G6" s="57">
        <v>45375.873727024089</v>
      </c>
      <c r="H6" s="57">
        <v>47136.181896715818</v>
      </c>
      <c r="I6" s="57">
        <v>48135.962130325199</v>
      </c>
      <c r="J6" s="57">
        <v>51547.26284097568</v>
      </c>
      <c r="K6" s="57">
        <v>54368.447271334197</v>
      </c>
    </row>
    <row r="7" spans="1:11" x14ac:dyDescent="0.25">
      <c r="A7" s="58" t="s">
        <v>103</v>
      </c>
      <c r="B7" s="59">
        <v>23575.692840532651</v>
      </c>
      <c r="C7" s="59">
        <v>26376.812126780278</v>
      </c>
      <c r="D7" s="59">
        <v>30244.809800587816</v>
      </c>
      <c r="E7" s="59">
        <v>32499.230037470246</v>
      </c>
      <c r="F7" s="59">
        <v>35682.826714596631</v>
      </c>
      <c r="G7" s="59">
        <v>35998.984109144687</v>
      </c>
      <c r="H7" s="59">
        <v>37410.713777192032</v>
      </c>
      <c r="I7" s="59">
        <v>38146.285886816928</v>
      </c>
      <c r="J7" s="59">
        <v>40897.364026444913</v>
      </c>
      <c r="K7" s="59">
        <v>42921.318750409089</v>
      </c>
    </row>
    <row r="8" spans="1:11" x14ac:dyDescent="0.25">
      <c r="A8" s="58" t="s">
        <v>104</v>
      </c>
      <c r="B8" s="59">
        <v>6449.9625505404911</v>
      </c>
      <c r="C8" s="59">
        <v>7292.3136761505802</v>
      </c>
      <c r="D8" s="59">
        <v>7971.1949821284907</v>
      </c>
      <c r="E8" s="59">
        <v>8798.0689322399121</v>
      </c>
      <c r="F8" s="59">
        <v>9377.5912855756196</v>
      </c>
      <c r="G8" s="59">
        <v>9376.8896178794039</v>
      </c>
      <c r="H8" s="59">
        <v>9725.4681195237863</v>
      </c>
      <c r="I8" s="59">
        <v>9989.676243508271</v>
      </c>
      <c r="J8" s="59">
        <v>10649.898814530767</v>
      </c>
      <c r="K8" s="59">
        <v>11447.128520925111</v>
      </c>
    </row>
    <row r="9" spans="1:11" x14ac:dyDescent="0.25">
      <c r="A9" s="56" t="s">
        <v>105</v>
      </c>
      <c r="B9" s="57">
        <v>16306.016079161211</v>
      </c>
      <c r="C9" s="57">
        <v>20719.202517881888</v>
      </c>
      <c r="D9" s="57">
        <v>21858.737197265753</v>
      </c>
      <c r="E9" s="57">
        <v>20651.537594311954</v>
      </c>
      <c r="F9" s="57">
        <v>20210.663784926786</v>
      </c>
      <c r="G9" s="57">
        <v>21106.637441882034</v>
      </c>
      <c r="H9" s="57">
        <v>18242.007953868044</v>
      </c>
      <c r="I9" s="57">
        <v>19233.014651420166</v>
      </c>
      <c r="J9" s="57">
        <v>22405.441809925629</v>
      </c>
      <c r="K9" s="57">
        <v>24248.328345659502</v>
      </c>
    </row>
    <row r="10" spans="1:11" x14ac:dyDescent="0.25">
      <c r="A10" s="58" t="s">
        <v>106</v>
      </c>
      <c r="B10" s="59">
        <v>15492.357730374122</v>
      </c>
      <c r="C10" s="59">
        <v>19849.536792901672</v>
      </c>
      <c r="D10" s="59">
        <v>20892.275978300917</v>
      </c>
      <c r="E10" s="59">
        <v>19592.379712769391</v>
      </c>
      <c r="F10" s="59">
        <v>18979.612141683512</v>
      </c>
      <c r="G10" s="59">
        <v>19876.292193065485</v>
      </c>
      <c r="H10" s="59">
        <v>17036.186914461232</v>
      </c>
      <c r="I10" s="59">
        <v>17889.28146358471</v>
      </c>
      <c r="J10" s="59">
        <v>20758.186281530641</v>
      </c>
      <c r="K10" s="59">
        <v>22532.76897445459</v>
      </c>
    </row>
    <row r="11" spans="1:11" x14ac:dyDescent="0.25">
      <c r="A11" s="60" t="s">
        <v>107</v>
      </c>
      <c r="B11" s="61">
        <v>813.65834878708915</v>
      </c>
      <c r="C11" s="61">
        <v>869.66572498021389</v>
      </c>
      <c r="D11" s="61">
        <v>966.4612189648376</v>
      </c>
      <c r="E11" s="61">
        <v>1059.1578815425623</v>
      </c>
      <c r="F11" s="61">
        <v>1231.0516432432737</v>
      </c>
      <c r="G11" s="61">
        <v>1230.3452488165487</v>
      </c>
      <c r="H11" s="61">
        <v>1205.8210394068105</v>
      </c>
      <c r="I11" s="61">
        <v>1343.7331878354546</v>
      </c>
      <c r="J11" s="61">
        <v>1647.2555283949878</v>
      </c>
      <c r="K11" s="61">
        <v>1715.5593712049117</v>
      </c>
    </row>
    <row r="12" spans="1:11" x14ac:dyDescent="0.25">
      <c r="A12" s="62" t="s">
        <v>108</v>
      </c>
      <c r="B12" s="63">
        <v>38978.613074328423</v>
      </c>
      <c r="C12" s="63">
        <v>51587.893862466895</v>
      </c>
      <c r="D12" s="63">
        <v>56775.838562308367</v>
      </c>
      <c r="E12" s="63">
        <v>55325.510376860911</v>
      </c>
      <c r="F12" s="63">
        <v>63512.699361806895</v>
      </c>
      <c r="G12" s="63">
        <v>53883.468749040236</v>
      </c>
      <c r="H12" s="63">
        <v>43886.233244196257</v>
      </c>
      <c r="I12" s="63">
        <v>46030.960009790273</v>
      </c>
      <c r="J12" s="63">
        <v>63067.350222988185</v>
      </c>
      <c r="K12" s="63">
        <v>58728.81981706254</v>
      </c>
    </row>
    <row r="13" spans="1:11" x14ac:dyDescent="0.25">
      <c r="A13" s="64" t="s">
        <v>109</v>
      </c>
      <c r="B13" s="65">
        <v>85310.284544562775</v>
      </c>
      <c r="C13" s="65">
        <v>105976.22218327963</v>
      </c>
      <c r="D13" s="65">
        <v>116850.58054229044</v>
      </c>
      <c r="E13" s="65">
        <v>117274.34694088303</v>
      </c>
      <c r="F13" s="65">
        <v>128783.78114690594</v>
      </c>
      <c r="G13" s="65">
        <v>120365.97991794636</v>
      </c>
      <c r="H13" s="65">
        <v>109264.42309478013</v>
      </c>
      <c r="I13" s="65">
        <v>113399.93679153564</v>
      </c>
      <c r="J13" s="65">
        <v>137020.05487388949</v>
      </c>
      <c r="K13" s="65">
        <v>137345.59543405625</v>
      </c>
    </row>
    <row r="14" spans="1:11" ht="18.75" x14ac:dyDescent="0.25">
      <c r="A14" s="100" t="s">
        <v>160</v>
      </c>
      <c r="B14" s="15"/>
      <c r="C14" s="15"/>
      <c r="D14" s="15"/>
      <c r="E14" s="15"/>
      <c r="F14" s="16"/>
      <c r="G14" s="16"/>
      <c r="H14" s="16"/>
      <c r="I14" s="16"/>
      <c r="J14" s="16"/>
      <c r="K14" s="16"/>
    </row>
    <row r="15" spans="1:11" x14ac:dyDescent="0.25">
      <c r="A15" s="100" t="s">
        <v>161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</sheetData>
  <mergeCells count="2">
    <mergeCell ref="A3:A4"/>
    <mergeCell ref="B3:K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AB97-B0D2-4969-905F-F25BC4E04F4C}">
  <dimension ref="A1:K14"/>
  <sheetViews>
    <sheetView workbookViewId="0"/>
  </sheetViews>
  <sheetFormatPr defaultRowHeight="15" x14ac:dyDescent="0.25"/>
  <cols>
    <col min="1" max="1" width="70.42578125" style="14" customWidth="1"/>
    <col min="2" max="3" width="9.7109375" style="14" bestFit="1" customWidth="1"/>
    <col min="4" max="4" width="9.7109375" style="20" bestFit="1" customWidth="1"/>
    <col min="5" max="5" width="9.7109375" style="14" bestFit="1" customWidth="1"/>
    <col min="6" max="11" width="9.7109375" style="14" customWidth="1"/>
    <col min="12" max="236" width="9.140625" style="14"/>
    <col min="237" max="237" width="70.42578125" style="14" customWidth="1"/>
    <col min="238" max="247" width="14.42578125" style="14" customWidth="1"/>
    <col min="248" max="251" width="9.7109375" style="14" bestFit="1" customWidth="1"/>
    <col min="252" max="257" width="9.7109375" style="14" customWidth="1"/>
    <col min="258" max="267" width="11.140625" style="14" customWidth="1"/>
    <col min="268" max="492" width="9.140625" style="14"/>
    <col min="493" max="493" width="70.42578125" style="14" customWidth="1"/>
    <col min="494" max="503" width="14.42578125" style="14" customWidth="1"/>
    <col min="504" max="507" width="9.7109375" style="14" bestFit="1" customWidth="1"/>
    <col min="508" max="513" width="9.7109375" style="14" customWidth="1"/>
    <col min="514" max="523" width="11.140625" style="14" customWidth="1"/>
    <col min="524" max="748" width="9.140625" style="14"/>
    <col min="749" max="749" width="70.42578125" style="14" customWidth="1"/>
    <col min="750" max="759" width="14.42578125" style="14" customWidth="1"/>
    <col min="760" max="763" width="9.7109375" style="14" bestFit="1" customWidth="1"/>
    <col min="764" max="769" width="9.7109375" style="14" customWidth="1"/>
    <col min="770" max="779" width="11.140625" style="14" customWidth="1"/>
    <col min="780" max="1004" width="9.140625" style="14"/>
    <col min="1005" max="1005" width="70.42578125" style="14" customWidth="1"/>
    <col min="1006" max="1015" width="14.42578125" style="14" customWidth="1"/>
    <col min="1016" max="1019" width="9.7109375" style="14" bestFit="1" customWidth="1"/>
    <col min="1020" max="1025" width="9.7109375" style="14" customWidth="1"/>
    <col min="1026" max="1035" width="11.140625" style="14" customWidth="1"/>
    <col min="1036" max="1260" width="9.140625" style="14"/>
    <col min="1261" max="1261" width="70.42578125" style="14" customWidth="1"/>
    <col min="1262" max="1271" width="14.42578125" style="14" customWidth="1"/>
    <col min="1272" max="1275" width="9.7109375" style="14" bestFit="1" customWidth="1"/>
    <col min="1276" max="1281" width="9.7109375" style="14" customWidth="1"/>
    <col min="1282" max="1291" width="11.140625" style="14" customWidth="1"/>
    <col min="1292" max="1516" width="9.140625" style="14"/>
    <col min="1517" max="1517" width="70.42578125" style="14" customWidth="1"/>
    <col min="1518" max="1527" width="14.42578125" style="14" customWidth="1"/>
    <col min="1528" max="1531" width="9.7109375" style="14" bestFit="1" customWidth="1"/>
    <col min="1532" max="1537" width="9.7109375" style="14" customWidth="1"/>
    <col min="1538" max="1547" width="11.140625" style="14" customWidth="1"/>
    <col min="1548" max="1772" width="9.140625" style="14"/>
    <col min="1773" max="1773" width="70.42578125" style="14" customWidth="1"/>
    <col min="1774" max="1783" width="14.42578125" style="14" customWidth="1"/>
    <col min="1784" max="1787" width="9.7109375" style="14" bestFit="1" customWidth="1"/>
    <col min="1788" max="1793" width="9.7109375" style="14" customWidth="1"/>
    <col min="1794" max="1803" width="11.140625" style="14" customWidth="1"/>
    <col min="1804" max="2028" width="9.140625" style="14"/>
    <col min="2029" max="2029" width="70.42578125" style="14" customWidth="1"/>
    <col min="2030" max="2039" width="14.42578125" style="14" customWidth="1"/>
    <col min="2040" max="2043" width="9.7109375" style="14" bestFit="1" customWidth="1"/>
    <col min="2044" max="2049" width="9.7109375" style="14" customWidth="1"/>
    <col min="2050" max="2059" width="11.140625" style="14" customWidth="1"/>
    <col min="2060" max="2284" width="9.140625" style="14"/>
    <col min="2285" max="2285" width="70.42578125" style="14" customWidth="1"/>
    <col min="2286" max="2295" width="14.42578125" style="14" customWidth="1"/>
    <col min="2296" max="2299" width="9.7109375" style="14" bestFit="1" customWidth="1"/>
    <col min="2300" max="2305" width="9.7109375" style="14" customWidth="1"/>
    <col min="2306" max="2315" width="11.140625" style="14" customWidth="1"/>
    <col min="2316" max="2540" width="9.140625" style="14"/>
    <col min="2541" max="2541" width="70.42578125" style="14" customWidth="1"/>
    <col min="2542" max="2551" width="14.42578125" style="14" customWidth="1"/>
    <col min="2552" max="2555" width="9.7109375" style="14" bestFit="1" customWidth="1"/>
    <col min="2556" max="2561" width="9.7109375" style="14" customWidth="1"/>
    <col min="2562" max="2571" width="11.140625" style="14" customWidth="1"/>
    <col min="2572" max="2796" width="9.140625" style="14"/>
    <col min="2797" max="2797" width="70.42578125" style="14" customWidth="1"/>
    <col min="2798" max="2807" width="14.42578125" style="14" customWidth="1"/>
    <col min="2808" max="2811" width="9.7109375" style="14" bestFit="1" customWidth="1"/>
    <col min="2812" max="2817" width="9.7109375" style="14" customWidth="1"/>
    <col min="2818" max="2827" width="11.140625" style="14" customWidth="1"/>
    <col min="2828" max="3052" width="9.140625" style="14"/>
    <col min="3053" max="3053" width="70.42578125" style="14" customWidth="1"/>
    <col min="3054" max="3063" width="14.42578125" style="14" customWidth="1"/>
    <col min="3064" max="3067" width="9.7109375" style="14" bestFit="1" customWidth="1"/>
    <col min="3068" max="3073" width="9.7109375" style="14" customWidth="1"/>
    <col min="3074" max="3083" width="11.140625" style="14" customWidth="1"/>
    <col min="3084" max="3308" width="9.140625" style="14"/>
    <col min="3309" max="3309" width="70.42578125" style="14" customWidth="1"/>
    <col min="3310" max="3319" width="14.42578125" style="14" customWidth="1"/>
    <col min="3320" max="3323" width="9.7109375" style="14" bestFit="1" customWidth="1"/>
    <col min="3324" max="3329" width="9.7109375" style="14" customWidth="1"/>
    <col min="3330" max="3339" width="11.140625" style="14" customWidth="1"/>
    <col min="3340" max="3564" width="9.140625" style="14"/>
    <col min="3565" max="3565" width="70.42578125" style="14" customWidth="1"/>
    <col min="3566" max="3575" width="14.42578125" style="14" customWidth="1"/>
    <col min="3576" max="3579" width="9.7109375" style="14" bestFit="1" customWidth="1"/>
    <col min="3580" max="3585" width="9.7109375" style="14" customWidth="1"/>
    <col min="3586" max="3595" width="11.140625" style="14" customWidth="1"/>
    <col min="3596" max="3820" width="9.140625" style="14"/>
    <col min="3821" max="3821" width="70.42578125" style="14" customWidth="1"/>
    <col min="3822" max="3831" width="14.42578125" style="14" customWidth="1"/>
    <col min="3832" max="3835" width="9.7109375" style="14" bestFit="1" customWidth="1"/>
    <col min="3836" max="3841" width="9.7109375" style="14" customWidth="1"/>
    <col min="3842" max="3851" width="11.140625" style="14" customWidth="1"/>
    <col min="3852" max="4076" width="9.140625" style="14"/>
    <col min="4077" max="4077" width="70.42578125" style="14" customWidth="1"/>
    <col min="4078" max="4087" width="14.42578125" style="14" customWidth="1"/>
    <col min="4088" max="4091" width="9.7109375" style="14" bestFit="1" customWidth="1"/>
    <col min="4092" max="4097" width="9.7109375" style="14" customWidth="1"/>
    <col min="4098" max="4107" width="11.140625" style="14" customWidth="1"/>
    <col min="4108" max="4332" width="9.140625" style="14"/>
    <col min="4333" max="4333" width="70.42578125" style="14" customWidth="1"/>
    <col min="4334" max="4343" width="14.42578125" style="14" customWidth="1"/>
    <col min="4344" max="4347" width="9.7109375" style="14" bestFit="1" customWidth="1"/>
    <col min="4348" max="4353" width="9.7109375" style="14" customWidth="1"/>
    <col min="4354" max="4363" width="11.140625" style="14" customWidth="1"/>
    <col min="4364" max="4588" width="9.140625" style="14"/>
    <col min="4589" max="4589" width="70.42578125" style="14" customWidth="1"/>
    <col min="4590" max="4599" width="14.42578125" style="14" customWidth="1"/>
    <col min="4600" max="4603" width="9.7109375" style="14" bestFit="1" customWidth="1"/>
    <col min="4604" max="4609" width="9.7109375" style="14" customWidth="1"/>
    <col min="4610" max="4619" width="11.140625" style="14" customWidth="1"/>
    <col min="4620" max="4844" width="9.140625" style="14"/>
    <col min="4845" max="4845" width="70.42578125" style="14" customWidth="1"/>
    <col min="4846" max="4855" width="14.42578125" style="14" customWidth="1"/>
    <col min="4856" max="4859" width="9.7109375" style="14" bestFit="1" customWidth="1"/>
    <col min="4860" max="4865" width="9.7109375" style="14" customWidth="1"/>
    <col min="4866" max="4875" width="11.140625" style="14" customWidth="1"/>
    <col min="4876" max="5100" width="9.140625" style="14"/>
    <col min="5101" max="5101" width="70.42578125" style="14" customWidth="1"/>
    <col min="5102" max="5111" width="14.42578125" style="14" customWidth="1"/>
    <col min="5112" max="5115" width="9.7109375" style="14" bestFit="1" customWidth="1"/>
    <col min="5116" max="5121" width="9.7109375" style="14" customWidth="1"/>
    <col min="5122" max="5131" width="11.140625" style="14" customWidth="1"/>
    <col min="5132" max="5356" width="9.140625" style="14"/>
    <col min="5357" max="5357" width="70.42578125" style="14" customWidth="1"/>
    <col min="5358" max="5367" width="14.42578125" style="14" customWidth="1"/>
    <col min="5368" max="5371" width="9.7109375" style="14" bestFit="1" customWidth="1"/>
    <col min="5372" max="5377" width="9.7109375" style="14" customWidth="1"/>
    <col min="5378" max="5387" width="11.140625" style="14" customWidth="1"/>
    <col min="5388" max="5612" width="9.140625" style="14"/>
    <col min="5613" max="5613" width="70.42578125" style="14" customWidth="1"/>
    <col min="5614" max="5623" width="14.42578125" style="14" customWidth="1"/>
    <col min="5624" max="5627" width="9.7109375" style="14" bestFit="1" customWidth="1"/>
    <col min="5628" max="5633" width="9.7109375" style="14" customWidth="1"/>
    <col min="5634" max="5643" width="11.140625" style="14" customWidth="1"/>
    <col min="5644" max="5868" width="9.140625" style="14"/>
    <col min="5869" max="5869" width="70.42578125" style="14" customWidth="1"/>
    <col min="5870" max="5879" width="14.42578125" style="14" customWidth="1"/>
    <col min="5880" max="5883" width="9.7109375" style="14" bestFit="1" customWidth="1"/>
    <col min="5884" max="5889" width="9.7109375" style="14" customWidth="1"/>
    <col min="5890" max="5899" width="11.140625" style="14" customWidth="1"/>
    <col min="5900" max="6124" width="9.140625" style="14"/>
    <col min="6125" max="6125" width="70.42578125" style="14" customWidth="1"/>
    <col min="6126" max="6135" width="14.42578125" style="14" customWidth="1"/>
    <col min="6136" max="6139" width="9.7109375" style="14" bestFit="1" customWidth="1"/>
    <col min="6140" max="6145" width="9.7109375" style="14" customWidth="1"/>
    <col min="6146" max="6155" width="11.140625" style="14" customWidth="1"/>
    <col min="6156" max="6380" width="9.140625" style="14"/>
    <col min="6381" max="6381" width="70.42578125" style="14" customWidth="1"/>
    <col min="6382" max="6391" width="14.42578125" style="14" customWidth="1"/>
    <col min="6392" max="6395" width="9.7109375" style="14" bestFit="1" customWidth="1"/>
    <col min="6396" max="6401" width="9.7109375" style="14" customWidth="1"/>
    <col min="6402" max="6411" width="11.140625" style="14" customWidth="1"/>
    <col min="6412" max="6636" width="9.140625" style="14"/>
    <col min="6637" max="6637" width="70.42578125" style="14" customWidth="1"/>
    <col min="6638" max="6647" width="14.42578125" style="14" customWidth="1"/>
    <col min="6648" max="6651" width="9.7109375" style="14" bestFit="1" customWidth="1"/>
    <col min="6652" max="6657" width="9.7109375" style="14" customWidth="1"/>
    <col min="6658" max="6667" width="11.140625" style="14" customWidth="1"/>
    <col min="6668" max="6892" width="9.140625" style="14"/>
    <col min="6893" max="6893" width="70.42578125" style="14" customWidth="1"/>
    <col min="6894" max="6903" width="14.42578125" style="14" customWidth="1"/>
    <col min="6904" max="6907" width="9.7109375" style="14" bestFit="1" customWidth="1"/>
    <col min="6908" max="6913" width="9.7109375" style="14" customWidth="1"/>
    <col min="6914" max="6923" width="11.140625" style="14" customWidth="1"/>
    <col min="6924" max="7148" width="9.140625" style="14"/>
    <col min="7149" max="7149" width="70.42578125" style="14" customWidth="1"/>
    <col min="7150" max="7159" width="14.42578125" style="14" customWidth="1"/>
    <col min="7160" max="7163" width="9.7109375" style="14" bestFit="1" customWidth="1"/>
    <col min="7164" max="7169" width="9.7109375" style="14" customWidth="1"/>
    <col min="7170" max="7179" width="11.140625" style="14" customWidth="1"/>
    <col min="7180" max="7404" width="9.140625" style="14"/>
    <col min="7405" max="7405" width="70.42578125" style="14" customWidth="1"/>
    <col min="7406" max="7415" width="14.42578125" style="14" customWidth="1"/>
    <col min="7416" max="7419" width="9.7109375" style="14" bestFit="1" customWidth="1"/>
    <col min="7420" max="7425" width="9.7109375" style="14" customWidth="1"/>
    <col min="7426" max="7435" width="11.140625" style="14" customWidth="1"/>
    <col min="7436" max="7660" width="9.140625" style="14"/>
    <col min="7661" max="7661" width="70.42578125" style="14" customWidth="1"/>
    <col min="7662" max="7671" width="14.42578125" style="14" customWidth="1"/>
    <col min="7672" max="7675" width="9.7109375" style="14" bestFit="1" customWidth="1"/>
    <col min="7676" max="7681" width="9.7109375" style="14" customWidth="1"/>
    <col min="7682" max="7691" width="11.140625" style="14" customWidth="1"/>
    <col min="7692" max="7916" width="9.140625" style="14"/>
    <col min="7917" max="7917" width="70.42578125" style="14" customWidth="1"/>
    <col min="7918" max="7927" width="14.42578125" style="14" customWidth="1"/>
    <col min="7928" max="7931" width="9.7109375" style="14" bestFit="1" customWidth="1"/>
    <col min="7932" max="7937" width="9.7109375" style="14" customWidth="1"/>
    <col min="7938" max="7947" width="11.140625" style="14" customWidth="1"/>
    <col min="7948" max="8172" width="9.140625" style="14"/>
    <col min="8173" max="8173" width="70.42578125" style="14" customWidth="1"/>
    <col min="8174" max="8183" width="14.42578125" style="14" customWidth="1"/>
    <col min="8184" max="8187" width="9.7109375" style="14" bestFit="1" customWidth="1"/>
    <col min="8188" max="8193" width="9.7109375" style="14" customWidth="1"/>
    <col min="8194" max="8203" width="11.140625" style="14" customWidth="1"/>
    <col min="8204" max="8428" width="9.140625" style="14"/>
    <col min="8429" max="8429" width="70.42578125" style="14" customWidth="1"/>
    <col min="8430" max="8439" width="14.42578125" style="14" customWidth="1"/>
    <col min="8440" max="8443" width="9.7109375" style="14" bestFit="1" customWidth="1"/>
    <col min="8444" max="8449" width="9.7109375" style="14" customWidth="1"/>
    <col min="8450" max="8459" width="11.140625" style="14" customWidth="1"/>
    <col min="8460" max="8684" width="9.140625" style="14"/>
    <col min="8685" max="8685" width="70.42578125" style="14" customWidth="1"/>
    <col min="8686" max="8695" width="14.42578125" style="14" customWidth="1"/>
    <col min="8696" max="8699" width="9.7109375" style="14" bestFit="1" customWidth="1"/>
    <col min="8700" max="8705" width="9.7109375" style="14" customWidth="1"/>
    <col min="8706" max="8715" width="11.140625" style="14" customWidth="1"/>
    <col min="8716" max="8940" width="9.140625" style="14"/>
    <col min="8941" max="8941" width="70.42578125" style="14" customWidth="1"/>
    <col min="8942" max="8951" width="14.42578125" style="14" customWidth="1"/>
    <col min="8952" max="8955" width="9.7109375" style="14" bestFit="1" customWidth="1"/>
    <col min="8956" max="8961" width="9.7109375" style="14" customWidth="1"/>
    <col min="8962" max="8971" width="11.140625" style="14" customWidth="1"/>
    <col min="8972" max="9196" width="9.140625" style="14"/>
    <col min="9197" max="9197" width="70.42578125" style="14" customWidth="1"/>
    <col min="9198" max="9207" width="14.42578125" style="14" customWidth="1"/>
    <col min="9208" max="9211" width="9.7109375" style="14" bestFit="1" customWidth="1"/>
    <col min="9212" max="9217" width="9.7109375" style="14" customWidth="1"/>
    <col min="9218" max="9227" width="11.140625" style="14" customWidth="1"/>
    <col min="9228" max="9452" width="9.140625" style="14"/>
    <col min="9453" max="9453" width="70.42578125" style="14" customWidth="1"/>
    <col min="9454" max="9463" width="14.42578125" style="14" customWidth="1"/>
    <col min="9464" max="9467" width="9.7109375" style="14" bestFit="1" customWidth="1"/>
    <col min="9468" max="9473" width="9.7109375" style="14" customWidth="1"/>
    <col min="9474" max="9483" width="11.140625" style="14" customWidth="1"/>
    <col min="9484" max="9708" width="9.140625" style="14"/>
    <col min="9709" max="9709" width="70.42578125" style="14" customWidth="1"/>
    <col min="9710" max="9719" width="14.42578125" style="14" customWidth="1"/>
    <col min="9720" max="9723" width="9.7109375" style="14" bestFit="1" customWidth="1"/>
    <col min="9724" max="9729" width="9.7109375" style="14" customWidth="1"/>
    <col min="9730" max="9739" width="11.140625" style="14" customWidth="1"/>
    <col min="9740" max="9964" width="9.140625" style="14"/>
    <col min="9965" max="9965" width="70.42578125" style="14" customWidth="1"/>
    <col min="9966" max="9975" width="14.42578125" style="14" customWidth="1"/>
    <col min="9976" max="9979" width="9.7109375" style="14" bestFit="1" customWidth="1"/>
    <col min="9980" max="9985" width="9.7109375" style="14" customWidth="1"/>
    <col min="9986" max="9995" width="11.140625" style="14" customWidth="1"/>
    <col min="9996" max="10220" width="9.140625" style="14"/>
    <col min="10221" max="10221" width="70.42578125" style="14" customWidth="1"/>
    <col min="10222" max="10231" width="14.42578125" style="14" customWidth="1"/>
    <col min="10232" max="10235" width="9.7109375" style="14" bestFit="1" customWidth="1"/>
    <col min="10236" max="10241" width="9.7109375" style="14" customWidth="1"/>
    <col min="10242" max="10251" width="11.140625" style="14" customWidth="1"/>
    <col min="10252" max="10476" width="9.140625" style="14"/>
    <col min="10477" max="10477" width="70.42578125" style="14" customWidth="1"/>
    <col min="10478" max="10487" width="14.42578125" style="14" customWidth="1"/>
    <col min="10488" max="10491" width="9.7109375" style="14" bestFit="1" customWidth="1"/>
    <col min="10492" max="10497" width="9.7109375" style="14" customWidth="1"/>
    <col min="10498" max="10507" width="11.140625" style="14" customWidth="1"/>
    <col min="10508" max="10732" width="9.140625" style="14"/>
    <col min="10733" max="10733" width="70.42578125" style="14" customWidth="1"/>
    <col min="10734" max="10743" width="14.42578125" style="14" customWidth="1"/>
    <col min="10744" max="10747" width="9.7109375" style="14" bestFit="1" customWidth="1"/>
    <col min="10748" max="10753" width="9.7109375" style="14" customWidth="1"/>
    <col min="10754" max="10763" width="11.140625" style="14" customWidth="1"/>
    <col min="10764" max="10988" width="9.140625" style="14"/>
    <col min="10989" max="10989" width="70.42578125" style="14" customWidth="1"/>
    <col min="10990" max="10999" width="14.42578125" style="14" customWidth="1"/>
    <col min="11000" max="11003" width="9.7109375" style="14" bestFit="1" customWidth="1"/>
    <col min="11004" max="11009" width="9.7109375" style="14" customWidth="1"/>
    <col min="11010" max="11019" width="11.140625" style="14" customWidth="1"/>
    <col min="11020" max="11244" width="9.140625" style="14"/>
    <col min="11245" max="11245" width="70.42578125" style="14" customWidth="1"/>
    <col min="11246" max="11255" width="14.42578125" style="14" customWidth="1"/>
    <col min="11256" max="11259" width="9.7109375" style="14" bestFit="1" customWidth="1"/>
    <col min="11260" max="11265" width="9.7109375" style="14" customWidth="1"/>
    <col min="11266" max="11275" width="11.140625" style="14" customWidth="1"/>
    <col min="11276" max="11500" width="9.140625" style="14"/>
    <col min="11501" max="11501" width="70.42578125" style="14" customWidth="1"/>
    <col min="11502" max="11511" width="14.42578125" style="14" customWidth="1"/>
    <col min="11512" max="11515" width="9.7109375" style="14" bestFit="1" customWidth="1"/>
    <col min="11516" max="11521" width="9.7109375" style="14" customWidth="1"/>
    <col min="11522" max="11531" width="11.140625" style="14" customWidth="1"/>
    <col min="11532" max="11756" width="9.140625" style="14"/>
    <col min="11757" max="11757" width="70.42578125" style="14" customWidth="1"/>
    <col min="11758" max="11767" width="14.42578125" style="14" customWidth="1"/>
    <col min="11768" max="11771" width="9.7109375" style="14" bestFit="1" customWidth="1"/>
    <col min="11772" max="11777" width="9.7109375" style="14" customWidth="1"/>
    <col min="11778" max="11787" width="11.140625" style="14" customWidth="1"/>
    <col min="11788" max="12012" width="9.140625" style="14"/>
    <col min="12013" max="12013" width="70.42578125" style="14" customWidth="1"/>
    <col min="12014" max="12023" width="14.42578125" style="14" customWidth="1"/>
    <col min="12024" max="12027" width="9.7109375" style="14" bestFit="1" customWidth="1"/>
    <col min="12028" max="12033" width="9.7109375" style="14" customWidth="1"/>
    <col min="12034" max="12043" width="11.140625" style="14" customWidth="1"/>
    <col min="12044" max="12268" width="9.140625" style="14"/>
    <col min="12269" max="12269" width="70.42578125" style="14" customWidth="1"/>
    <col min="12270" max="12279" width="14.42578125" style="14" customWidth="1"/>
    <col min="12280" max="12283" width="9.7109375" style="14" bestFit="1" customWidth="1"/>
    <col min="12284" max="12289" width="9.7109375" style="14" customWidth="1"/>
    <col min="12290" max="12299" width="11.140625" style="14" customWidth="1"/>
    <col min="12300" max="12524" width="9.140625" style="14"/>
    <col min="12525" max="12525" width="70.42578125" style="14" customWidth="1"/>
    <col min="12526" max="12535" width="14.42578125" style="14" customWidth="1"/>
    <col min="12536" max="12539" width="9.7109375" style="14" bestFit="1" customWidth="1"/>
    <col min="12540" max="12545" width="9.7109375" style="14" customWidth="1"/>
    <col min="12546" max="12555" width="11.140625" style="14" customWidth="1"/>
    <col min="12556" max="12780" width="9.140625" style="14"/>
    <col min="12781" max="12781" width="70.42578125" style="14" customWidth="1"/>
    <col min="12782" max="12791" width="14.42578125" style="14" customWidth="1"/>
    <col min="12792" max="12795" width="9.7109375" style="14" bestFit="1" customWidth="1"/>
    <col min="12796" max="12801" width="9.7109375" style="14" customWidth="1"/>
    <col min="12802" max="12811" width="11.140625" style="14" customWidth="1"/>
    <col min="12812" max="13036" width="9.140625" style="14"/>
    <col min="13037" max="13037" width="70.42578125" style="14" customWidth="1"/>
    <col min="13038" max="13047" width="14.42578125" style="14" customWidth="1"/>
    <col min="13048" max="13051" width="9.7109375" style="14" bestFit="1" customWidth="1"/>
    <col min="13052" max="13057" width="9.7109375" style="14" customWidth="1"/>
    <col min="13058" max="13067" width="11.140625" style="14" customWidth="1"/>
    <col min="13068" max="13292" width="9.140625" style="14"/>
    <col min="13293" max="13293" width="70.42578125" style="14" customWidth="1"/>
    <col min="13294" max="13303" width="14.42578125" style="14" customWidth="1"/>
    <col min="13304" max="13307" width="9.7109375" style="14" bestFit="1" customWidth="1"/>
    <col min="13308" max="13313" width="9.7109375" style="14" customWidth="1"/>
    <col min="13314" max="13323" width="11.140625" style="14" customWidth="1"/>
    <col min="13324" max="13548" width="9.140625" style="14"/>
    <col min="13549" max="13549" width="70.42578125" style="14" customWidth="1"/>
    <col min="13550" max="13559" width="14.42578125" style="14" customWidth="1"/>
    <col min="13560" max="13563" width="9.7109375" style="14" bestFit="1" customWidth="1"/>
    <col min="13564" max="13569" width="9.7109375" style="14" customWidth="1"/>
    <col min="13570" max="13579" width="11.140625" style="14" customWidth="1"/>
    <col min="13580" max="13804" width="9.140625" style="14"/>
    <col min="13805" max="13805" width="70.42578125" style="14" customWidth="1"/>
    <col min="13806" max="13815" width="14.42578125" style="14" customWidth="1"/>
    <col min="13816" max="13819" width="9.7109375" style="14" bestFit="1" customWidth="1"/>
    <col min="13820" max="13825" width="9.7109375" style="14" customWidth="1"/>
    <col min="13826" max="13835" width="11.140625" style="14" customWidth="1"/>
    <col min="13836" max="14060" width="9.140625" style="14"/>
    <col min="14061" max="14061" width="70.42578125" style="14" customWidth="1"/>
    <col min="14062" max="14071" width="14.42578125" style="14" customWidth="1"/>
    <col min="14072" max="14075" width="9.7109375" style="14" bestFit="1" customWidth="1"/>
    <col min="14076" max="14081" width="9.7109375" style="14" customWidth="1"/>
    <col min="14082" max="14091" width="11.140625" style="14" customWidth="1"/>
    <col min="14092" max="14316" width="9.140625" style="14"/>
    <col min="14317" max="14317" width="70.42578125" style="14" customWidth="1"/>
    <col min="14318" max="14327" width="14.42578125" style="14" customWidth="1"/>
    <col min="14328" max="14331" width="9.7109375" style="14" bestFit="1" customWidth="1"/>
    <col min="14332" max="14337" width="9.7109375" style="14" customWidth="1"/>
    <col min="14338" max="14347" width="11.140625" style="14" customWidth="1"/>
    <col min="14348" max="14572" width="9.140625" style="14"/>
    <col min="14573" max="14573" width="70.42578125" style="14" customWidth="1"/>
    <col min="14574" max="14583" width="14.42578125" style="14" customWidth="1"/>
    <col min="14584" max="14587" width="9.7109375" style="14" bestFit="1" customWidth="1"/>
    <col min="14588" max="14593" width="9.7109375" style="14" customWidth="1"/>
    <col min="14594" max="14603" width="11.140625" style="14" customWidth="1"/>
    <col min="14604" max="14828" width="9.140625" style="14"/>
    <col min="14829" max="14829" width="70.42578125" style="14" customWidth="1"/>
    <col min="14830" max="14839" width="14.42578125" style="14" customWidth="1"/>
    <col min="14840" max="14843" width="9.7109375" style="14" bestFit="1" customWidth="1"/>
    <col min="14844" max="14849" width="9.7109375" style="14" customWidth="1"/>
    <col min="14850" max="14859" width="11.140625" style="14" customWidth="1"/>
    <col min="14860" max="15084" width="9.140625" style="14"/>
    <col min="15085" max="15085" width="70.42578125" style="14" customWidth="1"/>
    <col min="15086" max="15095" width="14.42578125" style="14" customWidth="1"/>
    <col min="15096" max="15099" width="9.7109375" style="14" bestFit="1" customWidth="1"/>
    <col min="15100" max="15105" width="9.7109375" style="14" customWidth="1"/>
    <col min="15106" max="15115" width="11.140625" style="14" customWidth="1"/>
    <col min="15116" max="15340" width="9.140625" style="14"/>
    <col min="15341" max="15341" width="70.42578125" style="14" customWidth="1"/>
    <col min="15342" max="15351" width="14.42578125" style="14" customWidth="1"/>
    <col min="15352" max="15355" width="9.7109375" style="14" bestFit="1" customWidth="1"/>
    <col min="15356" max="15361" width="9.7109375" style="14" customWidth="1"/>
    <col min="15362" max="15371" width="11.140625" style="14" customWidth="1"/>
    <col min="15372" max="15596" width="9.140625" style="14"/>
    <col min="15597" max="15597" width="70.42578125" style="14" customWidth="1"/>
    <col min="15598" max="15607" width="14.42578125" style="14" customWidth="1"/>
    <col min="15608" max="15611" width="9.7109375" style="14" bestFit="1" customWidth="1"/>
    <col min="15612" max="15617" width="9.7109375" style="14" customWidth="1"/>
    <col min="15618" max="15627" width="11.140625" style="14" customWidth="1"/>
    <col min="15628" max="15852" width="9.140625" style="14"/>
    <col min="15853" max="15853" width="70.42578125" style="14" customWidth="1"/>
    <col min="15854" max="15863" width="14.42578125" style="14" customWidth="1"/>
    <col min="15864" max="15867" width="9.7109375" style="14" bestFit="1" customWidth="1"/>
    <col min="15868" max="15873" width="9.7109375" style="14" customWidth="1"/>
    <col min="15874" max="15883" width="11.140625" style="14" customWidth="1"/>
    <col min="15884" max="16108" width="9.140625" style="14"/>
    <col min="16109" max="16109" width="70.42578125" style="14" customWidth="1"/>
    <col min="16110" max="16119" width="14.42578125" style="14" customWidth="1"/>
    <col min="16120" max="16123" width="9.7109375" style="14" bestFit="1" customWidth="1"/>
    <col min="16124" max="16129" width="9.7109375" style="14" customWidth="1"/>
    <col min="16130" max="16139" width="11.140625" style="14" customWidth="1"/>
    <col min="16140" max="16384" width="9.140625" style="14"/>
  </cols>
  <sheetData>
    <row r="1" spans="1:11" ht="17.25" x14ac:dyDescent="0.3">
      <c r="A1" s="29" t="s">
        <v>124</v>
      </c>
    </row>
    <row r="3" spans="1:11" x14ac:dyDescent="0.25">
      <c r="A3" s="66" t="s">
        <v>99</v>
      </c>
      <c r="B3" s="67">
        <v>2010</v>
      </c>
      <c r="C3" s="67">
        <v>2011</v>
      </c>
      <c r="D3" s="67">
        <v>2012</v>
      </c>
      <c r="E3" s="67">
        <v>2013</v>
      </c>
      <c r="F3" s="67">
        <v>2014</v>
      </c>
      <c r="G3" s="67">
        <v>2015</v>
      </c>
      <c r="H3" s="67">
        <v>2016</v>
      </c>
      <c r="I3" s="67">
        <v>2017</v>
      </c>
      <c r="J3" s="68">
        <v>2018</v>
      </c>
      <c r="K3" s="67">
        <v>2019</v>
      </c>
    </row>
    <row r="4" spans="1:11" x14ac:dyDescent="0.25">
      <c r="A4" s="54" t="s">
        <v>101</v>
      </c>
      <c r="B4" s="69">
        <v>0.81839988211173398</v>
      </c>
      <c r="C4" s="69">
        <v>0.8126982035784116</v>
      </c>
      <c r="D4" s="69">
        <v>0.82120520170852196</v>
      </c>
      <c r="E4" s="69">
        <v>0.83293550359614665</v>
      </c>
      <c r="F4" s="69">
        <v>0.85262420490641488</v>
      </c>
      <c r="G4" s="69">
        <v>0.83486785712528422</v>
      </c>
      <c r="H4" s="69">
        <v>0.84408294637968839</v>
      </c>
      <c r="I4" s="69">
        <v>0.84224610727543192</v>
      </c>
      <c r="J4" s="69">
        <v>0.84850256919955214</v>
      </c>
      <c r="K4" s="69">
        <v>0.83594108785764987</v>
      </c>
    </row>
    <row r="5" spans="1:11" x14ac:dyDescent="0.25">
      <c r="A5" s="56" t="s">
        <v>102</v>
      </c>
      <c r="B5" s="70">
        <v>0.35195821408131522</v>
      </c>
      <c r="C5" s="70">
        <v>0.31770452946229855</v>
      </c>
      <c r="D5" s="70">
        <v>0.32705019183781642</v>
      </c>
      <c r="E5" s="70">
        <v>0.35214264710873017</v>
      </c>
      <c r="F5" s="70">
        <v>0.34989202521372653</v>
      </c>
      <c r="G5" s="70">
        <v>0.37698254737723136</v>
      </c>
      <c r="H5" s="70">
        <v>0.43139551339440191</v>
      </c>
      <c r="I5" s="70">
        <v>0.4244796204676381</v>
      </c>
      <c r="J5" s="70">
        <v>0.37620232226894629</v>
      </c>
      <c r="K5" s="70">
        <v>0.39585140753522108</v>
      </c>
    </row>
    <row r="6" spans="1:11" x14ac:dyDescent="0.25">
      <c r="A6" s="58" t="s">
        <v>103</v>
      </c>
      <c r="B6" s="71">
        <v>0.27635229405685108</v>
      </c>
      <c r="C6" s="71">
        <v>0.24889368184084856</v>
      </c>
      <c r="D6" s="71">
        <v>0.25883320100101381</v>
      </c>
      <c r="E6" s="71">
        <v>0.27712139001594971</v>
      </c>
      <c r="F6" s="71">
        <v>0.27707547019366202</v>
      </c>
      <c r="G6" s="71">
        <v>0.29907939214789131</v>
      </c>
      <c r="H6" s="71">
        <v>0.34238696107643884</v>
      </c>
      <c r="I6" s="71">
        <v>0.3363871882657366</v>
      </c>
      <c r="J6" s="71">
        <v>0.29847721243496822</v>
      </c>
      <c r="K6" s="71">
        <v>0.31250597163137211</v>
      </c>
    </row>
    <row r="7" spans="1:11" x14ac:dyDescent="0.25">
      <c r="A7" s="58" t="s">
        <v>104</v>
      </c>
      <c r="B7" s="71">
        <v>7.5605920024464118E-2</v>
      </c>
      <c r="C7" s="71">
        <v>6.8810847621449969E-2</v>
      </c>
      <c r="D7" s="71">
        <v>6.8216990836802591E-2</v>
      </c>
      <c r="E7" s="71">
        <v>7.5021257092780416E-2</v>
      </c>
      <c r="F7" s="71">
        <v>7.2816555020064483E-2</v>
      </c>
      <c r="G7" s="71">
        <v>7.7903155229340063E-2</v>
      </c>
      <c r="H7" s="71">
        <v>8.9008552317963049E-2</v>
      </c>
      <c r="I7" s="71">
        <v>8.8092432201901522E-2</v>
      </c>
      <c r="J7" s="71">
        <v>7.7725109833978095E-2</v>
      </c>
      <c r="K7" s="71">
        <v>8.3345435903849005E-2</v>
      </c>
    </row>
    <row r="8" spans="1:11" x14ac:dyDescent="0.25">
      <c r="A8" s="56" t="s">
        <v>105</v>
      </c>
      <c r="B8" s="70">
        <v>0.19113775280685627</v>
      </c>
      <c r="C8" s="70">
        <v>0.1955080308679927</v>
      </c>
      <c r="D8" s="70">
        <v>0.18706571328804533</v>
      </c>
      <c r="E8" s="70">
        <v>0.17609595050418156</v>
      </c>
      <c r="F8" s="70">
        <v>0.15693485316968697</v>
      </c>
      <c r="G8" s="70">
        <v>0.17535384546589042</v>
      </c>
      <c r="H8" s="70">
        <v>0.16695286020083802</v>
      </c>
      <c r="I8" s="70">
        <v>0.16960339834030447</v>
      </c>
      <c r="J8" s="70">
        <v>0.16351943392919488</v>
      </c>
      <c r="K8" s="70">
        <v>0.17654973404153942</v>
      </c>
    </row>
    <row r="9" spans="1:11" x14ac:dyDescent="0.25">
      <c r="A9" s="58" t="s">
        <v>106</v>
      </c>
      <c r="B9" s="71">
        <v>0.18160011788826605</v>
      </c>
      <c r="C9" s="71">
        <v>0.18730179642158848</v>
      </c>
      <c r="D9" s="71">
        <v>0.17879479829147796</v>
      </c>
      <c r="E9" s="71">
        <v>0.16706449640385324</v>
      </c>
      <c r="F9" s="71">
        <v>0.14737579509358506</v>
      </c>
      <c r="G9" s="71">
        <v>0.16513214287471575</v>
      </c>
      <c r="H9" s="71">
        <v>0.15591705362031147</v>
      </c>
      <c r="I9" s="71">
        <v>0.15775389272456805</v>
      </c>
      <c r="J9" s="71">
        <v>0.15149743080044786</v>
      </c>
      <c r="K9" s="71">
        <v>0.16405891214235005</v>
      </c>
    </row>
    <row r="10" spans="1:11" x14ac:dyDescent="0.25">
      <c r="A10" s="60" t="s">
        <v>107</v>
      </c>
      <c r="B10" s="71">
        <v>9.5376349185902157E-3</v>
      </c>
      <c r="C10" s="71">
        <v>8.2062344464041963E-3</v>
      </c>
      <c r="D10" s="71">
        <v>8.2709149965674075E-3</v>
      </c>
      <c r="E10" s="71">
        <v>9.031454100328306E-3</v>
      </c>
      <c r="F10" s="71">
        <v>9.5590580761019221E-3</v>
      </c>
      <c r="G10" s="71">
        <v>1.0221702591174655E-2</v>
      </c>
      <c r="H10" s="71">
        <v>1.103580658052654E-2</v>
      </c>
      <c r="I10" s="71">
        <v>1.1849505615736403E-2</v>
      </c>
      <c r="J10" s="71">
        <v>1.202200312874702E-2</v>
      </c>
      <c r="K10" s="71">
        <v>1.2490821899189359E-2</v>
      </c>
    </row>
    <row r="11" spans="1:11" x14ac:dyDescent="0.25">
      <c r="A11" s="62" t="s">
        <v>108</v>
      </c>
      <c r="B11" s="70">
        <v>0.45690403311182853</v>
      </c>
      <c r="C11" s="70">
        <v>0.48678743966970883</v>
      </c>
      <c r="D11" s="70">
        <v>0.48588409487413814</v>
      </c>
      <c r="E11" s="70">
        <v>0.47176140238708825</v>
      </c>
      <c r="F11" s="70">
        <v>0.49317312161658644</v>
      </c>
      <c r="G11" s="70">
        <v>0.44766360715687825</v>
      </c>
      <c r="H11" s="70">
        <v>0.40165162640475999</v>
      </c>
      <c r="I11" s="70">
        <v>0.40591698119205744</v>
      </c>
      <c r="J11" s="70">
        <v>0.46027824380185889</v>
      </c>
      <c r="K11" s="70">
        <v>0.42759885842323947</v>
      </c>
    </row>
    <row r="12" spans="1:11" x14ac:dyDescent="0.25">
      <c r="A12" s="64" t="s">
        <v>109</v>
      </c>
      <c r="B12" s="72">
        <v>1</v>
      </c>
      <c r="C12" s="72">
        <v>1</v>
      </c>
      <c r="D12" s="72">
        <v>1</v>
      </c>
      <c r="E12" s="72">
        <v>1</v>
      </c>
      <c r="F12" s="72">
        <v>1</v>
      </c>
      <c r="G12" s="72">
        <v>1</v>
      </c>
      <c r="H12" s="72">
        <v>1</v>
      </c>
      <c r="I12" s="72">
        <v>1</v>
      </c>
      <c r="J12" s="72">
        <v>1</v>
      </c>
      <c r="K12" s="72">
        <v>1</v>
      </c>
    </row>
    <row r="13" spans="1:11" ht="18.75" x14ac:dyDescent="0.3">
      <c r="A13" s="100" t="s">
        <v>160</v>
      </c>
      <c r="B13" s="17"/>
      <c r="C13" s="17"/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A14" s="100" t="s">
        <v>161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BB1B-918D-40A6-A440-D738981E2BD1}">
  <dimension ref="A1:K14"/>
  <sheetViews>
    <sheetView workbookViewId="0"/>
  </sheetViews>
  <sheetFormatPr defaultRowHeight="15" x14ac:dyDescent="0.25"/>
  <cols>
    <col min="1" max="1" width="70.42578125" style="14" customWidth="1"/>
    <col min="2" max="2" width="11.140625" style="20" customWidth="1"/>
    <col min="3" max="11" width="11.140625" style="14" customWidth="1"/>
    <col min="12" max="236" width="9.140625" style="14"/>
    <col min="237" max="237" width="70.42578125" style="14" customWidth="1"/>
    <col min="238" max="247" width="14.42578125" style="14" customWidth="1"/>
    <col min="248" max="251" width="9.7109375" style="14" bestFit="1" customWidth="1"/>
    <col min="252" max="257" width="9.7109375" style="14" customWidth="1"/>
    <col min="258" max="267" width="11.140625" style="14" customWidth="1"/>
    <col min="268" max="492" width="9.140625" style="14"/>
    <col min="493" max="493" width="70.42578125" style="14" customWidth="1"/>
    <col min="494" max="503" width="14.42578125" style="14" customWidth="1"/>
    <col min="504" max="507" width="9.7109375" style="14" bestFit="1" customWidth="1"/>
    <col min="508" max="513" width="9.7109375" style="14" customWidth="1"/>
    <col min="514" max="523" width="11.140625" style="14" customWidth="1"/>
    <col min="524" max="748" width="9.140625" style="14"/>
    <col min="749" max="749" width="70.42578125" style="14" customWidth="1"/>
    <col min="750" max="759" width="14.42578125" style="14" customWidth="1"/>
    <col min="760" max="763" width="9.7109375" style="14" bestFit="1" customWidth="1"/>
    <col min="764" max="769" width="9.7109375" style="14" customWidth="1"/>
    <col min="770" max="779" width="11.140625" style="14" customWidth="1"/>
    <col min="780" max="1004" width="9.140625" style="14"/>
    <col min="1005" max="1005" width="70.42578125" style="14" customWidth="1"/>
    <col min="1006" max="1015" width="14.42578125" style="14" customWidth="1"/>
    <col min="1016" max="1019" width="9.7109375" style="14" bestFit="1" customWidth="1"/>
    <col min="1020" max="1025" width="9.7109375" style="14" customWidth="1"/>
    <col min="1026" max="1035" width="11.140625" style="14" customWidth="1"/>
    <col min="1036" max="1260" width="9.140625" style="14"/>
    <col min="1261" max="1261" width="70.42578125" style="14" customWidth="1"/>
    <col min="1262" max="1271" width="14.42578125" style="14" customWidth="1"/>
    <col min="1272" max="1275" width="9.7109375" style="14" bestFit="1" customWidth="1"/>
    <col min="1276" max="1281" width="9.7109375" style="14" customWidth="1"/>
    <col min="1282" max="1291" width="11.140625" style="14" customWidth="1"/>
    <col min="1292" max="1516" width="9.140625" style="14"/>
    <col min="1517" max="1517" width="70.42578125" style="14" customWidth="1"/>
    <col min="1518" max="1527" width="14.42578125" style="14" customWidth="1"/>
    <col min="1528" max="1531" width="9.7109375" style="14" bestFit="1" customWidth="1"/>
    <col min="1532" max="1537" width="9.7109375" style="14" customWidth="1"/>
    <col min="1538" max="1547" width="11.140625" style="14" customWidth="1"/>
    <col min="1548" max="1772" width="9.140625" style="14"/>
    <col min="1773" max="1773" width="70.42578125" style="14" customWidth="1"/>
    <col min="1774" max="1783" width="14.42578125" style="14" customWidth="1"/>
    <col min="1784" max="1787" width="9.7109375" style="14" bestFit="1" customWidth="1"/>
    <col min="1788" max="1793" width="9.7109375" style="14" customWidth="1"/>
    <col min="1794" max="1803" width="11.140625" style="14" customWidth="1"/>
    <col min="1804" max="2028" width="9.140625" style="14"/>
    <col min="2029" max="2029" width="70.42578125" style="14" customWidth="1"/>
    <col min="2030" max="2039" width="14.42578125" style="14" customWidth="1"/>
    <col min="2040" max="2043" width="9.7109375" style="14" bestFit="1" customWidth="1"/>
    <col min="2044" max="2049" width="9.7109375" style="14" customWidth="1"/>
    <col min="2050" max="2059" width="11.140625" style="14" customWidth="1"/>
    <col min="2060" max="2284" width="9.140625" style="14"/>
    <col min="2285" max="2285" width="70.42578125" style="14" customWidth="1"/>
    <col min="2286" max="2295" width="14.42578125" style="14" customWidth="1"/>
    <col min="2296" max="2299" width="9.7109375" style="14" bestFit="1" customWidth="1"/>
    <col min="2300" max="2305" width="9.7109375" style="14" customWidth="1"/>
    <col min="2306" max="2315" width="11.140625" style="14" customWidth="1"/>
    <col min="2316" max="2540" width="9.140625" style="14"/>
    <col min="2541" max="2541" width="70.42578125" style="14" customWidth="1"/>
    <col min="2542" max="2551" width="14.42578125" style="14" customWidth="1"/>
    <col min="2552" max="2555" width="9.7109375" style="14" bestFit="1" customWidth="1"/>
    <col min="2556" max="2561" width="9.7109375" style="14" customWidth="1"/>
    <col min="2562" max="2571" width="11.140625" style="14" customWidth="1"/>
    <col min="2572" max="2796" width="9.140625" style="14"/>
    <col min="2797" max="2797" width="70.42578125" style="14" customWidth="1"/>
    <col min="2798" max="2807" width="14.42578125" style="14" customWidth="1"/>
    <col min="2808" max="2811" width="9.7109375" style="14" bestFit="1" customWidth="1"/>
    <col min="2812" max="2817" width="9.7109375" style="14" customWidth="1"/>
    <col min="2818" max="2827" width="11.140625" style="14" customWidth="1"/>
    <col min="2828" max="3052" width="9.140625" style="14"/>
    <col min="3053" max="3053" width="70.42578125" style="14" customWidth="1"/>
    <col min="3054" max="3063" width="14.42578125" style="14" customWidth="1"/>
    <col min="3064" max="3067" width="9.7109375" style="14" bestFit="1" customWidth="1"/>
    <col min="3068" max="3073" width="9.7109375" style="14" customWidth="1"/>
    <col min="3074" max="3083" width="11.140625" style="14" customWidth="1"/>
    <col min="3084" max="3308" width="9.140625" style="14"/>
    <col min="3309" max="3309" width="70.42578125" style="14" customWidth="1"/>
    <col min="3310" max="3319" width="14.42578125" style="14" customWidth="1"/>
    <col min="3320" max="3323" width="9.7109375" style="14" bestFit="1" customWidth="1"/>
    <col min="3324" max="3329" width="9.7109375" style="14" customWidth="1"/>
    <col min="3330" max="3339" width="11.140625" style="14" customWidth="1"/>
    <col min="3340" max="3564" width="9.140625" style="14"/>
    <col min="3565" max="3565" width="70.42578125" style="14" customWidth="1"/>
    <col min="3566" max="3575" width="14.42578125" style="14" customWidth="1"/>
    <col min="3576" max="3579" width="9.7109375" style="14" bestFit="1" customWidth="1"/>
    <col min="3580" max="3585" width="9.7109375" style="14" customWidth="1"/>
    <col min="3586" max="3595" width="11.140625" style="14" customWidth="1"/>
    <col min="3596" max="3820" width="9.140625" style="14"/>
    <col min="3821" max="3821" width="70.42578125" style="14" customWidth="1"/>
    <col min="3822" max="3831" width="14.42578125" style="14" customWidth="1"/>
    <col min="3832" max="3835" width="9.7109375" style="14" bestFit="1" customWidth="1"/>
    <col min="3836" max="3841" width="9.7109375" style="14" customWidth="1"/>
    <col min="3842" max="3851" width="11.140625" style="14" customWidth="1"/>
    <col min="3852" max="4076" width="9.140625" style="14"/>
    <col min="4077" max="4077" width="70.42578125" style="14" customWidth="1"/>
    <col min="4078" max="4087" width="14.42578125" style="14" customWidth="1"/>
    <col min="4088" max="4091" width="9.7109375" style="14" bestFit="1" customWidth="1"/>
    <col min="4092" max="4097" width="9.7109375" style="14" customWidth="1"/>
    <col min="4098" max="4107" width="11.140625" style="14" customWidth="1"/>
    <col min="4108" max="4332" width="9.140625" style="14"/>
    <col min="4333" max="4333" width="70.42578125" style="14" customWidth="1"/>
    <col min="4334" max="4343" width="14.42578125" style="14" customWidth="1"/>
    <col min="4344" max="4347" width="9.7109375" style="14" bestFit="1" customWidth="1"/>
    <col min="4348" max="4353" width="9.7109375" style="14" customWidth="1"/>
    <col min="4354" max="4363" width="11.140625" style="14" customWidth="1"/>
    <col min="4364" max="4588" width="9.140625" style="14"/>
    <col min="4589" max="4589" width="70.42578125" style="14" customWidth="1"/>
    <col min="4590" max="4599" width="14.42578125" style="14" customWidth="1"/>
    <col min="4600" max="4603" width="9.7109375" style="14" bestFit="1" customWidth="1"/>
    <col min="4604" max="4609" width="9.7109375" style="14" customWidth="1"/>
    <col min="4610" max="4619" width="11.140625" style="14" customWidth="1"/>
    <col min="4620" max="4844" width="9.140625" style="14"/>
    <col min="4845" max="4845" width="70.42578125" style="14" customWidth="1"/>
    <col min="4846" max="4855" width="14.42578125" style="14" customWidth="1"/>
    <col min="4856" max="4859" width="9.7109375" style="14" bestFit="1" customWidth="1"/>
    <col min="4860" max="4865" width="9.7109375" style="14" customWidth="1"/>
    <col min="4866" max="4875" width="11.140625" style="14" customWidth="1"/>
    <col min="4876" max="5100" width="9.140625" style="14"/>
    <col min="5101" max="5101" width="70.42578125" style="14" customWidth="1"/>
    <col min="5102" max="5111" width="14.42578125" style="14" customWidth="1"/>
    <col min="5112" max="5115" width="9.7109375" style="14" bestFit="1" customWidth="1"/>
    <col min="5116" max="5121" width="9.7109375" style="14" customWidth="1"/>
    <col min="5122" max="5131" width="11.140625" style="14" customWidth="1"/>
    <col min="5132" max="5356" width="9.140625" style="14"/>
    <col min="5357" max="5357" width="70.42578125" style="14" customWidth="1"/>
    <col min="5358" max="5367" width="14.42578125" style="14" customWidth="1"/>
    <col min="5368" max="5371" width="9.7109375" style="14" bestFit="1" customWidth="1"/>
    <col min="5372" max="5377" width="9.7109375" style="14" customWidth="1"/>
    <col min="5378" max="5387" width="11.140625" style="14" customWidth="1"/>
    <col min="5388" max="5612" width="9.140625" style="14"/>
    <col min="5613" max="5613" width="70.42578125" style="14" customWidth="1"/>
    <col min="5614" max="5623" width="14.42578125" style="14" customWidth="1"/>
    <col min="5624" max="5627" width="9.7109375" style="14" bestFit="1" customWidth="1"/>
    <col min="5628" max="5633" width="9.7109375" style="14" customWidth="1"/>
    <col min="5634" max="5643" width="11.140625" style="14" customWidth="1"/>
    <col min="5644" max="5868" width="9.140625" style="14"/>
    <col min="5869" max="5869" width="70.42578125" style="14" customWidth="1"/>
    <col min="5870" max="5879" width="14.42578125" style="14" customWidth="1"/>
    <col min="5880" max="5883" width="9.7109375" style="14" bestFit="1" customWidth="1"/>
    <col min="5884" max="5889" width="9.7109375" style="14" customWidth="1"/>
    <col min="5890" max="5899" width="11.140625" style="14" customWidth="1"/>
    <col min="5900" max="6124" width="9.140625" style="14"/>
    <col min="6125" max="6125" width="70.42578125" style="14" customWidth="1"/>
    <col min="6126" max="6135" width="14.42578125" style="14" customWidth="1"/>
    <col min="6136" max="6139" width="9.7109375" style="14" bestFit="1" customWidth="1"/>
    <col min="6140" max="6145" width="9.7109375" style="14" customWidth="1"/>
    <col min="6146" max="6155" width="11.140625" style="14" customWidth="1"/>
    <col min="6156" max="6380" width="9.140625" style="14"/>
    <col min="6381" max="6381" width="70.42578125" style="14" customWidth="1"/>
    <col min="6382" max="6391" width="14.42578125" style="14" customWidth="1"/>
    <col min="6392" max="6395" width="9.7109375" style="14" bestFit="1" customWidth="1"/>
    <col min="6396" max="6401" width="9.7109375" style="14" customWidth="1"/>
    <col min="6402" max="6411" width="11.140625" style="14" customWidth="1"/>
    <col min="6412" max="6636" width="9.140625" style="14"/>
    <col min="6637" max="6637" width="70.42578125" style="14" customWidth="1"/>
    <col min="6638" max="6647" width="14.42578125" style="14" customWidth="1"/>
    <col min="6648" max="6651" width="9.7109375" style="14" bestFit="1" customWidth="1"/>
    <col min="6652" max="6657" width="9.7109375" style="14" customWidth="1"/>
    <col min="6658" max="6667" width="11.140625" style="14" customWidth="1"/>
    <col min="6668" max="6892" width="9.140625" style="14"/>
    <col min="6893" max="6893" width="70.42578125" style="14" customWidth="1"/>
    <col min="6894" max="6903" width="14.42578125" style="14" customWidth="1"/>
    <col min="6904" max="6907" width="9.7109375" style="14" bestFit="1" customWidth="1"/>
    <col min="6908" max="6913" width="9.7109375" style="14" customWidth="1"/>
    <col min="6914" max="6923" width="11.140625" style="14" customWidth="1"/>
    <col min="6924" max="7148" width="9.140625" style="14"/>
    <col min="7149" max="7149" width="70.42578125" style="14" customWidth="1"/>
    <col min="7150" max="7159" width="14.42578125" style="14" customWidth="1"/>
    <col min="7160" max="7163" width="9.7109375" style="14" bestFit="1" customWidth="1"/>
    <col min="7164" max="7169" width="9.7109375" style="14" customWidth="1"/>
    <col min="7170" max="7179" width="11.140625" style="14" customWidth="1"/>
    <col min="7180" max="7404" width="9.140625" style="14"/>
    <col min="7405" max="7405" width="70.42578125" style="14" customWidth="1"/>
    <col min="7406" max="7415" width="14.42578125" style="14" customWidth="1"/>
    <col min="7416" max="7419" width="9.7109375" style="14" bestFit="1" customWidth="1"/>
    <col min="7420" max="7425" width="9.7109375" style="14" customWidth="1"/>
    <col min="7426" max="7435" width="11.140625" style="14" customWidth="1"/>
    <col min="7436" max="7660" width="9.140625" style="14"/>
    <col min="7661" max="7661" width="70.42578125" style="14" customWidth="1"/>
    <col min="7662" max="7671" width="14.42578125" style="14" customWidth="1"/>
    <col min="7672" max="7675" width="9.7109375" style="14" bestFit="1" customWidth="1"/>
    <col min="7676" max="7681" width="9.7109375" style="14" customWidth="1"/>
    <col min="7682" max="7691" width="11.140625" style="14" customWidth="1"/>
    <col min="7692" max="7916" width="9.140625" style="14"/>
    <col min="7917" max="7917" width="70.42578125" style="14" customWidth="1"/>
    <col min="7918" max="7927" width="14.42578125" style="14" customWidth="1"/>
    <col min="7928" max="7931" width="9.7109375" style="14" bestFit="1" customWidth="1"/>
    <col min="7932" max="7937" width="9.7109375" style="14" customWidth="1"/>
    <col min="7938" max="7947" width="11.140625" style="14" customWidth="1"/>
    <col min="7948" max="8172" width="9.140625" style="14"/>
    <col min="8173" max="8173" width="70.42578125" style="14" customWidth="1"/>
    <col min="8174" max="8183" width="14.42578125" style="14" customWidth="1"/>
    <col min="8184" max="8187" width="9.7109375" style="14" bestFit="1" customWidth="1"/>
    <col min="8188" max="8193" width="9.7109375" style="14" customWidth="1"/>
    <col min="8194" max="8203" width="11.140625" style="14" customWidth="1"/>
    <col min="8204" max="8428" width="9.140625" style="14"/>
    <col min="8429" max="8429" width="70.42578125" style="14" customWidth="1"/>
    <col min="8430" max="8439" width="14.42578125" style="14" customWidth="1"/>
    <col min="8440" max="8443" width="9.7109375" style="14" bestFit="1" customWidth="1"/>
    <col min="8444" max="8449" width="9.7109375" style="14" customWidth="1"/>
    <col min="8450" max="8459" width="11.140625" style="14" customWidth="1"/>
    <col min="8460" max="8684" width="9.140625" style="14"/>
    <col min="8685" max="8685" width="70.42578125" style="14" customWidth="1"/>
    <col min="8686" max="8695" width="14.42578125" style="14" customWidth="1"/>
    <col min="8696" max="8699" width="9.7109375" style="14" bestFit="1" customWidth="1"/>
    <col min="8700" max="8705" width="9.7109375" style="14" customWidth="1"/>
    <col min="8706" max="8715" width="11.140625" style="14" customWidth="1"/>
    <col min="8716" max="8940" width="9.140625" style="14"/>
    <col min="8941" max="8941" width="70.42578125" style="14" customWidth="1"/>
    <col min="8942" max="8951" width="14.42578125" style="14" customWidth="1"/>
    <col min="8952" max="8955" width="9.7109375" style="14" bestFit="1" customWidth="1"/>
    <col min="8956" max="8961" width="9.7109375" style="14" customWidth="1"/>
    <col min="8962" max="8971" width="11.140625" style="14" customWidth="1"/>
    <col min="8972" max="9196" width="9.140625" style="14"/>
    <col min="9197" max="9197" width="70.42578125" style="14" customWidth="1"/>
    <col min="9198" max="9207" width="14.42578125" style="14" customWidth="1"/>
    <col min="9208" max="9211" width="9.7109375" style="14" bestFit="1" customWidth="1"/>
    <col min="9212" max="9217" width="9.7109375" style="14" customWidth="1"/>
    <col min="9218" max="9227" width="11.140625" style="14" customWidth="1"/>
    <col min="9228" max="9452" width="9.140625" style="14"/>
    <col min="9453" max="9453" width="70.42578125" style="14" customWidth="1"/>
    <col min="9454" max="9463" width="14.42578125" style="14" customWidth="1"/>
    <col min="9464" max="9467" width="9.7109375" style="14" bestFit="1" customWidth="1"/>
    <col min="9468" max="9473" width="9.7109375" style="14" customWidth="1"/>
    <col min="9474" max="9483" width="11.140625" style="14" customWidth="1"/>
    <col min="9484" max="9708" width="9.140625" style="14"/>
    <col min="9709" max="9709" width="70.42578125" style="14" customWidth="1"/>
    <col min="9710" max="9719" width="14.42578125" style="14" customWidth="1"/>
    <col min="9720" max="9723" width="9.7109375" style="14" bestFit="1" customWidth="1"/>
    <col min="9724" max="9729" width="9.7109375" style="14" customWidth="1"/>
    <col min="9730" max="9739" width="11.140625" style="14" customWidth="1"/>
    <col min="9740" max="9964" width="9.140625" style="14"/>
    <col min="9965" max="9965" width="70.42578125" style="14" customWidth="1"/>
    <col min="9966" max="9975" width="14.42578125" style="14" customWidth="1"/>
    <col min="9976" max="9979" width="9.7109375" style="14" bestFit="1" customWidth="1"/>
    <col min="9980" max="9985" width="9.7109375" style="14" customWidth="1"/>
    <col min="9986" max="9995" width="11.140625" style="14" customWidth="1"/>
    <col min="9996" max="10220" width="9.140625" style="14"/>
    <col min="10221" max="10221" width="70.42578125" style="14" customWidth="1"/>
    <col min="10222" max="10231" width="14.42578125" style="14" customWidth="1"/>
    <col min="10232" max="10235" width="9.7109375" style="14" bestFit="1" customWidth="1"/>
    <col min="10236" max="10241" width="9.7109375" style="14" customWidth="1"/>
    <col min="10242" max="10251" width="11.140625" style="14" customWidth="1"/>
    <col min="10252" max="10476" width="9.140625" style="14"/>
    <col min="10477" max="10477" width="70.42578125" style="14" customWidth="1"/>
    <col min="10478" max="10487" width="14.42578125" style="14" customWidth="1"/>
    <col min="10488" max="10491" width="9.7109375" style="14" bestFit="1" customWidth="1"/>
    <col min="10492" max="10497" width="9.7109375" style="14" customWidth="1"/>
    <col min="10498" max="10507" width="11.140625" style="14" customWidth="1"/>
    <col min="10508" max="10732" width="9.140625" style="14"/>
    <col min="10733" max="10733" width="70.42578125" style="14" customWidth="1"/>
    <col min="10734" max="10743" width="14.42578125" style="14" customWidth="1"/>
    <col min="10744" max="10747" width="9.7109375" style="14" bestFit="1" customWidth="1"/>
    <col min="10748" max="10753" width="9.7109375" style="14" customWidth="1"/>
    <col min="10754" max="10763" width="11.140625" style="14" customWidth="1"/>
    <col min="10764" max="10988" width="9.140625" style="14"/>
    <col min="10989" max="10989" width="70.42578125" style="14" customWidth="1"/>
    <col min="10990" max="10999" width="14.42578125" style="14" customWidth="1"/>
    <col min="11000" max="11003" width="9.7109375" style="14" bestFit="1" customWidth="1"/>
    <col min="11004" max="11009" width="9.7109375" style="14" customWidth="1"/>
    <col min="11010" max="11019" width="11.140625" style="14" customWidth="1"/>
    <col min="11020" max="11244" width="9.140625" style="14"/>
    <col min="11245" max="11245" width="70.42578125" style="14" customWidth="1"/>
    <col min="11246" max="11255" width="14.42578125" style="14" customWidth="1"/>
    <col min="11256" max="11259" width="9.7109375" style="14" bestFit="1" customWidth="1"/>
    <col min="11260" max="11265" width="9.7109375" style="14" customWidth="1"/>
    <col min="11266" max="11275" width="11.140625" style="14" customWidth="1"/>
    <col min="11276" max="11500" width="9.140625" style="14"/>
    <col min="11501" max="11501" width="70.42578125" style="14" customWidth="1"/>
    <col min="11502" max="11511" width="14.42578125" style="14" customWidth="1"/>
    <col min="11512" max="11515" width="9.7109375" style="14" bestFit="1" customWidth="1"/>
    <col min="11516" max="11521" width="9.7109375" style="14" customWidth="1"/>
    <col min="11522" max="11531" width="11.140625" style="14" customWidth="1"/>
    <col min="11532" max="11756" width="9.140625" style="14"/>
    <col min="11757" max="11757" width="70.42578125" style="14" customWidth="1"/>
    <col min="11758" max="11767" width="14.42578125" style="14" customWidth="1"/>
    <col min="11768" max="11771" width="9.7109375" style="14" bestFit="1" customWidth="1"/>
    <col min="11772" max="11777" width="9.7109375" style="14" customWidth="1"/>
    <col min="11778" max="11787" width="11.140625" style="14" customWidth="1"/>
    <col min="11788" max="12012" width="9.140625" style="14"/>
    <col min="12013" max="12013" width="70.42578125" style="14" customWidth="1"/>
    <col min="12014" max="12023" width="14.42578125" style="14" customWidth="1"/>
    <col min="12024" max="12027" width="9.7109375" style="14" bestFit="1" customWidth="1"/>
    <col min="12028" max="12033" width="9.7109375" style="14" customWidth="1"/>
    <col min="12034" max="12043" width="11.140625" style="14" customWidth="1"/>
    <col min="12044" max="12268" width="9.140625" style="14"/>
    <col min="12269" max="12269" width="70.42578125" style="14" customWidth="1"/>
    <col min="12270" max="12279" width="14.42578125" style="14" customWidth="1"/>
    <col min="12280" max="12283" width="9.7109375" style="14" bestFit="1" customWidth="1"/>
    <col min="12284" max="12289" width="9.7109375" style="14" customWidth="1"/>
    <col min="12290" max="12299" width="11.140625" style="14" customWidth="1"/>
    <col min="12300" max="12524" width="9.140625" style="14"/>
    <col min="12525" max="12525" width="70.42578125" style="14" customWidth="1"/>
    <col min="12526" max="12535" width="14.42578125" style="14" customWidth="1"/>
    <col min="12536" max="12539" width="9.7109375" style="14" bestFit="1" customWidth="1"/>
    <col min="12540" max="12545" width="9.7109375" style="14" customWidth="1"/>
    <col min="12546" max="12555" width="11.140625" style="14" customWidth="1"/>
    <col min="12556" max="12780" width="9.140625" style="14"/>
    <col min="12781" max="12781" width="70.42578125" style="14" customWidth="1"/>
    <col min="12782" max="12791" width="14.42578125" style="14" customWidth="1"/>
    <col min="12792" max="12795" width="9.7109375" style="14" bestFit="1" customWidth="1"/>
    <col min="12796" max="12801" width="9.7109375" style="14" customWidth="1"/>
    <col min="12802" max="12811" width="11.140625" style="14" customWidth="1"/>
    <col min="12812" max="13036" width="9.140625" style="14"/>
    <col min="13037" max="13037" width="70.42578125" style="14" customWidth="1"/>
    <col min="13038" max="13047" width="14.42578125" style="14" customWidth="1"/>
    <col min="13048" max="13051" width="9.7109375" style="14" bestFit="1" customWidth="1"/>
    <col min="13052" max="13057" width="9.7109375" style="14" customWidth="1"/>
    <col min="13058" max="13067" width="11.140625" style="14" customWidth="1"/>
    <col min="13068" max="13292" width="9.140625" style="14"/>
    <col min="13293" max="13293" width="70.42578125" style="14" customWidth="1"/>
    <col min="13294" max="13303" width="14.42578125" style="14" customWidth="1"/>
    <col min="13304" max="13307" width="9.7109375" style="14" bestFit="1" customWidth="1"/>
    <col min="13308" max="13313" width="9.7109375" style="14" customWidth="1"/>
    <col min="13314" max="13323" width="11.140625" style="14" customWidth="1"/>
    <col min="13324" max="13548" width="9.140625" style="14"/>
    <col min="13549" max="13549" width="70.42578125" style="14" customWidth="1"/>
    <col min="13550" max="13559" width="14.42578125" style="14" customWidth="1"/>
    <col min="13560" max="13563" width="9.7109375" style="14" bestFit="1" customWidth="1"/>
    <col min="13564" max="13569" width="9.7109375" style="14" customWidth="1"/>
    <col min="13570" max="13579" width="11.140625" style="14" customWidth="1"/>
    <col min="13580" max="13804" width="9.140625" style="14"/>
    <col min="13805" max="13805" width="70.42578125" style="14" customWidth="1"/>
    <col min="13806" max="13815" width="14.42578125" style="14" customWidth="1"/>
    <col min="13816" max="13819" width="9.7109375" style="14" bestFit="1" customWidth="1"/>
    <col min="13820" max="13825" width="9.7109375" style="14" customWidth="1"/>
    <col min="13826" max="13835" width="11.140625" style="14" customWidth="1"/>
    <col min="13836" max="14060" width="9.140625" style="14"/>
    <col min="14061" max="14061" width="70.42578125" style="14" customWidth="1"/>
    <col min="14062" max="14071" width="14.42578125" style="14" customWidth="1"/>
    <col min="14072" max="14075" width="9.7109375" style="14" bestFit="1" customWidth="1"/>
    <col min="14076" max="14081" width="9.7109375" style="14" customWidth="1"/>
    <col min="14082" max="14091" width="11.140625" style="14" customWidth="1"/>
    <col min="14092" max="14316" width="9.140625" style="14"/>
    <col min="14317" max="14317" width="70.42578125" style="14" customWidth="1"/>
    <col min="14318" max="14327" width="14.42578125" style="14" customWidth="1"/>
    <col min="14328" max="14331" width="9.7109375" style="14" bestFit="1" customWidth="1"/>
    <col min="14332" max="14337" width="9.7109375" style="14" customWidth="1"/>
    <col min="14338" max="14347" width="11.140625" style="14" customWidth="1"/>
    <col min="14348" max="14572" width="9.140625" style="14"/>
    <col min="14573" max="14573" width="70.42578125" style="14" customWidth="1"/>
    <col min="14574" max="14583" width="14.42578125" style="14" customWidth="1"/>
    <col min="14584" max="14587" width="9.7109375" style="14" bestFit="1" customWidth="1"/>
    <col min="14588" max="14593" width="9.7109375" style="14" customWidth="1"/>
    <col min="14594" max="14603" width="11.140625" style="14" customWidth="1"/>
    <col min="14604" max="14828" width="9.140625" style="14"/>
    <col min="14829" max="14829" width="70.42578125" style="14" customWidth="1"/>
    <col min="14830" max="14839" width="14.42578125" style="14" customWidth="1"/>
    <col min="14840" max="14843" width="9.7109375" style="14" bestFit="1" customWidth="1"/>
    <col min="14844" max="14849" width="9.7109375" style="14" customWidth="1"/>
    <col min="14850" max="14859" width="11.140625" style="14" customWidth="1"/>
    <col min="14860" max="15084" width="9.140625" style="14"/>
    <col min="15085" max="15085" width="70.42578125" style="14" customWidth="1"/>
    <col min="15086" max="15095" width="14.42578125" style="14" customWidth="1"/>
    <col min="15096" max="15099" width="9.7109375" style="14" bestFit="1" customWidth="1"/>
    <col min="15100" max="15105" width="9.7109375" style="14" customWidth="1"/>
    <col min="15106" max="15115" width="11.140625" style="14" customWidth="1"/>
    <col min="15116" max="15340" width="9.140625" style="14"/>
    <col min="15341" max="15341" width="70.42578125" style="14" customWidth="1"/>
    <col min="15342" max="15351" width="14.42578125" style="14" customWidth="1"/>
    <col min="15352" max="15355" width="9.7109375" style="14" bestFit="1" customWidth="1"/>
    <col min="15356" max="15361" width="9.7109375" style="14" customWidth="1"/>
    <col min="15362" max="15371" width="11.140625" style="14" customWidth="1"/>
    <col min="15372" max="15596" width="9.140625" style="14"/>
    <col min="15597" max="15597" width="70.42578125" style="14" customWidth="1"/>
    <col min="15598" max="15607" width="14.42578125" style="14" customWidth="1"/>
    <col min="15608" max="15611" width="9.7109375" style="14" bestFit="1" customWidth="1"/>
    <col min="15612" max="15617" width="9.7109375" style="14" customWidth="1"/>
    <col min="15618" max="15627" width="11.140625" style="14" customWidth="1"/>
    <col min="15628" max="15852" width="9.140625" style="14"/>
    <col min="15853" max="15853" width="70.42578125" style="14" customWidth="1"/>
    <col min="15854" max="15863" width="14.42578125" style="14" customWidth="1"/>
    <col min="15864" max="15867" width="9.7109375" style="14" bestFit="1" customWidth="1"/>
    <col min="15868" max="15873" width="9.7109375" style="14" customWidth="1"/>
    <col min="15874" max="15883" width="11.140625" style="14" customWidth="1"/>
    <col min="15884" max="16108" width="9.140625" style="14"/>
    <col min="16109" max="16109" width="70.42578125" style="14" customWidth="1"/>
    <col min="16110" max="16119" width="14.42578125" style="14" customWidth="1"/>
    <col min="16120" max="16123" width="9.7109375" style="14" bestFit="1" customWidth="1"/>
    <col min="16124" max="16129" width="9.7109375" style="14" customWidth="1"/>
    <col min="16130" max="16139" width="11.140625" style="14" customWidth="1"/>
    <col min="16140" max="16384" width="9.140625" style="14"/>
  </cols>
  <sheetData>
    <row r="1" spans="1:11" ht="17.25" x14ac:dyDescent="0.3">
      <c r="A1" s="29" t="s">
        <v>123</v>
      </c>
    </row>
    <row r="3" spans="1:11" x14ac:dyDescent="0.25">
      <c r="A3" s="73" t="s">
        <v>99</v>
      </c>
      <c r="B3" s="67">
        <v>2010</v>
      </c>
      <c r="C3" s="67">
        <v>2011</v>
      </c>
      <c r="D3" s="67">
        <v>2012</v>
      </c>
      <c r="E3" s="67">
        <v>2013</v>
      </c>
      <c r="F3" s="67">
        <v>2014</v>
      </c>
      <c r="G3" s="67">
        <v>2015</v>
      </c>
      <c r="H3" s="67">
        <v>2016</v>
      </c>
      <c r="I3" s="67">
        <v>2017</v>
      </c>
      <c r="J3" s="68">
        <v>2018</v>
      </c>
      <c r="K3" s="68">
        <v>2019</v>
      </c>
    </row>
    <row r="4" spans="1:11" x14ac:dyDescent="0.25">
      <c r="A4" s="74" t="s">
        <v>101</v>
      </c>
      <c r="B4" s="69">
        <v>2.1138755378458763E-2</v>
      </c>
      <c r="C4" s="69">
        <v>2.3149465991009702E-2</v>
      </c>
      <c r="D4" s="69">
        <v>2.3437282439628226E-2</v>
      </c>
      <c r="E4" s="69">
        <v>2.1450837819321306E-2</v>
      </c>
      <c r="F4" s="69">
        <v>2.2081247258595001E-2</v>
      </c>
      <c r="G4" s="69">
        <v>1.9491362447342352E-2</v>
      </c>
      <c r="H4" s="69">
        <v>1.7016838593651065E-2</v>
      </c>
      <c r="I4" s="69">
        <v>1.6839192776483748E-2</v>
      </c>
      <c r="J4" s="69">
        <v>1.934103600681383E-2</v>
      </c>
      <c r="K4" s="69">
        <v>1.8061748304556591E-2</v>
      </c>
    </row>
    <row r="5" spans="1:11" x14ac:dyDescent="0.25">
      <c r="A5" s="56" t="s">
        <v>102</v>
      </c>
      <c r="B5" s="70">
        <v>1.8555086480001197E-2</v>
      </c>
      <c r="C5" s="70">
        <v>1.8231249835757926E-2</v>
      </c>
      <c r="D5" s="70">
        <v>1.8561784751476455E-2</v>
      </c>
      <c r="E5" s="70">
        <v>1.7910858363426044E-2</v>
      </c>
      <c r="F5" s="70">
        <v>1.7914038854805095E-2</v>
      </c>
      <c r="G5" s="70">
        <v>1.6981861560551231E-2</v>
      </c>
      <c r="H5" s="70">
        <v>1.6819717523153369E-2</v>
      </c>
      <c r="I5" s="70">
        <v>1.648188745094659E-2</v>
      </c>
      <c r="J5" s="70">
        <v>1.686881284734687E-2</v>
      </c>
      <c r="K5" s="70">
        <v>1.6896785034973705E-2</v>
      </c>
    </row>
    <row r="6" spans="1:11" x14ac:dyDescent="0.25">
      <c r="A6" s="58" t="s">
        <v>103</v>
      </c>
      <c r="B6" s="71">
        <v>1.8457660459907262E-2</v>
      </c>
      <c r="C6" s="71">
        <v>1.8145166581327945E-2</v>
      </c>
      <c r="D6" s="71">
        <v>1.8589505729677453E-2</v>
      </c>
      <c r="E6" s="71">
        <v>1.7835062938668017E-2</v>
      </c>
      <c r="F6" s="71">
        <v>1.7837765534246559E-2</v>
      </c>
      <c r="G6" s="71">
        <v>1.6925978776642567E-2</v>
      </c>
      <c r="H6" s="71">
        <v>1.6781432749586881E-2</v>
      </c>
      <c r="I6" s="71">
        <v>1.6496725583579046E-2</v>
      </c>
      <c r="J6" s="71">
        <v>1.6883704658322351E-2</v>
      </c>
      <c r="K6" s="71">
        <v>1.6900199650276265E-2</v>
      </c>
    </row>
    <row r="7" spans="1:11" x14ac:dyDescent="0.25">
      <c r="A7" s="58" t="s">
        <v>104</v>
      </c>
      <c r="B7" s="71">
        <v>1.8920117189658379E-2</v>
      </c>
      <c r="C7" s="71">
        <v>1.8549558350632059E-2</v>
      </c>
      <c r="D7" s="71">
        <v>1.845735180673972E-2</v>
      </c>
      <c r="E7" s="71">
        <v>1.819651363536506E-2</v>
      </c>
      <c r="F7" s="71">
        <v>1.8210329512147776E-2</v>
      </c>
      <c r="G7" s="71">
        <v>1.7199873834091637E-2</v>
      </c>
      <c r="H7" s="71">
        <v>1.6968629383756591E-2</v>
      </c>
      <c r="I7" s="71">
        <v>1.6425471723116224E-2</v>
      </c>
      <c r="J7" s="71">
        <v>1.6811869157473881E-2</v>
      </c>
      <c r="K7" s="71">
        <v>1.6883994119245811E-2</v>
      </c>
    </row>
    <row r="8" spans="1:11" x14ac:dyDescent="0.25">
      <c r="A8" s="56" t="s">
        <v>105</v>
      </c>
      <c r="B8" s="70">
        <v>2.6052318806127562E-2</v>
      </c>
      <c r="C8" s="70">
        <v>2.9711765448535703E-2</v>
      </c>
      <c r="D8" s="70">
        <v>2.8554700167818536E-2</v>
      </c>
      <c r="E8" s="70">
        <v>2.4944333801270476E-2</v>
      </c>
      <c r="F8" s="70">
        <v>2.3436925841632011E-2</v>
      </c>
      <c r="G8" s="70">
        <v>2.3479603577435594E-2</v>
      </c>
      <c r="H8" s="70">
        <v>2.0038015261781606E-2</v>
      </c>
      <c r="I8" s="70">
        <v>1.9557890775085011E-2</v>
      </c>
      <c r="J8" s="70">
        <v>2.0800515625308096E-2</v>
      </c>
      <c r="K8" s="70">
        <v>2.1582500988555183E-2</v>
      </c>
    </row>
    <row r="9" spans="1:11" x14ac:dyDescent="0.25">
      <c r="A9" s="58" t="s">
        <v>106</v>
      </c>
      <c r="B9" s="71">
        <v>2.657319334137347E-2</v>
      </c>
      <c r="C9" s="71">
        <v>3.026208459997724E-2</v>
      </c>
      <c r="D9" s="71">
        <v>2.8996872979081118E-2</v>
      </c>
      <c r="E9" s="71">
        <v>2.518757358948551E-2</v>
      </c>
      <c r="F9" s="71">
        <v>2.3541515792628288E-2</v>
      </c>
      <c r="G9" s="71">
        <v>2.3657014271917791E-2</v>
      </c>
      <c r="H9" s="71">
        <v>2.0054227885925834E-2</v>
      </c>
      <c r="I9" s="71">
        <v>1.9582094813967683E-2</v>
      </c>
      <c r="J9" s="71">
        <v>2.0904707375525688E-2</v>
      </c>
      <c r="K9" s="71">
        <v>2.1824625355543317E-2</v>
      </c>
    </row>
    <row r="10" spans="1:11" x14ac:dyDescent="0.25">
      <c r="A10" s="60" t="s">
        <v>107</v>
      </c>
      <c r="B10" s="71">
        <v>1.8971701846369361E-2</v>
      </c>
      <c r="C10" s="71">
        <v>2.099678227335797E-2</v>
      </c>
      <c r="D10" s="71">
        <v>2.1475484278044521E-2</v>
      </c>
      <c r="E10" s="71">
        <v>2.1163687038775577E-2</v>
      </c>
      <c r="F10" s="71">
        <v>2.1934495817177567E-2</v>
      </c>
      <c r="G10" s="71">
        <v>2.0942403254805168E-2</v>
      </c>
      <c r="H10" s="71">
        <v>1.9811728433997283E-2</v>
      </c>
      <c r="I10" s="71">
        <v>1.9241267939679459E-2</v>
      </c>
      <c r="J10" s="71">
        <v>1.9571275302612514E-2</v>
      </c>
      <c r="K10" s="71">
        <v>1.8837603311755789E-2</v>
      </c>
    </row>
    <row r="11" spans="1:11" x14ac:dyDescent="0.25">
      <c r="A11" s="62" t="s">
        <v>108</v>
      </c>
      <c r="B11" s="70">
        <v>2.3741938889028081E-2</v>
      </c>
      <c r="C11" s="70">
        <v>2.8155319500042224E-2</v>
      </c>
      <c r="D11" s="70">
        <v>2.8524809843593776E-2</v>
      </c>
      <c r="E11" s="70">
        <v>2.517083039400787E-2</v>
      </c>
      <c r="F11" s="70">
        <v>2.6449947906855897E-2</v>
      </c>
      <c r="G11" s="70">
        <v>2.2221526583713836E-2</v>
      </c>
      <c r="H11" s="70">
        <v>1.7166382000309982E-2</v>
      </c>
      <c r="I11" s="70">
        <v>1.7165784159324723E-2</v>
      </c>
      <c r="J11" s="70">
        <v>2.1965425804099419E-2</v>
      </c>
      <c r="K11" s="70">
        <v>1.926840905527219E-2</v>
      </c>
    </row>
    <row r="12" spans="1:11" x14ac:dyDescent="0.25">
      <c r="A12" s="64" t="s">
        <v>109</v>
      </c>
      <c r="B12" s="72">
        <v>2.1954102810677532E-2</v>
      </c>
      <c r="C12" s="72">
        <v>2.421548717257305E-2</v>
      </c>
      <c r="D12" s="72">
        <v>2.4269243024011736E-2</v>
      </c>
      <c r="E12" s="72">
        <v>2.1996010572865418E-2</v>
      </c>
      <c r="F12" s="72">
        <v>2.2284968583340052E-2</v>
      </c>
      <c r="G12" s="72">
        <v>2.0075092713924991E-2</v>
      </c>
      <c r="H12" s="72">
        <v>1.7428410683693756E-2</v>
      </c>
      <c r="I12" s="72">
        <v>1.7219694541814649E-2</v>
      </c>
      <c r="J12" s="72">
        <v>1.9562720806718423E-2</v>
      </c>
      <c r="K12" s="72">
        <v>1.858751664222175E-2</v>
      </c>
    </row>
    <row r="13" spans="1:11" x14ac:dyDescent="0.25">
      <c r="A13" s="100" t="s">
        <v>160</v>
      </c>
      <c r="B13" s="14"/>
    </row>
    <row r="14" spans="1:11" x14ac:dyDescent="0.25">
      <c r="A14" s="100" t="s">
        <v>161</v>
      </c>
      <c r="B14" s="14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7B03-3A68-4B97-AF6F-E81723A1FA69}">
  <dimension ref="A1:P11"/>
  <sheetViews>
    <sheetView workbookViewId="0"/>
  </sheetViews>
  <sheetFormatPr defaultRowHeight="15" x14ac:dyDescent="0.25"/>
  <cols>
    <col min="1" max="1" width="13.140625" bestFit="1" customWidth="1"/>
  </cols>
  <sheetData>
    <row r="1" spans="1:16" x14ac:dyDescent="0.25">
      <c r="A1" t="s">
        <v>93</v>
      </c>
    </row>
    <row r="2" spans="1:16" x14ac:dyDescent="0.25">
      <c r="B2">
        <v>2011</v>
      </c>
      <c r="C2">
        <v>2012</v>
      </c>
      <c r="D2">
        <v>2013</v>
      </c>
      <c r="E2">
        <v>2014</v>
      </c>
      <c r="F2">
        <v>2015</v>
      </c>
      <c r="G2">
        <v>2016</v>
      </c>
      <c r="H2">
        <v>2017</v>
      </c>
      <c r="I2">
        <v>2018</v>
      </c>
      <c r="J2">
        <v>2019</v>
      </c>
    </row>
    <row r="3" spans="1:16" x14ac:dyDescent="0.25">
      <c r="A3" t="s">
        <v>59</v>
      </c>
      <c r="B3" s="3">
        <f>'05'!C4</f>
        <v>3.9744230794471092</v>
      </c>
      <c r="C3" s="3">
        <f>'05'!D4</f>
        <v>1.9211759850946253</v>
      </c>
      <c r="D3" s="3">
        <f>'05'!E4</f>
        <v>3.0048226702888536</v>
      </c>
      <c r="E3" s="3">
        <f>'05'!F4</f>
        <v>0.50395655751429569</v>
      </c>
      <c r="F3" s="3">
        <f>'05'!G4</f>
        <v>-3.5457770257123378</v>
      </c>
      <c r="G3" s="3">
        <f>'05'!H4</f>
        <v>-3.2759169063210747</v>
      </c>
      <c r="H3" s="3">
        <f>'05'!I4</f>
        <v>1.3228690539081267</v>
      </c>
      <c r="I3" s="3">
        <f>'05'!J4</f>
        <v>1.7836667613698953</v>
      </c>
      <c r="J3" s="3">
        <f>'05'!K4</f>
        <v>1.2207778227194321</v>
      </c>
    </row>
    <row r="4" spans="1:16" x14ac:dyDescent="0.25">
      <c r="A4" t="s">
        <v>60</v>
      </c>
      <c r="B4" s="3">
        <f>'05'!C23</f>
        <v>3.5036708511969827</v>
      </c>
      <c r="C4" s="3">
        <f>'05'!D23</f>
        <v>1.7983342807880831</v>
      </c>
      <c r="D4" s="3">
        <f>'05'!E23</f>
        <v>1.965410803333989</v>
      </c>
      <c r="E4" s="3">
        <f>'05'!F23</f>
        <v>-0.45951581799043018</v>
      </c>
      <c r="F4" s="3">
        <f>'05'!G23</f>
        <v>-3.7841027605669653</v>
      </c>
      <c r="G4" s="3">
        <f>'05'!H23</f>
        <v>-3.2214193154462389</v>
      </c>
      <c r="H4" s="3">
        <f>'05'!I23</f>
        <v>0.16269890836746459</v>
      </c>
      <c r="I4" s="3">
        <f>'05'!J23</f>
        <v>1.4148209965889169</v>
      </c>
      <c r="J4" s="3">
        <f>'05'!K23</f>
        <v>1.0009257838871743</v>
      </c>
    </row>
    <row r="5" spans="1:16" x14ac:dyDescent="0.25">
      <c r="A5" t="s">
        <v>22</v>
      </c>
      <c r="B5" s="3">
        <f>'05'!C25</f>
        <v>7.4069710726510696</v>
      </c>
      <c r="C5" s="3">
        <f>'05'!D25</f>
        <v>-0.72950882705525855</v>
      </c>
      <c r="D5" s="3">
        <f>'05'!E25</f>
        <v>-9.6276279777351981E-2</v>
      </c>
      <c r="E5" s="3">
        <f>'05'!F25</f>
        <v>3.3143130427250922</v>
      </c>
      <c r="F5" s="3">
        <f>'05'!G25</f>
        <v>-2.1000851018845079</v>
      </c>
      <c r="G5" s="3">
        <f>'05'!H25</f>
        <v>-5.236602728394657</v>
      </c>
      <c r="H5" s="3">
        <f>'05'!I25</f>
        <v>0.47110689343756729</v>
      </c>
      <c r="I5" s="3">
        <f>'05'!J25</f>
        <v>3.0465736377469854</v>
      </c>
      <c r="J5" s="3">
        <f>'05'!K25</f>
        <v>-3.755763612506724</v>
      </c>
    </row>
    <row r="11" spans="1:16" x14ac:dyDescent="0.25">
      <c r="P11" s="9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6E7D-1B6D-4D16-A296-03C2BD17542D}">
  <dimension ref="A1:B32"/>
  <sheetViews>
    <sheetView workbookViewId="0"/>
  </sheetViews>
  <sheetFormatPr defaultRowHeight="15" x14ac:dyDescent="0.25"/>
  <cols>
    <col min="1" max="1" width="20.7109375" customWidth="1"/>
    <col min="2" max="2" width="10.28515625" customWidth="1"/>
  </cols>
  <sheetData>
    <row r="1" spans="1:2" x14ac:dyDescent="0.25">
      <c r="A1" t="s">
        <v>94</v>
      </c>
    </row>
    <row r="3" spans="1:2" x14ac:dyDescent="0.25">
      <c r="A3" t="s">
        <v>0</v>
      </c>
    </row>
    <row r="4" spans="1:2" x14ac:dyDescent="0.25">
      <c r="B4">
        <v>2019</v>
      </c>
    </row>
    <row r="5" spans="1:2" x14ac:dyDescent="0.25">
      <c r="A5" t="s">
        <v>9</v>
      </c>
      <c r="B5" s="3">
        <v>5.2209272373003435</v>
      </c>
    </row>
    <row r="6" spans="1:2" x14ac:dyDescent="0.25">
      <c r="A6" t="s">
        <v>31</v>
      </c>
      <c r="B6" s="3">
        <v>4.1206637919957156</v>
      </c>
    </row>
    <row r="7" spans="1:2" x14ac:dyDescent="0.25">
      <c r="A7" t="s">
        <v>6</v>
      </c>
      <c r="B7" s="3">
        <v>3.8076262717969378</v>
      </c>
    </row>
    <row r="8" spans="1:2" x14ac:dyDescent="0.25">
      <c r="A8" t="s">
        <v>27</v>
      </c>
      <c r="B8" s="3">
        <v>3.7947283405795229</v>
      </c>
    </row>
    <row r="9" spans="1:2" x14ac:dyDescent="0.25">
      <c r="A9" t="s">
        <v>18</v>
      </c>
      <c r="B9" s="3">
        <v>3.5775237331591603</v>
      </c>
    </row>
    <row r="10" spans="1:2" x14ac:dyDescent="0.25">
      <c r="A10" t="s">
        <v>8</v>
      </c>
      <c r="B10" s="3">
        <v>2.3106403028114952</v>
      </c>
    </row>
    <row r="11" spans="1:2" x14ac:dyDescent="0.25">
      <c r="A11" t="s">
        <v>5</v>
      </c>
      <c r="B11" s="3">
        <v>2.2528019348877937</v>
      </c>
    </row>
    <row r="12" spans="1:2" x14ac:dyDescent="0.25">
      <c r="A12" t="s">
        <v>32</v>
      </c>
      <c r="B12" s="3">
        <v>2.1804462497498678</v>
      </c>
    </row>
    <row r="13" spans="1:2" x14ac:dyDescent="0.25">
      <c r="A13" t="s">
        <v>13</v>
      </c>
      <c r="B13" s="3">
        <v>2.0935786434902237</v>
      </c>
    </row>
    <row r="14" spans="1:2" x14ac:dyDescent="0.25">
      <c r="A14" t="s">
        <v>33</v>
      </c>
      <c r="B14" s="3">
        <v>2.0602801433595497</v>
      </c>
    </row>
    <row r="15" spans="1:2" x14ac:dyDescent="0.25">
      <c r="A15" t="s">
        <v>17</v>
      </c>
      <c r="B15" s="3">
        <v>1.9467863783107386</v>
      </c>
    </row>
    <row r="16" spans="1:2" x14ac:dyDescent="0.25">
      <c r="A16" t="s">
        <v>24</v>
      </c>
      <c r="B16" s="3">
        <v>1.7478535571856524</v>
      </c>
    </row>
    <row r="17" spans="1:2" x14ac:dyDescent="0.25">
      <c r="A17" t="s">
        <v>14</v>
      </c>
      <c r="B17" s="3">
        <v>1.3830523149140905</v>
      </c>
    </row>
    <row r="18" spans="1:2" x14ac:dyDescent="0.25">
      <c r="A18" t="s">
        <v>16</v>
      </c>
      <c r="B18" s="3">
        <v>1.0717238494392323</v>
      </c>
    </row>
    <row r="19" spans="1:2" x14ac:dyDescent="0.25">
      <c r="A19" t="s">
        <v>28</v>
      </c>
      <c r="B19" s="3">
        <v>1.0562662269356871</v>
      </c>
    </row>
    <row r="20" spans="1:2" x14ac:dyDescent="0.25">
      <c r="A20" t="s">
        <v>3</v>
      </c>
      <c r="B20" s="3">
        <v>1.0211516219670536</v>
      </c>
    </row>
    <row r="21" spans="1:2" x14ac:dyDescent="0.25">
      <c r="A21" t="s">
        <v>26</v>
      </c>
      <c r="B21" s="3">
        <v>0.893527608259026</v>
      </c>
    </row>
    <row r="22" spans="1:2" x14ac:dyDescent="0.25">
      <c r="A22" t="s">
        <v>19</v>
      </c>
      <c r="B22" s="3">
        <v>0.79005771918934098</v>
      </c>
    </row>
    <row r="23" spans="1:2" x14ac:dyDescent="0.25">
      <c r="A23" t="s">
        <v>11</v>
      </c>
      <c r="B23" s="3">
        <v>0.67853843293004257</v>
      </c>
    </row>
    <row r="24" spans="1:2" x14ac:dyDescent="0.25">
      <c r="A24" t="s">
        <v>15</v>
      </c>
      <c r="B24" s="3">
        <v>0.61718736799287743</v>
      </c>
    </row>
    <row r="25" spans="1:2" x14ac:dyDescent="0.25">
      <c r="A25" t="s">
        <v>23</v>
      </c>
      <c r="B25" s="3">
        <v>0.49874941222414204</v>
      </c>
    </row>
    <row r="26" spans="1:2" x14ac:dyDescent="0.25">
      <c r="A26" t="s">
        <v>4</v>
      </c>
      <c r="B26" s="3">
        <v>0.22514018118442447</v>
      </c>
    </row>
    <row r="27" spans="1:2" x14ac:dyDescent="0.25">
      <c r="A27" t="s">
        <v>21</v>
      </c>
      <c r="B27" s="3">
        <v>-4.6222794549910518E-3</v>
      </c>
    </row>
    <row r="28" spans="1:2" x14ac:dyDescent="0.25">
      <c r="A28" t="s">
        <v>30</v>
      </c>
      <c r="B28" s="3">
        <v>-0.52748438867790126</v>
      </c>
    </row>
    <row r="29" spans="1:2" x14ac:dyDescent="0.25">
      <c r="A29" t="s">
        <v>12</v>
      </c>
      <c r="B29" s="3">
        <v>-0.57343972990072656</v>
      </c>
    </row>
    <row r="30" spans="1:2" x14ac:dyDescent="0.25">
      <c r="A30" t="s">
        <v>7</v>
      </c>
      <c r="B30" s="3">
        <v>-2.3124752958019856</v>
      </c>
    </row>
    <row r="31" spans="1:2" x14ac:dyDescent="0.25">
      <c r="A31" t="s">
        <v>22</v>
      </c>
      <c r="B31" s="3">
        <v>-3.755763612506724</v>
      </c>
    </row>
    <row r="32" spans="1:2" x14ac:dyDescent="0.25">
      <c r="A32" t="s">
        <v>34</v>
      </c>
    </row>
  </sheetData>
  <sortState xmlns:xlrd2="http://schemas.microsoft.com/office/spreadsheetml/2017/richdata2" ref="A5:B31">
    <sortCondition descending="1" ref="B5:B31"/>
  </sortState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70098-F9F3-4860-8551-2D095EA2D4B5}">
  <dimension ref="A1:AJ32"/>
  <sheetViews>
    <sheetView topLeftCell="Q1" workbookViewId="0"/>
  </sheetViews>
  <sheetFormatPr defaultRowHeight="15" x14ac:dyDescent="0.25"/>
  <cols>
    <col min="1" max="1" width="20.7109375" customWidth="1"/>
    <col min="2" max="2" width="4" bestFit="1" customWidth="1"/>
    <col min="3" max="12" width="10.28515625" customWidth="1"/>
    <col min="14" max="14" width="8.7109375" customWidth="1"/>
    <col min="15" max="24" width="7.7109375" customWidth="1"/>
  </cols>
  <sheetData>
    <row r="1" spans="1:36" x14ac:dyDescent="0.25">
      <c r="A1" t="s">
        <v>155</v>
      </c>
    </row>
    <row r="3" spans="1:36" x14ac:dyDescent="0.25">
      <c r="A3" t="s">
        <v>0</v>
      </c>
      <c r="C3" t="s">
        <v>35</v>
      </c>
    </row>
    <row r="4" spans="1:36" x14ac:dyDescent="0.25"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I4">
        <v>2016</v>
      </c>
      <c r="J4">
        <v>2017</v>
      </c>
      <c r="K4">
        <v>2018</v>
      </c>
      <c r="L4">
        <v>2019</v>
      </c>
      <c r="N4" s="4" t="s">
        <v>95</v>
      </c>
      <c r="O4" s="5">
        <v>2010</v>
      </c>
      <c r="P4" s="5">
        <v>2011</v>
      </c>
      <c r="Q4" s="5">
        <v>2012</v>
      </c>
      <c r="R4" s="5">
        <v>2013</v>
      </c>
      <c r="S4" s="5">
        <v>2014</v>
      </c>
      <c r="T4" s="5">
        <v>2015</v>
      </c>
      <c r="U4" s="5">
        <v>2016</v>
      </c>
      <c r="V4" s="5">
        <v>2017</v>
      </c>
      <c r="W4" s="5">
        <v>2018</v>
      </c>
      <c r="X4" s="6">
        <v>2019</v>
      </c>
      <c r="AA4" s="5">
        <v>2010</v>
      </c>
      <c r="AB4" s="5">
        <v>2011</v>
      </c>
      <c r="AC4" s="5">
        <v>2012</v>
      </c>
      <c r="AD4" s="5">
        <v>2013</v>
      </c>
      <c r="AE4" s="5">
        <v>2014</v>
      </c>
      <c r="AF4" s="5">
        <v>2015</v>
      </c>
      <c r="AG4" s="5">
        <v>2016</v>
      </c>
      <c r="AH4" s="5">
        <v>2017</v>
      </c>
      <c r="AI4" s="5">
        <v>2018</v>
      </c>
      <c r="AJ4" s="6">
        <v>2019</v>
      </c>
    </row>
    <row r="5" spans="1:36" x14ac:dyDescent="0.25">
      <c r="A5" t="s">
        <v>3</v>
      </c>
      <c r="B5" t="s">
        <v>61</v>
      </c>
      <c r="C5" s="2">
        <v>0.61525548697669752</v>
      </c>
      <c r="D5" s="2">
        <v>0.63008015244475979</v>
      </c>
      <c r="E5" s="2">
        <v>0.62542515756630745</v>
      </c>
      <c r="F5" s="2">
        <v>0.58371411732542455</v>
      </c>
      <c r="G5" s="2">
        <v>0.58887800728834494</v>
      </c>
      <c r="H5" s="2">
        <v>0.60981707155220999</v>
      </c>
      <c r="I5" s="2">
        <v>0.62941927712147361</v>
      </c>
      <c r="J5" s="2">
        <v>0.66078940484087811</v>
      </c>
      <c r="K5" s="2">
        <v>0.64124891955149643</v>
      </c>
      <c r="L5" s="2">
        <v>0.63730546669474197</v>
      </c>
      <c r="N5" s="10">
        <v>1</v>
      </c>
      <c r="O5" s="7" t="str">
        <f>VLOOKUP(LARGE(C$5:C$31,$N5),CHOOSE({1,2},C$5:C$31,$B$5:$B$31),2,0)</f>
        <v>SP</v>
      </c>
      <c r="P5" s="7" t="str">
        <f>VLOOKUP(LARGE(D$5:D$31,$N5),CHOOSE({1,2},D$5:D$31,$B$5:$B$31),2,0)</f>
        <v>SP</v>
      </c>
      <c r="Q5" s="7" t="str">
        <f>VLOOKUP(LARGE(E$5:E$31,$N5),CHOOSE({1,2},E$5:E$31,$B$5:$B$31),2,0)</f>
        <v>SP</v>
      </c>
      <c r="R5" s="7" t="str">
        <f>VLOOKUP(LARGE(F$5:F$31,$N5),CHOOSE({1,2},F$5:F$31,$B$5:$B$31),2,0)</f>
        <v>SP</v>
      </c>
      <c r="S5" s="7" t="str">
        <f>VLOOKUP(LARGE(G$5:G$31,$N5),CHOOSE({1,2},G$5:G$31,$B$5:$B$31),2,0)</f>
        <v>SP</v>
      </c>
      <c r="T5" s="7" t="str">
        <f>VLOOKUP(LARGE(H$5:H$31,$N5),CHOOSE({1,2},H$5:H$31,$B$5:$B$31),2,0)</f>
        <v>SP</v>
      </c>
      <c r="U5" s="7" t="str">
        <f>VLOOKUP(LARGE(I$5:I$31,$N5),CHOOSE({1,2},I$5:I$31,$B$5:$B$31),2,0)</f>
        <v>SP</v>
      </c>
      <c r="V5" s="7" t="str">
        <f>VLOOKUP(LARGE(J$5:J$31,$N5),CHOOSE({1,2},J$5:J$31,$B$5:$B$31),2,0)</f>
        <v>SP</v>
      </c>
      <c r="W5" s="7" t="str">
        <f>VLOOKUP(LARGE(K$5:K$31,$N5),CHOOSE({1,2},K$5:K$31,$B$5:$B$31),2,0)</f>
        <v>SP</v>
      </c>
      <c r="X5" s="7" t="str">
        <f>VLOOKUP(LARGE(L$5:L$31,$N5),CHOOSE({1,2},L$5:L$31,$B$5:$B$31),2,0)</f>
        <v>SP</v>
      </c>
      <c r="Z5" s="21" t="s">
        <v>61</v>
      </c>
      <c r="AA5">
        <f>_xlfn.RANK.EQ(C5,C$5:C$31,0)</f>
        <v>22</v>
      </c>
      <c r="AB5" s="21">
        <f t="shared" ref="AB5:AJ5" si="0">_xlfn.RANK.EQ(D5,D$5:D$31,0)</f>
        <v>22</v>
      </c>
      <c r="AC5" s="21">
        <f t="shared" si="0"/>
        <v>22</v>
      </c>
      <c r="AD5" s="21">
        <f t="shared" si="0"/>
        <v>23</v>
      </c>
      <c r="AE5" s="21">
        <f t="shared" si="0"/>
        <v>23</v>
      </c>
      <c r="AF5" s="21">
        <f t="shared" si="0"/>
        <v>23</v>
      </c>
      <c r="AG5" s="21">
        <f t="shared" si="0"/>
        <v>22</v>
      </c>
      <c r="AH5" s="21">
        <f t="shared" si="0"/>
        <v>22</v>
      </c>
      <c r="AI5" s="21">
        <f t="shared" si="0"/>
        <v>22</v>
      </c>
      <c r="AJ5" s="21">
        <f t="shared" si="0"/>
        <v>22</v>
      </c>
    </row>
    <row r="6" spans="1:36" x14ac:dyDescent="0.25">
      <c r="A6" t="s">
        <v>4</v>
      </c>
      <c r="B6" t="s">
        <v>62</v>
      </c>
      <c r="C6" s="2">
        <v>0.21468564055905084</v>
      </c>
      <c r="D6" s="2">
        <v>0.20449388919482783</v>
      </c>
      <c r="E6" s="2">
        <v>0.21055929488204864</v>
      </c>
      <c r="F6" s="2">
        <v>0.21520536741488652</v>
      </c>
      <c r="G6" s="2">
        <v>0.23289163525177944</v>
      </c>
      <c r="H6" s="2">
        <v>0.22720623329161704</v>
      </c>
      <c r="I6" s="2">
        <v>0.21938938237896485</v>
      </c>
      <c r="J6" s="2">
        <v>0.21673352224079698</v>
      </c>
      <c r="K6" s="2">
        <v>0.21888654996716486</v>
      </c>
      <c r="L6" s="2">
        <v>0.21152713278142501</v>
      </c>
      <c r="N6" s="10">
        <v>2</v>
      </c>
      <c r="O6" s="7" t="str">
        <f>VLOOKUP(LARGE(C$5:C$31,$N6),CHOOSE({1,2},C$5:C$31,$B$5:$B$31),2,0)</f>
        <v>RJ</v>
      </c>
      <c r="P6" s="7" t="str">
        <f>VLOOKUP(LARGE(D$5:D$31,$N6),CHOOSE({1,2},D$5:D$31,$B$5:$B$31),2,0)</f>
        <v>RJ</v>
      </c>
      <c r="Q6" s="7" t="str">
        <f>VLOOKUP(LARGE(E$5:E$31,$N6),CHOOSE({1,2},E$5:E$31,$B$5:$B$31),2,0)</f>
        <v>RJ</v>
      </c>
      <c r="R6" s="7" t="str">
        <f>VLOOKUP(LARGE(F$5:F$31,$N6),CHOOSE({1,2},F$5:F$31,$B$5:$B$31),2,0)</f>
        <v>RJ</v>
      </c>
      <c r="S6" s="7" t="str">
        <f>VLOOKUP(LARGE(G$5:G$31,$N6),CHOOSE({1,2},G$5:G$31,$B$5:$B$31),2,0)</f>
        <v>RJ</v>
      </c>
      <c r="T6" s="7" t="str">
        <f>VLOOKUP(LARGE(H$5:H$31,$N6),CHOOSE({1,2},H$5:H$31,$B$5:$B$31),2,0)</f>
        <v>RJ</v>
      </c>
      <c r="U6" s="7" t="str">
        <f>VLOOKUP(LARGE(I$5:I$31,$N6),CHOOSE({1,2},I$5:I$31,$B$5:$B$31),2,0)</f>
        <v>RJ</v>
      </c>
      <c r="V6" s="7" t="str">
        <f>VLOOKUP(LARGE(J$5:J$31,$N6),CHOOSE({1,2},J$5:J$31,$B$5:$B$31),2,0)</f>
        <v>RJ</v>
      </c>
      <c r="W6" s="7" t="str">
        <f>VLOOKUP(LARGE(K$5:K$31,$N6),CHOOSE({1,2},K$5:K$31,$B$5:$B$31),2,0)</f>
        <v>RJ</v>
      </c>
      <c r="X6" s="7" t="str">
        <f>VLOOKUP(LARGE(L$5:L$31,$N6),CHOOSE({1,2},L$5:L$31,$B$5:$B$31),2,0)</f>
        <v>RJ</v>
      </c>
      <c r="Z6" s="21" t="s">
        <v>62</v>
      </c>
      <c r="AA6" s="21">
        <f t="shared" ref="AA6:AA31" si="1">_xlfn.RANK.EQ(C6,C$5:C$31,0)</f>
        <v>25</v>
      </c>
      <c r="AB6" s="21">
        <f t="shared" ref="AB6:AB31" si="2">_xlfn.RANK.EQ(D6,D$5:D$31,0)</f>
        <v>26</v>
      </c>
      <c r="AC6" s="21">
        <f t="shared" ref="AC6:AC31" si="3">_xlfn.RANK.EQ(E6,E$5:E$31,0)</f>
        <v>26</v>
      </c>
      <c r="AD6" s="21">
        <f t="shared" ref="AD6:AD31" si="4">_xlfn.RANK.EQ(F6,F$5:F$31,0)</f>
        <v>26</v>
      </c>
      <c r="AE6" s="21">
        <f t="shared" ref="AE6:AE31" si="5">_xlfn.RANK.EQ(G6,G$5:G$31,0)</f>
        <v>25</v>
      </c>
      <c r="AF6" s="21">
        <f t="shared" ref="AF6:AF31" si="6">_xlfn.RANK.EQ(H6,H$5:H$31,0)</f>
        <v>26</v>
      </c>
      <c r="AG6" s="21">
        <f t="shared" ref="AG6:AG31" si="7">_xlfn.RANK.EQ(I6,I$5:I$31,0)</f>
        <v>26</v>
      </c>
      <c r="AH6" s="21">
        <f t="shared" ref="AH6:AH31" si="8">_xlfn.RANK.EQ(J6,J$5:J$31,0)</f>
        <v>26</v>
      </c>
      <c r="AI6" s="21">
        <f t="shared" ref="AI6:AI31" si="9">_xlfn.RANK.EQ(K6,K$5:K$31,0)</f>
        <v>26</v>
      </c>
      <c r="AJ6" s="21">
        <f t="shared" ref="AJ6:AJ31" si="10">_xlfn.RANK.EQ(L6,L$5:L$31,0)</f>
        <v>26</v>
      </c>
    </row>
    <row r="7" spans="1:36" x14ac:dyDescent="0.25">
      <c r="A7" t="s">
        <v>5</v>
      </c>
      <c r="B7" t="s">
        <v>63</v>
      </c>
      <c r="C7" s="2">
        <v>1.566637149649349</v>
      </c>
      <c r="D7" s="2">
        <v>1.6162757552395681</v>
      </c>
      <c r="E7" s="2">
        <v>1.5004424037221007</v>
      </c>
      <c r="F7" s="2">
        <v>1.5577113374484404</v>
      </c>
      <c r="G7" s="2">
        <v>1.4997292255100465</v>
      </c>
      <c r="H7" s="2">
        <v>1.4438168706503898</v>
      </c>
      <c r="I7" s="2">
        <v>1.4202444343426432</v>
      </c>
      <c r="J7" s="2">
        <v>1.4158452395075194</v>
      </c>
      <c r="K7" s="2">
        <v>1.4292864045388447</v>
      </c>
      <c r="L7" s="2">
        <v>1.4640570183473671</v>
      </c>
      <c r="N7" s="10">
        <v>3</v>
      </c>
      <c r="O7" s="7" t="str">
        <f>VLOOKUP(LARGE(C$5:C$31,$N7),CHOOSE({1,2},C$5:C$31,$B$5:$B$31),2,0)</f>
        <v>MG</v>
      </c>
      <c r="P7" s="7" t="str">
        <f>VLOOKUP(LARGE(D$5:D$31,$N7),CHOOSE({1,2},D$5:D$31,$B$5:$B$31),2,0)</f>
        <v>MG</v>
      </c>
      <c r="Q7" s="7" t="str">
        <f>VLOOKUP(LARGE(E$5:E$31,$N7),CHOOSE({1,2},E$5:E$31,$B$5:$B$31),2,0)</f>
        <v>MG</v>
      </c>
      <c r="R7" s="7" t="str">
        <f>VLOOKUP(LARGE(F$5:F$31,$N7),CHOOSE({1,2},F$5:F$31,$B$5:$B$31),2,0)</f>
        <v>MG</v>
      </c>
      <c r="S7" s="7" t="str">
        <f>VLOOKUP(LARGE(G$5:G$31,$N7),CHOOSE({1,2},G$5:G$31,$B$5:$B$31),2,0)</f>
        <v>MG</v>
      </c>
      <c r="T7" s="7" t="str">
        <f>VLOOKUP(LARGE(H$5:H$31,$N7),CHOOSE({1,2},H$5:H$31,$B$5:$B$31),2,0)</f>
        <v>MG</v>
      </c>
      <c r="U7" s="7" t="str">
        <f>VLOOKUP(LARGE(I$5:I$31,$N7),CHOOSE({1,2},I$5:I$31,$B$5:$B$31),2,0)</f>
        <v>MG</v>
      </c>
      <c r="V7" s="7" t="str">
        <f>VLOOKUP(LARGE(J$5:J$31,$N7),CHOOSE({1,2},J$5:J$31,$B$5:$B$31),2,0)</f>
        <v>MG</v>
      </c>
      <c r="W7" s="7" t="str">
        <f>VLOOKUP(LARGE(K$5:K$31,$N7),CHOOSE({1,2},K$5:K$31,$B$5:$B$31),2,0)</f>
        <v>MG</v>
      </c>
      <c r="X7" s="7" t="str">
        <f>VLOOKUP(LARGE(L$5:L$31,$N7),CHOOSE({1,2},L$5:L$31,$B$5:$B$31),2,0)</f>
        <v>MG</v>
      </c>
      <c r="Z7" s="21" t="s">
        <v>63</v>
      </c>
      <c r="AA7" s="21">
        <f t="shared" si="1"/>
        <v>14</v>
      </c>
      <c r="AB7" s="21">
        <f t="shared" si="2"/>
        <v>14</v>
      </c>
      <c r="AC7" s="21">
        <f t="shared" si="3"/>
        <v>15</v>
      </c>
      <c r="AD7" s="21">
        <f t="shared" si="4"/>
        <v>15</v>
      </c>
      <c r="AE7" s="21">
        <f t="shared" si="5"/>
        <v>15</v>
      </c>
      <c r="AF7" s="21">
        <f t="shared" si="6"/>
        <v>15</v>
      </c>
      <c r="AG7" s="21">
        <f t="shared" si="7"/>
        <v>16</v>
      </c>
      <c r="AH7" s="21">
        <f t="shared" si="8"/>
        <v>16</v>
      </c>
      <c r="AI7" s="21">
        <f t="shared" si="9"/>
        <v>16</v>
      </c>
      <c r="AJ7" s="21">
        <f t="shared" si="10"/>
        <v>15</v>
      </c>
    </row>
    <row r="8" spans="1:36" x14ac:dyDescent="0.25">
      <c r="A8" t="s">
        <v>6</v>
      </c>
      <c r="B8" t="s">
        <v>74</v>
      </c>
      <c r="C8" s="2">
        <v>0.17085465476753953</v>
      </c>
      <c r="D8" s="2">
        <v>0.16688943668259515</v>
      </c>
      <c r="E8" s="2">
        <v>0.16016306347709175</v>
      </c>
      <c r="F8" s="2">
        <v>0.16900542501406171</v>
      </c>
      <c r="G8" s="2">
        <v>0.16861398041167552</v>
      </c>
      <c r="H8" s="2">
        <v>0.17083504026261359</v>
      </c>
      <c r="I8" s="2">
        <v>0.17566854393751738</v>
      </c>
      <c r="J8" s="2">
        <v>0.18380909189048136</v>
      </c>
      <c r="K8" s="2">
        <v>0.19088690138302089</v>
      </c>
      <c r="L8" s="2">
        <v>0.19342230002898933</v>
      </c>
      <c r="N8" s="10">
        <v>4</v>
      </c>
      <c r="O8" s="7" t="str">
        <f>VLOOKUP(LARGE(C$5:C$31,$N8),CHOOSE({1,2},C$5:C$31,$B$5:$B$31),2,0)</f>
        <v>RS</v>
      </c>
      <c r="P8" s="7" t="str">
        <f>VLOOKUP(LARGE(D$5:D$31,$N8),CHOOSE({1,2},D$5:D$31,$B$5:$B$31),2,0)</f>
        <v>RS</v>
      </c>
      <c r="Q8" s="7" t="str">
        <f>VLOOKUP(LARGE(E$5:E$31,$N8),CHOOSE({1,2},E$5:E$31,$B$5:$B$31),2,0)</f>
        <v>RS</v>
      </c>
      <c r="R8" s="7" t="str">
        <f>VLOOKUP(LARGE(F$5:F$31,$N8),CHOOSE({1,2},F$5:F$31,$B$5:$B$31),2,0)</f>
        <v>PR</v>
      </c>
      <c r="S8" s="7" t="str">
        <f>VLOOKUP(LARGE(G$5:G$31,$N8),CHOOSE({1,2},G$5:G$31,$B$5:$B$31),2,0)</f>
        <v>RS</v>
      </c>
      <c r="T8" s="7" t="str">
        <f>VLOOKUP(LARGE(H$5:H$31,$N8),CHOOSE({1,2},H$5:H$31,$B$5:$B$31),2,0)</f>
        <v>RS</v>
      </c>
      <c r="U8" s="7" t="str">
        <f>VLOOKUP(LARGE(I$5:I$31,$N8),CHOOSE({1,2},I$5:I$31,$B$5:$B$31),2,0)</f>
        <v>RS</v>
      </c>
      <c r="V8" s="7" t="str">
        <f>VLOOKUP(LARGE(J$5:J$31,$N8),CHOOSE({1,2},J$5:J$31,$B$5:$B$31),2,0)</f>
        <v>RS</v>
      </c>
      <c r="W8" s="7" t="str">
        <f>VLOOKUP(LARGE(K$5:K$31,$N8),CHOOSE({1,2},K$5:K$31,$B$5:$B$31),2,0)</f>
        <v>RS</v>
      </c>
      <c r="X8" s="7" t="str">
        <f>VLOOKUP(LARGE(L$5:L$31,$N8),CHOOSE({1,2},L$5:L$31,$B$5:$B$31),2,0)</f>
        <v>RS</v>
      </c>
      <c r="Z8" s="21" t="s">
        <v>74</v>
      </c>
      <c r="AA8" s="21">
        <f t="shared" si="1"/>
        <v>27</v>
      </c>
      <c r="AB8" s="21">
        <f t="shared" si="2"/>
        <v>27</v>
      </c>
      <c r="AC8" s="21">
        <f t="shared" si="3"/>
        <v>27</v>
      </c>
      <c r="AD8" s="21">
        <f t="shared" si="4"/>
        <v>27</v>
      </c>
      <c r="AE8" s="21">
        <f t="shared" si="5"/>
        <v>27</v>
      </c>
      <c r="AF8" s="21">
        <f t="shared" si="6"/>
        <v>27</v>
      </c>
      <c r="AG8" s="21">
        <f t="shared" si="7"/>
        <v>27</v>
      </c>
      <c r="AH8" s="21">
        <f t="shared" si="8"/>
        <v>27</v>
      </c>
      <c r="AI8" s="21">
        <f t="shared" si="9"/>
        <v>27</v>
      </c>
      <c r="AJ8" s="21">
        <f t="shared" si="10"/>
        <v>27</v>
      </c>
    </row>
    <row r="9" spans="1:36" x14ac:dyDescent="0.25">
      <c r="A9" t="s">
        <v>7</v>
      </c>
      <c r="B9" t="s">
        <v>64</v>
      </c>
      <c r="C9" s="2">
        <v>2.1278377094048362</v>
      </c>
      <c r="D9" s="2">
        <v>2.2555329006155089</v>
      </c>
      <c r="E9" s="2">
        <v>2.2240128463612749</v>
      </c>
      <c r="F9" s="2">
        <v>2.2736967436068687</v>
      </c>
      <c r="G9" s="2">
        <v>2.1558394706972184</v>
      </c>
      <c r="H9" s="2">
        <v>2.1831913828066773</v>
      </c>
      <c r="I9" s="2">
        <v>2.2029077797872412</v>
      </c>
      <c r="J9" s="2">
        <v>2.3571922983873859</v>
      </c>
      <c r="K9" s="2">
        <v>2.3036315523499167</v>
      </c>
      <c r="L9" s="2">
        <v>2.4140454881594828</v>
      </c>
      <c r="N9" s="10">
        <v>5</v>
      </c>
      <c r="O9" s="7" t="str">
        <f>VLOOKUP(LARGE(C$5:C$31,$N9),CHOOSE({1,2},C$5:C$31,$B$5:$B$31),2,0)</f>
        <v>PR</v>
      </c>
      <c r="P9" s="7" t="str">
        <f>VLOOKUP(LARGE(D$5:D$31,$N9),CHOOSE({1,2},D$5:D$31,$B$5:$B$31),2,0)</f>
        <v>PR</v>
      </c>
      <c r="Q9" s="7" t="str">
        <f>VLOOKUP(LARGE(E$5:E$31,$N9),CHOOSE({1,2},E$5:E$31,$B$5:$B$31),2,0)</f>
        <v>PR</v>
      </c>
      <c r="R9" s="7" t="str">
        <f>VLOOKUP(LARGE(F$5:F$31,$N9),CHOOSE({1,2},F$5:F$31,$B$5:$B$31),2,0)</f>
        <v>RS</v>
      </c>
      <c r="S9" s="7" t="str">
        <f>VLOOKUP(LARGE(G$5:G$31,$N9),CHOOSE({1,2},G$5:G$31,$B$5:$B$31),2,0)</f>
        <v>PR</v>
      </c>
      <c r="T9" s="7" t="str">
        <f>VLOOKUP(LARGE(H$5:H$31,$N9),CHOOSE({1,2},H$5:H$31,$B$5:$B$31),2,0)</f>
        <v>PR</v>
      </c>
      <c r="U9" s="7" t="str">
        <f>VLOOKUP(LARGE(I$5:I$31,$N9),CHOOSE({1,2},I$5:I$31,$B$5:$B$31),2,0)</f>
        <v>PR</v>
      </c>
      <c r="V9" s="7" t="str">
        <f>VLOOKUP(LARGE(J$5:J$31,$N9),CHOOSE({1,2},J$5:J$31,$B$5:$B$31),2,0)</f>
        <v>PR</v>
      </c>
      <c r="W9" s="7" t="str">
        <f>VLOOKUP(LARGE(K$5:K$31,$N9),CHOOSE({1,2},K$5:K$31,$B$5:$B$31),2,0)</f>
        <v>PR</v>
      </c>
      <c r="X9" s="7" t="str">
        <f>VLOOKUP(LARGE(L$5:L$31,$N9),CHOOSE({1,2},L$5:L$31,$B$5:$B$31),2,0)</f>
        <v>PR</v>
      </c>
      <c r="Z9" s="21" t="s">
        <v>64</v>
      </c>
      <c r="AA9" s="21">
        <f t="shared" si="1"/>
        <v>12</v>
      </c>
      <c r="AB9" s="21">
        <f t="shared" si="2"/>
        <v>12</v>
      </c>
      <c r="AC9" s="21">
        <f t="shared" si="3"/>
        <v>12</v>
      </c>
      <c r="AD9" s="21">
        <f t="shared" si="4"/>
        <v>11</v>
      </c>
      <c r="AE9" s="21">
        <f t="shared" si="5"/>
        <v>13</v>
      </c>
      <c r="AF9" s="21">
        <f t="shared" si="6"/>
        <v>11</v>
      </c>
      <c r="AG9" s="21">
        <f t="shared" si="7"/>
        <v>12</v>
      </c>
      <c r="AH9" s="21">
        <f t="shared" si="8"/>
        <v>11</v>
      </c>
      <c r="AI9" s="21">
        <f t="shared" si="9"/>
        <v>11</v>
      </c>
      <c r="AJ9" s="21">
        <f t="shared" si="10"/>
        <v>11</v>
      </c>
    </row>
    <row r="10" spans="1:36" x14ac:dyDescent="0.25">
      <c r="A10" t="s">
        <v>8</v>
      </c>
      <c r="B10" t="s">
        <v>75</v>
      </c>
      <c r="C10" s="2">
        <v>0.21199484564435508</v>
      </c>
      <c r="D10" s="2">
        <v>0.21500015405006576</v>
      </c>
      <c r="E10" s="2">
        <v>0.23118219397464451</v>
      </c>
      <c r="F10" s="2">
        <v>0.23939231821104795</v>
      </c>
      <c r="G10" s="2">
        <v>0.23188082860735601</v>
      </c>
      <c r="H10" s="2">
        <v>0.23118388418208868</v>
      </c>
      <c r="I10" s="2">
        <v>0.22876670484835995</v>
      </c>
      <c r="J10" s="2">
        <v>0.23509160571175922</v>
      </c>
      <c r="K10" s="2">
        <v>0.23978967109228164</v>
      </c>
      <c r="L10" s="2">
        <v>0.23678915793028735</v>
      </c>
      <c r="N10" s="10">
        <v>6</v>
      </c>
      <c r="O10" s="7" t="str">
        <f>VLOOKUP(LARGE(C$5:C$31,$N10),CHOOSE({1,2},C$5:C$31,$B$5:$B$31),2,0)</f>
        <v>BA</v>
      </c>
      <c r="P10" s="7" t="str">
        <f>VLOOKUP(LARGE(D$5:D$31,$N10),CHOOSE({1,2},D$5:D$31,$B$5:$B$31),2,0)</f>
        <v>SC</v>
      </c>
      <c r="Q10" s="7" t="str">
        <f>VLOOKUP(LARGE(E$5:E$31,$N10),CHOOSE({1,2},E$5:E$31,$B$5:$B$31),2,0)</f>
        <v>SC</v>
      </c>
      <c r="R10" s="7" t="str">
        <f>VLOOKUP(LARGE(F$5:F$31,$N10),CHOOSE({1,2},F$5:F$31,$B$5:$B$31),2,0)</f>
        <v>SC</v>
      </c>
      <c r="S10" s="7" t="str">
        <f>VLOOKUP(LARGE(G$5:G$31,$N10),CHOOSE({1,2},G$5:G$31,$B$5:$B$31),2,0)</f>
        <v>SC</v>
      </c>
      <c r="T10" s="7" t="str">
        <f>VLOOKUP(LARGE(H$5:H$31,$N10),CHOOSE({1,2},H$5:H$31,$B$5:$B$31),2,0)</f>
        <v>SC</v>
      </c>
      <c r="U10" s="7" t="str">
        <f>VLOOKUP(LARGE(I$5:I$31,$N10),CHOOSE({1,2},I$5:I$31,$B$5:$B$31),2,0)</f>
        <v>BA</v>
      </c>
      <c r="V10" s="7" t="str">
        <f>VLOOKUP(LARGE(J$5:J$31,$N10),CHOOSE({1,2},J$5:J$31,$B$5:$B$31),2,0)</f>
        <v>SC</v>
      </c>
      <c r="W10" s="7" t="str">
        <f>VLOOKUP(LARGE(K$5:K$31,$N10),CHOOSE({1,2},K$5:K$31,$B$5:$B$31),2,0)</f>
        <v>SC</v>
      </c>
      <c r="X10" s="7" t="str">
        <f>VLOOKUP(LARGE(L$5:L$31,$N10),CHOOSE({1,2},L$5:L$31,$B$5:$B$31),2,0)</f>
        <v>SC</v>
      </c>
      <c r="Z10" s="21" t="s">
        <v>75</v>
      </c>
      <c r="AA10" s="21">
        <f t="shared" si="1"/>
        <v>26</v>
      </c>
      <c r="AB10" s="21">
        <f t="shared" si="2"/>
        <v>25</v>
      </c>
      <c r="AC10" s="21">
        <f t="shared" si="3"/>
        <v>25</v>
      </c>
      <c r="AD10" s="21">
        <f t="shared" si="4"/>
        <v>25</v>
      </c>
      <c r="AE10" s="21">
        <f t="shared" si="5"/>
        <v>26</v>
      </c>
      <c r="AF10" s="21">
        <f t="shared" si="6"/>
        <v>25</v>
      </c>
      <c r="AG10" s="21">
        <f t="shared" si="7"/>
        <v>25</v>
      </c>
      <c r="AH10" s="21">
        <f t="shared" si="8"/>
        <v>25</v>
      </c>
      <c r="AI10" s="21">
        <f t="shared" si="9"/>
        <v>25</v>
      </c>
      <c r="AJ10" s="21">
        <f t="shared" si="10"/>
        <v>25</v>
      </c>
    </row>
    <row r="11" spans="1:36" x14ac:dyDescent="0.25">
      <c r="A11" t="s">
        <v>9</v>
      </c>
      <c r="B11" t="s">
        <v>65</v>
      </c>
      <c r="C11" s="2">
        <v>0.42216834811573956</v>
      </c>
      <c r="D11" s="2">
        <v>0.41919758668766749</v>
      </c>
      <c r="E11" s="2">
        <v>0.42960458950520281</v>
      </c>
      <c r="F11" s="2">
        <v>0.44633077890142103</v>
      </c>
      <c r="G11" s="2">
        <v>0.45318457584082844</v>
      </c>
      <c r="H11" s="2">
        <v>0.48251031595089972</v>
      </c>
      <c r="I11" s="2">
        <v>0.50379907056357631</v>
      </c>
      <c r="J11" s="2">
        <v>0.51792940174818791</v>
      </c>
      <c r="K11" s="2">
        <v>0.50921566363266624</v>
      </c>
      <c r="L11" s="2">
        <v>0.53261934614238005</v>
      </c>
      <c r="N11" s="10">
        <v>7</v>
      </c>
      <c r="O11" s="7" t="str">
        <f>VLOOKUP(LARGE(C$5:C$31,$N11),CHOOSE({1,2},C$5:C$31,$B$5:$B$31),2,0)</f>
        <v>SC</v>
      </c>
      <c r="P11" s="7" t="str">
        <f>VLOOKUP(LARGE(D$5:D$31,$N11),CHOOSE({1,2},D$5:D$31,$B$5:$B$31),2,0)</f>
        <v>BA</v>
      </c>
      <c r="Q11" s="7" t="str">
        <f>VLOOKUP(LARGE(E$5:E$31,$N11),CHOOSE({1,2},E$5:E$31,$B$5:$B$31),2,0)</f>
        <v>BA</v>
      </c>
      <c r="R11" s="7" t="str">
        <f>VLOOKUP(LARGE(F$5:F$31,$N11),CHOOSE({1,2},F$5:F$31,$B$5:$B$31),2,0)</f>
        <v>BA</v>
      </c>
      <c r="S11" s="7" t="str">
        <f>VLOOKUP(LARGE(G$5:G$31,$N11),CHOOSE({1,2},G$5:G$31,$B$5:$B$31),2,0)</f>
        <v>BA</v>
      </c>
      <c r="T11" s="7" t="str">
        <f>VLOOKUP(LARGE(H$5:H$31,$N11),CHOOSE({1,2},H$5:H$31,$B$5:$B$31),2,0)</f>
        <v>BA</v>
      </c>
      <c r="U11" s="7" t="str">
        <f>VLOOKUP(LARGE(I$5:I$31,$N11),CHOOSE({1,2},I$5:I$31,$B$5:$B$31),2,0)</f>
        <v>SC</v>
      </c>
      <c r="V11" s="7" t="str">
        <f>VLOOKUP(LARGE(J$5:J$31,$N11),CHOOSE({1,2},J$5:J$31,$B$5:$B$31),2,0)</f>
        <v>BA</v>
      </c>
      <c r="W11" s="7" t="str">
        <f>VLOOKUP(LARGE(K$5:K$31,$N11),CHOOSE({1,2},K$5:K$31,$B$5:$B$31),2,0)</f>
        <v>BA</v>
      </c>
      <c r="X11" s="7" t="str">
        <f>VLOOKUP(LARGE(L$5:L$31,$N11),CHOOSE({1,2},L$5:L$31,$B$5:$B$31),2,0)</f>
        <v>BA</v>
      </c>
      <c r="Z11" s="21" t="s">
        <v>65</v>
      </c>
      <c r="AA11" s="21">
        <f t="shared" si="1"/>
        <v>24</v>
      </c>
      <c r="AB11" s="21">
        <f t="shared" si="2"/>
        <v>24</v>
      </c>
      <c r="AC11" s="21">
        <f t="shared" si="3"/>
        <v>24</v>
      </c>
      <c r="AD11" s="21">
        <f t="shared" si="4"/>
        <v>24</v>
      </c>
      <c r="AE11" s="21">
        <f t="shared" si="5"/>
        <v>24</v>
      </c>
      <c r="AF11" s="21">
        <f t="shared" si="6"/>
        <v>24</v>
      </c>
      <c r="AG11" s="21">
        <f t="shared" si="7"/>
        <v>24</v>
      </c>
      <c r="AH11" s="21">
        <f t="shared" si="8"/>
        <v>24</v>
      </c>
      <c r="AI11" s="21">
        <f t="shared" si="9"/>
        <v>24</v>
      </c>
      <c r="AJ11" s="21">
        <f t="shared" si="10"/>
        <v>24</v>
      </c>
    </row>
    <row r="12" spans="1:36" x14ac:dyDescent="0.25">
      <c r="A12" t="s">
        <v>11</v>
      </c>
      <c r="B12" t="s">
        <v>66</v>
      </c>
      <c r="C12" s="2">
        <v>1.1917513249337766</v>
      </c>
      <c r="D12" s="2">
        <v>1.1914758658584743</v>
      </c>
      <c r="E12" s="2">
        <v>1.2563473259244038</v>
      </c>
      <c r="F12" s="2">
        <v>1.2696864703190698</v>
      </c>
      <c r="G12" s="2">
        <v>1.3296877578183026</v>
      </c>
      <c r="H12" s="2">
        <v>1.3088522631292869</v>
      </c>
      <c r="I12" s="2">
        <v>1.3607525102617244</v>
      </c>
      <c r="J12" s="2">
        <v>1.3596999899702413</v>
      </c>
      <c r="K12" s="2">
        <v>1.4017349972253601</v>
      </c>
      <c r="L12" s="2">
        <v>1.3173394546093051</v>
      </c>
      <c r="N12" s="10">
        <v>8</v>
      </c>
      <c r="O12" s="7" t="str">
        <f>VLOOKUP(LARGE(C$5:C$31,$N12),CHOOSE({1,2},C$5:C$31,$B$5:$B$31),2,0)</f>
        <v>DF</v>
      </c>
      <c r="P12" s="7" t="str">
        <f>VLOOKUP(LARGE(D$5:D$31,$N12),CHOOSE({1,2},D$5:D$31,$B$5:$B$31),2,0)</f>
        <v>DF</v>
      </c>
      <c r="Q12" s="7" t="str">
        <f>VLOOKUP(LARGE(E$5:E$31,$N12),CHOOSE({1,2},E$5:E$31,$B$5:$B$31),2,0)</f>
        <v>DF</v>
      </c>
      <c r="R12" s="7" t="str">
        <f>VLOOKUP(LARGE(F$5:F$31,$N12),CHOOSE({1,2},F$5:F$31,$B$5:$B$31),2,0)</f>
        <v>DF</v>
      </c>
      <c r="S12" s="7" t="str">
        <f>VLOOKUP(LARGE(G$5:G$31,$N12),CHOOSE({1,2},G$5:G$31,$B$5:$B$31),2,0)</f>
        <v>DF</v>
      </c>
      <c r="T12" s="7" t="str">
        <f>VLOOKUP(LARGE(H$5:H$31,$N12),CHOOSE({1,2},H$5:H$31,$B$5:$B$31),2,0)</f>
        <v>DF</v>
      </c>
      <c r="U12" s="7" t="str">
        <f>VLOOKUP(LARGE(I$5:I$31,$N12),CHOOSE({1,2},I$5:I$31,$B$5:$B$31),2,0)</f>
        <v>DF</v>
      </c>
      <c r="V12" s="7" t="str">
        <f>VLOOKUP(LARGE(J$5:J$31,$N12),CHOOSE({1,2},J$5:J$31,$B$5:$B$31),2,0)</f>
        <v>DF</v>
      </c>
      <c r="W12" s="7" t="str">
        <f>VLOOKUP(LARGE(K$5:K$31,$N12),CHOOSE({1,2},K$5:K$31,$B$5:$B$31),2,0)</f>
        <v>DF</v>
      </c>
      <c r="X12" s="7" t="str">
        <f>VLOOKUP(LARGE(L$5:L$31,$N12),CHOOSE({1,2},L$5:L$31,$B$5:$B$31),2,0)</f>
        <v>DF</v>
      </c>
      <c r="Z12" s="21" t="s">
        <v>66</v>
      </c>
      <c r="AA12" s="21">
        <f t="shared" si="1"/>
        <v>17</v>
      </c>
      <c r="AB12" s="21">
        <f t="shared" si="2"/>
        <v>17</v>
      </c>
      <c r="AC12" s="21">
        <f t="shared" si="3"/>
        <v>17</v>
      </c>
      <c r="AD12" s="21">
        <f t="shared" si="4"/>
        <v>17</v>
      </c>
      <c r="AE12" s="21">
        <f t="shared" si="5"/>
        <v>17</v>
      </c>
      <c r="AF12" s="21">
        <f t="shared" si="6"/>
        <v>17</v>
      </c>
      <c r="AG12" s="21">
        <f t="shared" si="7"/>
        <v>17</v>
      </c>
      <c r="AH12" s="21">
        <f t="shared" si="8"/>
        <v>17</v>
      </c>
      <c r="AI12" s="21">
        <f t="shared" si="9"/>
        <v>17</v>
      </c>
      <c r="AJ12" s="21">
        <f t="shared" si="10"/>
        <v>17</v>
      </c>
    </row>
    <row r="13" spans="1:36" x14ac:dyDescent="0.25">
      <c r="A13" t="s">
        <v>12</v>
      </c>
      <c r="B13" t="s">
        <v>67</v>
      </c>
      <c r="C13" s="2">
        <v>0.57308352930585815</v>
      </c>
      <c r="D13" s="2">
        <v>0.5927581823271183</v>
      </c>
      <c r="E13" s="2">
        <v>0.59478945375970904</v>
      </c>
      <c r="F13" s="2">
        <v>0.58675597911992716</v>
      </c>
      <c r="G13" s="2">
        <v>0.65277392071071172</v>
      </c>
      <c r="H13" s="2">
        <v>0.65295324443103919</v>
      </c>
      <c r="I13" s="2">
        <v>0.66062800883171013</v>
      </c>
      <c r="J13" s="2">
        <v>0.68887230562923252</v>
      </c>
      <c r="K13" s="2">
        <v>0.71926618196145242</v>
      </c>
      <c r="L13" s="2">
        <v>0.71430300372110611</v>
      </c>
      <c r="N13" s="10">
        <v>9</v>
      </c>
      <c r="O13" s="7" t="str">
        <f>VLOOKUP(LARGE(C$5:C$31,$N13),CHOOSE({1,2},C$5:C$31,$B$5:$B$31),2,0)</f>
        <v>GO</v>
      </c>
      <c r="P13" s="7" t="str">
        <f>VLOOKUP(LARGE(D$5:D$31,$N13),CHOOSE({1,2},D$5:D$31,$B$5:$B$31),2,0)</f>
        <v>GO</v>
      </c>
      <c r="Q13" s="7" t="str">
        <f>VLOOKUP(LARGE(E$5:E$31,$N13),CHOOSE({1,2},E$5:E$31,$B$5:$B$31),2,0)</f>
        <v>GO</v>
      </c>
      <c r="R13" s="7" t="str">
        <f>VLOOKUP(LARGE(F$5:F$31,$N13),CHOOSE({1,2},F$5:F$31,$B$5:$B$31),2,0)</f>
        <v>GO</v>
      </c>
      <c r="S13" s="7" t="str">
        <f>VLOOKUP(LARGE(G$5:G$31,$N13),CHOOSE({1,2},G$5:G$31,$B$5:$B$31),2,0)</f>
        <v>GO</v>
      </c>
      <c r="T13" s="7" t="str">
        <f>VLOOKUP(LARGE(H$5:H$31,$N13),CHOOSE({1,2},H$5:H$31,$B$5:$B$31),2,0)</f>
        <v>GO</v>
      </c>
      <c r="U13" s="7" t="str">
        <f>VLOOKUP(LARGE(I$5:I$31,$N13),CHOOSE({1,2},I$5:I$31,$B$5:$B$31),2,0)</f>
        <v>GO</v>
      </c>
      <c r="V13" s="7" t="str">
        <f>VLOOKUP(LARGE(J$5:J$31,$N13),CHOOSE({1,2},J$5:J$31,$B$5:$B$31),2,0)</f>
        <v>GO</v>
      </c>
      <c r="W13" s="7" t="str">
        <f>VLOOKUP(LARGE(K$5:K$31,$N13),CHOOSE({1,2},K$5:K$31,$B$5:$B$31),2,0)</f>
        <v>GO</v>
      </c>
      <c r="X13" s="7" t="str">
        <f>VLOOKUP(LARGE(L$5:L$31,$N13),CHOOSE({1,2},L$5:L$31,$B$5:$B$31),2,0)</f>
        <v>GO</v>
      </c>
      <c r="Z13" s="21" t="s">
        <v>67</v>
      </c>
      <c r="AA13" s="21">
        <f t="shared" si="1"/>
        <v>23</v>
      </c>
      <c r="AB13" s="21">
        <f t="shared" si="2"/>
        <v>23</v>
      </c>
      <c r="AC13" s="21">
        <f t="shared" si="3"/>
        <v>23</v>
      </c>
      <c r="AD13" s="21">
        <f t="shared" si="4"/>
        <v>22</v>
      </c>
      <c r="AE13" s="21">
        <f t="shared" si="5"/>
        <v>21</v>
      </c>
      <c r="AF13" s="21">
        <f t="shared" si="6"/>
        <v>21</v>
      </c>
      <c r="AG13" s="21">
        <f t="shared" si="7"/>
        <v>21</v>
      </c>
      <c r="AH13" s="21">
        <f t="shared" si="8"/>
        <v>21</v>
      </c>
      <c r="AI13" s="21">
        <f t="shared" si="9"/>
        <v>21</v>
      </c>
      <c r="AJ13" s="21">
        <f t="shared" si="10"/>
        <v>21</v>
      </c>
    </row>
    <row r="14" spans="1:36" x14ac:dyDescent="0.25">
      <c r="A14" t="s">
        <v>13</v>
      </c>
      <c r="B14" t="s">
        <v>68</v>
      </c>
      <c r="C14" s="2">
        <v>2.0416732640542388</v>
      </c>
      <c r="D14" s="2">
        <v>2.0495429425194556</v>
      </c>
      <c r="E14" s="2">
        <v>2.0140931820529282</v>
      </c>
      <c r="F14" s="2">
        <v>2.0450928179913808</v>
      </c>
      <c r="G14" s="2">
        <v>2.181268413471992</v>
      </c>
      <c r="H14" s="2">
        <v>2.1786939483563716</v>
      </c>
      <c r="I14" s="2">
        <v>2.2079323439407048</v>
      </c>
      <c r="J14" s="2">
        <v>2.2461772937583921</v>
      </c>
      <c r="K14" s="2">
        <v>2.2258807290504716</v>
      </c>
      <c r="L14" s="2">
        <v>2.2137288834858553</v>
      </c>
      <c r="N14" s="10">
        <v>10</v>
      </c>
      <c r="O14" s="7" t="str">
        <f>VLOOKUP(LARGE(C$5:C$31,$N14),CHOOSE({1,2},C$5:C$31,$B$5:$B$31),2,0)</f>
        <v>PE</v>
      </c>
      <c r="P14" s="7" t="str">
        <f>VLOOKUP(LARGE(D$5:D$31,$N14),CHOOSE({1,2},D$5:D$31,$B$5:$B$31),2,0)</f>
        <v>PE</v>
      </c>
      <c r="Q14" s="7" t="str">
        <f>VLOOKUP(LARGE(E$5:E$31,$N14),CHOOSE({1,2},E$5:E$31,$B$5:$B$31),2,0)</f>
        <v>PE</v>
      </c>
      <c r="R14" s="7" t="str">
        <f>VLOOKUP(LARGE(F$5:F$31,$N14),CHOOSE({1,2},F$5:F$31,$B$5:$B$31),2,0)</f>
        <v>PE</v>
      </c>
      <c r="S14" s="7" t="str">
        <f>VLOOKUP(LARGE(G$5:G$31,$N14),CHOOSE({1,2},G$5:G$31,$B$5:$B$31),2,0)</f>
        <v>PE</v>
      </c>
      <c r="T14" s="7" t="str">
        <f>VLOOKUP(LARGE(H$5:H$31,$N14),CHOOSE({1,2},H$5:H$31,$B$5:$B$31),2,0)</f>
        <v>PE</v>
      </c>
      <c r="U14" s="7" t="str">
        <f>VLOOKUP(LARGE(I$5:I$31,$N14),CHOOSE({1,2},I$5:I$31,$B$5:$B$31),2,0)</f>
        <v>PE</v>
      </c>
      <c r="V14" s="7" t="str">
        <f>VLOOKUP(LARGE(J$5:J$31,$N14),CHOOSE({1,2},J$5:J$31,$B$5:$B$31),2,0)</f>
        <v>PE</v>
      </c>
      <c r="W14" s="7" t="str">
        <f>VLOOKUP(LARGE(K$5:K$31,$N14),CHOOSE({1,2},K$5:K$31,$B$5:$B$31),2,0)</f>
        <v>PE</v>
      </c>
      <c r="X14" s="7" t="str">
        <f>VLOOKUP(LARGE(L$5:L$31,$N14),CHOOSE({1,2},L$5:L$31,$B$5:$B$31),2,0)</f>
        <v>PE</v>
      </c>
      <c r="Z14" s="21" t="s">
        <v>68</v>
      </c>
      <c r="AA14" s="21">
        <f t="shared" si="1"/>
        <v>13</v>
      </c>
      <c r="AB14" s="21">
        <f t="shared" si="2"/>
        <v>13</v>
      </c>
      <c r="AC14" s="21">
        <f t="shared" si="3"/>
        <v>13</v>
      </c>
      <c r="AD14" s="21">
        <f t="shared" si="4"/>
        <v>13</v>
      </c>
      <c r="AE14" s="21">
        <f t="shared" si="5"/>
        <v>12</v>
      </c>
      <c r="AF14" s="21">
        <f t="shared" si="6"/>
        <v>12</v>
      </c>
      <c r="AG14" s="21">
        <f t="shared" si="7"/>
        <v>11</v>
      </c>
      <c r="AH14" s="21">
        <f t="shared" si="8"/>
        <v>12</v>
      </c>
      <c r="AI14" s="21">
        <f t="shared" si="9"/>
        <v>12</v>
      </c>
      <c r="AJ14" s="21">
        <f t="shared" si="10"/>
        <v>12</v>
      </c>
    </row>
    <row r="15" spans="1:36" x14ac:dyDescent="0.25">
      <c r="A15" t="s">
        <v>14</v>
      </c>
      <c r="B15" t="s">
        <v>76</v>
      </c>
      <c r="C15" s="2">
        <v>0.93118700677502031</v>
      </c>
      <c r="D15" s="2">
        <v>0.93668525552208726</v>
      </c>
      <c r="E15" s="2">
        <v>0.96395684007380877</v>
      </c>
      <c r="F15" s="2">
        <v>0.96628166743139543</v>
      </c>
      <c r="G15" s="2">
        <v>0.93481615046251598</v>
      </c>
      <c r="H15" s="2">
        <v>0.95485157881634408</v>
      </c>
      <c r="I15" s="2">
        <v>0.95189450688884614</v>
      </c>
      <c r="J15" s="2">
        <v>0.97648166602875996</v>
      </c>
      <c r="K15" s="2">
        <v>0.95614240207021717</v>
      </c>
      <c r="L15" s="2">
        <v>0.96542854863529792</v>
      </c>
      <c r="N15" s="10">
        <v>11</v>
      </c>
      <c r="O15" s="8" t="str">
        <f>VLOOKUP(LARGE(C$5:C$31,$N15),CHOOSE({1,2},C$5:C$31,$B$5:$B$31),2,0)</f>
        <v>ES</v>
      </c>
      <c r="P15" s="8" t="str">
        <f>VLOOKUP(LARGE(D$5:D$31,$N15),CHOOSE({1,2},D$5:D$31,$B$5:$B$31),2,0)</f>
        <v>ES</v>
      </c>
      <c r="Q15" s="8" t="str">
        <f>VLOOKUP(LARGE(E$5:E$31,$N15),CHOOSE({1,2},E$5:E$31,$B$5:$B$31),2,0)</f>
        <v>ES</v>
      </c>
      <c r="R15" s="7" t="str">
        <f>VLOOKUP(LARGE(F$5:F$31,$N15),CHOOSE({1,2},F$5:F$31,$B$5:$B$31),2,0)</f>
        <v>PA</v>
      </c>
      <c r="S15" s="8" t="str">
        <f>VLOOKUP(LARGE(G$5:G$31,$N15),CHOOSE({1,2},G$5:G$31,$B$5:$B$31),2,0)</f>
        <v>ES</v>
      </c>
      <c r="T15" s="7" t="str">
        <f>VLOOKUP(LARGE(H$5:H$31,$N15),CHOOSE({1,2},H$5:H$31,$B$5:$B$31),2,0)</f>
        <v>PA</v>
      </c>
      <c r="U15" s="7" t="str">
        <f>VLOOKUP(LARGE(I$5:I$31,$N15),CHOOSE({1,2},I$5:I$31,$B$5:$B$31),2,0)</f>
        <v>CE</v>
      </c>
      <c r="V15" s="7" t="str">
        <f>VLOOKUP(LARGE(J$5:J$31,$N15),CHOOSE({1,2},J$5:J$31,$B$5:$B$31),2,0)</f>
        <v>PA</v>
      </c>
      <c r="W15" s="7" t="str">
        <f>VLOOKUP(LARGE(K$5:K$31,$N15),CHOOSE({1,2},K$5:K$31,$B$5:$B$31),2,0)</f>
        <v>PA</v>
      </c>
      <c r="X15" s="7" t="str">
        <f>VLOOKUP(LARGE(L$5:L$31,$N15),CHOOSE({1,2},L$5:L$31,$B$5:$B$31),2,0)</f>
        <v>PA</v>
      </c>
      <c r="Z15" s="21" t="s">
        <v>76</v>
      </c>
      <c r="AA15" s="21">
        <f t="shared" si="1"/>
        <v>18</v>
      </c>
      <c r="AB15" s="21">
        <f t="shared" si="2"/>
        <v>18</v>
      </c>
      <c r="AC15" s="21">
        <f t="shared" si="3"/>
        <v>18</v>
      </c>
      <c r="AD15" s="21">
        <f t="shared" si="4"/>
        <v>18</v>
      </c>
      <c r="AE15" s="21">
        <f t="shared" si="5"/>
        <v>18</v>
      </c>
      <c r="AF15" s="21">
        <f t="shared" si="6"/>
        <v>18</v>
      </c>
      <c r="AG15" s="21">
        <f t="shared" si="7"/>
        <v>18</v>
      </c>
      <c r="AH15" s="21">
        <f t="shared" si="8"/>
        <v>18</v>
      </c>
      <c r="AI15" s="21">
        <f t="shared" si="9"/>
        <v>18</v>
      </c>
      <c r="AJ15" s="21">
        <f t="shared" si="10"/>
        <v>18</v>
      </c>
    </row>
    <row r="16" spans="1:36" x14ac:dyDescent="0.25">
      <c r="A16" t="s">
        <v>15</v>
      </c>
      <c r="B16" t="s">
        <v>77</v>
      </c>
      <c r="C16" s="2">
        <v>0.86268171889810674</v>
      </c>
      <c r="D16" s="2">
        <v>0.84794098575169641</v>
      </c>
      <c r="E16" s="2">
        <v>0.88246037602144733</v>
      </c>
      <c r="F16" s="2">
        <v>0.86985397228774486</v>
      </c>
      <c r="G16" s="2">
        <v>0.91602207327618645</v>
      </c>
      <c r="H16" s="2">
        <v>0.93635564874105248</v>
      </c>
      <c r="I16" s="2">
        <v>0.94276103264551536</v>
      </c>
      <c r="J16" s="2">
        <v>0.94749031201646605</v>
      </c>
      <c r="K16" s="2">
        <v>0.91907909015120492</v>
      </c>
      <c r="L16" s="2">
        <v>0.9200821253143624</v>
      </c>
      <c r="N16" s="10">
        <v>12</v>
      </c>
      <c r="O16" s="7" t="str">
        <f>VLOOKUP(LARGE(C$5:C$31,$N16),CHOOSE({1,2},C$5:C$31,$B$5:$B$31),2,0)</f>
        <v>PA</v>
      </c>
      <c r="P16" s="7" t="str">
        <f>VLOOKUP(LARGE(D$5:D$31,$N16),CHOOSE({1,2},D$5:D$31,$B$5:$B$31),2,0)</f>
        <v>PA</v>
      </c>
      <c r="Q16" s="7" t="str">
        <f>VLOOKUP(LARGE(E$5:E$31,$N16),CHOOSE({1,2},E$5:E$31,$B$5:$B$31),2,0)</f>
        <v>PA</v>
      </c>
      <c r="R16" s="8" t="str">
        <f>VLOOKUP(LARGE(F$5:F$31,$N16),CHOOSE({1,2},F$5:F$31,$B$5:$B$31),2,0)</f>
        <v>ES</v>
      </c>
      <c r="S16" s="7" t="str">
        <f>VLOOKUP(LARGE(G$5:G$31,$N16),CHOOSE({1,2},G$5:G$31,$B$5:$B$31),2,0)</f>
        <v>CE</v>
      </c>
      <c r="T16" s="7" t="str">
        <f>VLOOKUP(LARGE(H$5:H$31,$N16),CHOOSE({1,2},H$5:H$31,$B$5:$B$31),2,0)</f>
        <v>CE</v>
      </c>
      <c r="U16" s="7" t="str">
        <f>VLOOKUP(LARGE(I$5:I$31,$N16),CHOOSE({1,2},I$5:I$31,$B$5:$B$31),2,0)</f>
        <v>PA</v>
      </c>
      <c r="V16" s="7" t="str">
        <f>VLOOKUP(LARGE(J$5:J$31,$N16),CHOOSE({1,2},J$5:J$31,$B$5:$B$31),2,0)</f>
        <v>CE</v>
      </c>
      <c r="W16" s="7" t="str">
        <f>VLOOKUP(LARGE(K$5:K$31,$N16),CHOOSE({1,2},K$5:K$31,$B$5:$B$31),2,0)</f>
        <v>CE</v>
      </c>
      <c r="X16" s="7" t="str">
        <f>VLOOKUP(LARGE(L$5:L$31,$N16),CHOOSE({1,2},L$5:L$31,$B$5:$B$31),2,0)</f>
        <v>CE</v>
      </c>
      <c r="Z16" s="21" t="s">
        <v>77</v>
      </c>
      <c r="AA16" s="21">
        <f t="shared" si="1"/>
        <v>19</v>
      </c>
      <c r="AB16" s="21">
        <f t="shared" si="2"/>
        <v>19</v>
      </c>
      <c r="AC16" s="21">
        <f t="shared" si="3"/>
        <v>19</v>
      </c>
      <c r="AD16" s="21">
        <f t="shared" si="4"/>
        <v>19</v>
      </c>
      <c r="AE16" s="21">
        <f t="shared" si="5"/>
        <v>19</v>
      </c>
      <c r="AF16" s="21">
        <f t="shared" si="6"/>
        <v>19</v>
      </c>
      <c r="AG16" s="21">
        <f t="shared" si="7"/>
        <v>19</v>
      </c>
      <c r="AH16" s="21">
        <f t="shared" si="8"/>
        <v>19</v>
      </c>
      <c r="AI16" s="21">
        <f t="shared" si="9"/>
        <v>19</v>
      </c>
      <c r="AJ16" s="21">
        <f t="shared" si="10"/>
        <v>19</v>
      </c>
    </row>
    <row r="17" spans="1:36" x14ac:dyDescent="0.25">
      <c r="A17" t="s">
        <v>16</v>
      </c>
      <c r="B17" t="s">
        <v>69</v>
      </c>
      <c r="C17" s="2">
        <v>2.5011216466933104</v>
      </c>
      <c r="D17" s="2">
        <v>2.5171833483434054</v>
      </c>
      <c r="E17" s="2">
        <v>2.658264240410507</v>
      </c>
      <c r="F17" s="2">
        <v>2.6474182223013809</v>
      </c>
      <c r="G17" s="2">
        <v>2.6846152553671088</v>
      </c>
      <c r="H17" s="2">
        <v>2.6178993273839564</v>
      </c>
      <c r="I17" s="2">
        <v>2.6692658486754102</v>
      </c>
      <c r="J17" s="2">
        <v>2.7577265198503</v>
      </c>
      <c r="K17" s="2">
        <v>2.6605971417388794</v>
      </c>
      <c r="L17" s="2">
        <v>2.6776271589751746</v>
      </c>
      <c r="N17" s="10">
        <v>13</v>
      </c>
      <c r="O17" s="7" t="str">
        <f>VLOOKUP(LARGE(C$5:C$31,$N17),CHOOSE({1,2},C$5:C$31,$B$5:$B$31),2,0)</f>
        <v>CE</v>
      </c>
      <c r="P17" s="7" t="str">
        <f>VLOOKUP(LARGE(D$5:D$31,$N17),CHOOSE({1,2},D$5:D$31,$B$5:$B$31),2,0)</f>
        <v>CE</v>
      </c>
      <c r="Q17" s="7" t="str">
        <f>VLOOKUP(LARGE(E$5:E$31,$N17),CHOOSE({1,2},E$5:E$31,$B$5:$B$31),2,0)</f>
        <v>CE</v>
      </c>
      <c r="R17" s="7" t="str">
        <f>VLOOKUP(LARGE(F$5:F$31,$N17),CHOOSE({1,2},F$5:F$31,$B$5:$B$31),2,0)</f>
        <v>CE</v>
      </c>
      <c r="S17" s="7" t="str">
        <f>VLOOKUP(LARGE(G$5:G$31,$N17),CHOOSE({1,2},G$5:G$31,$B$5:$B$31),2,0)</f>
        <v>PA</v>
      </c>
      <c r="T17" s="8" t="str">
        <f>VLOOKUP(LARGE(H$5:H$31,$N17),CHOOSE({1,2},H$5:H$31,$B$5:$B$31),2,0)</f>
        <v>ES</v>
      </c>
      <c r="U17" s="7" t="str">
        <f>VLOOKUP(LARGE(I$5:I$31,$N17),CHOOSE({1,2},I$5:I$31,$B$5:$B$31),2,0)</f>
        <v>MT</v>
      </c>
      <c r="V17" s="7" t="str">
        <f>VLOOKUP(LARGE(J$5:J$31,$N17),CHOOSE({1,2},J$5:J$31,$B$5:$B$31),2,0)</f>
        <v>MT</v>
      </c>
      <c r="W17" s="7" t="str">
        <f>VLOOKUP(LARGE(K$5:K$31,$N17),CHOOSE({1,2},K$5:K$31,$B$5:$B$31),2,0)</f>
        <v>MT</v>
      </c>
      <c r="X17" s="7" t="str">
        <f>VLOOKUP(LARGE(L$5:L$31,$N17),CHOOSE({1,2},L$5:L$31,$B$5:$B$31),2,0)</f>
        <v>MT</v>
      </c>
      <c r="Z17" s="21" t="s">
        <v>69</v>
      </c>
      <c r="AA17" s="21">
        <f t="shared" si="1"/>
        <v>10</v>
      </c>
      <c r="AB17" s="21">
        <f t="shared" si="2"/>
        <v>10</v>
      </c>
      <c r="AC17" s="21">
        <f t="shared" si="3"/>
        <v>10</v>
      </c>
      <c r="AD17" s="21">
        <f t="shared" si="4"/>
        <v>10</v>
      </c>
      <c r="AE17" s="21">
        <f t="shared" si="5"/>
        <v>10</v>
      </c>
      <c r="AF17" s="21">
        <f t="shared" si="6"/>
        <v>10</v>
      </c>
      <c r="AG17" s="21">
        <f t="shared" si="7"/>
        <v>10</v>
      </c>
      <c r="AH17" s="21">
        <f t="shared" si="8"/>
        <v>10</v>
      </c>
      <c r="AI17" s="21">
        <f t="shared" si="9"/>
        <v>10</v>
      </c>
      <c r="AJ17" s="21">
        <f t="shared" si="10"/>
        <v>10</v>
      </c>
    </row>
    <row r="18" spans="1:36" x14ac:dyDescent="0.25">
      <c r="A18" t="s">
        <v>17</v>
      </c>
      <c r="B18" t="s">
        <v>70</v>
      </c>
      <c r="C18" s="2">
        <v>0.69825286101043471</v>
      </c>
      <c r="D18" s="2">
        <v>0.72336740103472619</v>
      </c>
      <c r="E18" s="2">
        <v>0.71967029440758179</v>
      </c>
      <c r="F18" s="2">
        <v>0.69927219903551652</v>
      </c>
      <c r="G18" s="2">
        <v>0.70903839457662232</v>
      </c>
      <c r="H18" s="2">
        <v>0.77332984980428399</v>
      </c>
      <c r="I18" s="2">
        <v>0.78905970318769814</v>
      </c>
      <c r="J18" s="2">
        <v>0.80253944984025138</v>
      </c>
      <c r="K18" s="2">
        <v>0.77686966413728442</v>
      </c>
      <c r="L18" s="2">
        <v>0.7979792038928788</v>
      </c>
      <c r="N18" s="10">
        <v>14</v>
      </c>
      <c r="O18" s="7" t="str">
        <f>VLOOKUP(LARGE(C$5:C$31,$N18),CHOOSE({1,2},C$5:C$31,$B$5:$B$31),2,0)</f>
        <v>AM</v>
      </c>
      <c r="P18" s="7" t="str">
        <f>VLOOKUP(LARGE(D$5:D$31,$N18),CHOOSE({1,2},D$5:D$31,$B$5:$B$31),2,0)</f>
        <v>AM</v>
      </c>
      <c r="Q18" s="7" t="str">
        <f>VLOOKUP(LARGE(E$5:E$31,$N18),CHOOSE({1,2},E$5:E$31,$B$5:$B$31),2,0)</f>
        <v>MT</v>
      </c>
      <c r="R18" s="7" t="str">
        <f>VLOOKUP(LARGE(F$5:F$31,$N18),CHOOSE({1,2},F$5:F$31,$B$5:$B$31),2,0)</f>
        <v>MT</v>
      </c>
      <c r="S18" s="7" t="str">
        <f>VLOOKUP(LARGE(G$5:G$31,$N18),CHOOSE({1,2},G$5:G$31,$B$5:$B$31),2,0)</f>
        <v>MT</v>
      </c>
      <c r="T18" s="7" t="str">
        <f>VLOOKUP(LARGE(H$5:H$31,$N18),CHOOSE({1,2},H$5:H$31,$B$5:$B$31),2,0)</f>
        <v>MT</v>
      </c>
      <c r="U18" s="8" t="str">
        <f>VLOOKUP(LARGE(I$5:I$31,$N18),CHOOSE({1,2},I$5:I$31,$B$5:$B$31),2,0)</f>
        <v>ES</v>
      </c>
      <c r="V18" s="8" t="str">
        <f>VLOOKUP(LARGE(J$5:J$31,$N18),CHOOSE({1,2},J$5:J$31,$B$5:$B$31),2,0)</f>
        <v>ES</v>
      </c>
      <c r="W18" s="8" t="str">
        <f>VLOOKUP(LARGE(K$5:K$31,$N18),CHOOSE({1,2},K$5:K$31,$B$5:$B$31),2,0)</f>
        <v>ES</v>
      </c>
      <c r="X18" s="8" t="str">
        <f>VLOOKUP(LARGE(L$5:L$31,$N18),CHOOSE({1,2},L$5:L$31,$B$5:$B$31),2,0)</f>
        <v>ES</v>
      </c>
      <c r="Z18" s="21" t="s">
        <v>70</v>
      </c>
      <c r="AA18" s="21">
        <f t="shared" si="1"/>
        <v>20</v>
      </c>
      <c r="AB18" s="21">
        <f t="shared" si="2"/>
        <v>20</v>
      </c>
      <c r="AC18" s="21">
        <f t="shared" si="3"/>
        <v>20</v>
      </c>
      <c r="AD18" s="21">
        <f t="shared" si="4"/>
        <v>20</v>
      </c>
      <c r="AE18" s="21">
        <f t="shared" si="5"/>
        <v>20</v>
      </c>
      <c r="AF18" s="21">
        <f t="shared" si="6"/>
        <v>20</v>
      </c>
      <c r="AG18" s="21">
        <f t="shared" si="7"/>
        <v>20</v>
      </c>
      <c r="AH18" s="21">
        <f t="shared" si="8"/>
        <v>20</v>
      </c>
      <c r="AI18" s="21">
        <f t="shared" si="9"/>
        <v>20</v>
      </c>
      <c r="AJ18" s="21">
        <f t="shared" si="10"/>
        <v>20</v>
      </c>
    </row>
    <row r="19" spans="1:36" x14ac:dyDescent="0.25">
      <c r="A19" t="s">
        <v>18</v>
      </c>
      <c r="B19" t="s">
        <v>71</v>
      </c>
      <c r="C19" s="2">
        <v>0.6795144848978335</v>
      </c>
      <c r="D19" s="2">
        <v>0.66512182565166411</v>
      </c>
      <c r="E19" s="2">
        <v>0.68234306182858062</v>
      </c>
      <c r="F19" s="2">
        <v>0.66276278109183751</v>
      </c>
      <c r="G19" s="2">
        <v>0.6484294461052853</v>
      </c>
      <c r="H19" s="2">
        <v>0.64306037658388249</v>
      </c>
      <c r="I19" s="2">
        <v>0.62012130300517809</v>
      </c>
      <c r="J19" s="2">
        <v>0.61820083494402056</v>
      </c>
      <c r="K19" s="2">
        <v>0.5999019905219497</v>
      </c>
      <c r="L19" s="2">
        <v>0.60480025162607332</v>
      </c>
      <c r="N19" s="10">
        <v>15</v>
      </c>
      <c r="O19" s="7" t="str">
        <f>VLOOKUP(LARGE(C$5:C$31,$N19),CHOOSE({1,2},C$5:C$31,$B$5:$B$31),2,0)</f>
        <v>MT</v>
      </c>
      <c r="P19" s="7" t="str">
        <f>VLOOKUP(LARGE(D$5:D$31,$N19),CHOOSE({1,2},D$5:D$31,$B$5:$B$31),2,0)</f>
        <v>MT</v>
      </c>
      <c r="Q19" s="7" t="str">
        <f>VLOOKUP(LARGE(E$5:E$31,$N19),CHOOSE({1,2},E$5:E$31,$B$5:$B$31),2,0)</f>
        <v>AM</v>
      </c>
      <c r="R19" s="7" t="str">
        <f>VLOOKUP(LARGE(F$5:F$31,$N19),CHOOSE({1,2},F$5:F$31,$B$5:$B$31),2,0)</f>
        <v>AM</v>
      </c>
      <c r="S19" s="7" t="str">
        <f>VLOOKUP(LARGE(G$5:G$31,$N19),CHOOSE({1,2},G$5:G$31,$B$5:$B$31),2,0)</f>
        <v>AM</v>
      </c>
      <c r="T19" s="7" t="str">
        <f>VLOOKUP(LARGE(H$5:H$31,$N19),CHOOSE({1,2},H$5:H$31,$B$5:$B$31),2,0)</f>
        <v>AM</v>
      </c>
      <c r="U19" s="7" t="str">
        <f>VLOOKUP(LARGE(I$5:I$31,$N19),CHOOSE({1,2},I$5:I$31,$B$5:$B$31),2,0)</f>
        <v>MS</v>
      </c>
      <c r="V19" s="7" t="str">
        <f>VLOOKUP(LARGE(J$5:J$31,$N19),CHOOSE({1,2},J$5:J$31,$B$5:$B$31),2,0)</f>
        <v>MS</v>
      </c>
      <c r="W19" s="7" t="str">
        <f>VLOOKUP(LARGE(K$5:K$31,$N19),CHOOSE({1,2},K$5:K$31,$B$5:$B$31),2,0)</f>
        <v>MS</v>
      </c>
      <c r="X19" s="7" t="str">
        <f>VLOOKUP(LARGE(L$5:L$31,$N19),CHOOSE({1,2},L$5:L$31,$B$5:$B$31),2,0)</f>
        <v>AM</v>
      </c>
      <c r="Z19" s="21" t="s">
        <v>71</v>
      </c>
      <c r="AA19" s="21">
        <f t="shared" si="1"/>
        <v>21</v>
      </c>
      <c r="AB19" s="21">
        <f t="shared" si="2"/>
        <v>21</v>
      </c>
      <c r="AC19" s="21">
        <f t="shared" si="3"/>
        <v>21</v>
      </c>
      <c r="AD19" s="21">
        <f t="shared" si="4"/>
        <v>21</v>
      </c>
      <c r="AE19" s="21">
        <f t="shared" si="5"/>
        <v>22</v>
      </c>
      <c r="AF19" s="21">
        <f t="shared" si="6"/>
        <v>22</v>
      </c>
      <c r="AG19" s="21">
        <f t="shared" si="7"/>
        <v>23</v>
      </c>
      <c r="AH19" s="21">
        <f t="shared" si="8"/>
        <v>23</v>
      </c>
      <c r="AI19" s="21">
        <f t="shared" si="9"/>
        <v>23</v>
      </c>
      <c r="AJ19" s="21">
        <f t="shared" si="10"/>
        <v>23</v>
      </c>
    </row>
    <row r="20" spans="1:36" x14ac:dyDescent="0.25">
      <c r="A20" t="s">
        <v>19</v>
      </c>
      <c r="B20" t="s">
        <v>72</v>
      </c>
      <c r="C20" s="2">
        <v>3.9738967431441625</v>
      </c>
      <c r="D20" s="2">
        <v>3.8068618529200249</v>
      </c>
      <c r="E20" s="2">
        <v>3.7919341785617191</v>
      </c>
      <c r="F20" s="2">
        <v>3.8420651439653222</v>
      </c>
      <c r="G20" s="2">
        <v>3.8749229262260974</v>
      </c>
      <c r="H20" s="2">
        <v>4.0869312010844139</v>
      </c>
      <c r="I20" s="2">
        <v>4.1270606715937213</v>
      </c>
      <c r="J20" s="2">
        <v>4.0805549638381047</v>
      </c>
      <c r="K20" s="2">
        <v>4.0867187155586402</v>
      </c>
      <c r="L20" s="2">
        <v>3.9685384327942099</v>
      </c>
      <c r="N20" s="10">
        <v>16</v>
      </c>
      <c r="O20" s="7" t="str">
        <f>VLOOKUP(LARGE(C$5:C$31,$N20),CHOOSE({1,2},C$5:C$31,$B$5:$B$31),2,0)</f>
        <v>MS</v>
      </c>
      <c r="P20" s="7" t="str">
        <f>VLOOKUP(LARGE(D$5:D$31,$N20),CHOOSE({1,2},D$5:D$31,$B$5:$B$31),2,0)</f>
        <v>MS</v>
      </c>
      <c r="Q20" s="7" t="str">
        <f>VLOOKUP(LARGE(E$5:E$31,$N20),CHOOSE({1,2},E$5:E$31,$B$5:$B$31),2,0)</f>
        <v>MS</v>
      </c>
      <c r="R20" s="7" t="str">
        <f>VLOOKUP(LARGE(F$5:F$31,$N20),CHOOSE({1,2},F$5:F$31,$B$5:$B$31),2,0)</f>
        <v>MS</v>
      </c>
      <c r="S20" s="7" t="str">
        <f>VLOOKUP(LARGE(G$5:G$31,$N20),CHOOSE({1,2},G$5:G$31,$B$5:$B$31),2,0)</f>
        <v>MS</v>
      </c>
      <c r="T20" s="7" t="str">
        <f>VLOOKUP(LARGE(H$5:H$31,$N20),CHOOSE({1,2},H$5:H$31,$B$5:$B$31),2,0)</f>
        <v>MS</v>
      </c>
      <c r="U20" s="7" t="str">
        <f>VLOOKUP(LARGE(I$5:I$31,$N20),CHOOSE({1,2},I$5:I$31,$B$5:$B$31),2,0)</f>
        <v>AM</v>
      </c>
      <c r="V20" s="7" t="str">
        <f>VLOOKUP(LARGE(J$5:J$31,$N20),CHOOSE({1,2},J$5:J$31,$B$5:$B$31),2,0)</f>
        <v>AM</v>
      </c>
      <c r="W20" s="7" t="str">
        <f>VLOOKUP(LARGE(K$5:K$31,$N20),CHOOSE({1,2},K$5:K$31,$B$5:$B$31),2,0)</f>
        <v>AM</v>
      </c>
      <c r="X20" s="7" t="str">
        <f>VLOOKUP(LARGE(L$5:L$31,$N20),CHOOSE({1,2},L$5:L$31,$B$5:$B$31),2,0)</f>
        <v>MS</v>
      </c>
      <c r="Z20" s="21" t="s">
        <v>72</v>
      </c>
      <c r="AA20" s="21">
        <f t="shared" si="1"/>
        <v>6</v>
      </c>
      <c r="AB20" s="21">
        <f t="shared" si="2"/>
        <v>7</v>
      </c>
      <c r="AC20" s="21">
        <f t="shared" si="3"/>
        <v>7</v>
      </c>
      <c r="AD20" s="21">
        <f t="shared" si="4"/>
        <v>7</v>
      </c>
      <c r="AE20" s="21">
        <f t="shared" si="5"/>
        <v>7</v>
      </c>
      <c r="AF20" s="21">
        <f t="shared" si="6"/>
        <v>7</v>
      </c>
      <c r="AG20" s="21">
        <f t="shared" si="7"/>
        <v>6</v>
      </c>
      <c r="AH20" s="21">
        <f t="shared" si="8"/>
        <v>7</v>
      </c>
      <c r="AI20" s="21">
        <f t="shared" si="9"/>
        <v>7</v>
      </c>
      <c r="AJ20" s="21">
        <f t="shared" si="10"/>
        <v>7</v>
      </c>
    </row>
    <row r="21" spans="1:36" x14ac:dyDescent="0.25">
      <c r="A21" t="s">
        <v>21</v>
      </c>
      <c r="B21" t="s">
        <v>78</v>
      </c>
      <c r="C21" s="2">
        <v>9.0359558097101722</v>
      </c>
      <c r="D21" s="2">
        <v>9.1428190463290377</v>
      </c>
      <c r="E21" s="2">
        <v>9.1859787376309896</v>
      </c>
      <c r="F21" s="2">
        <v>9.1530341343848978</v>
      </c>
      <c r="G21" s="2">
        <v>8.9399239580021401</v>
      </c>
      <c r="H21" s="2">
        <v>8.6616021074236507</v>
      </c>
      <c r="I21" s="2">
        <v>8.6900935537637256</v>
      </c>
      <c r="J21" s="2">
        <v>8.752219006130856</v>
      </c>
      <c r="K21" s="2">
        <v>8.7787470268780314</v>
      </c>
      <c r="L21" s="2">
        <v>8.8220480103475349</v>
      </c>
      <c r="N21" s="10">
        <v>17</v>
      </c>
      <c r="O21" s="7" t="str">
        <f>VLOOKUP(LARGE(C$5:C$31,$N21),CHOOSE({1,2},C$5:C$31,$B$5:$B$31),2,0)</f>
        <v>MA</v>
      </c>
      <c r="P21" s="7" t="str">
        <f>VLOOKUP(LARGE(D$5:D$31,$N21),CHOOSE({1,2},D$5:D$31,$B$5:$B$31),2,0)</f>
        <v>MA</v>
      </c>
      <c r="Q21" s="7" t="str">
        <f>VLOOKUP(LARGE(E$5:E$31,$N21),CHOOSE({1,2},E$5:E$31,$B$5:$B$31),2,0)</f>
        <v>MA</v>
      </c>
      <c r="R21" s="7" t="str">
        <f>VLOOKUP(LARGE(F$5:F$31,$N21),CHOOSE({1,2},F$5:F$31,$B$5:$B$31),2,0)</f>
        <v>MA</v>
      </c>
      <c r="S21" s="7" t="str">
        <f>VLOOKUP(LARGE(G$5:G$31,$N21),CHOOSE({1,2},G$5:G$31,$B$5:$B$31),2,0)</f>
        <v>MA</v>
      </c>
      <c r="T21" s="7" t="str">
        <f>VLOOKUP(LARGE(H$5:H$31,$N21),CHOOSE({1,2},H$5:H$31,$B$5:$B$31),2,0)</f>
        <v>MA</v>
      </c>
      <c r="U21" s="7" t="str">
        <f>VLOOKUP(LARGE(I$5:I$31,$N21),CHOOSE({1,2},I$5:I$31,$B$5:$B$31),2,0)</f>
        <v>MA</v>
      </c>
      <c r="V21" s="7" t="str">
        <f>VLOOKUP(LARGE(J$5:J$31,$N21),CHOOSE({1,2},J$5:J$31,$B$5:$B$31),2,0)</f>
        <v>MA</v>
      </c>
      <c r="W21" s="7" t="str">
        <f>VLOOKUP(LARGE(K$5:K$31,$N21),CHOOSE({1,2},K$5:K$31,$B$5:$B$31),2,0)</f>
        <v>MA</v>
      </c>
      <c r="X21" s="7" t="str">
        <f>VLOOKUP(LARGE(L$5:L$31,$N21),CHOOSE({1,2},L$5:L$31,$B$5:$B$31),2,0)</f>
        <v>MA</v>
      </c>
      <c r="Z21" s="21" t="s">
        <v>78</v>
      </c>
      <c r="AA21" s="21">
        <f t="shared" si="1"/>
        <v>3</v>
      </c>
      <c r="AB21" s="21">
        <f t="shared" si="2"/>
        <v>3</v>
      </c>
      <c r="AC21" s="21">
        <f t="shared" si="3"/>
        <v>3</v>
      </c>
      <c r="AD21" s="21">
        <f t="shared" si="4"/>
        <v>3</v>
      </c>
      <c r="AE21" s="21">
        <f t="shared" si="5"/>
        <v>3</v>
      </c>
      <c r="AF21" s="21">
        <f t="shared" si="6"/>
        <v>3</v>
      </c>
      <c r="AG21" s="21">
        <f t="shared" si="7"/>
        <v>3</v>
      </c>
      <c r="AH21" s="21">
        <f t="shared" si="8"/>
        <v>3</v>
      </c>
      <c r="AI21" s="21">
        <f t="shared" si="9"/>
        <v>3</v>
      </c>
      <c r="AJ21" s="21">
        <f t="shared" si="10"/>
        <v>3</v>
      </c>
    </row>
    <row r="22" spans="1:36" x14ac:dyDescent="0.25">
      <c r="A22" t="s">
        <v>22</v>
      </c>
      <c r="B22" t="s">
        <v>73</v>
      </c>
      <c r="C22" s="2">
        <v>2.1954102810677667</v>
      </c>
      <c r="D22" s="2">
        <v>2.42154871725731</v>
      </c>
      <c r="E22" s="2">
        <v>2.4269243024011975</v>
      </c>
      <c r="F22" s="2">
        <v>2.199601057286535</v>
      </c>
      <c r="G22" s="2">
        <v>2.2284968583340063</v>
      </c>
      <c r="H22" s="2">
        <v>2.00750927139249</v>
      </c>
      <c r="I22" s="2">
        <v>1.7428410683693731</v>
      </c>
      <c r="J22" s="2">
        <v>1.7219694541814763</v>
      </c>
      <c r="K22" s="2">
        <v>1.9562720806718079</v>
      </c>
      <c r="L22" s="2">
        <v>1.8587516642221638</v>
      </c>
      <c r="N22" s="10">
        <v>18</v>
      </c>
      <c r="O22" s="7" t="str">
        <f>VLOOKUP(LARGE(C$5:C$31,$N22),CHOOSE({1,2},C$5:C$31,$B$5:$B$31),2,0)</f>
        <v>RN</v>
      </c>
      <c r="P22" s="7" t="str">
        <f>VLOOKUP(LARGE(D$5:D$31,$N22),CHOOSE({1,2},D$5:D$31,$B$5:$B$31),2,0)</f>
        <v>RN</v>
      </c>
      <c r="Q22" s="7" t="str">
        <f>VLOOKUP(LARGE(E$5:E$31,$N22),CHOOSE({1,2},E$5:E$31,$B$5:$B$31),2,0)</f>
        <v>RN</v>
      </c>
      <c r="R22" s="7" t="str">
        <f>VLOOKUP(LARGE(F$5:F$31,$N22),CHOOSE({1,2},F$5:F$31,$B$5:$B$31),2,0)</f>
        <v>RN</v>
      </c>
      <c r="S22" s="7" t="str">
        <f>VLOOKUP(LARGE(G$5:G$31,$N22),CHOOSE({1,2},G$5:G$31,$B$5:$B$31),2,0)</f>
        <v>RN</v>
      </c>
      <c r="T22" s="7" t="str">
        <f>VLOOKUP(LARGE(H$5:H$31,$N22),CHOOSE({1,2},H$5:H$31,$B$5:$B$31),2,0)</f>
        <v>RN</v>
      </c>
      <c r="U22" s="7" t="str">
        <f>VLOOKUP(LARGE(I$5:I$31,$N22),CHOOSE({1,2},I$5:I$31,$B$5:$B$31),2,0)</f>
        <v>RN</v>
      </c>
      <c r="V22" s="7" t="str">
        <f>VLOOKUP(LARGE(J$5:J$31,$N22),CHOOSE({1,2},J$5:J$31,$B$5:$B$31),2,0)</f>
        <v>RN</v>
      </c>
      <c r="W22" s="7" t="str">
        <f>VLOOKUP(LARGE(K$5:K$31,$N22),CHOOSE({1,2},K$5:K$31,$B$5:$B$31),2,0)</f>
        <v>RN</v>
      </c>
      <c r="X22" s="7" t="str">
        <f>VLOOKUP(LARGE(L$5:L$31,$N22),CHOOSE({1,2},L$5:L$31,$B$5:$B$31),2,0)</f>
        <v>RN</v>
      </c>
      <c r="Z22" s="21" t="s">
        <v>73</v>
      </c>
      <c r="AA22" s="21">
        <f t="shared" si="1"/>
        <v>11</v>
      </c>
      <c r="AB22" s="21">
        <f t="shared" si="2"/>
        <v>11</v>
      </c>
      <c r="AC22" s="21">
        <f t="shared" si="3"/>
        <v>11</v>
      </c>
      <c r="AD22" s="21">
        <f t="shared" si="4"/>
        <v>12</v>
      </c>
      <c r="AE22" s="21">
        <f t="shared" si="5"/>
        <v>11</v>
      </c>
      <c r="AF22" s="21">
        <f t="shared" si="6"/>
        <v>13</v>
      </c>
      <c r="AG22" s="21">
        <f t="shared" si="7"/>
        <v>14</v>
      </c>
      <c r="AH22" s="21">
        <f t="shared" si="8"/>
        <v>14</v>
      </c>
      <c r="AI22" s="21">
        <f t="shared" si="9"/>
        <v>14</v>
      </c>
      <c r="AJ22" s="21">
        <f t="shared" si="10"/>
        <v>14</v>
      </c>
    </row>
    <row r="23" spans="1:36" x14ac:dyDescent="0.25">
      <c r="A23" t="s">
        <v>23</v>
      </c>
      <c r="B23" t="s">
        <v>79</v>
      </c>
      <c r="C23" s="2">
        <v>11.57683514319719</v>
      </c>
      <c r="D23" s="2">
        <v>11.716708111279777</v>
      </c>
      <c r="E23" s="2">
        <v>11.940054605546225</v>
      </c>
      <c r="F23" s="2">
        <v>11.783026402929799</v>
      </c>
      <c r="G23" s="2">
        <v>11.612429965371749</v>
      </c>
      <c r="H23" s="2">
        <v>10.99336837407936</v>
      </c>
      <c r="I23" s="2">
        <v>10.214830145310009</v>
      </c>
      <c r="J23" s="2">
        <v>10.198281219238096</v>
      </c>
      <c r="K23" s="2">
        <v>10.834434184931531</v>
      </c>
      <c r="L23" s="2">
        <v>10.555069562114271</v>
      </c>
      <c r="N23" s="10">
        <v>19</v>
      </c>
      <c r="O23" s="7" t="str">
        <f>VLOOKUP(LARGE(C$5:C$31,$N23),CHOOSE({1,2},C$5:C$31,$B$5:$B$31),2,0)</f>
        <v>PB</v>
      </c>
      <c r="P23" s="7" t="str">
        <f>VLOOKUP(LARGE(D$5:D$31,$N23),CHOOSE({1,2},D$5:D$31,$B$5:$B$31),2,0)</f>
        <v>PB</v>
      </c>
      <c r="Q23" s="7" t="str">
        <f>VLOOKUP(LARGE(E$5:E$31,$N23),CHOOSE({1,2},E$5:E$31,$B$5:$B$31),2,0)</f>
        <v>PB</v>
      </c>
      <c r="R23" s="7" t="str">
        <f>VLOOKUP(LARGE(F$5:F$31,$N23),CHOOSE({1,2},F$5:F$31,$B$5:$B$31),2,0)</f>
        <v>PB</v>
      </c>
      <c r="S23" s="7" t="str">
        <f>VLOOKUP(LARGE(G$5:G$31,$N23),CHOOSE({1,2},G$5:G$31,$B$5:$B$31),2,0)</f>
        <v>PB</v>
      </c>
      <c r="T23" s="7" t="str">
        <f>VLOOKUP(LARGE(H$5:H$31,$N23),CHOOSE({1,2},H$5:H$31,$B$5:$B$31),2,0)</f>
        <v>PB</v>
      </c>
      <c r="U23" s="7" t="str">
        <f>VLOOKUP(LARGE(I$5:I$31,$N23),CHOOSE({1,2},I$5:I$31,$B$5:$B$31),2,0)</f>
        <v>PB</v>
      </c>
      <c r="V23" s="7" t="str">
        <f>VLOOKUP(LARGE(J$5:J$31,$N23),CHOOSE({1,2},J$5:J$31,$B$5:$B$31),2,0)</f>
        <v>PB</v>
      </c>
      <c r="W23" s="7" t="str">
        <f>VLOOKUP(LARGE(K$5:K$31,$N23),CHOOSE({1,2},K$5:K$31,$B$5:$B$31),2,0)</f>
        <v>PB</v>
      </c>
      <c r="X23" s="7" t="str">
        <f>VLOOKUP(LARGE(L$5:L$31,$N23),CHOOSE({1,2},L$5:L$31,$B$5:$B$31),2,0)</f>
        <v>PB</v>
      </c>
      <c r="Z23" s="21" t="s">
        <v>79</v>
      </c>
      <c r="AA23" s="21">
        <f t="shared" si="1"/>
        <v>2</v>
      </c>
      <c r="AB23" s="21">
        <f t="shared" si="2"/>
        <v>2</v>
      </c>
      <c r="AC23" s="21">
        <f t="shared" si="3"/>
        <v>2</v>
      </c>
      <c r="AD23" s="21">
        <f t="shared" si="4"/>
        <v>2</v>
      </c>
      <c r="AE23" s="21">
        <f t="shared" si="5"/>
        <v>2</v>
      </c>
      <c r="AF23" s="21">
        <f t="shared" si="6"/>
        <v>2</v>
      </c>
      <c r="AG23" s="21">
        <f t="shared" si="7"/>
        <v>2</v>
      </c>
      <c r="AH23" s="21">
        <f t="shared" si="8"/>
        <v>2</v>
      </c>
      <c r="AI23" s="21">
        <f t="shared" si="9"/>
        <v>2</v>
      </c>
      <c r="AJ23" s="21">
        <f t="shared" si="10"/>
        <v>2</v>
      </c>
    </row>
    <row r="24" spans="1:36" x14ac:dyDescent="0.25">
      <c r="A24" t="s">
        <v>24</v>
      </c>
      <c r="B24" t="s">
        <v>80</v>
      </c>
      <c r="C24" s="2">
        <v>33.318244090653188</v>
      </c>
      <c r="D24" s="2">
        <v>32.827863495971016</v>
      </c>
      <c r="E24" s="2">
        <v>32.380294006169734</v>
      </c>
      <c r="F24" s="2">
        <v>32.171061557691921</v>
      </c>
      <c r="G24" s="2">
        <v>32.154546441933554</v>
      </c>
      <c r="H24" s="2">
        <v>32.354416645011831</v>
      </c>
      <c r="I24" s="2">
        <v>32.519552041915574</v>
      </c>
      <c r="J24" s="2">
        <v>32.203604857164464</v>
      </c>
      <c r="K24" s="2">
        <v>31.560785961871666</v>
      </c>
      <c r="L24" s="2">
        <v>31.780976684405243</v>
      </c>
      <c r="N24" s="10">
        <v>20</v>
      </c>
      <c r="O24" s="7" t="str">
        <f>VLOOKUP(LARGE(C$5:C$31,$N24),CHOOSE({1,2},C$5:C$31,$B$5:$B$31),2,0)</f>
        <v>AL</v>
      </c>
      <c r="P24" s="7" t="str">
        <f>VLOOKUP(LARGE(D$5:D$31,$N24),CHOOSE({1,2},D$5:D$31,$B$5:$B$31),2,0)</f>
        <v>AL</v>
      </c>
      <c r="Q24" s="7" t="str">
        <f>VLOOKUP(LARGE(E$5:E$31,$N24),CHOOSE({1,2},E$5:E$31,$B$5:$B$31),2,0)</f>
        <v>AL</v>
      </c>
      <c r="R24" s="7" t="str">
        <f>VLOOKUP(LARGE(F$5:F$31,$N24),CHOOSE({1,2},F$5:F$31,$B$5:$B$31),2,0)</f>
        <v>AL</v>
      </c>
      <c r="S24" s="7" t="str">
        <f>VLOOKUP(LARGE(G$5:G$31,$N24),CHOOSE({1,2},G$5:G$31,$B$5:$B$31),2,0)</f>
        <v>AL</v>
      </c>
      <c r="T24" s="7" t="str">
        <f>VLOOKUP(LARGE(H$5:H$31,$N24),CHOOSE({1,2},H$5:H$31,$B$5:$B$31),2,0)</f>
        <v>AL</v>
      </c>
      <c r="U24" s="7" t="str">
        <f>VLOOKUP(LARGE(I$5:I$31,$N24),CHOOSE({1,2},I$5:I$31,$B$5:$B$31),2,0)</f>
        <v>AL</v>
      </c>
      <c r="V24" s="7" t="str">
        <f>VLOOKUP(LARGE(J$5:J$31,$N24),CHOOSE({1,2},J$5:J$31,$B$5:$B$31),2,0)</f>
        <v>AL</v>
      </c>
      <c r="W24" s="7" t="str">
        <f>VLOOKUP(LARGE(K$5:K$31,$N24),CHOOSE({1,2},K$5:K$31,$B$5:$B$31),2,0)</f>
        <v>AL</v>
      </c>
      <c r="X24" s="7" t="str">
        <f>VLOOKUP(LARGE(L$5:L$31,$N24),CHOOSE({1,2},L$5:L$31,$B$5:$B$31),2,0)</f>
        <v>AL</v>
      </c>
      <c r="Z24" s="21" t="s">
        <v>80</v>
      </c>
      <c r="AA24" s="21">
        <f t="shared" si="1"/>
        <v>1</v>
      </c>
      <c r="AB24" s="21">
        <f t="shared" si="2"/>
        <v>1</v>
      </c>
      <c r="AC24" s="21">
        <f t="shared" si="3"/>
        <v>1</v>
      </c>
      <c r="AD24" s="21">
        <f t="shared" si="4"/>
        <v>1</v>
      </c>
      <c r="AE24" s="21">
        <f t="shared" si="5"/>
        <v>1</v>
      </c>
      <c r="AF24" s="21">
        <f t="shared" si="6"/>
        <v>1</v>
      </c>
      <c r="AG24" s="21">
        <f t="shared" si="7"/>
        <v>1</v>
      </c>
      <c r="AH24" s="21">
        <f t="shared" si="8"/>
        <v>1</v>
      </c>
      <c r="AI24" s="21">
        <f t="shared" si="9"/>
        <v>1</v>
      </c>
      <c r="AJ24" s="21">
        <f t="shared" si="10"/>
        <v>1</v>
      </c>
    </row>
    <row r="25" spans="1:36" x14ac:dyDescent="0.25">
      <c r="A25" t="s">
        <v>26</v>
      </c>
      <c r="B25" t="s">
        <v>81</v>
      </c>
      <c r="C25" s="2">
        <v>5.795525523958263</v>
      </c>
      <c r="D25" s="2">
        <v>5.8752245240468755</v>
      </c>
      <c r="E25" s="2">
        <v>5.9321794153461873</v>
      </c>
      <c r="F25" s="2">
        <v>6.2547821753522124</v>
      </c>
      <c r="G25" s="2">
        <v>6.0233091373633565</v>
      </c>
      <c r="H25" s="2">
        <v>6.2871283058567666</v>
      </c>
      <c r="I25" s="2">
        <v>6.409206288395688</v>
      </c>
      <c r="J25" s="2">
        <v>6.4004132459057717</v>
      </c>
      <c r="K25" s="2">
        <v>6.2824178277093052</v>
      </c>
      <c r="L25" s="2">
        <v>6.3116628522723675</v>
      </c>
      <c r="N25" s="10">
        <v>21</v>
      </c>
      <c r="O25" s="7" t="str">
        <f>VLOOKUP(LARGE(C$5:C$31,$N25),CHOOSE({1,2},C$5:C$31,$B$5:$B$31),2,0)</f>
        <v>SE</v>
      </c>
      <c r="P25" s="7" t="str">
        <f>VLOOKUP(LARGE(D$5:D$31,$N25),CHOOSE({1,2},D$5:D$31,$B$5:$B$31),2,0)</f>
        <v>SE</v>
      </c>
      <c r="Q25" s="7" t="str">
        <f>VLOOKUP(LARGE(E$5:E$31,$N25),CHOOSE({1,2},E$5:E$31,$B$5:$B$31),2,0)</f>
        <v>SE</v>
      </c>
      <c r="R25" s="7" t="str">
        <f>VLOOKUP(LARGE(F$5:F$31,$N25),CHOOSE({1,2},F$5:F$31,$B$5:$B$31),2,0)</f>
        <v>SE</v>
      </c>
      <c r="S25" s="7" t="str">
        <f>VLOOKUP(LARGE(G$5:G$31,$N25),CHOOSE({1,2},G$5:G$31,$B$5:$B$31),2,0)</f>
        <v>PI</v>
      </c>
      <c r="T25" s="7" t="str">
        <f>VLOOKUP(LARGE(H$5:H$31,$N25),CHOOSE({1,2},H$5:H$31,$B$5:$B$31),2,0)</f>
        <v>PI</v>
      </c>
      <c r="U25" s="7" t="str">
        <f>VLOOKUP(LARGE(I$5:I$31,$N25),CHOOSE({1,2},I$5:I$31,$B$5:$B$31),2,0)</f>
        <v>PI</v>
      </c>
      <c r="V25" s="7" t="str">
        <f>VLOOKUP(LARGE(J$5:J$31,$N25),CHOOSE({1,2},J$5:J$31,$B$5:$B$31),2,0)</f>
        <v>PI</v>
      </c>
      <c r="W25" s="7" t="str">
        <f>VLOOKUP(LARGE(K$5:K$31,$N25),CHOOSE({1,2},K$5:K$31,$B$5:$B$31),2,0)</f>
        <v>PI</v>
      </c>
      <c r="X25" s="7" t="str">
        <f>VLOOKUP(LARGE(L$5:L$31,$N25),CHOOSE({1,2},L$5:L$31,$B$5:$B$31),2,0)</f>
        <v>PI</v>
      </c>
      <c r="Z25" s="21" t="s">
        <v>81</v>
      </c>
      <c r="AA25" s="21">
        <f t="shared" si="1"/>
        <v>5</v>
      </c>
      <c r="AB25" s="21">
        <f t="shared" si="2"/>
        <v>5</v>
      </c>
      <c r="AC25" s="21">
        <f t="shared" si="3"/>
        <v>5</v>
      </c>
      <c r="AD25" s="21">
        <f t="shared" si="4"/>
        <v>4</v>
      </c>
      <c r="AE25" s="21">
        <f t="shared" si="5"/>
        <v>5</v>
      </c>
      <c r="AF25" s="21">
        <f t="shared" si="6"/>
        <v>5</v>
      </c>
      <c r="AG25" s="21">
        <f t="shared" si="7"/>
        <v>5</v>
      </c>
      <c r="AH25" s="21">
        <f t="shared" si="8"/>
        <v>5</v>
      </c>
      <c r="AI25" s="21">
        <f t="shared" si="9"/>
        <v>5</v>
      </c>
      <c r="AJ25" s="21">
        <f t="shared" si="10"/>
        <v>5</v>
      </c>
    </row>
    <row r="26" spans="1:36" x14ac:dyDescent="0.25">
      <c r="A26" t="s">
        <v>27</v>
      </c>
      <c r="B26" t="s">
        <v>82</v>
      </c>
      <c r="C26" s="2">
        <v>3.956048897082292</v>
      </c>
      <c r="D26" s="2">
        <v>3.9774480777902217</v>
      </c>
      <c r="E26" s="2">
        <v>3.9834727409491095</v>
      </c>
      <c r="F26" s="2">
        <v>4.0233978330785698</v>
      </c>
      <c r="G26" s="2">
        <v>4.1971855471910855</v>
      </c>
      <c r="H26" s="2">
        <v>4.1542443432191263</v>
      </c>
      <c r="I26" s="2">
        <v>4.0954097238103149</v>
      </c>
      <c r="J26" s="2">
        <v>4.2103275491875678</v>
      </c>
      <c r="K26" s="2">
        <v>4.2578681674655705</v>
      </c>
      <c r="L26" s="2">
        <v>4.3748562233470949</v>
      </c>
      <c r="N26" s="10">
        <v>22</v>
      </c>
      <c r="O26" s="7" t="str">
        <f>VLOOKUP(LARGE(C$5:C$31,$N26),CHOOSE({1,2},C$5:C$31,$B$5:$B$31),2,0)</f>
        <v>RO</v>
      </c>
      <c r="P26" s="7" t="str">
        <f>VLOOKUP(LARGE(D$5:D$31,$N26),CHOOSE({1,2},D$5:D$31,$B$5:$B$31),2,0)</f>
        <v>RO</v>
      </c>
      <c r="Q26" s="7" t="str">
        <f>VLOOKUP(LARGE(E$5:E$31,$N26),CHOOSE({1,2},E$5:E$31,$B$5:$B$31),2,0)</f>
        <v>RO</v>
      </c>
      <c r="R26" s="7" t="str">
        <f>VLOOKUP(LARGE(F$5:F$31,$N26),CHOOSE({1,2},F$5:F$31,$B$5:$B$31),2,0)</f>
        <v>PI</v>
      </c>
      <c r="S26" s="7" t="str">
        <f>VLOOKUP(LARGE(G$5:G$31,$N26),CHOOSE({1,2},G$5:G$31,$B$5:$B$31),2,0)</f>
        <v>SE</v>
      </c>
      <c r="T26" s="7" t="str">
        <f>VLOOKUP(LARGE(H$5:H$31,$N26),CHOOSE({1,2},H$5:H$31,$B$5:$B$31),2,0)</f>
        <v>SE</v>
      </c>
      <c r="U26" s="7" t="str">
        <f>VLOOKUP(LARGE(I$5:I$31,$N26),CHOOSE({1,2},I$5:I$31,$B$5:$B$31),2,0)</f>
        <v>RO</v>
      </c>
      <c r="V26" s="7" t="str">
        <f>VLOOKUP(LARGE(J$5:J$31,$N26),CHOOSE({1,2},J$5:J$31,$B$5:$B$31),2,0)</f>
        <v>RO</v>
      </c>
      <c r="W26" s="7" t="str">
        <f>VLOOKUP(LARGE(K$5:K$31,$N26),CHOOSE({1,2},K$5:K$31,$B$5:$B$31),2,0)</f>
        <v>RO</v>
      </c>
      <c r="X26" s="7" t="str">
        <f>VLOOKUP(LARGE(L$5:L$31,$N26),CHOOSE({1,2},L$5:L$31,$B$5:$B$31),2,0)</f>
        <v>RO</v>
      </c>
      <c r="Z26" s="21" t="s">
        <v>82</v>
      </c>
      <c r="AA26" s="21">
        <f t="shared" si="1"/>
        <v>7</v>
      </c>
      <c r="AB26" s="21">
        <f t="shared" si="2"/>
        <v>6</v>
      </c>
      <c r="AC26" s="21">
        <f t="shared" si="3"/>
        <v>6</v>
      </c>
      <c r="AD26" s="21">
        <f t="shared" si="4"/>
        <v>6</v>
      </c>
      <c r="AE26" s="21">
        <f t="shared" si="5"/>
        <v>6</v>
      </c>
      <c r="AF26" s="21">
        <f t="shared" si="6"/>
        <v>6</v>
      </c>
      <c r="AG26" s="21">
        <f t="shared" si="7"/>
        <v>7</v>
      </c>
      <c r="AH26" s="21">
        <f t="shared" si="8"/>
        <v>6</v>
      </c>
      <c r="AI26" s="21">
        <f t="shared" si="9"/>
        <v>6</v>
      </c>
      <c r="AJ26" s="21">
        <f t="shared" si="10"/>
        <v>6</v>
      </c>
    </row>
    <row r="27" spans="1:36" x14ac:dyDescent="0.25">
      <c r="A27" t="s">
        <v>28</v>
      </c>
      <c r="B27" t="s">
        <v>83</v>
      </c>
      <c r="C27" s="2">
        <v>6.2084061441984106</v>
      </c>
      <c r="D27" s="2">
        <v>6.056519204476337</v>
      </c>
      <c r="E27" s="2">
        <v>5.9730291578401911</v>
      </c>
      <c r="F27" s="2">
        <v>6.2324920212306152</v>
      </c>
      <c r="G27" s="2">
        <v>6.191717382859518</v>
      </c>
      <c r="H27" s="2">
        <v>6.3710168676422168</v>
      </c>
      <c r="I27" s="2">
        <v>6.5204680318535795</v>
      </c>
      <c r="J27" s="2">
        <v>6.4273236206801405</v>
      </c>
      <c r="K27" s="2">
        <v>6.5289085069402386</v>
      </c>
      <c r="L27" s="2">
        <v>6.5293764242459984</v>
      </c>
      <c r="N27" s="10">
        <v>23</v>
      </c>
      <c r="O27" s="7" t="str">
        <f>VLOOKUP(LARGE(C$5:C$31,$N27),CHOOSE({1,2},C$5:C$31,$B$5:$B$31),2,0)</f>
        <v>PI</v>
      </c>
      <c r="P27" s="7" t="str">
        <f>VLOOKUP(LARGE(D$5:D$31,$N27),CHOOSE({1,2},D$5:D$31,$B$5:$B$31),2,0)</f>
        <v>PI</v>
      </c>
      <c r="Q27" s="7" t="str">
        <f>VLOOKUP(LARGE(E$5:E$31,$N27),CHOOSE({1,2},E$5:E$31,$B$5:$B$31),2,0)</f>
        <v>PI</v>
      </c>
      <c r="R27" s="7" t="str">
        <f>VLOOKUP(LARGE(F$5:F$31,$N27),CHOOSE({1,2},F$5:F$31,$B$5:$B$31),2,0)</f>
        <v>RO</v>
      </c>
      <c r="S27" s="7" t="str">
        <f>VLOOKUP(LARGE(G$5:G$31,$N27),CHOOSE({1,2},G$5:G$31,$B$5:$B$31),2,0)</f>
        <v>RO</v>
      </c>
      <c r="T27" s="7" t="str">
        <f>VLOOKUP(LARGE(H$5:H$31,$N27),CHOOSE({1,2},H$5:H$31,$B$5:$B$31),2,0)</f>
        <v>RO</v>
      </c>
      <c r="U27" s="7" t="str">
        <f>VLOOKUP(LARGE(I$5:I$31,$N27),CHOOSE({1,2},I$5:I$31,$B$5:$B$31),2,0)</f>
        <v>SE</v>
      </c>
      <c r="V27" s="7" t="str">
        <f>VLOOKUP(LARGE(J$5:J$31,$N27),CHOOSE({1,2},J$5:J$31,$B$5:$B$31),2,0)</f>
        <v>SE</v>
      </c>
      <c r="W27" s="7" t="str">
        <f>VLOOKUP(LARGE(K$5:K$31,$N27),CHOOSE({1,2},K$5:K$31,$B$5:$B$31),2,0)</f>
        <v>SE</v>
      </c>
      <c r="X27" s="7" t="str">
        <f>VLOOKUP(LARGE(L$5:L$31,$N27),CHOOSE({1,2},L$5:L$31,$B$5:$B$31),2,0)</f>
        <v>SE</v>
      </c>
      <c r="Z27" s="21" t="s">
        <v>83</v>
      </c>
      <c r="AA27" s="21">
        <f t="shared" si="1"/>
        <v>4</v>
      </c>
      <c r="AB27" s="21">
        <f t="shared" si="2"/>
        <v>4</v>
      </c>
      <c r="AC27" s="21">
        <f t="shared" si="3"/>
        <v>4</v>
      </c>
      <c r="AD27" s="21">
        <f t="shared" si="4"/>
        <v>5</v>
      </c>
      <c r="AE27" s="21">
        <f t="shared" si="5"/>
        <v>4</v>
      </c>
      <c r="AF27" s="21">
        <f t="shared" si="6"/>
        <v>4</v>
      </c>
      <c r="AG27" s="21">
        <f t="shared" si="7"/>
        <v>4</v>
      </c>
      <c r="AH27" s="21">
        <f t="shared" si="8"/>
        <v>4</v>
      </c>
      <c r="AI27" s="21">
        <f t="shared" si="9"/>
        <v>4</v>
      </c>
      <c r="AJ27" s="21">
        <f t="shared" si="10"/>
        <v>4</v>
      </c>
    </row>
    <row r="28" spans="1:36" x14ac:dyDescent="0.25">
      <c r="A28" t="s">
        <v>30</v>
      </c>
      <c r="B28" t="s">
        <v>84</v>
      </c>
      <c r="C28" s="2">
        <v>1.2164826972247962</v>
      </c>
      <c r="D28" s="2">
        <v>1.2597886210721509</v>
      </c>
      <c r="E28" s="2">
        <v>1.2879811430946142</v>
      </c>
      <c r="F28" s="2">
        <v>1.2979772528116416</v>
      </c>
      <c r="G28" s="2">
        <v>1.3661667729135736</v>
      </c>
      <c r="H28" s="2">
        <v>1.3856822250412184</v>
      </c>
      <c r="I28" s="2">
        <v>1.4657437792600969</v>
      </c>
      <c r="J28" s="2">
        <v>1.4637725479934307</v>
      </c>
      <c r="K28" s="2">
        <v>1.5272271317108119</v>
      </c>
      <c r="L28" s="2">
        <v>1.4473047833908088</v>
      </c>
      <c r="N28" s="10">
        <v>24</v>
      </c>
      <c r="O28" s="7" t="str">
        <f>VLOOKUP(LARGE(C$5:C$31,$N28),CHOOSE({1,2},C$5:C$31,$B$5:$B$31),2,0)</f>
        <v>TO</v>
      </c>
      <c r="P28" s="7" t="str">
        <f>VLOOKUP(LARGE(D$5:D$31,$N28),CHOOSE({1,2},D$5:D$31,$B$5:$B$31),2,0)</f>
        <v>TO</v>
      </c>
      <c r="Q28" s="7" t="str">
        <f>VLOOKUP(LARGE(E$5:E$31,$N28),CHOOSE({1,2},E$5:E$31,$B$5:$B$31),2,0)</f>
        <v>TO</v>
      </c>
      <c r="R28" s="7" t="str">
        <f>VLOOKUP(LARGE(F$5:F$31,$N28),CHOOSE({1,2},F$5:F$31,$B$5:$B$31),2,0)</f>
        <v>TO</v>
      </c>
      <c r="S28" s="7" t="str">
        <f>VLOOKUP(LARGE(G$5:G$31,$N28),CHOOSE({1,2},G$5:G$31,$B$5:$B$31),2,0)</f>
        <v>TO</v>
      </c>
      <c r="T28" s="7" t="str">
        <f>VLOOKUP(LARGE(H$5:H$31,$N28),CHOOSE({1,2},H$5:H$31,$B$5:$B$31),2,0)</f>
        <v>TO</v>
      </c>
      <c r="U28" s="7" t="str">
        <f>VLOOKUP(LARGE(I$5:I$31,$N28),CHOOSE({1,2},I$5:I$31,$B$5:$B$31),2,0)</f>
        <v>TO</v>
      </c>
      <c r="V28" s="7" t="str">
        <f>VLOOKUP(LARGE(J$5:J$31,$N28),CHOOSE({1,2},J$5:J$31,$B$5:$B$31),2,0)</f>
        <v>TO</v>
      </c>
      <c r="W28" s="7" t="str">
        <f>VLOOKUP(LARGE(K$5:K$31,$N28),CHOOSE({1,2},K$5:K$31,$B$5:$B$31),2,0)</f>
        <v>TO</v>
      </c>
      <c r="X28" s="7" t="str">
        <f>VLOOKUP(LARGE(L$5:L$31,$N28),CHOOSE({1,2},L$5:L$31,$B$5:$B$31),2,0)</f>
        <v>TO</v>
      </c>
      <c r="Z28" s="21" t="s">
        <v>84</v>
      </c>
      <c r="AA28" s="21">
        <f t="shared" si="1"/>
        <v>16</v>
      </c>
      <c r="AB28" s="21">
        <f t="shared" si="2"/>
        <v>16</v>
      </c>
      <c r="AC28" s="21">
        <f t="shared" si="3"/>
        <v>16</v>
      </c>
      <c r="AD28" s="21">
        <f t="shared" si="4"/>
        <v>16</v>
      </c>
      <c r="AE28" s="21">
        <f t="shared" si="5"/>
        <v>16</v>
      </c>
      <c r="AF28" s="21">
        <f t="shared" si="6"/>
        <v>16</v>
      </c>
      <c r="AG28" s="21">
        <f t="shared" si="7"/>
        <v>15</v>
      </c>
      <c r="AH28" s="21">
        <f t="shared" si="8"/>
        <v>15</v>
      </c>
      <c r="AI28" s="21">
        <f t="shared" si="9"/>
        <v>15</v>
      </c>
      <c r="AJ28" s="21">
        <f t="shared" si="10"/>
        <v>16</v>
      </c>
    </row>
    <row r="29" spans="1:36" x14ac:dyDescent="0.25">
      <c r="A29" t="s">
        <v>31</v>
      </c>
      <c r="B29" t="s">
        <v>85</v>
      </c>
      <c r="C29" s="2">
        <v>1.4565924848644274</v>
      </c>
      <c r="D29" s="2">
        <v>1.5801627175413995</v>
      </c>
      <c r="E29" s="2">
        <v>1.6546139609035959</v>
      </c>
      <c r="F29" s="2">
        <v>1.6732800920515805</v>
      </c>
      <c r="G29" s="2">
        <v>1.7517796757305848</v>
      </c>
      <c r="H29" s="2">
        <v>1.7915632865214595</v>
      </c>
      <c r="I29" s="2">
        <v>1.9759740685995768</v>
      </c>
      <c r="J29" s="2">
        <v>1.9261453539101174</v>
      </c>
      <c r="K29" s="2">
        <v>1.96230848056831</v>
      </c>
      <c r="L29" s="2">
        <v>1.923392993895539</v>
      </c>
      <c r="N29" s="10">
        <v>25</v>
      </c>
      <c r="O29" s="7" t="str">
        <f>VLOOKUP(LARGE(C$5:C$31,$N29),CHOOSE({1,2},C$5:C$31,$B$5:$B$31),2,0)</f>
        <v>AC</v>
      </c>
      <c r="P29" s="7" t="str">
        <f>VLOOKUP(LARGE(D$5:D$31,$N29),CHOOSE({1,2},D$5:D$31,$B$5:$B$31),2,0)</f>
        <v>AP</v>
      </c>
      <c r="Q29" s="7" t="str">
        <f>VLOOKUP(LARGE(E$5:E$31,$N29),CHOOSE({1,2},E$5:E$31,$B$5:$B$31),2,0)</f>
        <v>AP</v>
      </c>
      <c r="R29" s="7" t="str">
        <f>VLOOKUP(LARGE(F$5:F$31,$N29),CHOOSE({1,2},F$5:F$31,$B$5:$B$31),2,0)</f>
        <v>AP</v>
      </c>
      <c r="S29" s="7" t="str">
        <f>VLOOKUP(LARGE(G$5:G$31,$N29),CHOOSE({1,2},G$5:G$31,$B$5:$B$31),2,0)</f>
        <v>AC</v>
      </c>
      <c r="T29" s="7" t="str">
        <f>VLOOKUP(LARGE(H$5:H$31,$N29),CHOOSE({1,2},H$5:H$31,$B$5:$B$31),2,0)</f>
        <v>AP</v>
      </c>
      <c r="U29" s="7" t="str">
        <f>VLOOKUP(LARGE(I$5:I$31,$N29),CHOOSE({1,2},I$5:I$31,$B$5:$B$31),2,0)</f>
        <v>AP</v>
      </c>
      <c r="V29" s="7" t="str">
        <f>VLOOKUP(LARGE(J$5:J$31,$N29),CHOOSE({1,2},J$5:J$31,$B$5:$B$31),2,0)</f>
        <v>AP</v>
      </c>
      <c r="W29" s="7" t="str">
        <f>VLOOKUP(LARGE(K$5:K$31,$N29),CHOOSE({1,2},K$5:K$31,$B$5:$B$31),2,0)</f>
        <v>AP</v>
      </c>
      <c r="X29" s="7" t="str">
        <f>VLOOKUP(LARGE(L$5:L$31,$N29),CHOOSE({1,2},L$5:L$31,$B$5:$B$31),2,0)</f>
        <v>AP</v>
      </c>
      <c r="Z29" s="21" t="s">
        <v>85</v>
      </c>
      <c r="AA29" s="21">
        <f t="shared" si="1"/>
        <v>15</v>
      </c>
      <c r="AB29" s="21">
        <f t="shared" si="2"/>
        <v>15</v>
      </c>
      <c r="AC29" s="21">
        <f t="shared" si="3"/>
        <v>14</v>
      </c>
      <c r="AD29" s="21">
        <f t="shared" si="4"/>
        <v>14</v>
      </c>
      <c r="AE29" s="21">
        <f t="shared" si="5"/>
        <v>14</v>
      </c>
      <c r="AF29" s="21">
        <f t="shared" si="6"/>
        <v>14</v>
      </c>
      <c r="AG29" s="21">
        <f t="shared" si="7"/>
        <v>13</v>
      </c>
      <c r="AH29" s="21">
        <f t="shared" si="8"/>
        <v>13</v>
      </c>
      <c r="AI29" s="21">
        <f t="shared" si="9"/>
        <v>13</v>
      </c>
      <c r="AJ29" s="21">
        <f t="shared" si="10"/>
        <v>13</v>
      </c>
    </row>
    <row r="30" spans="1:36" x14ac:dyDescent="0.25">
      <c r="A30" t="s">
        <v>32</v>
      </c>
      <c r="B30" t="s">
        <v>86</v>
      </c>
      <c r="C30" s="2">
        <v>2.7476663254585394</v>
      </c>
      <c r="D30" s="2">
        <v>2.7716209608431002</v>
      </c>
      <c r="E30" s="2">
        <v>2.8819260986540804</v>
      </c>
      <c r="F30" s="2">
        <v>2.8377904786796448</v>
      </c>
      <c r="G30" s="2">
        <v>2.8554536565310076</v>
      </c>
      <c r="H30" s="2">
        <v>2.8959075803909129</v>
      </c>
      <c r="I30" s="2">
        <v>2.8991879757571071</v>
      </c>
      <c r="J30" s="2">
        <v>2.9147204181947193</v>
      </c>
      <c r="K30" s="2">
        <v>2.793800467223694</v>
      </c>
      <c r="L30" s="2">
        <v>2.8240464502259259</v>
      </c>
      <c r="N30" s="10">
        <v>26</v>
      </c>
      <c r="O30" s="7" t="str">
        <f>VLOOKUP(LARGE(C$5:C$31,$N30),CHOOSE({1,2},C$5:C$31,$B$5:$B$31),2,0)</f>
        <v>AP</v>
      </c>
      <c r="P30" s="7" t="str">
        <f>VLOOKUP(LARGE(D$5:D$31,$N30),CHOOSE({1,2},D$5:D$31,$B$5:$B$31),2,0)</f>
        <v>AC</v>
      </c>
      <c r="Q30" s="7" t="str">
        <f>VLOOKUP(LARGE(E$5:E$31,$N30),CHOOSE({1,2},E$5:E$31,$B$5:$B$31),2,0)</f>
        <v>AC</v>
      </c>
      <c r="R30" s="7" t="str">
        <f>VLOOKUP(LARGE(F$5:F$31,$N30),CHOOSE({1,2},F$5:F$31,$B$5:$B$31),2,0)</f>
        <v>AC</v>
      </c>
      <c r="S30" s="7" t="str">
        <f>VLOOKUP(LARGE(G$5:G$31,$N30),CHOOSE({1,2},G$5:G$31,$B$5:$B$31),2,0)</f>
        <v>AP</v>
      </c>
      <c r="T30" s="7" t="str">
        <f>VLOOKUP(LARGE(H$5:H$31,$N30),CHOOSE({1,2},H$5:H$31,$B$5:$B$31),2,0)</f>
        <v>AC</v>
      </c>
      <c r="U30" s="7" t="str">
        <f>VLOOKUP(LARGE(I$5:I$31,$N30),CHOOSE({1,2},I$5:I$31,$B$5:$B$31),2,0)</f>
        <v>AC</v>
      </c>
      <c r="V30" s="7" t="str">
        <f>VLOOKUP(LARGE(J$5:J$31,$N30),CHOOSE({1,2},J$5:J$31,$B$5:$B$31),2,0)</f>
        <v>AC</v>
      </c>
      <c r="W30" s="7" t="str">
        <f>VLOOKUP(LARGE(K$5:K$31,$N30),CHOOSE({1,2},K$5:K$31,$B$5:$B$31),2,0)</f>
        <v>AC</v>
      </c>
      <c r="X30" s="7" t="str">
        <f>VLOOKUP(LARGE(L$5:L$31,$N30),CHOOSE({1,2},L$5:L$31,$B$5:$B$31),2,0)</f>
        <v>AC</v>
      </c>
      <c r="Z30" s="21" t="s">
        <v>86</v>
      </c>
      <c r="AA30" s="21">
        <f t="shared" si="1"/>
        <v>9</v>
      </c>
      <c r="AB30" s="21">
        <f t="shared" si="2"/>
        <v>9</v>
      </c>
      <c r="AC30" s="21">
        <f t="shared" si="3"/>
        <v>9</v>
      </c>
      <c r="AD30" s="21">
        <f t="shared" si="4"/>
        <v>9</v>
      </c>
      <c r="AE30" s="21">
        <f t="shared" si="5"/>
        <v>9</v>
      </c>
      <c r="AF30" s="21">
        <f t="shared" si="6"/>
        <v>9</v>
      </c>
      <c r="AG30" s="21">
        <f t="shared" si="7"/>
        <v>9</v>
      </c>
      <c r="AH30" s="21">
        <f t="shared" si="8"/>
        <v>9</v>
      </c>
      <c r="AI30" s="21">
        <f t="shared" si="9"/>
        <v>9</v>
      </c>
      <c r="AJ30" s="21">
        <f t="shared" si="10"/>
        <v>9</v>
      </c>
    </row>
    <row r="31" spans="1:36" x14ac:dyDescent="0.25">
      <c r="A31" t="s">
        <v>33</v>
      </c>
      <c r="B31" t="s">
        <v>87</v>
      </c>
      <c r="C31" s="2">
        <v>3.710236187754655</v>
      </c>
      <c r="D31" s="2">
        <v>3.5318889885491305</v>
      </c>
      <c r="E31" s="2">
        <v>3.4082973289347223</v>
      </c>
      <c r="F31" s="2">
        <v>3.2993116530368565</v>
      </c>
      <c r="G31" s="2">
        <v>3.4163985421473426</v>
      </c>
      <c r="H31" s="2">
        <v>3.5960727563938275</v>
      </c>
      <c r="I31" s="2">
        <v>3.7570222009546481</v>
      </c>
      <c r="J31" s="2">
        <v>3.7160888272105765</v>
      </c>
      <c r="K31" s="2">
        <v>3.6380935890981765</v>
      </c>
      <c r="L31" s="2">
        <v>3.7029213783941057</v>
      </c>
      <c r="N31" s="11">
        <v>27</v>
      </c>
      <c r="O31" s="9" t="str">
        <f>VLOOKUP(LARGE(C$5:C$31,$N31),CHOOSE({1,2},C$5:C$31,$B$5:$B$31),2,0)</f>
        <v>RR</v>
      </c>
      <c r="P31" s="9" t="str">
        <f>VLOOKUP(LARGE(D$5:D$31,$N31),CHOOSE({1,2},D$5:D$31,$B$5:$B$31),2,0)</f>
        <v>RR</v>
      </c>
      <c r="Q31" s="9" t="str">
        <f>VLOOKUP(LARGE(E$5:E$31,$N31),CHOOSE({1,2},E$5:E$31,$B$5:$B$31),2,0)</f>
        <v>RR</v>
      </c>
      <c r="R31" s="9" t="str">
        <f>VLOOKUP(LARGE(F$5:F$31,$N31),CHOOSE({1,2},F$5:F$31,$B$5:$B$31),2,0)</f>
        <v>RR</v>
      </c>
      <c r="S31" s="9" t="str">
        <f>VLOOKUP(LARGE(G$5:G$31,$N31),CHOOSE({1,2},G$5:G$31,$B$5:$B$31),2,0)</f>
        <v>RR</v>
      </c>
      <c r="T31" s="9" t="str">
        <f>VLOOKUP(LARGE(H$5:H$31,$N31),CHOOSE({1,2},H$5:H$31,$B$5:$B$31),2,0)</f>
        <v>RR</v>
      </c>
      <c r="U31" s="9" t="str">
        <f>VLOOKUP(LARGE(I$5:I$31,$N31),CHOOSE({1,2},I$5:I$31,$B$5:$B$31),2,0)</f>
        <v>RR</v>
      </c>
      <c r="V31" s="9" t="str">
        <f>VLOOKUP(LARGE(J$5:J$31,$N31),CHOOSE({1,2},J$5:J$31,$B$5:$B$31),2,0)</f>
        <v>RR</v>
      </c>
      <c r="W31" s="9" t="str">
        <f>VLOOKUP(LARGE(K$5:K$31,$N31),CHOOSE({1,2},K$5:K$31,$B$5:$B$31),2,0)</f>
        <v>RR</v>
      </c>
      <c r="X31" s="9" t="str">
        <f>VLOOKUP(LARGE(L$5:L$31,$N31),CHOOSE({1,2},L$5:L$31,$B$5:$B$31),2,0)</f>
        <v>RR</v>
      </c>
      <c r="Z31" s="21" t="s">
        <v>87</v>
      </c>
      <c r="AA31" s="21">
        <f t="shared" si="1"/>
        <v>8</v>
      </c>
      <c r="AB31" s="21">
        <f t="shared" si="2"/>
        <v>8</v>
      </c>
      <c r="AC31" s="21">
        <f t="shared" si="3"/>
        <v>8</v>
      </c>
      <c r="AD31" s="21">
        <f t="shared" si="4"/>
        <v>8</v>
      </c>
      <c r="AE31" s="21">
        <f t="shared" si="5"/>
        <v>8</v>
      </c>
      <c r="AF31" s="21">
        <f t="shared" si="6"/>
        <v>8</v>
      </c>
      <c r="AG31" s="21">
        <f t="shared" si="7"/>
        <v>8</v>
      </c>
      <c r="AH31" s="21">
        <f t="shared" si="8"/>
        <v>8</v>
      </c>
      <c r="AI31" s="21">
        <f t="shared" si="9"/>
        <v>8</v>
      </c>
      <c r="AJ31" s="21">
        <f t="shared" si="10"/>
        <v>8</v>
      </c>
    </row>
    <row r="32" spans="1:36" x14ac:dyDescent="0.25">
      <c r="A32" t="s">
        <v>34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6F7F-AFD2-490E-8989-5A9F744FD96C}">
  <dimension ref="A1:G7"/>
  <sheetViews>
    <sheetView workbookViewId="0"/>
  </sheetViews>
  <sheetFormatPr defaultRowHeight="15" x14ac:dyDescent="0.25"/>
  <cols>
    <col min="1" max="1" width="44.42578125" bestFit="1" customWidth="1"/>
  </cols>
  <sheetData>
    <row r="1" spans="1:7" x14ac:dyDescent="0.25">
      <c r="A1" t="s">
        <v>91</v>
      </c>
    </row>
    <row r="3" spans="1:7" x14ac:dyDescent="0.25">
      <c r="A3" t="s">
        <v>88</v>
      </c>
      <c r="B3" s="107" t="s">
        <v>59</v>
      </c>
      <c r="C3" s="107"/>
      <c r="D3" s="107" t="s">
        <v>60</v>
      </c>
      <c r="E3" s="107"/>
      <c r="F3" s="107" t="s">
        <v>22</v>
      </c>
      <c r="G3" s="107"/>
    </row>
    <row r="4" spans="1:7" x14ac:dyDescent="0.25">
      <c r="B4">
        <v>2018</v>
      </c>
      <c r="C4">
        <v>2019</v>
      </c>
      <c r="D4">
        <v>2018</v>
      </c>
      <c r="E4">
        <v>2019</v>
      </c>
      <c r="F4">
        <v>2018</v>
      </c>
      <c r="G4">
        <v>2019</v>
      </c>
    </row>
    <row r="5" spans="1:7" x14ac:dyDescent="0.25">
      <c r="A5" t="s">
        <v>89</v>
      </c>
      <c r="B5" s="1">
        <f>'02'!J4</f>
        <v>7004141.0000000047</v>
      </c>
      <c r="C5" s="1">
        <f>'02'!K4</f>
        <v>7389131.0000000037</v>
      </c>
      <c r="D5" s="1">
        <f>'02'!J23</f>
        <v>3721316.8710122374</v>
      </c>
      <c r="E5" s="1">
        <f>'02'!K23</f>
        <v>3917484.1971774399</v>
      </c>
      <c r="F5" s="1">
        <f>'02'!J25</f>
        <v>137020.05487388727</v>
      </c>
      <c r="G5" s="1">
        <f>'02'!K25</f>
        <v>137345.5954340559</v>
      </c>
    </row>
    <row r="6" spans="1:7" x14ac:dyDescent="0.25">
      <c r="A6" t="s">
        <v>58</v>
      </c>
      <c r="B6" s="1">
        <f>'07'!J4</f>
        <v>33593.824117520402</v>
      </c>
      <c r="C6" s="1">
        <f>'07'!K4</f>
        <v>35161.703972871401</v>
      </c>
      <c r="D6" s="1">
        <f>'07'!J23</f>
        <v>42426.568337820681</v>
      </c>
      <c r="E6" s="1">
        <f>'07'!K23</f>
        <v>44329.757526704809</v>
      </c>
      <c r="F6" s="1">
        <f>'07'!J25</f>
        <v>34493.11972392608</v>
      </c>
      <c r="G6" s="1">
        <f>'07'!K25</f>
        <v>34177.048370486584</v>
      </c>
    </row>
    <row r="7" spans="1:7" x14ac:dyDescent="0.25">
      <c r="A7" t="s">
        <v>90</v>
      </c>
      <c r="B7" s="3">
        <f>'03'!J4</f>
        <v>100</v>
      </c>
      <c r="C7" s="3">
        <f>'03'!K4</f>
        <v>100</v>
      </c>
      <c r="D7" s="3">
        <f>'03'!J23</f>
        <v>53.130239254353029</v>
      </c>
      <c r="E7" s="3">
        <f>'03'!K23</f>
        <v>53.016845921089207</v>
      </c>
      <c r="F7" s="3">
        <f>'03'!J25</f>
        <v>1.9562720806718079</v>
      </c>
      <c r="G7" s="3">
        <f>'03'!K25</f>
        <v>1.8587516642221638</v>
      </c>
    </row>
  </sheetData>
  <mergeCells count="3">
    <mergeCell ref="B3:C3"/>
    <mergeCell ref="D3:E3"/>
    <mergeCell ref="F3:G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AA193-4FCB-42B4-BD78-32298A1D1961}">
  <dimension ref="A1:K17"/>
  <sheetViews>
    <sheetView showGridLines="0" workbookViewId="0"/>
  </sheetViews>
  <sheetFormatPr defaultRowHeight="15" x14ac:dyDescent="0.25"/>
  <cols>
    <col min="1" max="1" width="49.5703125" customWidth="1"/>
    <col min="2" max="11" width="13.28515625" bestFit="1" customWidth="1"/>
  </cols>
  <sheetData>
    <row r="1" spans="1:11" s="21" customFormat="1" ht="17.25" x14ac:dyDescent="0.3">
      <c r="A1" s="29" t="s">
        <v>150</v>
      </c>
    </row>
    <row r="2" spans="1:11" s="21" customFormat="1" ht="17.25" x14ac:dyDescent="0.3">
      <c r="A2" s="29"/>
    </row>
    <row r="3" spans="1:11" x14ac:dyDescent="0.25">
      <c r="A3" s="36"/>
      <c r="B3" s="36">
        <v>2010</v>
      </c>
      <c r="C3" s="36">
        <v>2011</v>
      </c>
      <c r="D3" s="36">
        <v>2012</v>
      </c>
      <c r="E3" s="36">
        <v>2013</v>
      </c>
      <c r="F3" s="36">
        <v>2014</v>
      </c>
      <c r="G3" s="36">
        <v>2015</v>
      </c>
      <c r="H3" s="36">
        <v>2016</v>
      </c>
      <c r="I3" s="36">
        <v>2017</v>
      </c>
      <c r="J3" s="36">
        <v>2018</v>
      </c>
      <c r="K3" s="36">
        <v>2019</v>
      </c>
    </row>
    <row r="4" spans="1:11" s="21" customFormat="1" x14ac:dyDescent="0.25">
      <c r="A4" s="37" t="s">
        <v>118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1" t="s">
        <v>119</v>
      </c>
      <c r="B5" s="33">
        <v>69817.926814188657</v>
      </c>
      <c r="C5" s="33">
        <v>86126.68539037797</v>
      </c>
      <c r="D5" s="33">
        <v>95958.304563989514</v>
      </c>
      <c r="E5" s="33">
        <v>97681.96722811363</v>
      </c>
      <c r="F5" s="33">
        <v>109804.16900522241</v>
      </c>
      <c r="G5" s="33">
        <v>100489.68772488087</v>
      </c>
      <c r="H5" s="33">
        <v>92228.236180318883</v>
      </c>
      <c r="I5" s="33">
        <v>95510.655327950924</v>
      </c>
      <c r="J5" s="33">
        <v>116261.86859235885</v>
      </c>
      <c r="K5" s="33">
        <v>114812.82645960165</v>
      </c>
    </row>
    <row r="6" spans="1:11" x14ac:dyDescent="0.25">
      <c r="A6" s="31" t="s">
        <v>120</v>
      </c>
      <c r="B6" s="22">
        <v>15492.357730374802</v>
      </c>
      <c r="C6" s="22">
        <v>19849.536792901839</v>
      </c>
      <c r="D6" s="22">
        <v>20892.275978302336</v>
      </c>
      <c r="E6" s="22">
        <v>19592.379712767841</v>
      </c>
      <c r="F6" s="22">
        <v>18979.61214168345</v>
      </c>
      <c r="G6" s="22">
        <v>19876.292193064757</v>
      </c>
      <c r="H6" s="22">
        <v>17036.186914461374</v>
      </c>
      <c r="I6" s="22">
        <v>17889.281463584877</v>
      </c>
      <c r="J6" s="22">
        <v>20758.186281528426</v>
      </c>
      <c r="K6" s="22">
        <v>22532.768974454244</v>
      </c>
    </row>
    <row r="7" spans="1:11" x14ac:dyDescent="0.25">
      <c r="A7" s="32" t="s">
        <v>121</v>
      </c>
      <c r="B7" s="35">
        <v>85310.284544563459</v>
      </c>
      <c r="C7" s="35">
        <v>105976.22218327981</v>
      </c>
      <c r="D7" s="35">
        <v>116850.58054229185</v>
      </c>
      <c r="E7" s="35">
        <v>117274.34694088147</v>
      </c>
      <c r="F7" s="35">
        <v>128783.78114690587</v>
      </c>
      <c r="G7" s="35">
        <v>120365.97991794563</v>
      </c>
      <c r="H7" s="35">
        <v>109264.42309478026</v>
      </c>
      <c r="I7" s="35">
        <v>113399.9367915358</v>
      </c>
      <c r="J7" s="35">
        <v>137020.05487388727</v>
      </c>
      <c r="K7" s="35">
        <v>137345.5954340559</v>
      </c>
    </row>
    <row r="8" spans="1:11" s="21" customFormat="1" x14ac:dyDescent="0.25">
      <c r="A8" s="37" t="s">
        <v>122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s="21" customFormat="1" x14ac:dyDescent="0.25">
      <c r="A9" s="30" t="s">
        <v>113</v>
      </c>
      <c r="B9" s="34">
        <v>23723.28484908984</v>
      </c>
      <c r="C9" s="34">
        <v>29093.605570556105</v>
      </c>
      <c r="D9" s="34">
        <v>31672.428899285391</v>
      </c>
      <c r="E9" s="34">
        <v>31387.106937260087</v>
      </c>
      <c r="F9" s="34">
        <v>34030.522232658528</v>
      </c>
      <c r="G9" s="34">
        <v>31403.977096258906</v>
      </c>
      <c r="H9" s="34">
        <v>28165.463490721253</v>
      </c>
      <c r="I9" s="34">
        <v>28889.193777441451</v>
      </c>
      <c r="J9" s="34">
        <v>34493.11972392608</v>
      </c>
      <c r="K9" s="34">
        <v>34177.048370486576</v>
      </c>
    </row>
    <row r="10" spans="1:11" s="21" customFormat="1" x14ac:dyDescent="0.25">
      <c r="A10" s="37" t="s">
        <v>115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A11" s="30" t="s">
        <v>116</v>
      </c>
      <c r="B11" s="96" t="s">
        <v>159</v>
      </c>
      <c r="C11" s="3">
        <v>7.4069710726510696</v>
      </c>
      <c r="D11" s="3">
        <v>-0.72950882705525855</v>
      </c>
      <c r="E11" s="3">
        <v>-9.6276279777351981E-2</v>
      </c>
      <c r="F11" s="3">
        <v>3.3143130427250922</v>
      </c>
      <c r="G11" s="3">
        <v>-2.1000851018845079</v>
      </c>
      <c r="H11" s="3">
        <v>-5.236602728394657</v>
      </c>
      <c r="I11" s="3">
        <v>0.47110689343756729</v>
      </c>
      <c r="J11" s="3">
        <v>3.0465736377469854</v>
      </c>
      <c r="K11" s="3">
        <v>-3.755763612506724</v>
      </c>
    </row>
    <row r="12" spans="1:11" x14ac:dyDescent="0.25">
      <c r="A12" s="30" t="s">
        <v>117</v>
      </c>
      <c r="B12" s="96" t="s">
        <v>159</v>
      </c>
      <c r="C12" s="3">
        <v>6.3658330338016489</v>
      </c>
      <c r="D12" s="3">
        <v>-1.5899109582214188</v>
      </c>
      <c r="E12" s="3">
        <v>-6.8955090448668326</v>
      </c>
      <c r="F12" s="3">
        <v>2.0994743720337494</v>
      </c>
      <c r="G12" s="3">
        <v>-3.2176640959531433</v>
      </c>
      <c r="H12" s="3">
        <v>-6.2807966145753458</v>
      </c>
      <c r="I12" s="3">
        <v>-0.59602882584806061</v>
      </c>
      <c r="J12" s="3">
        <v>4.1871348693549137</v>
      </c>
      <c r="K12" s="3">
        <v>-4.8637105259623166</v>
      </c>
    </row>
    <row r="13" spans="1:11" x14ac:dyDescent="0.25">
      <c r="A13" s="37" t="s">
        <v>114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A14" s="30" t="s">
        <v>112</v>
      </c>
      <c r="B14" s="3">
        <v>2.1954102810677667</v>
      </c>
      <c r="C14" s="3">
        <v>2.42154871725731</v>
      </c>
      <c r="D14" s="3">
        <v>2.4269243024011975</v>
      </c>
      <c r="E14" s="3">
        <v>2.1996010572865354</v>
      </c>
      <c r="F14" s="3">
        <v>2.2284968583340068</v>
      </c>
      <c r="G14" s="3">
        <v>2.00750927139249</v>
      </c>
      <c r="H14" s="3">
        <v>1.7428410683693731</v>
      </c>
      <c r="I14" s="3">
        <v>1.7219694541814763</v>
      </c>
      <c r="J14" s="3">
        <v>1.9562720806718079</v>
      </c>
      <c r="K14" s="3">
        <v>1.858751664222164</v>
      </c>
    </row>
    <row r="15" spans="1:11" x14ac:dyDescent="0.25">
      <c r="A15" s="39" t="s">
        <v>113</v>
      </c>
      <c r="B15" s="25">
        <v>118.98170884029611</v>
      </c>
      <c r="C15" s="25">
        <v>130.6995466233825</v>
      </c>
      <c r="D15" s="25">
        <v>130.4554255410753</v>
      </c>
      <c r="E15" s="25">
        <v>117.74196332673736</v>
      </c>
      <c r="F15" s="25">
        <v>118.78541883011719</v>
      </c>
      <c r="G15" s="25">
        <v>106.5739274690318</v>
      </c>
      <c r="H15" s="25">
        <v>92.168257284185458</v>
      </c>
      <c r="I15" s="25">
        <v>90.721149317196037</v>
      </c>
      <c r="J15" s="25">
        <v>102.67696706174235</v>
      </c>
      <c r="K15" s="25">
        <v>97.199636277170953</v>
      </c>
    </row>
    <row r="16" spans="1:11" s="21" customFormat="1" x14ac:dyDescent="0.25">
      <c r="A16" s="99" t="s">
        <v>160</v>
      </c>
    </row>
    <row r="17" spans="1:11" x14ac:dyDescent="0.25">
      <c r="A17" s="99" t="s">
        <v>161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7DA0-86CA-4335-8BE8-426D1ACCD5FE}">
  <dimension ref="A1:AT31"/>
  <sheetViews>
    <sheetView topLeftCell="R1" workbookViewId="0"/>
  </sheetViews>
  <sheetFormatPr defaultRowHeight="15" x14ac:dyDescent="0.25"/>
  <cols>
    <col min="1" max="1" width="23.5703125" customWidth="1"/>
    <col min="2" max="2" width="4" style="21" bestFit="1" customWidth="1"/>
    <col min="3" max="12" width="9.5703125" customWidth="1"/>
    <col min="14" max="14" width="8.7109375" style="21" customWidth="1"/>
    <col min="15" max="24" width="7.7109375" style="21" customWidth="1"/>
  </cols>
  <sheetData>
    <row r="1" spans="1:46" s="21" customFormat="1" x14ac:dyDescent="0.25"/>
    <row r="2" spans="1:46" x14ac:dyDescent="0.25">
      <c r="A2" t="s">
        <v>126</v>
      </c>
    </row>
    <row r="4" spans="1:46" x14ac:dyDescent="0.25">
      <c r="A4" t="s">
        <v>0</v>
      </c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I4">
        <v>2016</v>
      </c>
      <c r="J4">
        <v>2017</v>
      </c>
      <c r="K4">
        <v>2018</v>
      </c>
      <c r="L4">
        <v>2019</v>
      </c>
      <c r="N4" s="4" t="s">
        <v>95</v>
      </c>
      <c r="O4" s="5">
        <v>2010</v>
      </c>
      <c r="P4" s="5">
        <v>2011</v>
      </c>
      <c r="Q4" s="5">
        <v>2012</v>
      </c>
      <c r="R4" s="5">
        <v>2013</v>
      </c>
      <c r="S4" s="5">
        <v>2014</v>
      </c>
      <c r="T4" s="5">
        <v>2015</v>
      </c>
      <c r="U4" s="5">
        <v>2016</v>
      </c>
      <c r="V4" s="5">
        <v>2017</v>
      </c>
      <c r="W4" s="5">
        <v>2018</v>
      </c>
      <c r="X4" s="6">
        <v>2019</v>
      </c>
      <c r="AA4" s="21">
        <v>2010</v>
      </c>
      <c r="AB4" s="21">
        <v>2011</v>
      </c>
      <c r="AC4" s="21">
        <v>2012</v>
      </c>
      <c r="AD4" s="21">
        <v>2013</v>
      </c>
      <c r="AE4" s="21">
        <v>2014</v>
      </c>
      <c r="AF4" s="21">
        <v>2015</v>
      </c>
      <c r="AG4" s="21">
        <v>2016</v>
      </c>
      <c r="AH4" s="21">
        <v>2017</v>
      </c>
      <c r="AI4" s="21">
        <v>2018</v>
      </c>
      <c r="AJ4" s="21">
        <v>2019</v>
      </c>
    </row>
    <row r="5" spans="1:46" x14ac:dyDescent="0.25">
      <c r="A5" t="s">
        <v>3</v>
      </c>
      <c r="B5" s="21" t="s">
        <v>61</v>
      </c>
      <c r="C5" s="27">
        <f>SUMIF('07'!$A$4:$A$36,'T3'!$A5,'07'!B$4:B$36)</f>
        <v>15320.648229651517</v>
      </c>
      <c r="D5" s="27">
        <f>SUMIF('07'!$A$4:$A$36,'T3'!$A5,'07'!C$4:C$36)</f>
        <v>17491.596256896028</v>
      </c>
      <c r="E5" s="27">
        <f>SUMIF('07'!$A$4:$A$36,'T3'!$A5,'07'!D$4:D$36)</f>
        <v>18938.686786720049</v>
      </c>
      <c r="F5" s="27">
        <f>SUMIF('07'!$A$4:$A$36,'T3'!$A5,'07'!E$4:E$36)</f>
        <v>18007.846558321478</v>
      </c>
      <c r="G5" s="27">
        <f>SUMIF('07'!$A$4:$A$36,'T3'!$A5,'07'!F$4:F$36)</f>
        <v>19462.612886473529</v>
      </c>
      <c r="H5" s="27">
        <f>SUMIF('07'!$A$4:$A$36,'T3'!$A5,'07'!G$4:G$36)</f>
        <v>20678.232093077553</v>
      </c>
      <c r="I5" s="27">
        <f>SUMIF('07'!$A$4:$A$36,'T3'!$A5,'07'!H$4:H$36)</f>
        <v>22078.455002254344</v>
      </c>
      <c r="J5" s="27">
        <f>SUMIF('07'!$A$4:$A$36,'T3'!$A5,'07'!I$4:I$36)</f>
        <v>24098.148558978704</v>
      </c>
      <c r="K5" s="27">
        <f>SUMIF('07'!$A$4:$A$36,'T3'!$A5,'07'!J$4:J$36)</f>
        <v>25554.312462335289</v>
      </c>
      <c r="L5" s="27">
        <f>SUMIF('07'!$A$4:$A$36,'T3'!$A5,'07'!K$4:K$36)</f>
        <v>26497.115336682684</v>
      </c>
      <c r="N5" s="10">
        <v>1</v>
      </c>
      <c r="O5" s="7" t="str">
        <f>VLOOKUP(LARGE(C$5:C$31,$N5),CHOOSE({1,2},C$5:C$31,$B$5:$B$31),2,0)</f>
        <v>DF</v>
      </c>
      <c r="P5" s="7" t="str">
        <f>VLOOKUP(LARGE(D$5:D$31,$N5),CHOOSE({1,2},D$5:D$31,$B$5:$B$31),2,0)</f>
        <v>DF</v>
      </c>
      <c r="Q5" s="7" t="str">
        <f>VLOOKUP(LARGE(E$5:E$31,$N5),CHOOSE({1,2},E$5:E$31,$B$5:$B$31),2,0)</f>
        <v>DF</v>
      </c>
      <c r="R5" s="7" t="str">
        <f>VLOOKUP(LARGE(F$5:F$31,$N5),CHOOSE({1,2},F$5:F$31,$B$5:$B$31),2,0)</f>
        <v>DF</v>
      </c>
      <c r="S5" s="7" t="str">
        <f>VLOOKUP(LARGE(G$5:G$31,$N5),CHOOSE({1,2},G$5:G$31,$B$5:$B$31),2,0)</f>
        <v>DF</v>
      </c>
      <c r="T5" s="7" t="str">
        <f>VLOOKUP(LARGE(H$5:H$31,$N5),CHOOSE({1,2},H$5:H$31,$B$5:$B$31),2,0)</f>
        <v>DF</v>
      </c>
      <c r="U5" s="7" t="str">
        <f>VLOOKUP(LARGE(I$5:I$31,$N5),CHOOSE({1,2},I$5:I$31,$B$5:$B$31),2,0)</f>
        <v>DF</v>
      </c>
      <c r="V5" s="7" t="str">
        <f>VLOOKUP(LARGE(J$5:J$31,$N5),CHOOSE({1,2},J$5:J$31,$B$5:$B$31),2,0)</f>
        <v>DF</v>
      </c>
      <c r="W5" s="7" t="str">
        <f>VLOOKUP(LARGE(K$5:K$31,$N5),CHOOSE({1,2},K$5:K$31,$B$5:$B$31),2,0)</f>
        <v>DF</v>
      </c>
      <c r="X5" s="7" t="str">
        <f>VLOOKUP(LARGE(L$5:L$31,$N5),CHOOSE({1,2},L$5:L$31,$B$5:$B$31),2,0)</f>
        <v>DF</v>
      </c>
      <c r="Z5" s="21" t="s">
        <v>61</v>
      </c>
      <c r="AA5" s="21">
        <f>_xlfn.RANK.EQ(C5,C$5:C$31,0)</f>
        <v>13</v>
      </c>
      <c r="AB5" s="21">
        <f t="shared" ref="AB5:AJ5" si="0">_xlfn.RANK.EQ(D5,D$5:D$31,0)</f>
        <v>13</v>
      </c>
      <c r="AC5" s="21">
        <f t="shared" si="0"/>
        <v>13</v>
      </c>
      <c r="AD5" s="21">
        <f t="shared" si="0"/>
        <v>14</v>
      </c>
      <c r="AE5" s="21">
        <f t="shared" si="0"/>
        <v>14</v>
      </c>
      <c r="AF5" s="21">
        <f t="shared" si="0"/>
        <v>13</v>
      </c>
      <c r="AG5" s="21">
        <f t="shared" si="0"/>
        <v>13</v>
      </c>
      <c r="AH5" s="21">
        <f t="shared" si="0"/>
        <v>12</v>
      </c>
      <c r="AI5" s="21">
        <f t="shared" si="0"/>
        <v>12</v>
      </c>
      <c r="AJ5" s="21">
        <f t="shared" si="0"/>
        <v>12</v>
      </c>
      <c r="AL5" s="21"/>
      <c r="AM5" s="21"/>
      <c r="AN5" s="21"/>
      <c r="AO5" s="21"/>
      <c r="AP5" s="21"/>
      <c r="AQ5" s="21"/>
      <c r="AR5" s="21"/>
      <c r="AS5" s="21"/>
      <c r="AT5" s="21"/>
    </row>
    <row r="6" spans="1:46" x14ac:dyDescent="0.25">
      <c r="A6" t="s">
        <v>4</v>
      </c>
      <c r="B6" s="21" t="s">
        <v>62</v>
      </c>
      <c r="C6" s="27">
        <f>SUMIF('07'!$A$4:$A$36,'T3'!$A6,'07'!B$4:B$36)</f>
        <v>11384.327529185884</v>
      </c>
      <c r="D6" s="27">
        <f>SUMIF('07'!$A$4:$A$36,'T3'!$A6,'07'!C$4:C$36)</f>
        <v>11990.355871924699</v>
      </c>
      <c r="E6" s="27">
        <f>SUMIF('07'!$A$4:$A$36,'T3'!$A6,'07'!D$4:D$36)</f>
        <v>13360.716600283769</v>
      </c>
      <c r="F6" s="27">
        <f>SUMIF('07'!$A$4:$A$36,'T3'!$A6,'07'!E$4:E$36)</f>
        <v>14777.175686172326</v>
      </c>
      <c r="G6" s="27">
        <f>SUMIF('07'!$A$4:$A$36,'T3'!$A6,'07'!F$4:F$36)</f>
        <v>17034.148330112457</v>
      </c>
      <c r="H6" s="27">
        <f>SUMIF('07'!$A$4:$A$36,'T3'!$A6,'07'!G$4:G$36)</f>
        <v>16954.052764408851</v>
      </c>
      <c r="I6" s="27">
        <f>SUMIF('07'!$A$4:$A$36,'T3'!$A6,'07'!H$4:H$36)</f>
        <v>16841.507185141319</v>
      </c>
      <c r="J6" s="27">
        <f>SUMIF('07'!$A$4:$A$36,'T3'!$A6,'07'!I$4:I$36)</f>
        <v>17204.211322460094</v>
      </c>
      <c r="K6" s="27">
        <f>SUMIF('07'!$A$4:$A$36,'T3'!$A6,'07'!J$4:J$36)</f>
        <v>17636.880111054386</v>
      </c>
      <c r="L6" s="27">
        <f>SUMIF('07'!$A$4:$A$36,'T3'!$A6,'07'!K$4:K$36)</f>
        <v>17722.413717296</v>
      </c>
      <c r="N6" s="10">
        <v>2</v>
      </c>
      <c r="O6" s="7" t="str">
        <f>VLOOKUP(LARGE(C$5:C$31,$N6),CHOOSE({1,2},C$5:C$31,$B$5:$B$31),2,0)</f>
        <v>SP</v>
      </c>
      <c r="P6" s="7" t="str">
        <f>VLOOKUP(LARGE(D$5:D$31,$N6),CHOOSE({1,2},D$5:D$31,$B$5:$B$31),2,0)</f>
        <v>SP</v>
      </c>
      <c r="Q6" s="7" t="str">
        <f>VLOOKUP(LARGE(E$5:E$31,$N6),CHOOSE({1,2},E$5:E$31,$B$5:$B$31),2,0)</f>
        <v>SP</v>
      </c>
      <c r="R6" s="7" t="str">
        <f>VLOOKUP(LARGE(F$5:F$31,$N6),CHOOSE({1,2},F$5:F$31,$B$5:$B$31),2,0)</f>
        <v>SP</v>
      </c>
      <c r="S6" s="7" t="str">
        <f>VLOOKUP(LARGE(G$5:G$31,$N6),CHOOSE({1,2},G$5:G$31,$B$5:$B$31),2,0)</f>
        <v>SP</v>
      </c>
      <c r="T6" s="7" t="str">
        <f>VLOOKUP(LARGE(H$5:H$31,$N6),CHOOSE({1,2},H$5:H$31,$B$5:$B$31),2,0)</f>
        <v>SP</v>
      </c>
      <c r="U6" s="7" t="str">
        <f>VLOOKUP(LARGE(I$5:I$31,$N6),CHOOSE({1,2},I$5:I$31,$B$5:$B$31),2,0)</f>
        <v>SP</v>
      </c>
      <c r="V6" s="7" t="str">
        <f>VLOOKUP(LARGE(J$5:J$31,$N6),CHOOSE({1,2},J$5:J$31,$B$5:$B$31),2,0)</f>
        <v>SP</v>
      </c>
      <c r="W6" s="7" t="str">
        <f>VLOOKUP(LARGE(K$5:K$31,$N6),CHOOSE({1,2},K$5:K$31,$B$5:$B$31),2,0)</f>
        <v>SP</v>
      </c>
      <c r="X6" s="7" t="str">
        <f>VLOOKUP(LARGE(L$5:L$31,$N6),CHOOSE({1,2},L$5:L$31,$B$5:$B$31),2,0)</f>
        <v>SP</v>
      </c>
      <c r="Z6" s="21" t="s">
        <v>62</v>
      </c>
      <c r="AA6" s="21">
        <f t="shared" ref="AA6:AA31" si="1">_xlfn.RANK.EQ(C6,C$5:C$31,0)</f>
        <v>19</v>
      </c>
      <c r="AB6" s="21">
        <f t="shared" ref="AB6:AB31" si="2">_xlfn.RANK.EQ(D6,D$5:D$31,0)</f>
        <v>21</v>
      </c>
      <c r="AC6" s="21">
        <f t="shared" ref="AC6:AC31" si="3">_xlfn.RANK.EQ(E6,E$5:E$31,0)</f>
        <v>21</v>
      </c>
      <c r="AD6" s="21">
        <f t="shared" ref="AD6:AD31" si="4">_xlfn.RANK.EQ(F6,F$5:F$31,0)</f>
        <v>21</v>
      </c>
      <c r="AE6" s="21">
        <f t="shared" ref="AE6:AE31" si="5">_xlfn.RANK.EQ(G6,G$5:G$31,0)</f>
        <v>17</v>
      </c>
      <c r="AF6" s="21">
        <f t="shared" ref="AF6:AF31" si="6">_xlfn.RANK.EQ(H6,H$5:H$31,0)</f>
        <v>18</v>
      </c>
      <c r="AG6" s="21">
        <f t="shared" ref="AG6:AG31" si="7">_xlfn.RANK.EQ(I6,I$5:I$31,0)</f>
        <v>21</v>
      </c>
      <c r="AH6" s="21">
        <f t="shared" ref="AH6:AH31" si="8">_xlfn.RANK.EQ(J6,J$5:J$31,0)</f>
        <v>22</v>
      </c>
      <c r="AI6" s="21">
        <f t="shared" ref="AI6:AI31" si="9">_xlfn.RANK.EQ(K6,K$5:K$31,0)</f>
        <v>22</v>
      </c>
      <c r="AJ6" s="21">
        <f t="shared" ref="AJ6:AJ31" si="10">_xlfn.RANK.EQ(L6,L$5:L$31,0)</f>
        <v>23</v>
      </c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x14ac:dyDescent="0.25">
      <c r="A7" t="s">
        <v>5</v>
      </c>
      <c r="B7" s="21" t="s">
        <v>63</v>
      </c>
      <c r="C7" s="27">
        <f>SUMIF('07'!$A$4:$A$36,'T3'!$A7,'07'!B$4:B$36)</f>
        <v>17488.717170271746</v>
      </c>
      <c r="D7" s="27">
        <f>SUMIF('07'!$A$4:$A$36,'T3'!$A7,'07'!C$4:C$36)</f>
        <v>19990.577973146665</v>
      </c>
      <c r="E7" s="27">
        <f>SUMIF('07'!$A$4:$A$36,'T3'!$A7,'07'!D$4:D$36)</f>
        <v>20117.795166911081</v>
      </c>
      <c r="F7" s="27">
        <f>SUMIF('07'!$A$4:$A$36,'T3'!$A7,'07'!E$4:E$36)</f>
        <v>21810.124988735257</v>
      </c>
      <c r="G7" s="27">
        <f>SUMIF('07'!$A$4:$A$36,'T3'!$A7,'07'!F$4:F$36)</f>
        <v>22373.359247137818</v>
      </c>
      <c r="H7" s="27">
        <f>SUMIF('07'!$A$4:$A$36,'T3'!$A7,'07'!G$4:G$36)</f>
        <v>21980.903669535281</v>
      </c>
      <c r="I7" s="27">
        <f>SUMIF('07'!$A$4:$A$36,'T3'!$A7,'07'!H$4:H$36)</f>
        <v>22250.6725298944</v>
      </c>
      <c r="J7" s="27">
        <f>SUMIF('07'!$A$4:$A$36,'T3'!$A7,'07'!I$4:I$36)</f>
        <v>22945.139700834636</v>
      </c>
      <c r="K7" s="27">
        <f>SUMIF('07'!$A$4:$A$36,'T3'!$A7,'07'!J$4:J$36)</f>
        <v>24532.903299954629</v>
      </c>
      <c r="L7" s="27">
        <f>SUMIF('07'!$A$4:$A$36,'T3'!$A7,'07'!K$4:K$36)</f>
        <v>26101.715317648745</v>
      </c>
      <c r="N7" s="10">
        <v>3</v>
      </c>
      <c r="O7" s="7" t="str">
        <f>VLOOKUP(LARGE(C$5:C$31,$N7),CHOOSE({1,2},C$5:C$31,$B$5:$B$31),2,0)</f>
        <v>RJ</v>
      </c>
      <c r="P7" s="7" t="str">
        <f>VLOOKUP(LARGE(D$5:D$31,$N7),CHOOSE({1,2},D$5:D$31,$B$5:$B$31),2,0)</f>
        <v>RJ</v>
      </c>
      <c r="Q7" s="7" t="str">
        <f>VLOOKUP(LARGE(E$5:E$31,$N7),CHOOSE({1,2},E$5:E$31,$B$5:$B$31),2,0)</f>
        <v>RJ</v>
      </c>
      <c r="R7" s="7" t="str">
        <f>VLOOKUP(LARGE(F$5:F$31,$N7),CHOOSE({1,2},F$5:F$31,$B$5:$B$31),2,0)</f>
        <v>RJ</v>
      </c>
      <c r="S7" s="7" t="str">
        <f>VLOOKUP(LARGE(G$5:G$31,$N7),CHOOSE({1,2},G$5:G$31,$B$5:$B$31),2,0)</f>
        <v>RJ</v>
      </c>
      <c r="T7" s="7" t="str">
        <f>VLOOKUP(LARGE(H$5:H$31,$N7),CHOOSE({1,2},H$5:H$31,$B$5:$B$31),2,0)</f>
        <v>RJ</v>
      </c>
      <c r="U7" s="7" t="str">
        <f>VLOOKUP(LARGE(I$5:I$31,$N7),CHOOSE({1,2},I$5:I$31,$B$5:$B$31),2,0)</f>
        <v>RJ</v>
      </c>
      <c r="V7" s="7" t="str">
        <f>VLOOKUP(LARGE(J$5:J$31,$N7),CHOOSE({1,2},J$5:J$31,$B$5:$B$31),2,0)</f>
        <v>RJ</v>
      </c>
      <c r="W7" s="7" t="str">
        <f>VLOOKUP(LARGE(K$5:K$31,$N7),CHOOSE({1,2},K$5:K$31,$B$5:$B$31),2,0)</f>
        <v>RJ</v>
      </c>
      <c r="X7" s="7" t="str">
        <f>VLOOKUP(LARGE(L$5:L$31,$N7),CHOOSE({1,2},L$5:L$31,$B$5:$B$31),2,0)</f>
        <v>RJ</v>
      </c>
      <c r="Z7" s="21" t="s">
        <v>63</v>
      </c>
      <c r="AA7" s="21">
        <f t="shared" si="1"/>
        <v>12</v>
      </c>
      <c r="AB7" s="21">
        <f t="shared" si="2"/>
        <v>11</v>
      </c>
      <c r="AC7" s="21">
        <f t="shared" si="3"/>
        <v>12</v>
      </c>
      <c r="AD7" s="21">
        <f t="shared" si="4"/>
        <v>12</v>
      </c>
      <c r="AE7" s="21">
        <f t="shared" si="5"/>
        <v>12</v>
      </c>
      <c r="AF7" s="21">
        <f t="shared" si="6"/>
        <v>12</v>
      </c>
      <c r="AG7" s="21">
        <f t="shared" si="7"/>
        <v>12</v>
      </c>
      <c r="AH7" s="21">
        <f t="shared" si="8"/>
        <v>14</v>
      </c>
      <c r="AI7" s="21">
        <f t="shared" si="9"/>
        <v>13</v>
      </c>
      <c r="AJ7" s="21">
        <f t="shared" si="10"/>
        <v>13</v>
      </c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46" x14ac:dyDescent="0.25">
      <c r="A8" t="s">
        <v>6</v>
      </c>
      <c r="B8" s="21" t="s">
        <v>74</v>
      </c>
      <c r="C8" s="27">
        <f>SUMIF('07'!$A$4:$A$36,'T3'!$A8,'07'!B$4:B$36)</f>
        <v>14713.548782862728</v>
      </c>
      <c r="D8" s="27">
        <f>SUMIF('07'!$A$4:$A$36,'T3'!$A8,'07'!C$4:C$36)</f>
        <v>15871.957378067631</v>
      </c>
      <c r="E8" s="27">
        <f>SUMIF('07'!$A$4:$A$36,'T3'!$A8,'07'!D$4:D$36)</f>
        <v>16424.010519312367</v>
      </c>
      <c r="F8" s="27">
        <f>SUMIF('07'!$A$4:$A$36,'T3'!$A8,'07'!E$4:E$36)</f>
        <v>18461.877095613705</v>
      </c>
      <c r="G8" s="27">
        <f>SUMIF('07'!$A$4:$A$36,'T3'!$A8,'07'!F$4:F$36)</f>
        <v>19608.404922302245</v>
      </c>
      <c r="H8" s="27">
        <f>SUMIF('07'!$A$4:$A$36,'T3'!$A8,'07'!G$4:G$36)</f>
        <v>20256.306320410848</v>
      </c>
      <c r="I8" s="27">
        <f>SUMIF('07'!$A$4:$A$36,'T3'!$A8,'07'!H$4:H$36)</f>
        <v>21416.989730775746</v>
      </c>
      <c r="J8" s="27">
        <f>SUMIF('07'!$A$4:$A$36,'T3'!$A8,'07'!I$4:I$36)</f>
        <v>23160.878979898742</v>
      </c>
      <c r="K8" s="27">
        <f>SUMIF('07'!$A$4:$A$36,'T3'!$A8,'07'!J$4:J$36)</f>
        <v>23188.91739291418</v>
      </c>
      <c r="L8" s="27">
        <f>SUMIF('07'!$A$4:$A$36,'T3'!$A8,'07'!K$4:K$36)</f>
        <v>23593.838382390197</v>
      </c>
      <c r="N8" s="10">
        <v>4</v>
      </c>
      <c r="O8" s="7" t="str">
        <f>VLOOKUP(LARGE(C$5:C$31,$N8),CHOOSE({1,2},C$5:C$31,$B$5:$B$31),2,0)</f>
        <v>SC</v>
      </c>
      <c r="P8" s="8" t="str">
        <f>VLOOKUP(LARGE(D$5:D$31,$N8),CHOOSE({1,2},D$5:D$31,$B$5:$B$31),2,0)</f>
        <v>ES</v>
      </c>
      <c r="Q8" s="8" t="str">
        <f>VLOOKUP(LARGE(E$5:E$31,$N8),CHOOSE({1,2},E$5:E$31,$B$5:$B$31),2,0)</f>
        <v>ES</v>
      </c>
      <c r="R8" s="7" t="str">
        <f>VLOOKUP(LARGE(F$5:F$31,$N8),CHOOSE({1,2},F$5:F$31,$B$5:$B$31),2,0)</f>
        <v>SC</v>
      </c>
      <c r="S8" s="7" t="str">
        <f>VLOOKUP(LARGE(G$5:G$31,$N8),CHOOSE({1,2},G$5:G$31,$B$5:$B$31),2,0)</f>
        <v>SC</v>
      </c>
      <c r="T8" s="7" t="str">
        <f>VLOOKUP(LARGE(H$5:H$31,$N8),CHOOSE({1,2},H$5:H$31,$B$5:$B$31),2,0)</f>
        <v>SC</v>
      </c>
      <c r="U8" s="7" t="str">
        <f>VLOOKUP(LARGE(I$5:I$31,$N8),CHOOSE({1,2},I$5:I$31,$B$5:$B$31),2,0)</f>
        <v>MT</v>
      </c>
      <c r="V8" s="7" t="str">
        <f>VLOOKUP(LARGE(J$5:J$31,$N8),CHOOSE({1,2},J$5:J$31,$B$5:$B$31),2,0)</f>
        <v>SC</v>
      </c>
      <c r="W8" s="7" t="str">
        <f>VLOOKUP(LARGE(K$5:K$31,$N8),CHOOSE({1,2},K$5:K$31,$B$5:$B$31),2,0)</f>
        <v>SC</v>
      </c>
      <c r="X8" s="7" t="str">
        <f>VLOOKUP(LARGE(L$5:L$31,$N8),CHOOSE({1,2},L$5:L$31,$B$5:$B$31),2,0)</f>
        <v>SC</v>
      </c>
      <c r="Z8" s="21" t="s">
        <v>74</v>
      </c>
      <c r="AA8" s="21">
        <f t="shared" si="1"/>
        <v>14</v>
      </c>
      <c r="AB8" s="21">
        <f t="shared" si="2"/>
        <v>14</v>
      </c>
      <c r="AC8" s="21">
        <f t="shared" si="3"/>
        <v>14</v>
      </c>
      <c r="AD8" s="21">
        <f t="shared" si="4"/>
        <v>13</v>
      </c>
      <c r="AE8" s="21">
        <f t="shared" si="5"/>
        <v>13</v>
      </c>
      <c r="AF8" s="21">
        <f t="shared" si="6"/>
        <v>14</v>
      </c>
      <c r="AG8" s="21">
        <f t="shared" si="7"/>
        <v>14</v>
      </c>
      <c r="AH8" s="21">
        <f t="shared" si="8"/>
        <v>13</v>
      </c>
      <c r="AI8" s="21">
        <f t="shared" si="9"/>
        <v>14</v>
      </c>
      <c r="AJ8" s="21">
        <f t="shared" si="10"/>
        <v>15</v>
      </c>
      <c r="AK8" s="21"/>
      <c r="AL8" s="21"/>
      <c r="AM8" s="21"/>
      <c r="AN8" s="21"/>
      <c r="AO8" s="21"/>
      <c r="AP8" s="21"/>
      <c r="AQ8" s="21"/>
      <c r="AR8" s="21"/>
      <c r="AS8" s="21"/>
      <c r="AT8" s="21"/>
    </row>
    <row r="9" spans="1:46" x14ac:dyDescent="0.25">
      <c r="A9" t="s">
        <v>7</v>
      </c>
      <c r="B9" s="21" t="s">
        <v>64</v>
      </c>
      <c r="C9" s="27">
        <f>SUMIF('07'!$A$4:$A$36,'T3'!$A9,'07'!B$4:B$36)</f>
        <v>10874.907101536106</v>
      </c>
      <c r="D9" s="27">
        <f>SUMIF('07'!$A$4:$A$36,'T3'!$A9,'07'!C$4:C$36)</f>
        <v>12838.595548836442</v>
      </c>
      <c r="E9" s="27">
        <f>SUMIF('07'!$A$4:$A$36,'T3'!$A9,'07'!D$4:D$36)</f>
        <v>13767.957428388898</v>
      </c>
      <c r="F9" s="27">
        <f>SUMIF('07'!$A$4:$A$36,'T3'!$A9,'07'!E$4:E$36)</f>
        <v>15210.804207910853</v>
      </c>
      <c r="G9" s="27">
        <f>SUMIF('07'!$A$4:$A$36,'T3'!$A9,'07'!F$4:F$36)</f>
        <v>15430.532294358271</v>
      </c>
      <c r="H9" s="27">
        <f>SUMIF('07'!$A$4:$A$36,'T3'!$A9,'07'!G$4:G$36)</f>
        <v>16011.95055229732</v>
      </c>
      <c r="I9" s="27">
        <f>SUMIF('07'!$A$4:$A$36,'T3'!$A9,'07'!H$4:H$36)</f>
        <v>16694.321513975308</v>
      </c>
      <c r="J9" s="27">
        <f>SUMIF('07'!$A$4:$A$36,'T3'!$A9,'07'!I$4:I$36)</f>
        <v>18553.759507404739</v>
      </c>
      <c r="K9" s="27">
        <f>SUMIF('07'!$A$4:$A$36,'T3'!$A9,'07'!J$4:J$36)</f>
        <v>18952.212239820736</v>
      </c>
      <c r="L9" s="27">
        <f>SUMIF('07'!$A$4:$A$36,'T3'!$A9,'07'!K$4:K$36)</f>
        <v>20734.602195860771</v>
      </c>
      <c r="N9" s="10">
        <v>5</v>
      </c>
      <c r="O9" s="8" t="str">
        <f>VLOOKUP(LARGE(C$5:C$31,$N9),CHOOSE({1,2},C$5:C$31,$B$5:$B$31),2,0)</f>
        <v>ES</v>
      </c>
      <c r="P9" s="7" t="str">
        <f>VLOOKUP(LARGE(D$5:D$31,$N9),CHOOSE({1,2},D$5:D$31,$B$5:$B$31),2,0)</f>
        <v>SC</v>
      </c>
      <c r="Q9" s="7" t="str">
        <f>VLOOKUP(LARGE(E$5:E$31,$N9),CHOOSE({1,2},E$5:E$31,$B$5:$B$31),2,0)</f>
        <v>SC</v>
      </c>
      <c r="R9" s="8" t="str">
        <f>VLOOKUP(LARGE(F$5:F$31,$N9),CHOOSE({1,2},F$5:F$31,$B$5:$B$31),2,0)</f>
        <v>ES</v>
      </c>
      <c r="S9" s="8" t="str">
        <f>VLOOKUP(LARGE(G$5:G$31,$N9),CHOOSE({1,2},G$5:G$31,$B$5:$B$31),2,0)</f>
        <v>ES</v>
      </c>
      <c r="T9" s="7" t="str">
        <f>VLOOKUP(LARGE(H$5:H$31,$N9),CHOOSE({1,2},H$5:H$31,$B$5:$B$31),2,0)</f>
        <v>RS</v>
      </c>
      <c r="U9" s="7" t="str">
        <f>VLOOKUP(LARGE(I$5:I$31,$N9),CHOOSE({1,2},I$5:I$31,$B$5:$B$31),2,0)</f>
        <v>SC</v>
      </c>
      <c r="V9" s="7" t="str">
        <f>VLOOKUP(LARGE(J$5:J$31,$N9),CHOOSE({1,2},J$5:J$31,$B$5:$B$31),2,0)</f>
        <v>MT</v>
      </c>
      <c r="W9" s="7" t="str">
        <f>VLOOKUP(LARGE(K$5:K$31,$N9),CHOOSE({1,2},K$5:K$31,$B$5:$B$31),2,0)</f>
        <v>RS</v>
      </c>
      <c r="X9" s="7" t="str">
        <f>VLOOKUP(LARGE(L$5:L$31,$N9),CHOOSE({1,2},L$5:L$31,$B$5:$B$31),2,0)</f>
        <v>RS</v>
      </c>
      <c r="Z9" s="21" t="s">
        <v>64</v>
      </c>
      <c r="AA9" s="21">
        <f t="shared" si="1"/>
        <v>22</v>
      </c>
      <c r="AB9" s="21">
        <f t="shared" si="2"/>
        <v>18</v>
      </c>
      <c r="AC9" s="21">
        <f t="shared" si="3"/>
        <v>20</v>
      </c>
      <c r="AD9" s="21">
        <f t="shared" si="4"/>
        <v>20</v>
      </c>
      <c r="AE9" s="21">
        <f t="shared" si="5"/>
        <v>21</v>
      </c>
      <c r="AF9" s="21">
        <f t="shared" si="6"/>
        <v>22</v>
      </c>
      <c r="AG9" s="21">
        <f t="shared" si="7"/>
        <v>22</v>
      </c>
      <c r="AH9" s="21">
        <f t="shared" si="8"/>
        <v>18</v>
      </c>
      <c r="AI9" s="21">
        <f t="shared" si="9"/>
        <v>20</v>
      </c>
      <c r="AJ9" s="21">
        <f t="shared" si="10"/>
        <v>16</v>
      </c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x14ac:dyDescent="0.25">
      <c r="A10" t="s">
        <v>8</v>
      </c>
      <c r="B10" s="21" t="s">
        <v>75</v>
      </c>
      <c r="C10" s="27">
        <f>SUMIF('07'!$A$4:$A$36,'T3'!$A10,'07'!B$4:B$36)</f>
        <v>12319.322360059461</v>
      </c>
      <c r="D10" s="27">
        <f>SUMIF('07'!$A$4:$A$36,'T3'!$A10,'07'!C$4:C$36)</f>
        <v>13749.969738552831</v>
      </c>
      <c r="E10" s="27">
        <f>SUMIF('07'!$A$4:$A$36,'T3'!$A10,'07'!D$4:D$36)</f>
        <v>15933.060315621184</v>
      </c>
      <c r="F10" s="27">
        <f>SUMIF('07'!$A$4:$A$36,'T3'!$A10,'07'!E$4:E$36)</f>
        <v>17365.381877582025</v>
      </c>
      <c r="G10" s="27">
        <f>SUMIF('07'!$A$4:$A$36,'T3'!$A10,'07'!F$4:F$36)</f>
        <v>17845.344848786342</v>
      </c>
      <c r="H10" s="27">
        <f>SUMIF('07'!$A$4:$A$36,'T3'!$A10,'07'!G$4:G$36)</f>
        <v>18079.65690189079</v>
      </c>
      <c r="I10" s="27">
        <f>SUMIF('07'!$A$4:$A$36,'T3'!$A10,'07'!H$4:H$36)</f>
        <v>18333.41013522468</v>
      </c>
      <c r="J10" s="27">
        <f>SUMIF('07'!$A$4:$A$36,'T3'!$A10,'07'!I$4:I$36)</f>
        <v>19407.648685771124</v>
      </c>
      <c r="K10" s="27">
        <f>SUMIF('07'!$A$4:$A$36,'T3'!$A10,'07'!J$4:J$36)</f>
        <v>20247.532431506024</v>
      </c>
      <c r="L10" s="27">
        <f>SUMIF('07'!$A$4:$A$36,'T3'!$A10,'07'!K$4:K$36)</f>
        <v>20688.210640577003</v>
      </c>
      <c r="N10" s="10">
        <v>6</v>
      </c>
      <c r="O10" s="7" t="str">
        <f>VLOOKUP(LARGE(C$5:C$31,$N10),CHOOSE({1,2},C$5:C$31,$B$5:$B$31),2,0)</f>
        <v>RS</v>
      </c>
      <c r="P10" s="7" t="str">
        <f>VLOOKUP(LARGE(D$5:D$31,$N10),CHOOSE({1,2},D$5:D$31,$B$5:$B$31),2,0)</f>
        <v>RS</v>
      </c>
      <c r="Q10" s="7" t="str">
        <f>VLOOKUP(LARGE(E$5:E$31,$N10),CHOOSE({1,2},E$5:E$31,$B$5:$B$31),2,0)</f>
        <v>PR</v>
      </c>
      <c r="R10" s="7" t="str">
        <f>VLOOKUP(LARGE(F$5:F$31,$N10),CHOOSE({1,2},F$5:F$31,$B$5:$B$31),2,0)</f>
        <v>PR</v>
      </c>
      <c r="S10" s="7" t="str">
        <f>VLOOKUP(LARGE(G$5:G$31,$N10),CHOOSE({1,2},G$5:G$31,$B$5:$B$31),2,0)</f>
        <v>RS</v>
      </c>
      <c r="T10" s="7" t="str">
        <f>VLOOKUP(LARGE(H$5:H$31,$N10),CHOOSE({1,2},H$5:H$31,$B$5:$B$31),2,0)</f>
        <v>PR</v>
      </c>
      <c r="U10" s="7" t="str">
        <f>VLOOKUP(LARGE(I$5:I$31,$N10),CHOOSE({1,2},I$5:I$31,$B$5:$B$31),2,0)</f>
        <v>RS</v>
      </c>
      <c r="V10" s="7" t="str">
        <f>VLOOKUP(LARGE(J$5:J$31,$N10),CHOOSE({1,2},J$5:J$31,$B$5:$B$31),2,0)</f>
        <v>RS</v>
      </c>
      <c r="W10" s="7" t="str">
        <f>VLOOKUP(LARGE(K$5:K$31,$N10),CHOOSE({1,2},K$5:K$31,$B$5:$B$31),2,0)</f>
        <v>MT</v>
      </c>
      <c r="X10" s="7" t="str">
        <f>VLOOKUP(LARGE(L$5:L$31,$N10),CHOOSE({1,2},L$5:L$31,$B$5:$B$31),2,0)</f>
        <v>PR</v>
      </c>
      <c r="Z10" s="21" t="s">
        <v>75</v>
      </c>
      <c r="AA10" s="21">
        <f t="shared" si="1"/>
        <v>16</v>
      </c>
      <c r="AB10" s="21">
        <f t="shared" si="2"/>
        <v>16</v>
      </c>
      <c r="AC10" s="21">
        <f t="shared" si="3"/>
        <v>15</v>
      </c>
      <c r="AD10" s="21">
        <f t="shared" si="4"/>
        <v>15</v>
      </c>
      <c r="AE10" s="21">
        <f t="shared" si="5"/>
        <v>15</v>
      </c>
      <c r="AF10" s="21">
        <f t="shared" si="6"/>
        <v>16</v>
      </c>
      <c r="AG10" s="21">
        <f t="shared" si="7"/>
        <v>16</v>
      </c>
      <c r="AH10" s="21">
        <f t="shared" si="8"/>
        <v>16</v>
      </c>
      <c r="AI10" s="21">
        <f t="shared" si="9"/>
        <v>16</v>
      </c>
      <c r="AJ10" s="21">
        <f t="shared" si="10"/>
        <v>18</v>
      </c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x14ac:dyDescent="0.25">
      <c r="A11" t="s">
        <v>9</v>
      </c>
      <c r="B11" s="21" t="s">
        <v>65</v>
      </c>
      <c r="C11" s="27">
        <f>SUMIF('07'!$A$4:$A$36,'T3'!$A11,'07'!B$4:B$36)</f>
        <v>11857.877419908802</v>
      </c>
      <c r="D11" s="27">
        <f>SUMIF('07'!$A$4:$A$36,'T3'!$A11,'07'!C$4:C$36)</f>
        <v>13095.718819319034</v>
      </c>
      <c r="E11" s="27">
        <f>SUMIF('07'!$A$4:$A$36,'T3'!$A11,'07'!D$4:D$36)</f>
        <v>14590.193605715122</v>
      </c>
      <c r="F11" s="27">
        <f>SUMIF('07'!$A$4:$A$36,'T3'!$A11,'07'!E$4:E$36)</f>
        <v>16098.79310905642</v>
      </c>
      <c r="G11" s="27">
        <f>SUMIF('07'!$A$4:$A$36,'T3'!$A11,'07'!F$4:F$36)</f>
        <v>17495.939984557739</v>
      </c>
      <c r="H11" s="27">
        <f>SUMIF('07'!$A$4:$A$36,'T3'!$A11,'07'!G$4:G$36)</f>
        <v>19094.313474551273</v>
      </c>
      <c r="I11" s="27">
        <f>SUMIF('07'!$A$4:$A$36,'T3'!$A11,'07'!H$4:H$36)</f>
        <v>20604.589330943563</v>
      </c>
      <c r="J11" s="27">
        <f>SUMIF('07'!$A$4:$A$36,'T3'!$A11,'07'!I$4:I$36)</f>
        <v>22002.49258283322</v>
      </c>
      <c r="K11" s="27">
        <f>SUMIF('07'!$A$4:$A$36,'T3'!$A11,'07'!J$4:J$36)</f>
        <v>22933.074855804312</v>
      </c>
      <c r="L11" s="27">
        <f>SUMIF('07'!$A$4:$A$36,'T3'!$A11,'07'!K$4:K$36)</f>
        <v>25021.801741409581</v>
      </c>
      <c r="N11" s="10">
        <v>7</v>
      </c>
      <c r="O11" s="7" t="str">
        <f>VLOOKUP(LARGE(C$5:C$31,$N11),CHOOSE({1,2},C$5:C$31,$B$5:$B$31),2,0)</f>
        <v>PR</v>
      </c>
      <c r="P11" s="7" t="str">
        <f>VLOOKUP(LARGE(D$5:D$31,$N11),CHOOSE({1,2},D$5:D$31,$B$5:$B$31),2,0)</f>
        <v>PR</v>
      </c>
      <c r="Q11" s="7" t="str">
        <f>VLOOKUP(LARGE(E$5:E$31,$N11),CHOOSE({1,2},E$5:E$31,$B$5:$B$31),2,0)</f>
        <v>RS</v>
      </c>
      <c r="R11" s="7" t="str">
        <f>VLOOKUP(LARGE(F$5:F$31,$N11),CHOOSE({1,2},F$5:F$31,$B$5:$B$31),2,0)</f>
        <v>RS</v>
      </c>
      <c r="S11" s="7" t="str">
        <f>VLOOKUP(LARGE(G$5:G$31,$N11),CHOOSE({1,2},G$5:G$31,$B$5:$B$31),2,0)</f>
        <v>PR</v>
      </c>
      <c r="T11" s="7" t="str">
        <f>VLOOKUP(LARGE(H$5:H$31,$N11),CHOOSE({1,2},H$5:H$31,$B$5:$B$31),2,0)</f>
        <v>MT</v>
      </c>
      <c r="U11" s="7" t="str">
        <f>VLOOKUP(LARGE(I$5:I$31,$N11),CHOOSE({1,2},I$5:I$31,$B$5:$B$31),2,0)</f>
        <v>PR</v>
      </c>
      <c r="V11" s="7" t="str">
        <f>VLOOKUP(LARGE(J$5:J$31,$N11),CHOOSE({1,2},J$5:J$31,$B$5:$B$31),2,0)</f>
        <v>PR</v>
      </c>
      <c r="W11" s="7" t="str">
        <f>VLOOKUP(LARGE(K$5:K$31,$N11),CHOOSE({1,2},K$5:K$31,$B$5:$B$31),2,0)</f>
        <v>MS</v>
      </c>
      <c r="X11" s="7" t="str">
        <f>VLOOKUP(LARGE(L$5:L$31,$N11),CHOOSE({1,2},L$5:L$31,$B$5:$B$31),2,0)</f>
        <v>MT</v>
      </c>
      <c r="Z11" s="21" t="s">
        <v>65</v>
      </c>
      <c r="AA11" s="21">
        <f t="shared" si="1"/>
        <v>17</v>
      </c>
      <c r="AB11" s="21">
        <f t="shared" si="2"/>
        <v>17</v>
      </c>
      <c r="AC11" s="21">
        <f t="shared" si="3"/>
        <v>17</v>
      </c>
      <c r="AD11" s="21">
        <f t="shared" si="4"/>
        <v>16</v>
      </c>
      <c r="AE11" s="21">
        <f t="shared" si="5"/>
        <v>16</v>
      </c>
      <c r="AF11" s="21">
        <f t="shared" si="6"/>
        <v>15</v>
      </c>
      <c r="AG11" s="21">
        <f t="shared" si="7"/>
        <v>15</v>
      </c>
      <c r="AH11" s="21">
        <f t="shared" si="8"/>
        <v>15</v>
      </c>
      <c r="AI11" s="21">
        <f t="shared" si="9"/>
        <v>15</v>
      </c>
      <c r="AJ11" s="21">
        <f t="shared" si="10"/>
        <v>14</v>
      </c>
      <c r="AK11" s="21"/>
      <c r="AL11" s="21"/>
      <c r="AM11" s="21">
        <v>27.88</v>
      </c>
      <c r="AN11" s="21"/>
      <c r="AO11" s="21"/>
      <c r="AP11" s="21"/>
      <c r="AQ11" s="21"/>
      <c r="AR11" s="21"/>
      <c r="AS11" s="21"/>
      <c r="AT11" s="21"/>
    </row>
    <row r="12" spans="1:46" x14ac:dyDescent="0.25">
      <c r="A12" t="s">
        <v>11</v>
      </c>
      <c r="B12" s="21" t="s">
        <v>66</v>
      </c>
      <c r="C12" s="27">
        <f>SUMIF('07'!$A$4:$A$36,'T3'!$A12,'07'!B$4:B$36)</f>
        <v>7048.9905079742221</v>
      </c>
      <c r="D12" s="27">
        <f>SUMIF('07'!$A$4:$A$36,'T3'!$A12,'07'!C$4:C$36)</f>
        <v>7846.1346003526787</v>
      </c>
      <c r="E12" s="27">
        <f>SUMIF('07'!$A$4:$A$36,'T3'!$A12,'07'!D$4:D$36)</f>
        <v>9009.1271438419171</v>
      </c>
      <c r="F12" s="27">
        <f>SUMIF('07'!$A$4:$A$36,'T3'!$A12,'07'!E$4:E$36)</f>
        <v>9963.4744680144267</v>
      </c>
      <c r="G12" s="27">
        <f>SUMIF('07'!$A$4:$A$36,'T3'!$A12,'07'!F$4:F$36)</f>
        <v>11216.366770443135</v>
      </c>
      <c r="H12" s="27">
        <f>SUMIF('07'!$A$4:$A$36,'T3'!$A12,'07'!G$4:G$36)</f>
        <v>11366.346256150617</v>
      </c>
      <c r="I12" s="27">
        <f>SUMIF('07'!$A$4:$A$36,'T3'!$A12,'07'!H$4:H$36)</f>
        <v>12267.701538580064</v>
      </c>
      <c r="J12" s="27">
        <f>SUMIF('07'!$A$4:$A$36,'T3'!$A12,'07'!I$4:I$36)</f>
        <v>12791.404010139153</v>
      </c>
      <c r="K12" s="27">
        <f>SUMIF('07'!$A$4:$A$36,'T3'!$A12,'07'!J$4:J$36)</f>
        <v>13955.753814577196</v>
      </c>
      <c r="L12" s="27">
        <f>SUMIF('07'!$A$4:$A$36,'T3'!$A12,'07'!K$4:K$36)</f>
        <v>13757.943155908966</v>
      </c>
      <c r="N12" s="10">
        <v>8</v>
      </c>
      <c r="O12" s="75" t="str">
        <f>VLOOKUP(LARGE(C$5:C$31,$N12),CHOOSE({1,2},C$5:C$31,$B$5:$B$31),2,0)</f>
        <v>MS</v>
      </c>
      <c r="P12" s="75" t="str">
        <f>VLOOKUP(LARGE(D$5:D$31,$N12),CHOOSE({1,2},D$5:D$31,$B$5:$B$31),2,0)</f>
        <v>MT</v>
      </c>
      <c r="Q12" s="75" t="str">
        <f>VLOOKUP(LARGE(E$5:E$31,$N12),CHOOSE({1,2},E$5:E$31,$B$5:$B$31),2,0)</f>
        <v>MT</v>
      </c>
      <c r="R12" s="75" t="str">
        <f>VLOOKUP(LARGE(F$5:F$31,$N12),CHOOSE({1,2},F$5:F$31,$B$5:$B$31),2,0)</f>
        <v>MT</v>
      </c>
      <c r="S12" s="75" t="str">
        <f>VLOOKUP(LARGE(G$5:G$31,$N12),CHOOSE({1,2},G$5:G$31,$B$5:$B$31),2,0)</f>
        <v>MT</v>
      </c>
      <c r="T12" s="7" t="str">
        <f>VLOOKUP(LARGE(H$5:H$31,$N12),CHOOSE({1,2},H$5:H$31,$B$5:$B$31),2,0)</f>
        <v>MS</v>
      </c>
      <c r="U12" s="75" t="str">
        <f>VLOOKUP(LARGE(I$5:I$31,$N12),CHOOSE({1,2},I$5:I$31,$B$5:$B$31),2,0)</f>
        <v>MS</v>
      </c>
      <c r="V12" s="75" t="str">
        <f>VLOOKUP(LARGE(J$5:J$31,$N12),CHOOSE({1,2},J$5:J$31,$B$5:$B$31),2,0)</f>
        <v>MS</v>
      </c>
      <c r="W12" s="75" t="str">
        <f>VLOOKUP(LARGE(K$5:K$31,$N12),CHOOSE({1,2},K$5:K$31,$B$5:$B$31),2,0)</f>
        <v>PR</v>
      </c>
      <c r="X12" s="75" t="str">
        <f>VLOOKUP(LARGE(L$5:L$31,$N12),CHOOSE({1,2},L$5:L$31,$B$5:$B$31),2,0)</f>
        <v>MS</v>
      </c>
      <c r="Z12" s="21" t="s">
        <v>66</v>
      </c>
      <c r="AA12" s="21">
        <f t="shared" si="1"/>
        <v>27</v>
      </c>
      <c r="AB12" s="21">
        <f t="shared" si="2"/>
        <v>27</v>
      </c>
      <c r="AC12" s="21">
        <f t="shared" si="3"/>
        <v>27</v>
      </c>
      <c r="AD12" s="21">
        <f t="shared" si="4"/>
        <v>26</v>
      </c>
      <c r="AE12" s="21">
        <f t="shared" si="5"/>
        <v>27</v>
      </c>
      <c r="AF12" s="21">
        <f t="shared" si="6"/>
        <v>27</v>
      </c>
      <c r="AG12" s="21">
        <f t="shared" si="7"/>
        <v>27</v>
      </c>
      <c r="AH12" s="21">
        <f t="shared" si="8"/>
        <v>27</v>
      </c>
      <c r="AI12" s="21">
        <f t="shared" si="9"/>
        <v>27</v>
      </c>
      <c r="AJ12" s="21">
        <f t="shared" si="10"/>
        <v>27</v>
      </c>
      <c r="AK12" s="21"/>
      <c r="AL12" s="21"/>
      <c r="AM12" s="21">
        <f>AM11/2</f>
        <v>13.94</v>
      </c>
      <c r="AN12" s="21"/>
      <c r="AO12" s="21"/>
      <c r="AP12" s="21"/>
      <c r="AQ12" s="21"/>
      <c r="AR12" s="21"/>
      <c r="AS12" s="21"/>
      <c r="AT12" s="21"/>
    </row>
    <row r="13" spans="1:46" x14ac:dyDescent="0.25">
      <c r="A13" t="s">
        <v>12</v>
      </c>
      <c r="B13" s="21" t="s">
        <v>67</v>
      </c>
      <c r="C13" s="27">
        <f>SUMIF('07'!$A$4:$A$36,'T3'!$A13,'07'!B$4:B$36)</f>
        <v>7139.8018704705837</v>
      </c>
      <c r="D13" s="27">
        <f>SUMIF('07'!$A$4:$A$36,'T3'!$A13,'07'!C$4:C$36)</f>
        <v>8260.7174775664153</v>
      </c>
      <c r="E13" s="27">
        <f>SUMIF('07'!$A$4:$A$36,'T3'!$A13,'07'!D$4:D$36)</f>
        <v>9060.4137703609904</v>
      </c>
      <c r="F13" s="27">
        <f>SUMIF('07'!$A$4:$A$36,'T3'!$A13,'07'!E$4:E$36)</f>
        <v>9824.7368422417912</v>
      </c>
      <c r="G13" s="27">
        <f>SUMIF('07'!$A$4:$A$36,'T3'!$A13,'07'!F$4:F$36)</f>
        <v>11808.083417073654</v>
      </c>
      <c r="H13" s="27">
        <f>SUMIF('07'!$A$4:$A$36,'T3'!$A13,'07'!G$4:G$36)</f>
        <v>12218.896259856177</v>
      </c>
      <c r="I13" s="27">
        <f>SUMIF('07'!$A$4:$A$36,'T3'!$A13,'07'!H$4:H$36)</f>
        <v>12893.716022616689</v>
      </c>
      <c r="J13" s="27">
        <f>SUMIF('07'!$A$4:$A$36,'T3'!$A13,'07'!I$4:I$36)</f>
        <v>14091.928983622291</v>
      </c>
      <c r="K13" s="27">
        <f>SUMIF('07'!$A$4:$A$36,'T3'!$A13,'07'!J$4:J$36)</f>
        <v>15432.053654842526</v>
      </c>
      <c r="L13" s="27">
        <f>SUMIF('07'!$A$4:$A$36,'T3'!$A13,'07'!K$4:K$36)</f>
        <v>16124.99978824794</v>
      </c>
      <c r="N13" s="10">
        <v>9</v>
      </c>
      <c r="O13" s="75" t="str">
        <f>VLOOKUP(LARGE(C$5:C$31,$N13),CHOOSE({1,2},C$5:C$31,$B$5:$B$31),2,0)</f>
        <v>MT</v>
      </c>
      <c r="P13" s="75" t="str">
        <f>VLOOKUP(LARGE(D$5:D$31,$N13),CHOOSE({1,2},D$5:D$31,$B$5:$B$31),2,0)</f>
        <v>MS</v>
      </c>
      <c r="Q13" s="75" t="str">
        <f>VLOOKUP(LARGE(E$5:E$31,$N13),CHOOSE({1,2},E$5:E$31,$B$5:$B$31),2,0)</f>
        <v>MS</v>
      </c>
      <c r="R13" s="75" t="str">
        <f>VLOOKUP(LARGE(F$5:F$31,$N13),CHOOSE({1,2},F$5:F$31,$B$5:$B$31),2,0)</f>
        <v>MS</v>
      </c>
      <c r="S13" s="75" t="str">
        <f>VLOOKUP(LARGE(G$5:G$31,$N13),CHOOSE({1,2},G$5:G$31,$B$5:$B$31),2,0)</f>
        <v>MS</v>
      </c>
      <c r="T13" s="8" t="str">
        <f>VLOOKUP(LARGE(H$5:H$31,$N13),CHOOSE({1,2},H$5:H$31,$B$5:$B$31),2,0)</f>
        <v>ES</v>
      </c>
      <c r="U13" s="8" t="str">
        <f>VLOOKUP(LARGE(I$5:I$31,$N13),CHOOSE({1,2},I$5:I$31,$B$5:$B$31),2,0)</f>
        <v>ES</v>
      </c>
      <c r="V13" s="75" t="str">
        <f>VLOOKUP(LARGE(J$5:J$31,$N13),CHOOSE({1,2},J$5:J$31,$B$5:$B$31),2,0)</f>
        <v>GO</v>
      </c>
      <c r="W13" s="8" t="str">
        <f>VLOOKUP(LARGE(K$5:K$31,$N13),CHOOSE({1,2},K$5:K$31,$B$5:$B$31),2,0)</f>
        <v>ES</v>
      </c>
      <c r="X13" s="8" t="str">
        <f>VLOOKUP(LARGE(L$5:L$31,$N13),CHOOSE({1,2},L$5:L$31,$B$5:$B$31),2,0)</f>
        <v>ES</v>
      </c>
      <c r="Z13" s="21" t="s">
        <v>67</v>
      </c>
      <c r="AA13" s="21">
        <f t="shared" si="1"/>
        <v>26</v>
      </c>
      <c r="AB13" s="21">
        <f t="shared" si="2"/>
        <v>26</v>
      </c>
      <c r="AC13" s="21">
        <f t="shared" si="3"/>
        <v>26</v>
      </c>
      <c r="AD13" s="21">
        <f t="shared" si="4"/>
        <v>27</v>
      </c>
      <c r="AE13" s="21">
        <f t="shared" si="5"/>
        <v>26</v>
      </c>
      <c r="AF13" s="21">
        <f t="shared" si="6"/>
        <v>26</v>
      </c>
      <c r="AG13" s="21">
        <f t="shared" si="7"/>
        <v>26</v>
      </c>
      <c r="AH13" s="21">
        <f t="shared" si="8"/>
        <v>26</v>
      </c>
      <c r="AI13" s="21">
        <f t="shared" si="9"/>
        <v>26</v>
      </c>
      <c r="AJ13" s="21">
        <f t="shared" si="10"/>
        <v>26</v>
      </c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x14ac:dyDescent="0.25">
      <c r="A14" t="s">
        <v>13</v>
      </c>
      <c r="B14" s="21" t="s">
        <v>68</v>
      </c>
      <c r="C14" s="27">
        <f>SUMIF('07'!$A$4:$A$36,'T3'!$A14,'07'!B$4:B$36)</f>
        <v>9391.0727713128617</v>
      </c>
      <c r="D14" s="27">
        <f>SUMIF('07'!$A$4:$A$36,'T3'!$A14,'07'!C$4:C$36)</f>
        <v>10515.14637409189</v>
      </c>
      <c r="E14" s="27">
        <f>SUMIF('07'!$A$4:$A$36,'T3'!$A14,'07'!D$4:D$36)</f>
        <v>11268.149727104681</v>
      </c>
      <c r="F14" s="27">
        <f>SUMIF('07'!$A$4:$A$36,'T3'!$A14,'07'!E$4:E$36)</f>
        <v>12420.756665436462</v>
      </c>
      <c r="G14" s="27">
        <f>SUMIF('07'!$A$4:$A$36,'T3'!$A14,'07'!F$4:F$36)</f>
        <v>14255.054950365977</v>
      </c>
      <c r="H14" s="27">
        <f>SUMIF('07'!$A$4:$A$36,'T3'!$A14,'07'!G$4:G$36)</f>
        <v>14670.16115469093</v>
      </c>
      <c r="I14" s="27">
        <f>SUMIF('07'!$A$4:$A$36,'T3'!$A14,'07'!H$4:H$36)</f>
        <v>15442.628829277817</v>
      </c>
      <c r="J14" s="27">
        <f>SUMIF('07'!$A$4:$A$36,'T3'!$A14,'07'!I$4:I$36)</f>
        <v>16398.446862269477</v>
      </c>
      <c r="K14" s="27">
        <f>SUMIF('07'!$A$4:$A$36,'T3'!$A14,'07'!J$4:J$36)</f>
        <v>17178.256315831859</v>
      </c>
      <c r="L14" s="27">
        <f>SUMIF('07'!$A$4:$A$36,'T3'!$A14,'07'!K$4:K$36)</f>
        <v>17912.169298773766</v>
      </c>
      <c r="N14" s="10">
        <v>10</v>
      </c>
      <c r="O14" s="75" t="str">
        <f>VLOOKUP(LARGE(C$5:C$31,$N14),CHOOSE({1,2},C$5:C$31,$B$5:$B$31),2,0)</f>
        <v>MG</v>
      </c>
      <c r="P14" s="75" t="str">
        <f>VLOOKUP(LARGE(D$5:D$31,$N14),CHOOSE({1,2},D$5:D$31,$B$5:$B$31),2,0)</f>
        <v>MG</v>
      </c>
      <c r="Q14" s="75" t="str">
        <f>VLOOKUP(LARGE(E$5:E$31,$N14),CHOOSE({1,2},E$5:E$31,$B$5:$B$31),2,0)</f>
        <v>GO</v>
      </c>
      <c r="R14" s="75" t="str">
        <f>VLOOKUP(LARGE(F$5:F$31,$N14),CHOOSE({1,2},F$5:F$31,$B$5:$B$31),2,0)</f>
        <v>MG</v>
      </c>
      <c r="S14" s="75" t="str">
        <f>VLOOKUP(LARGE(G$5:G$31,$N14),CHOOSE({1,2},G$5:G$31,$B$5:$B$31),2,0)</f>
        <v>GO</v>
      </c>
      <c r="T14" s="75" t="str">
        <f>VLOOKUP(LARGE(H$5:H$31,$N14),CHOOSE({1,2},H$5:H$31,$B$5:$B$31),2,0)</f>
        <v>GO</v>
      </c>
      <c r="U14" s="75" t="str">
        <f>VLOOKUP(LARGE(I$5:I$31,$N14),CHOOSE({1,2},I$5:I$31,$B$5:$B$31),2,0)</f>
        <v>GO</v>
      </c>
      <c r="V14" s="8" t="str">
        <f>VLOOKUP(LARGE(J$5:J$31,$N14),CHOOSE({1,2},J$5:J$31,$B$5:$B$31),2,0)</f>
        <v>ES</v>
      </c>
      <c r="W14" s="75" t="str">
        <f>VLOOKUP(LARGE(K$5:K$31,$N14),CHOOSE({1,2},K$5:K$31,$B$5:$B$31),2,0)</f>
        <v>MG</v>
      </c>
      <c r="X14" s="75" t="str">
        <f>VLOOKUP(LARGE(L$5:L$31,$N14),CHOOSE({1,2},L$5:L$31,$B$5:$B$31),2,0)</f>
        <v>MG</v>
      </c>
      <c r="Z14" s="21" t="s">
        <v>68</v>
      </c>
      <c r="AA14" s="21">
        <f t="shared" si="1"/>
        <v>23</v>
      </c>
      <c r="AB14" s="21">
        <f t="shared" si="2"/>
        <v>23</v>
      </c>
      <c r="AC14" s="21">
        <f t="shared" si="3"/>
        <v>23</v>
      </c>
      <c r="AD14" s="21">
        <f t="shared" si="4"/>
        <v>23</v>
      </c>
      <c r="AE14" s="21">
        <f t="shared" si="5"/>
        <v>23</v>
      </c>
      <c r="AF14" s="21">
        <f t="shared" si="6"/>
        <v>23</v>
      </c>
      <c r="AG14" s="21">
        <f t="shared" si="7"/>
        <v>23</v>
      </c>
      <c r="AH14" s="21">
        <f t="shared" si="8"/>
        <v>23</v>
      </c>
      <c r="AI14" s="21">
        <f t="shared" si="9"/>
        <v>23</v>
      </c>
      <c r="AJ14" s="21">
        <f t="shared" si="10"/>
        <v>22</v>
      </c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x14ac:dyDescent="0.25">
      <c r="A15" t="s">
        <v>14</v>
      </c>
      <c r="B15" s="21" t="s">
        <v>76</v>
      </c>
      <c r="C15" s="27">
        <f>SUMIF('07'!$A$4:$A$36,'T3'!$A15,'07'!B$4:B$36)</f>
        <v>11421.396250459731</v>
      </c>
      <c r="D15" s="27">
        <f>SUMIF('07'!$A$4:$A$36,'T3'!$A15,'07'!C$4:C$36)</f>
        <v>12815.667612789566</v>
      </c>
      <c r="E15" s="27">
        <f>SUMIF('07'!$A$4:$A$36,'T3'!$A15,'07'!D$4:D$36)</f>
        <v>14377.125676038982</v>
      </c>
      <c r="F15" s="27">
        <f>SUMIF('07'!$A$4:$A$36,'T3'!$A15,'07'!E$4:E$36)</f>
        <v>15269.437641468165</v>
      </c>
      <c r="G15" s="27">
        <f>SUMIF('07'!$A$4:$A$36,'T3'!$A15,'07'!F$4:F$36)</f>
        <v>15849.325340117122</v>
      </c>
      <c r="H15" s="27">
        <f>SUMIF('07'!$A$4:$A$36,'T3'!$A15,'07'!G$4:G$36)</f>
        <v>16632.177861952143</v>
      </c>
      <c r="I15" s="27">
        <f>SUMIF('07'!$A$4:$A$36,'T3'!$A15,'07'!H$4:H$36)</f>
        <v>17173.359193543238</v>
      </c>
      <c r="J15" s="27">
        <f>SUMIF('07'!$A$4:$A$36,'T3'!$A15,'07'!I$4:I$36)</f>
        <v>18336.452821732444</v>
      </c>
      <c r="K15" s="27">
        <f>SUMIF('07'!$A$4:$A$36,'T3'!$A15,'07'!J$4:J$36)</f>
        <v>19249.603192225659</v>
      </c>
      <c r="L15" s="27">
        <f>SUMIF('07'!$A$4:$A$36,'T3'!$A15,'07'!K$4:K$36)</f>
        <v>20342.107345263947</v>
      </c>
      <c r="N15" s="10">
        <v>11</v>
      </c>
      <c r="O15" s="75" t="str">
        <f>VLOOKUP(LARGE(C$5:C$31,$N15),CHOOSE({1,2},C$5:C$31,$B$5:$B$31),2,0)</f>
        <v>GO</v>
      </c>
      <c r="P15" s="75" t="str">
        <f>VLOOKUP(LARGE(D$5:D$31,$N15),CHOOSE({1,2},D$5:D$31,$B$5:$B$31),2,0)</f>
        <v>AM</v>
      </c>
      <c r="Q15" s="75" t="str">
        <f>VLOOKUP(LARGE(E$5:E$31,$N15),CHOOSE({1,2},E$5:E$31,$B$5:$B$31),2,0)</f>
        <v>MG</v>
      </c>
      <c r="R15" s="75" t="str">
        <f>VLOOKUP(LARGE(F$5:F$31,$N15),CHOOSE({1,2},F$5:F$31,$B$5:$B$31),2,0)</f>
        <v>GO</v>
      </c>
      <c r="S15" s="75" t="str">
        <f>VLOOKUP(LARGE(G$5:G$31,$N15),CHOOSE({1,2},G$5:G$31,$B$5:$B$31),2,0)</f>
        <v>MG</v>
      </c>
      <c r="T15" s="75" t="str">
        <f>VLOOKUP(LARGE(H$5:H$31,$N15),CHOOSE({1,2},H$5:H$31,$B$5:$B$31),2,0)</f>
        <v>MG</v>
      </c>
      <c r="U15" s="75" t="str">
        <f>VLOOKUP(LARGE(I$5:I$31,$N15),CHOOSE({1,2},I$5:I$31,$B$5:$B$31),2,0)</f>
        <v>MG</v>
      </c>
      <c r="V15" s="75" t="str">
        <f>VLOOKUP(LARGE(J$5:J$31,$N15),CHOOSE({1,2},J$5:J$31,$B$5:$B$31),2,0)</f>
        <v>MG</v>
      </c>
      <c r="W15" s="75" t="str">
        <f>VLOOKUP(LARGE(K$5:K$31,$N15),CHOOSE({1,2},K$5:K$31,$B$5:$B$31),2,0)</f>
        <v>GO</v>
      </c>
      <c r="X15" s="75" t="str">
        <f>VLOOKUP(LARGE(L$5:L$31,$N15),CHOOSE({1,2},L$5:L$31,$B$5:$B$31),2,0)</f>
        <v>GO</v>
      </c>
      <c r="Z15" s="21" t="s">
        <v>76</v>
      </c>
      <c r="AA15" s="21">
        <f t="shared" si="1"/>
        <v>18</v>
      </c>
      <c r="AB15" s="21">
        <f t="shared" si="2"/>
        <v>19</v>
      </c>
      <c r="AC15" s="21">
        <f t="shared" si="3"/>
        <v>18</v>
      </c>
      <c r="AD15" s="21">
        <f t="shared" si="4"/>
        <v>19</v>
      </c>
      <c r="AE15" s="21">
        <f t="shared" si="5"/>
        <v>20</v>
      </c>
      <c r="AF15" s="21">
        <f t="shared" si="6"/>
        <v>20</v>
      </c>
      <c r="AG15" s="21">
        <f t="shared" si="7"/>
        <v>18</v>
      </c>
      <c r="AH15" s="21">
        <f t="shared" si="8"/>
        <v>19</v>
      </c>
      <c r="AI15" s="21">
        <f t="shared" si="9"/>
        <v>19</v>
      </c>
      <c r="AJ15" s="21">
        <f t="shared" si="10"/>
        <v>19</v>
      </c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x14ac:dyDescent="0.25">
      <c r="A16" t="s">
        <v>15</v>
      </c>
      <c r="B16" s="21" t="s">
        <v>77</v>
      </c>
      <c r="C16" s="27">
        <f>SUMIF('07'!$A$4:$A$36,'T3'!$A16,'07'!B$4:B$36)</f>
        <v>8899.3812027156491</v>
      </c>
      <c r="D16" s="27">
        <f>SUMIF('07'!$A$4:$A$36,'T3'!$A16,'07'!C$4:C$36)</f>
        <v>9787.9328599865239</v>
      </c>
      <c r="E16" s="27">
        <f>SUMIF('07'!$A$4:$A$36,'T3'!$A16,'07'!D$4:D$36)</f>
        <v>11136.682785786068</v>
      </c>
      <c r="F16" s="27">
        <f>SUMIF('07'!$A$4:$A$36,'T3'!$A16,'07'!E$4:E$36)</f>
        <v>11847.805660564949</v>
      </c>
      <c r="G16" s="27">
        <f>SUMIF('07'!$A$4:$A$36,'T3'!$A16,'07'!F$4:F$36)</f>
        <v>13422.420549536275</v>
      </c>
      <c r="H16" s="27">
        <f>SUMIF('07'!$A$4:$A$36,'T3'!$A16,'07'!G$4:G$36)</f>
        <v>14133.694676399058</v>
      </c>
      <c r="I16" s="27">
        <f>SUMIF('07'!$A$4:$A$36,'T3'!$A16,'07'!H$4:H$36)</f>
        <v>14778.356682848476</v>
      </c>
      <c r="J16" s="27">
        <f>SUMIF('07'!$A$4:$A$36,'T3'!$A16,'07'!I$4:I$36)</f>
        <v>15500.155636778523</v>
      </c>
      <c r="K16" s="27">
        <f>SUMIF('07'!$A$4:$A$36,'T3'!$A16,'07'!J$4:J$36)</f>
        <v>16107.509021830012</v>
      </c>
      <c r="L16" s="27">
        <f>SUMIF('07'!$A$4:$A$36,'T3'!$A16,'07'!K$4:K$36)</f>
        <v>16919.841893265802</v>
      </c>
      <c r="N16" s="10">
        <v>12</v>
      </c>
      <c r="O16" s="75" t="str">
        <f>VLOOKUP(LARGE(C$5:C$31,$N16),CHOOSE({1,2},C$5:C$31,$B$5:$B$31),2,0)</f>
        <v>AM</v>
      </c>
      <c r="P16" s="75" t="str">
        <f>VLOOKUP(LARGE(D$5:D$31,$N16),CHOOSE({1,2},D$5:D$31,$B$5:$B$31),2,0)</f>
        <v>GO</v>
      </c>
      <c r="Q16" s="75" t="str">
        <f>VLOOKUP(LARGE(E$5:E$31,$N16),CHOOSE({1,2},E$5:E$31,$B$5:$B$31),2,0)</f>
        <v>AM</v>
      </c>
      <c r="R16" s="75" t="str">
        <f>VLOOKUP(LARGE(F$5:F$31,$N16),CHOOSE({1,2},F$5:F$31,$B$5:$B$31),2,0)</f>
        <v>AM</v>
      </c>
      <c r="S16" s="75" t="str">
        <f>VLOOKUP(LARGE(G$5:G$31,$N16),CHOOSE({1,2},G$5:G$31,$B$5:$B$31),2,0)</f>
        <v>AM</v>
      </c>
      <c r="T16" s="75" t="str">
        <f>VLOOKUP(LARGE(H$5:H$31,$N16),CHOOSE({1,2},H$5:H$31,$B$5:$B$31),2,0)</f>
        <v>AM</v>
      </c>
      <c r="U16" s="75" t="str">
        <f>VLOOKUP(LARGE(I$5:I$31,$N16),CHOOSE({1,2},I$5:I$31,$B$5:$B$31),2,0)</f>
        <v>AM</v>
      </c>
      <c r="V16" s="75" t="str">
        <f>VLOOKUP(LARGE(J$5:J$31,$N16),CHOOSE({1,2},J$5:J$31,$B$5:$B$31),2,0)</f>
        <v>RO</v>
      </c>
      <c r="W16" s="75" t="str">
        <f>VLOOKUP(LARGE(K$5:K$31,$N16),CHOOSE({1,2},K$5:K$31,$B$5:$B$31),2,0)</f>
        <v>RO</v>
      </c>
      <c r="X16" s="75" t="str">
        <f>VLOOKUP(LARGE(L$5:L$31,$N16),CHOOSE({1,2},L$5:L$31,$B$5:$B$31),2,0)</f>
        <v>RO</v>
      </c>
      <c r="Z16" s="21" t="s">
        <v>77</v>
      </c>
      <c r="AA16" s="21">
        <f t="shared" si="1"/>
        <v>24</v>
      </c>
      <c r="AB16" s="21">
        <f t="shared" si="2"/>
        <v>25</v>
      </c>
      <c r="AC16" s="21">
        <f t="shared" si="3"/>
        <v>24</v>
      </c>
      <c r="AD16" s="21">
        <f t="shared" si="4"/>
        <v>24</v>
      </c>
      <c r="AE16" s="21">
        <f t="shared" si="5"/>
        <v>24</v>
      </c>
      <c r="AF16" s="21">
        <f t="shared" si="6"/>
        <v>24</v>
      </c>
      <c r="AG16" s="21">
        <f t="shared" si="7"/>
        <v>24</v>
      </c>
      <c r="AH16" s="21">
        <f t="shared" si="8"/>
        <v>25</v>
      </c>
      <c r="AI16" s="21">
        <f t="shared" si="9"/>
        <v>25</v>
      </c>
      <c r="AJ16" s="21">
        <f t="shared" si="10"/>
        <v>25</v>
      </c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x14ac:dyDescent="0.25">
      <c r="A17" t="s">
        <v>16</v>
      </c>
      <c r="B17" s="21" t="s">
        <v>69</v>
      </c>
      <c r="C17" s="27">
        <f>SUMIF('07'!$A$4:$A$36,'T3'!$A17,'07'!B$4:B$36)</f>
        <v>11049.273180723298</v>
      </c>
      <c r="D17" s="27">
        <f>SUMIF('07'!$A$4:$A$36,'T3'!$A17,'07'!C$4:C$36)</f>
        <v>12426.703561650635</v>
      </c>
      <c r="E17" s="27">
        <f>SUMIF('07'!$A$4:$A$36,'T3'!$A17,'07'!D$4:D$36)</f>
        <v>14330.829927035147</v>
      </c>
      <c r="F17" s="27">
        <f>SUMIF('07'!$A$4:$A$36,'T3'!$A17,'07'!E$4:E$36)</f>
        <v>15328.173469431023</v>
      </c>
      <c r="G17" s="27">
        <f>SUMIF('07'!$A$4:$A$36,'T3'!$A17,'07'!F$4:F$36)</f>
        <v>16722.053573288133</v>
      </c>
      <c r="H17" s="27">
        <f>SUMIF('07'!$A$4:$A$36,'T3'!$A17,'07'!G$4:G$36)</f>
        <v>16796.229191730821</v>
      </c>
      <c r="I17" s="27">
        <f>SUMIF('07'!$A$4:$A$36,'T3'!$A17,'07'!H$4:H$36)</f>
        <v>17783.109045781697</v>
      </c>
      <c r="J17" s="27">
        <f>SUMIF('07'!$A$4:$A$36,'T3'!$A17,'07'!I$4:I$36)</f>
        <v>19170.738037142884</v>
      </c>
      <c r="K17" s="27">
        <f>SUMIF('07'!$A$4:$A$36,'T3'!$A17,'07'!J$4:J$36)</f>
        <v>19623.652684864337</v>
      </c>
      <c r="L17" s="27">
        <f>SUMIF('07'!$A$4:$A$36,'T3'!$A17,'07'!K$4:K$36)</f>
        <v>20702.302877968992</v>
      </c>
      <c r="N17" s="10">
        <v>13</v>
      </c>
      <c r="O17" s="75" t="str">
        <f>VLOOKUP(LARGE(C$5:C$31,$N17),CHOOSE({1,2},C$5:C$31,$B$5:$B$31),2,0)</f>
        <v>RO</v>
      </c>
      <c r="P17" s="75" t="str">
        <f>VLOOKUP(LARGE(D$5:D$31,$N17),CHOOSE({1,2},D$5:D$31,$B$5:$B$31),2,0)</f>
        <v>RO</v>
      </c>
      <c r="Q17" s="75" t="str">
        <f>VLOOKUP(LARGE(E$5:E$31,$N17),CHOOSE({1,2},E$5:E$31,$B$5:$B$31),2,0)</f>
        <v>RO</v>
      </c>
      <c r="R17" s="75" t="str">
        <f>VLOOKUP(LARGE(F$5:F$31,$N17),CHOOSE({1,2},F$5:F$31,$B$5:$B$31),2,0)</f>
        <v>RR</v>
      </c>
      <c r="S17" s="75" t="str">
        <f>VLOOKUP(LARGE(G$5:G$31,$N17),CHOOSE({1,2},G$5:G$31,$B$5:$B$31),2,0)</f>
        <v>RR</v>
      </c>
      <c r="T17" s="75" t="str">
        <f>VLOOKUP(LARGE(H$5:H$31,$N17),CHOOSE({1,2},H$5:H$31,$B$5:$B$31),2,0)</f>
        <v>RO</v>
      </c>
      <c r="U17" s="75" t="str">
        <f>VLOOKUP(LARGE(I$5:I$31,$N17),CHOOSE({1,2},I$5:I$31,$B$5:$B$31),2,0)</f>
        <v>RO</v>
      </c>
      <c r="V17" s="75" t="str">
        <f>VLOOKUP(LARGE(J$5:J$31,$N17),CHOOSE({1,2},J$5:J$31,$B$5:$B$31),2,0)</f>
        <v>RR</v>
      </c>
      <c r="W17" s="75" t="str">
        <f>VLOOKUP(LARGE(K$5:K$31,$N17),CHOOSE({1,2},K$5:K$31,$B$5:$B$31),2,0)</f>
        <v>AM</v>
      </c>
      <c r="X17" s="75" t="str">
        <f>VLOOKUP(LARGE(L$5:L$31,$N17),CHOOSE({1,2},L$5:L$31,$B$5:$B$31),2,0)</f>
        <v>AM</v>
      </c>
      <c r="Z17" s="21" t="s">
        <v>69</v>
      </c>
      <c r="AA17" s="21">
        <f t="shared" si="1"/>
        <v>20</v>
      </c>
      <c r="AB17" s="21">
        <f t="shared" si="2"/>
        <v>20</v>
      </c>
      <c r="AC17" s="21">
        <f t="shared" si="3"/>
        <v>19</v>
      </c>
      <c r="AD17" s="21">
        <f t="shared" si="4"/>
        <v>18</v>
      </c>
      <c r="AE17" s="21">
        <f t="shared" si="5"/>
        <v>19</v>
      </c>
      <c r="AF17" s="21">
        <f t="shared" si="6"/>
        <v>19</v>
      </c>
      <c r="AG17" s="21">
        <f t="shared" si="7"/>
        <v>17</v>
      </c>
      <c r="AH17" s="21">
        <f t="shared" si="8"/>
        <v>17</v>
      </c>
      <c r="AI17" s="21">
        <f t="shared" si="9"/>
        <v>17</v>
      </c>
      <c r="AJ17" s="21">
        <f t="shared" si="10"/>
        <v>17</v>
      </c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x14ac:dyDescent="0.25">
      <c r="A18" t="s">
        <v>17</v>
      </c>
      <c r="B18" s="21" t="s">
        <v>70</v>
      </c>
      <c r="C18" s="27">
        <f>SUMIF('07'!$A$4:$A$36,'T3'!$A18,'07'!B$4:B$36)</f>
        <v>8693.9173269911898</v>
      </c>
      <c r="D18" s="27">
        <f>SUMIF('07'!$A$4:$A$36,'T3'!$A18,'07'!C$4:C$36)</f>
        <v>10071.095587669712</v>
      </c>
      <c r="E18" s="27">
        <f>SUMIF('07'!$A$4:$A$36,'T3'!$A18,'07'!D$4:D$36)</f>
        <v>10946.360437564592</v>
      </c>
      <c r="F18" s="27">
        <f>SUMIF('07'!$A$4:$A$36,'T3'!$A18,'07'!E$4:E$36)</f>
        <v>11294.53597914987</v>
      </c>
      <c r="G18" s="27">
        <f>SUMIF('07'!$A$4:$A$36,'T3'!$A18,'07'!F$4:F$36)</f>
        <v>12335.437863599127</v>
      </c>
      <c r="H18" s="27">
        <f>SUMIF('07'!$A$4:$A$36,'T3'!$A18,'07'!G$4:G$36)</f>
        <v>13878.525693334908</v>
      </c>
      <c r="I18" s="27">
        <f>SUMIF('07'!$A$4:$A$36,'T3'!$A18,'07'!H$4:H$36)</f>
        <v>14727.384882972288</v>
      </c>
      <c r="J18" s="27">
        <f>SUMIF('07'!$A$4:$A$36,'T3'!$A18,'07'!I$4:I$36)</f>
        <v>15655.757702920238</v>
      </c>
      <c r="K18" s="27">
        <f>SUMIF('07'!$A$4:$A$36,'T3'!$A18,'07'!J$4:J$36)</f>
        <v>16375.562522917844</v>
      </c>
      <c r="L18" s="27">
        <f>SUMIF('07'!$A$4:$A$36,'T3'!$A18,'07'!K$4:K$36)</f>
        <v>17667.791827006207</v>
      </c>
      <c r="N18" s="10">
        <v>14</v>
      </c>
      <c r="O18" s="75" t="str">
        <f>VLOOKUP(LARGE(C$5:C$31,$N18),CHOOSE({1,2},C$5:C$31,$B$5:$B$31),2,0)</f>
        <v>RR</v>
      </c>
      <c r="P18" s="75" t="str">
        <f>VLOOKUP(LARGE(D$5:D$31,$N18),CHOOSE({1,2},D$5:D$31,$B$5:$B$31),2,0)</f>
        <v>RR</v>
      </c>
      <c r="Q18" s="75" t="str">
        <f>VLOOKUP(LARGE(E$5:E$31,$N18),CHOOSE({1,2},E$5:E$31,$B$5:$B$31),2,0)</f>
        <v>RR</v>
      </c>
      <c r="R18" s="75" t="str">
        <f>VLOOKUP(LARGE(F$5:F$31,$N18),CHOOSE({1,2},F$5:F$31,$B$5:$B$31),2,0)</f>
        <v>RO</v>
      </c>
      <c r="S18" s="75" t="str">
        <f>VLOOKUP(LARGE(G$5:G$31,$N18),CHOOSE({1,2},G$5:G$31,$B$5:$B$31),2,0)</f>
        <v>RO</v>
      </c>
      <c r="T18" s="75" t="str">
        <f>VLOOKUP(LARGE(H$5:H$31,$N18),CHOOSE({1,2},H$5:H$31,$B$5:$B$31),2,0)</f>
        <v>RR</v>
      </c>
      <c r="U18" s="75" t="str">
        <f>VLOOKUP(LARGE(I$5:I$31,$N18),CHOOSE({1,2},I$5:I$31,$B$5:$B$31),2,0)</f>
        <v>RR</v>
      </c>
      <c r="V18" s="75" t="str">
        <f>VLOOKUP(LARGE(J$5:J$31,$N18),CHOOSE({1,2},J$5:J$31,$B$5:$B$31),2,0)</f>
        <v>AM</v>
      </c>
      <c r="W18" s="75" t="str">
        <f>VLOOKUP(LARGE(K$5:K$31,$N18),CHOOSE({1,2},K$5:K$31,$B$5:$B$31),2,0)</f>
        <v>RR</v>
      </c>
      <c r="X18" s="75" t="str">
        <f>VLOOKUP(LARGE(L$5:L$31,$N18),CHOOSE({1,2},L$5:L$31,$B$5:$B$31),2,0)</f>
        <v>TO</v>
      </c>
      <c r="Z18" s="21" t="s">
        <v>70</v>
      </c>
      <c r="AA18" s="21">
        <f t="shared" si="1"/>
        <v>25</v>
      </c>
      <c r="AB18" s="21">
        <f t="shared" si="2"/>
        <v>24</v>
      </c>
      <c r="AC18" s="21">
        <f t="shared" si="3"/>
        <v>25</v>
      </c>
      <c r="AD18" s="21">
        <f t="shared" si="4"/>
        <v>25</v>
      </c>
      <c r="AE18" s="21">
        <f t="shared" si="5"/>
        <v>25</v>
      </c>
      <c r="AF18" s="21">
        <f t="shared" si="6"/>
        <v>25</v>
      </c>
      <c r="AG18" s="21">
        <f t="shared" si="7"/>
        <v>25</v>
      </c>
      <c r="AH18" s="21">
        <f t="shared" si="8"/>
        <v>24</v>
      </c>
      <c r="AI18" s="21">
        <f t="shared" si="9"/>
        <v>24</v>
      </c>
      <c r="AJ18" s="21">
        <f t="shared" si="10"/>
        <v>24</v>
      </c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x14ac:dyDescent="0.25">
      <c r="A19" t="s">
        <v>18</v>
      </c>
      <c r="B19" s="21" t="s">
        <v>71</v>
      </c>
      <c r="C19" s="27">
        <f>SUMIF('07'!$A$4:$A$36,'T3'!$A19,'07'!B$4:B$36)</f>
        <v>12768.13221173557</v>
      </c>
      <c r="D19" s="27">
        <f>SUMIF('07'!$A$4:$A$36,'T3'!$A19,'07'!C$4:C$36)</f>
        <v>13928.609059392615</v>
      </c>
      <c r="E19" s="27">
        <f>SUMIF('07'!$A$4:$A$36,'T3'!$A19,'07'!D$4:D$36)</f>
        <v>15563.83268282547</v>
      </c>
      <c r="F19" s="27">
        <f>SUMIF('07'!$A$4:$A$36,'T3'!$A19,'07'!E$4:E$36)</f>
        <v>16093.545397373853</v>
      </c>
      <c r="G19" s="27">
        <f>SUMIF('07'!$A$4:$A$36,'T3'!$A19,'07'!F$4:F$36)</f>
        <v>16882.713305364014</v>
      </c>
      <c r="H19" s="27">
        <f>SUMIF('07'!$A$4:$A$36,'T3'!$A19,'07'!G$4:G$36)</f>
        <v>17190.197701213841</v>
      </c>
      <c r="I19" s="27">
        <f>SUMIF('07'!$A$4:$A$36,'T3'!$A19,'07'!H$4:H$36)</f>
        <v>17158.530678971107</v>
      </c>
      <c r="J19" s="27">
        <f>SUMIF('07'!$A$4:$A$36,'T3'!$A19,'07'!I$4:I$36)</f>
        <v>17792.579643279954</v>
      </c>
      <c r="K19" s="27">
        <f>SUMIF('07'!$A$4:$A$36,'T3'!$A19,'07'!J$4:J$36)</f>
        <v>18442.625526471409</v>
      </c>
      <c r="L19" s="27">
        <f>SUMIF('07'!$A$4:$A$36,'T3'!$A19,'07'!K$4:K$36)</f>
        <v>19441.232281685014</v>
      </c>
      <c r="N19" s="10">
        <v>15</v>
      </c>
      <c r="O19" s="75" t="str">
        <f>VLOOKUP(LARGE(C$5:C$31,$N19),CHOOSE({1,2},C$5:C$31,$B$5:$B$31),2,0)</f>
        <v>SE</v>
      </c>
      <c r="P19" s="75" t="str">
        <f>VLOOKUP(LARGE(D$5:D$31,$N19),CHOOSE({1,2},D$5:D$31,$B$5:$B$31),2,0)</f>
        <v>SE</v>
      </c>
      <c r="Q19" s="75" t="str">
        <f>VLOOKUP(LARGE(E$5:E$31,$N19),CHOOSE({1,2},E$5:E$31,$B$5:$B$31),2,0)</f>
        <v>AP</v>
      </c>
      <c r="R19" s="75" t="str">
        <f>VLOOKUP(LARGE(F$5:F$31,$N19),CHOOSE({1,2},F$5:F$31,$B$5:$B$31),2,0)</f>
        <v>AP</v>
      </c>
      <c r="S19" s="75" t="str">
        <f>VLOOKUP(LARGE(G$5:G$31,$N19),CHOOSE({1,2},G$5:G$31,$B$5:$B$31),2,0)</f>
        <v>AP</v>
      </c>
      <c r="T19" s="75" t="str">
        <f>VLOOKUP(LARGE(H$5:H$31,$N19),CHOOSE({1,2},H$5:H$31,$B$5:$B$31),2,0)</f>
        <v>TO</v>
      </c>
      <c r="U19" s="75" t="str">
        <f>VLOOKUP(LARGE(I$5:I$31,$N19),CHOOSE({1,2},I$5:I$31,$B$5:$B$31),2,0)</f>
        <v>TO</v>
      </c>
      <c r="V19" s="75" t="str">
        <f>VLOOKUP(LARGE(J$5:J$31,$N19),CHOOSE({1,2},J$5:J$31,$B$5:$B$31),2,0)</f>
        <v>TO</v>
      </c>
      <c r="W19" s="75" t="str">
        <f>VLOOKUP(LARGE(K$5:K$31,$N19),CHOOSE({1,2},K$5:K$31,$B$5:$B$31),2,0)</f>
        <v>TO</v>
      </c>
      <c r="X19" s="75" t="str">
        <f>VLOOKUP(LARGE(L$5:L$31,$N19),CHOOSE({1,2},L$5:L$31,$B$5:$B$31),2,0)</f>
        <v>RR</v>
      </c>
      <c r="Z19" s="21" t="s">
        <v>71</v>
      </c>
      <c r="AA19" s="21">
        <f t="shared" si="1"/>
        <v>15</v>
      </c>
      <c r="AB19" s="21">
        <f t="shared" si="2"/>
        <v>15</v>
      </c>
      <c r="AC19" s="21">
        <f t="shared" si="3"/>
        <v>16</v>
      </c>
      <c r="AD19" s="21">
        <f t="shared" si="4"/>
        <v>17</v>
      </c>
      <c r="AE19" s="21">
        <f t="shared" si="5"/>
        <v>18</v>
      </c>
      <c r="AF19" s="21">
        <f t="shared" si="6"/>
        <v>17</v>
      </c>
      <c r="AG19" s="21">
        <f t="shared" si="7"/>
        <v>19</v>
      </c>
      <c r="AH19" s="21">
        <f t="shared" si="8"/>
        <v>20</v>
      </c>
      <c r="AI19" s="21">
        <f t="shared" si="9"/>
        <v>21</v>
      </c>
      <c r="AJ19" s="21">
        <f t="shared" si="10"/>
        <v>21</v>
      </c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x14ac:dyDescent="0.25">
      <c r="A20" t="s">
        <v>19</v>
      </c>
      <c r="B20" s="21" t="s">
        <v>72</v>
      </c>
      <c r="C20" s="27">
        <f>SUMIF('07'!$A$4:$A$36,'T3'!$A20,'07'!B$4:B$36)</f>
        <v>11013.108174440877</v>
      </c>
      <c r="D20" s="27">
        <f>SUMIF('07'!$A$4:$A$36,'T3'!$A20,'07'!C$4:C$36)</f>
        <v>11817.869486681746</v>
      </c>
      <c r="E20" s="27">
        <f>SUMIF('07'!$A$4:$A$36,'T3'!$A20,'07'!D$4:D$36)</f>
        <v>12879.58646326167</v>
      </c>
      <c r="F20" s="27">
        <f>SUMIF('07'!$A$4:$A$36,'T3'!$A20,'07'!E$4:E$36)</f>
        <v>13616.219630435118</v>
      </c>
      <c r="G20" s="27">
        <f>SUMIF('07'!$A$4:$A$36,'T3'!$A20,'07'!F$4:F$36)</f>
        <v>14803.945121272025</v>
      </c>
      <c r="H20" s="27">
        <f>SUMIF('07'!$A$4:$A$36,'T3'!$A20,'07'!G$4:G$36)</f>
        <v>16117.760068519387</v>
      </c>
      <c r="I20" s="27">
        <f>SUMIF('07'!$A$4:$A$36,'T3'!$A20,'07'!H$4:H$36)</f>
        <v>16936.985069891572</v>
      </c>
      <c r="J20" s="27">
        <f>SUMIF('07'!$A$4:$A$36,'T3'!$A20,'07'!I$4:I$36)</f>
        <v>17512.790798326983</v>
      </c>
      <c r="K20" s="27">
        <f>SUMIF('07'!$A$4:$A$36,'T3'!$A20,'07'!J$4:J$36)</f>
        <v>19324.035794020489</v>
      </c>
      <c r="L20" s="27">
        <f>SUMIF('07'!$A$4:$A$36,'T3'!$A20,'07'!K$4:K$36)</f>
        <v>19716.213389824134</v>
      </c>
      <c r="N20" s="10">
        <v>16</v>
      </c>
      <c r="O20" s="75" t="str">
        <f>VLOOKUP(LARGE(C$5:C$31,$N20),CHOOSE({1,2},C$5:C$31,$B$5:$B$31),2,0)</f>
        <v>AP</v>
      </c>
      <c r="P20" s="75" t="str">
        <f>VLOOKUP(LARGE(D$5:D$31,$N20),CHOOSE({1,2},D$5:D$31,$B$5:$B$31),2,0)</f>
        <v>AP</v>
      </c>
      <c r="Q20" s="75" t="str">
        <f>VLOOKUP(LARGE(E$5:E$31,$N20),CHOOSE({1,2},E$5:E$31,$B$5:$B$31),2,0)</f>
        <v>SE</v>
      </c>
      <c r="R20" s="75" t="str">
        <f>VLOOKUP(LARGE(F$5:F$31,$N20),CHOOSE({1,2},F$5:F$31,$B$5:$B$31),2,0)</f>
        <v>TO</v>
      </c>
      <c r="S20" s="75" t="str">
        <f>VLOOKUP(LARGE(G$5:G$31,$N20),CHOOSE({1,2},G$5:G$31,$B$5:$B$31),2,0)</f>
        <v>TO</v>
      </c>
      <c r="T20" s="75" t="str">
        <f>VLOOKUP(LARGE(H$5:H$31,$N20),CHOOSE({1,2},H$5:H$31,$B$5:$B$31),2,0)</f>
        <v>AP</v>
      </c>
      <c r="U20" s="75" t="str">
        <f>VLOOKUP(LARGE(I$5:I$31,$N20),CHOOSE({1,2},I$5:I$31,$B$5:$B$31),2,0)</f>
        <v>AP</v>
      </c>
      <c r="V20" s="75" t="str">
        <f>VLOOKUP(LARGE(J$5:J$31,$N20),CHOOSE({1,2},J$5:J$31,$B$5:$B$31),2,0)</f>
        <v>AP</v>
      </c>
      <c r="W20" s="75" t="str">
        <f>VLOOKUP(LARGE(K$5:K$31,$N20),CHOOSE({1,2},K$5:K$31,$B$5:$B$31),2,0)</f>
        <v>AP</v>
      </c>
      <c r="X20" s="75" t="str">
        <f>VLOOKUP(LARGE(L$5:L$31,$N20),CHOOSE({1,2},L$5:L$31,$B$5:$B$31),2,0)</f>
        <v>PA</v>
      </c>
      <c r="Z20" s="21" t="s">
        <v>72</v>
      </c>
      <c r="AA20" s="21">
        <f t="shared" si="1"/>
        <v>21</v>
      </c>
      <c r="AB20" s="21">
        <f t="shared" si="2"/>
        <v>22</v>
      </c>
      <c r="AC20" s="21">
        <f t="shared" si="3"/>
        <v>22</v>
      </c>
      <c r="AD20" s="21">
        <f t="shared" si="4"/>
        <v>22</v>
      </c>
      <c r="AE20" s="21">
        <f t="shared" si="5"/>
        <v>22</v>
      </c>
      <c r="AF20" s="21">
        <f t="shared" si="6"/>
        <v>21</v>
      </c>
      <c r="AG20" s="21">
        <f t="shared" si="7"/>
        <v>20</v>
      </c>
      <c r="AH20" s="21">
        <f t="shared" si="8"/>
        <v>21</v>
      </c>
      <c r="AI20" s="21">
        <f t="shared" si="9"/>
        <v>18</v>
      </c>
      <c r="AJ20" s="21">
        <f t="shared" si="10"/>
        <v>20</v>
      </c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x14ac:dyDescent="0.25">
      <c r="A21" t="s">
        <v>21</v>
      </c>
      <c r="B21" s="21" t="s">
        <v>78</v>
      </c>
      <c r="C21" s="27">
        <f>SUMIF('07'!$A$4:$A$36,'T3'!$A21,'07'!B$4:B$36)</f>
        <v>17918.748704240668</v>
      </c>
      <c r="D21" s="27">
        <f>SUMIF('07'!$A$4:$A$36,'T3'!$A21,'07'!C$4:C$36)</f>
        <v>20281.349848432277</v>
      </c>
      <c r="E21" s="27">
        <f>SUMIF('07'!$A$4:$A$36,'T3'!$A21,'07'!D$4:D$36)</f>
        <v>22275.267412701116</v>
      </c>
      <c r="F21" s="27">
        <f>SUMIF('07'!$A$4:$A$36,'T3'!$A21,'07'!E$4:E$36)</f>
        <v>23697.20132149283</v>
      </c>
      <c r="G21" s="27">
        <f>SUMIF('07'!$A$4:$A$36,'T3'!$A21,'07'!F$4:F$36)</f>
        <v>24917.120051133712</v>
      </c>
      <c r="H21" s="27">
        <f>SUMIF('07'!$A$4:$A$36,'T3'!$A21,'07'!G$4:G$36)</f>
        <v>24885.174169631613</v>
      </c>
      <c r="I21" s="27">
        <f>SUMIF('07'!$A$4:$A$36,'T3'!$A21,'07'!H$4:H$36)</f>
        <v>25946.370358856191</v>
      </c>
      <c r="J21" s="27">
        <f>SUMIF('07'!$A$4:$A$36,'T3'!$A21,'07'!I$4:I$36)</f>
        <v>27291.108321828502</v>
      </c>
      <c r="K21" s="27">
        <f>SUMIF('07'!$A$4:$A$36,'T3'!$A21,'07'!J$4:J$36)</f>
        <v>29223.216446129194</v>
      </c>
      <c r="L21" s="27">
        <f>SUMIF('07'!$A$4:$A$36,'T3'!$A21,'07'!K$4:K$36)</f>
        <v>30794.044136364388</v>
      </c>
      <c r="N21" s="10">
        <v>17</v>
      </c>
      <c r="O21" s="7" t="str">
        <f>VLOOKUP(LARGE(C$5:C$31,$N21),CHOOSE({1,2},C$5:C$31,$B$5:$B$31),2,0)</f>
        <v>TO</v>
      </c>
      <c r="P21" s="7" t="str">
        <f>VLOOKUP(LARGE(D$5:D$31,$N21),CHOOSE({1,2},D$5:D$31,$B$5:$B$31),2,0)</f>
        <v>TO</v>
      </c>
      <c r="Q21" s="7" t="str">
        <f>VLOOKUP(LARGE(E$5:E$31,$N21),CHOOSE({1,2},E$5:E$31,$B$5:$B$31),2,0)</f>
        <v>TO</v>
      </c>
      <c r="R21" s="7" t="str">
        <f>VLOOKUP(LARGE(F$5:F$31,$N21),CHOOSE({1,2},F$5:F$31,$B$5:$B$31),2,0)</f>
        <v>SE</v>
      </c>
      <c r="S21" s="7" t="str">
        <f>VLOOKUP(LARGE(G$5:G$31,$N21),CHOOSE({1,2},G$5:G$31,$B$5:$B$31),2,0)</f>
        <v>AC</v>
      </c>
      <c r="T21" s="7" t="str">
        <f>VLOOKUP(LARGE(H$5:H$31,$N21),CHOOSE({1,2},H$5:H$31,$B$5:$B$31),2,0)</f>
        <v>SE</v>
      </c>
      <c r="U21" s="7" t="str">
        <f>VLOOKUP(LARGE(I$5:I$31,$N21),CHOOSE({1,2},I$5:I$31,$B$5:$B$31),2,0)</f>
        <v>PE</v>
      </c>
      <c r="V21" s="7" t="str">
        <f>VLOOKUP(LARGE(J$5:J$31,$N21),CHOOSE({1,2},J$5:J$31,$B$5:$B$31),2,0)</f>
        <v>PE</v>
      </c>
      <c r="W21" s="7" t="str">
        <f>VLOOKUP(LARGE(K$5:K$31,$N21),CHOOSE({1,2},K$5:K$31,$B$5:$B$31),2,0)</f>
        <v>PE</v>
      </c>
      <c r="X21" s="7" t="str">
        <f>VLOOKUP(LARGE(L$5:L$31,$N21),CHOOSE({1,2},L$5:L$31,$B$5:$B$31),2,0)</f>
        <v>PE</v>
      </c>
      <c r="Z21" s="21" t="s">
        <v>78</v>
      </c>
      <c r="AA21" s="21">
        <f t="shared" si="1"/>
        <v>10</v>
      </c>
      <c r="AB21" s="21">
        <f t="shared" si="2"/>
        <v>10</v>
      </c>
      <c r="AC21" s="21">
        <f t="shared" si="3"/>
        <v>11</v>
      </c>
      <c r="AD21" s="21">
        <f t="shared" si="4"/>
        <v>10</v>
      </c>
      <c r="AE21" s="21">
        <f t="shared" si="5"/>
        <v>11</v>
      </c>
      <c r="AF21" s="21">
        <f t="shared" si="6"/>
        <v>11</v>
      </c>
      <c r="AG21" s="21">
        <f t="shared" si="7"/>
        <v>11</v>
      </c>
      <c r="AH21" s="21">
        <f t="shared" si="8"/>
        <v>11</v>
      </c>
      <c r="AI21" s="21">
        <f t="shared" si="9"/>
        <v>10</v>
      </c>
      <c r="AJ21" s="21">
        <f t="shared" si="10"/>
        <v>10</v>
      </c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x14ac:dyDescent="0.25">
      <c r="A22" t="s">
        <v>22</v>
      </c>
      <c r="B22" s="21" t="s">
        <v>73</v>
      </c>
      <c r="C22" s="27">
        <f>SUMIF('07'!$A$4:$A$36,'T3'!$A22,'07'!B$4:B$36)</f>
        <v>24286.436235595822</v>
      </c>
      <c r="D22" s="27">
        <f>SUMIF('07'!$A$4:$A$36,'T3'!$A22,'07'!C$4:C$36)</f>
        <v>29877.242440074882</v>
      </c>
      <c r="E22" s="27">
        <f>SUMIF('07'!$A$4:$A$36,'T3'!$A22,'07'!D$4:D$36)</f>
        <v>32657.460171173949</v>
      </c>
      <c r="F22" s="27">
        <f>SUMIF('07'!$A$4:$A$36,'T3'!$A22,'07'!E$4:E$36)</f>
        <v>30545.237661864347</v>
      </c>
      <c r="G22" s="27">
        <f>SUMIF('07'!$A$4:$A$36,'T3'!$A22,'07'!F$4:F$36)</f>
        <v>33148.560326241924</v>
      </c>
      <c r="H22" s="27">
        <f>SUMIF('07'!$A$4:$A$36,'T3'!$A22,'07'!G$4:G$36)</f>
        <v>30628.169421125727</v>
      </c>
      <c r="I22" s="27">
        <f>SUMIF('07'!$A$4:$A$36,'T3'!$A22,'07'!H$4:H$36)</f>
        <v>27496.918636418493</v>
      </c>
      <c r="J22" s="27">
        <f>SUMIF('07'!$A$4:$A$36,'T3'!$A22,'07'!I$4:I$36)</f>
        <v>28234.533191663239</v>
      </c>
      <c r="K22" s="27">
        <f>SUMIF('07'!$A$4:$A$36,'T3'!$A22,'07'!J$4:J$36)</f>
        <v>34493.11972392608</v>
      </c>
      <c r="L22" s="27">
        <f>SUMIF('07'!$A$4:$A$36,'T3'!$A22,'07'!K$4:K$36)</f>
        <v>34177.048370486584</v>
      </c>
      <c r="N22" s="10">
        <v>18</v>
      </c>
      <c r="O22" s="7" t="str">
        <f>VLOOKUP(LARGE(C$5:C$31,$N22),CHOOSE({1,2},C$5:C$31,$B$5:$B$31),2,0)</f>
        <v>RN</v>
      </c>
      <c r="P22" s="7" t="str">
        <f>VLOOKUP(LARGE(D$5:D$31,$N22),CHOOSE({1,2},D$5:D$31,$B$5:$B$31),2,0)</f>
        <v>PA</v>
      </c>
      <c r="Q22" s="7" t="str">
        <f>VLOOKUP(LARGE(E$5:E$31,$N22),CHOOSE({1,2},E$5:E$31,$B$5:$B$31),2,0)</f>
        <v>RN</v>
      </c>
      <c r="R22" s="7" t="str">
        <f>VLOOKUP(LARGE(F$5:F$31,$N22),CHOOSE({1,2},F$5:F$31,$B$5:$B$31),2,0)</f>
        <v>PE</v>
      </c>
      <c r="S22" s="7" t="str">
        <f>VLOOKUP(LARGE(G$5:G$31,$N22),CHOOSE({1,2},G$5:G$31,$B$5:$B$31),2,0)</f>
        <v>SE</v>
      </c>
      <c r="T22" s="7" t="str">
        <f>VLOOKUP(LARGE(H$5:H$31,$N22),CHOOSE({1,2},H$5:H$31,$B$5:$B$31),2,0)</f>
        <v>AC</v>
      </c>
      <c r="U22" s="7" t="str">
        <f>VLOOKUP(LARGE(I$5:I$31,$N22),CHOOSE({1,2},I$5:I$31,$B$5:$B$31),2,0)</f>
        <v>RN</v>
      </c>
      <c r="V22" s="7" t="str">
        <f>VLOOKUP(LARGE(J$5:J$31,$N22),CHOOSE({1,2},J$5:J$31,$B$5:$B$31),2,0)</f>
        <v>PA</v>
      </c>
      <c r="W22" s="7" t="str">
        <f>VLOOKUP(LARGE(K$5:K$31,$N22),CHOOSE({1,2},K$5:K$31,$B$5:$B$31),2,0)</f>
        <v>BA</v>
      </c>
      <c r="X22" s="7" t="str">
        <f>VLOOKUP(LARGE(L$5:L$31,$N22),CHOOSE({1,2},L$5:L$31,$B$5:$B$31),2,0)</f>
        <v>AP</v>
      </c>
      <c r="Z22" s="21" t="s">
        <v>73</v>
      </c>
      <c r="AA22" s="21">
        <f t="shared" si="1"/>
        <v>5</v>
      </c>
      <c r="AB22" s="21">
        <f t="shared" si="2"/>
        <v>4</v>
      </c>
      <c r="AC22" s="21">
        <f t="shared" si="3"/>
        <v>4</v>
      </c>
      <c r="AD22" s="21">
        <f t="shared" si="4"/>
        <v>5</v>
      </c>
      <c r="AE22" s="21">
        <f t="shared" si="5"/>
        <v>5</v>
      </c>
      <c r="AF22" s="21">
        <f t="shared" si="6"/>
        <v>9</v>
      </c>
      <c r="AG22" s="21">
        <f t="shared" si="7"/>
        <v>9</v>
      </c>
      <c r="AH22" s="21">
        <f t="shared" si="8"/>
        <v>10</v>
      </c>
      <c r="AI22" s="21">
        <f t="shared" si="9"/>
        <v>9</v>
      </c>
      <c r="AJ22" s="21">
        <f t="shared" si="10"/>
        <v>9</v>
      </c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x14ac:dyDescent="0.25">
      <c r="A23" t="s">
        <v>23</v>
      </c>
      <c r="B23" s="21" t="s">
        <v>79</v>
      </c>
      <c r="C23" s="27">
        <f>SUMIF('07'!$A$4:$A$36,'T3'!$A23,'07'!B$4:B$36)</f>
        <v>28127.412169422489</v>
      </c>
      <c r="D23" s="27">
        <f>SUMIF('07'!$A$4:$A$36,'T3'!$A23,'07'!C$4:C$36)</f>
        <v>31823.878363024949</v>
      </c>
      <c r="E23" s="27">
        <f>SUMIF('07'!$A$4:$A$36,'T3'!$A23,'07'!D$4:D$36)</f>
        <v>35418.153256118458</v>
      </c>
      <c r="F23" s="27">
        <f>SUMIF('07'!$A$4:$A$36,'T3'!$A23,'07'!E$4:E$36)</f>
        <v>38378.593658560669</v>
      </c>
      <c r="G23" s="27">
        <f>SUMIF('07'!$A$4:$A$36,'T3'!$A23,'07'!F$4:F$36)</f>
        <v>40767.2554264149</v>
      </c>
      <c r="H23" s="27">
        <f>SUMIF('07'!$A$4:$A$36,'T3'!$A23,'07'!G$4:G$36)</f>
        <v>39827.06924383685</v>
      </c>
      <c r="I23" s="27">
        <f>SUMIF('07'!$A$4:$A$36,'T3'!$A23,'07'!H$4:H$36)</f>
        <v>38494.912264487262</v>
      </c>
      <c r="J23" s="27">
        <f>SUMIF('07'!$A$4:$A$36,'T3'!$A23,'07'!I$4:I$36)</f>
        <v>40170.311355198799</v>
      </c>
      <c r="K23" s="27">
        <f>SUMIF('07'!$A$4:$A$36,'T3'!$A23,'07'!J$4:J$36)</f>
        <v>44222.658261721226</v>
      </c>
      <c r="L23" s="27">
        <f>SUMIF('07'!$A$4:$A$36,'T3'!$A23,'07'!K$4:K$36)</f>
        <v>45174.08004681801</v>
      </c>
      <c r="N23" s="10">
        <v>19</v>
      </c>
      <c r="O23" s="7" t="str">
        <f>VLOOKUP(LARGE(C$5:C$31,$N23),CHOOSE({1,2},C$5:C$31,$B$5:$B$31),2,0)</f>
        <v>AC</v>
      </c>
      <c r="P23" s="7" t="str">
        <f>VLOOKUP(LARGE(D$5:D$31,$N23),CHOOSE({1,2},D$5:D$31,$B$5:$B$31),2,0)</f>
        <v>RN</v>
      </c>
      <c r="Q23" s="7" t="str">
        <f>VLOOKUP(LARGE(E$5:E$31,$N23),CHOOSE({1,2},E$5:E$31,$B$5:$B$31),2,0)</f>
        <v>PE</v>
      </c>
      <c r="R23" s="7" t="str">
        <f>VLOOKUP(LARGE(F$5:F$31,$N23),CHOOSE({1,2},F$5:F$31,$B$5:$B$31),2,0)</f>
        <v>RN</v>
      </c>
      <c r="S23" s="7" t="str">
        <f>VLOOKUP(LARGE(G$5:G$31,$N23),CHOOSE({1,2},G$5:G$31,$B$5:$B$31),2,0)</f>
        <v>PE</v>
      </c>
      <c r="T23" s="7" t="str">
        <f>VLOOKUP(LARGE(H$5:H$31,$N23),CHOOSE({1,2},H$5:H$31,$B$5:$B$31),2,0)</f>
        <v>PE</v>
      </c>
      <c r="U23" s="7" t="str">
        <f>VLOOKUP(LARGE(I$5:I$31,$N23),CHOOSE({1,2},I$5:I$31,$B$5:$B$31),2,0)</f>
        <v>SE</v>
      </c>
      <c r="V23" s="7" t="str">
        <f>VLOOKUP(LARGE(J$5:J$31,$N23),CHOOSE({1,2},J$5:J$31,$B$5:$B$31),2,0)</f>
        <v>RN</v>
      </c>
      <c r="W23" s="7" t="str">
        <f>VLOOKUP(LARGE(K$5:K$31,$N23),CHOOSE({1,2},K$5:K$31,$B$5:$B$31),2,0)</f>
        <v>RN</v>
      </c>
      <c r="X23" s="7" t="str">
        <f>VLOOKUP(LARGE(L$5:L$31,$N23),CHOOSE({1,2},L$5:L$31,$B$5:$B$31),2,0)</f>
        <v>RN</v>
      </c>
      <c r="Z23" s="21" t="s">
        <v>79</v>
      </c>
      <c r="AA23" s="21">
        <f t="shared" si="1"/>
        <v>3</v>
      </c>
      <c r="AB23" s="21">
        <f t="shared" si="2"/>
        <v>3</v>
      </c>
      <c r="AC23" s="21">
        <f t="shared" si="3"/>
        <v>3</v>
      </c>
      <c r="AD23" s="21">
        <f t="shared" si="4"/>
        <v>3</v>
      </c>
      <c r="AE23" s="21">
        <f t="shared" si="5"/>
        <v>3</v>
      </c>
      <c r="AF23" s="21">
        <f t="shared" si="6"/>
        <v>3</v>
      </c>
      <c r="AG23" s="21">
        <f t="shared" si="7"/>
        <v>3</v>
      </c>
      <c r="AH23" s="21">
        <f t="shared" si="8"/>
        <v>3</v>
      </c>
      <c r="AI23" s="21">
        <f t="shared" si="9"/>
        <v>3</v>
      </c>
      <c r="AJ23" s="21">
        <f t="shared" si="10"/>
        <v>3</v>
      </c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x14ac:dyDescent="0.25">
      <c r="A24" t="s">
        <v>24</v>
      </c>
      <c r="B24" s="21" t="s">
        <v>80</v>
      </c>
      <c r="C24" s="27">
        <f>SUMIF('07'!$A$4:$A$36,'T3'!$A24,'07'!B$4:B$36)</f>
        <v>31384.92598810155</v>
      </c>
      <c r="D24" s="27">
        <f>SUMIF('07'!$A$4:$A$36,'T3'!$A24,'07'!C$4:C$36)</f>
        <v>34546.046159661557</v>
      </c>
      <c r="E24" s="27">
        <f>SUMIF('07'!$A$4:$A$36,'T3'!$A24,'07'!D$4:D$36)</f>
        <v>37207.352933848</v>
      </c>
      <c r="F24" s="27">
        <f>SUMIF('07'!$A$4:$A$36,'T3'!$A24,'07'!E$4:E$36)</f>
        <v>39282.965812246672</v>
      </c>
      <c r="G24" s="27">
        <f>SUMIF('07'!$A$4:$A$36,'T3'!$A24,'07'!F$4:F$36)</f>
        <v>42197.870497328971</v>
      </c>
      <c r="H24" s="27">
        <f>SUMIF('07'!$A$4:$A$36,'T3'!$A24,'07'!G$4:G$36)</f>
        <v>43694.944561994045</v>
      </c>
      <c r="I24" s="27">
        <f>SUMIF('07'!$A$4:$A$36,'T3'!$A24,'07'!H$4:H$36)</f>
        <v>45559.130613110596</v>
      </c>
      <c r="J24" s="27">
        <f>SUMIF('07'!$A$4:$A$36,'T3'!$A24,'07'!I$4:I$36)</f>
        <v>47028.893158514911</v>
      </c>
      <c r="K24" s="27">
        <f>SUMIF('07'!$A$4:$A$36,'T3'!$A24,'07'!J$4:J$36)</f>
        <v>48542.239754519062</v>
      </c>
      <c r="L24" s="27">
        <f>SUMIF('07'!$A$4:$A$36,'T3'!$A24,'07'!K$4:K$36)</f>
        <v>51140.823937581132</v>
      </c>
      <c r="N24" s="10">
        <v>20</v>
      </c>
      <c r="O24" s="7" t="str">
        <f>VLOOKUP(LARGE(C$5:C$31,$N24),CHOOSE({1,2},C$5:C$31,$B$5:$B$31),2,0)</f>
        <v>PE</v>
      </c>
      <c r="P24" s="7" t="str">
        <f>VLOOKUP(LARGE(D$5:D$31,$N24),CHOOSE({1,2},D$5:D$31,$B$5:$B$31),2,0)</f>
        <v>PE</v>
      </c>
      <c r="Q24" s="7" t="str">
        <f>VLOOKUP(LARGE(E$5:E$31,$N24),CHOOSE({1,2},E$5:E$31,$B$5:$B$31),2,0)</f>
        <v>PA</v>
      </c>
      <c r="R24" s="7" t="str">
        <f>VLOOKUP(LARGE(F$5:F$31,$N24),CHOOSE({1,2},F$5:F$31,$B$5:$B$31),2,0)</f>
        <v>PA</v>
      </c>
      <c r="S24" s="7" t="str">
        <f>VLOOKUP(LARGE(G$5:G$31,$N24),CHOOSE({1,2},G$5:G$31,$B$5:$B$31),2,0)</f>
        <v>RN</v>
      </c>
      <c r="T24" s="7" t="str">
        <f>VLOOKUP(LARGE(H$5:H$31,$N24),CHOOSE({1,2},H$5:H$31,$B$5:$B$31),2,0)</f>
        <v>RN</v>
      </c>
      <c r="U24" s="7" t="str">
        <f>VLOOKUP(LARGE(I$5:I$31,$N24),CHOOSE({1,2},I$5:I$31,$B$5:$B$31),2,0)</f>
        <v>BA</v>
      </c>
      <c r="V24" s="7" t="str">
        <f>VLOOKUP(LARGE(J$5:J$31,$N24),CHOOSE({1,2},J$5:J$31,$B$5:$B$31),2,0)</f>
        <v>SE</v>
      </c>
      <c r="W24" s="7" t="str">
        <f>VLOOKUP(LARGE(K$5:K$31,$N24),CHOOSE({1,2},K$5:K$31,$B$5:$B$31),2,0)</f>
        <v>PA</v>
      </c>
      <c r="X24" s="7" t="str">
        <f>VLOOKUP(LARGE(L$5:L$31,$N24),CHOOSE({1,2},L$5:L$31,$B$5:$B$31),2,0)</f>
        <v>BA</v>
      </c>
      <c r="Z24" s="21" t="s">
        <v>80</v>
      </c>
      <c r="AA24" s="21">
        <f t="shared" si="1"/>
        <v>2</v>
      </c>
      <c r="AB24" s="21">
        <f t="shared" si="2"/>
        <v>2</v>
      </c>
      <c r="AC24" s="21">
        <f t="shared" si="3"/>
        <v>2</v>
      </c>
      <c r="AD24" s="21">
        <f t="shared" si="4"/>
        <v>2</v>
      </c>
      <c r="AE24" s="21">
        <f t="shared" si="5"/>
        <v>2</v>
      </c>
      <c r="AF24" s="21">
        <f t="shared" si="6"/>
        <v>2</v>
      </c>
      <c r="AG24" s="21">
        <f t="shared" si="7"/>
        <v>2</v>
      </c>
      <c r="AH24" s="21">
        <f t="shared" si="8"/>
        <v>2</v>
      </c>
      <c r="AI24" s="21">
        <f t="shared" si="9"/>
        <v>2</v>
      </c>
      <c r="AJ24" s="21">
        <f t="shared" si="10"/>
        <v>2</v>
      </c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x14ac:dyDescent="0.25">
      <c r="A25" t="s">
        <v>26</v>
      </c>
      <c r="B25" s="21" t="s">
        <v>81</v>
      </c>
      <c r="C25" s="27">
        <f>SUMIF('07'!$A$4:$A$36,'T3'!$A25,'07'!B$4:B$36)</f>
        <v>21572.209005590001</v>
      </c>
      <c r="D25" s="27">
        <f>SUMIF('07'!$A$4:$A$36,'T3'!$A25,'07'!C$4:C$36)</f>
        <v>24459.068903626881</v>
      </c>
      <c r="E25" s="27">
        <f>SUMIF('07'!$A$4:$A$36,'T3'!$A25,'07'!D$4:D$36)</f>
        <v>27001.967961852199</v>
      </c>
      <c r="F25" s="27">
        <f>SUMIF('07'!$A$4:$A$36,'T3'!$A25,'07'!E$4:E$36)</f>
        <v>30323.456556398472</v>
      </c>
      <c r="G25" s="27">
        <f>SUMIF('07'!$A$4:$A$36,'T3'!$A25,'07'!F$4:F$36)</f>
        <v>31410.744030934446</v>
      </c>
      <c r="H25" s="27">
        <f>SUMIF('07'!$A$4:$A$36,'T3'!$A25,'07'!G$4:G$36)</f>
        <v>33768.898485685524</v>
      </c>
      <c r="I25" s="27">
        <f>SUMIF('07'!$A$4:$A$36,'T3'!$A25,'07'!H$4:H$36)</f>
        <v>35739.942328560312</v>
      </c>
      <c r="J25" s="27">
        <f>SUMIF('07'!$A$4:$A$36,'T3'!$A25,'07'!I$4:I$36)</f>
        <v>37231.8603712802</v>
      </c>
      <c r="K25" s="27">
        <f>SUMIF('07'!$A$4:$A$36,'T3'!$A25,'07'!J$4:J$36)</f>
        <v>38772.741699235536</v>
      </c>
      <c r="L25" s="27">
        <f>SUMIF('07'!$A$4:$A$36,'T3'!$A25,'07'!K$4:K$36)</f>
        <v>40788.769490102335</v>
      </c>
      <c r="N25" s="10">
        <v>21</v>
      </c>
      <c r="O25" s="7" t="str">
        <f>VLOOKUP(LARGE(C$5:C$31,$N25),CHOOSE({1,2},C$5:C$31,$B$5:$B$31),2,0)</f>
        <v>BA</v>
      </c>
      <c r="P25" s="7" t="str">
        <f>VLOOKUP(LARGE(D$5:D$31,$N25),CHOOSE({1,2},D$5:D$31,$B$5:$B$31),2,0)</f>
        <v>AC</v>
      </c>
      <c r="Q25" s="7" t="str">
        <f>VLOOKUP(LARGE(E$5:E$31,$N25),CHOOSE({1,2},E$5:E$31,$B$5:$B$31),2,0)</f>
        <v>AC</v>
      </c>
      <c r="R25" s="7" t="str">
        <f>VLOOKUP(LARGE(F$5:F$31,$N25),CHOOSE({1,2},F$5:F$31,$B$5:$B$31),2,0)</f>
        <v>AC</v>
      </c>
      <c r="S25" s="7" t="str">
        <f>VLOOKUP(LARGE(G$5:G$31,$N25),CHOOSE({1,2},G$5:G$31,$B$5:$B$31),2,0)</f>
        <v>PA</v>
      </c>
      <c r="T25" s="7" t="str">
        <f>VLOOKUP(LARGE(H$5:H$31,$N25),CHOOSE({1,2},H$5:H$31,$B$5:$B$31),2,0)</f>
        <v>BA</v>
      </c>
      <c r="U25" s="7" t="str">
        <f>VLOOKUP(LARGE(I$5:I$31,$N25),CHOOSE({1,2},I$5:I$31,$B$5:$B$31),2,0)</f>
        <v>AC</v>
      </c>
      <c r="V25" s="7" t="str">
        <f>VLOOKUP(LARGE(J$5:J$31,$N25),CHOOSE({1,2},J$5:J$31,$B$5:$B$31),2,0)</f>
        <v>BA</v>
      </c>
      <c r="W25" s="7" t="str">
        <f>VLOOKUP(LARGE(K$5:K$31,$N25),CHOOSE({1,2},K$5:K$31,$B$5:$B$31),2,0)</f>
        <v>SE</v>
      </c>
      <c r="X25" s="7" t="str">
        <f>VLOOKUP(LARGE(L$5:L$31,$N25),CHOOSE({1,2},L$5:L$31,$B$5:$B$31),2,0)</f>
        <v>SE</v>
      </c>
      <c r="Z25" s="21" t="s">
        <v>81</v>
      </c>
      <c r="AA25" s="21">
        <f t="shared" si="1"/>
        <v>7</v>
      </c>
      <c r="AB25" s="21">
        <f t="shared" si="2"/>
        <v>7</v>
      </c>
      <c r="AC25" s="21">
        <f t="shared" si="3"/>
        <v>6</v>
      </c>
      <c r="AD25" s="21">
        <f t="shared" si="4"/>
        <v>6</v>
      </c>
      <c r="AE25" s="21">
        <f t="shared" si="5"/>
        <v>7</v>
      </c>
      <c r="AF25" s="21">
        <f t="shared" si="6"/>
        <v>6</v>
      </c>
      <c r="AG25" s="21">
        <f t="shared" si="7"/>
        <v>7</v>
      </c>
      <c r="AH25" s="21">
        <f t="shared" si="8"/>
        <v>7</v>
      </c>
      <c r="AI25" s="21">
        <f t="shared" si="9"/>
        <v>8</v>
      </c>
      <c r="AJ25" s="21">
        <f t="shared" si="10"/>
        <v>6</v>
      </c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x14ac:dyDescent="0.25">
      <c r="A26" t="s">
        <v>27</v>
      </c>
      <c r="B26" s="21" t="s">
        <v>82</v>
      </c>
      <c r="C26" s="27">
        <f>SUMIF('07'!$A$4:$A$36,'T3'!$A26,'07'!B$4:B$36)</f>
        <v>24597.412698086926</v>
      </c>
      <c r="D26" s="27">
        <f>SUMIF('07'!$A$4:$A$36,'T3'!$A26,'07'!C$4:C$36)</f>
        <v>27555.300577730897</v>
      </c>
      <c r="E26" s="27">
        <f>SUMIF('07'!$A$4:$A$36,'T3'!$A26,'07'!D$4:D$36)</f>
        <v>30143.433961269053</v>
      </c>
      <c r="F26" s="27">
        <f>SUMIF('07'!$A$4:$A$36,'T3'!$A26,'07'!E$4:E$36)</f>
        <v>32334.041109929429</v>
      </c>
      <c r="G26" s="27">
        <f>SUMIF('07'!$A$4:$A$36,'T3'!$A26,'07'!F$4:F$36)</f>
        <v>36055.899299548299</v>
      </c>
      <c r="H26" s="27">
        <f>SUMIF('07'!$A$4:$A$36,'T3'!$A26,'07'!G$4:G$36)</f>
        <v>36526.279848335034</v>
      </c>
      <c r="I26" s="27">
        <f>SUMIF('07'!$A$4:$A$36,'T3'!$A26,'07'!H$4:H$36)</f>
        <v>37153.997448476657</v>
      </c>
      <c r="J26" s="27">
        <f>SUMIF('07'!$A$4:$A$36,'T3'!$A26,'07'!I$4:I$36)</f>
        <v>39603.465279967437</v>
      </c>
      <c r="K26" s="27">
        <f>SUMIF('07'!$A$4:$A$36,'T3'!$A26,'07'!J$4:J$36)</f>
        <v>42149.295871553972</v>
      </c>
      <c r="L26" s="27">
        <f>SUMIF('07'!$A$4:$A$36,'T3'!$A26,'07'!K$4:K$36)</f>
        <v>45118.412073709587</v>
      </c>
      <c r="N26" s="10">
        <v>22</v>
      </c>
      <c r="O26" s="7" t="str">
        <f>VLOOKUP(LARGE(C$5:C$31,$N26),CHOOSE({1,2},C$5:C$31,$B$5:$B$31),2,0)</f>
        <v>PA</v>
      </c>
      <c r="P26" s="7" t="str">
        <f>VLOOKUP(LARGE(D$5:D$31,$N26),CHOOSE({1,2},D$5:D$31,$B$5:$B$31),2,0)</f>
        <v>BA</v>
      </c>
      <c r="Q26" s="7" t="str">
        <f>VLOOKUP(LARGE(E$5:E$31,$N26),CHOOSE({1,2},E$5:E$31,$B$5:$B$31),2,0)</f>
        <v>BA</v>
      </c>
      <c r="R26" s="7" t="str">
        <f>VLOOKUP(LARGE(F$5:F$31,$N26),CHOOSE({1,2},F$5:F$31,$B$5:$B$31),2,0)</f>
        <v>BA</v>
      </c>
      <c r="S26" s="7" t="str">
        <f>VLOOKUP(LARGE(G$5:G$31,$N26),CHOOSE({1,2},G$5:G$31,$B$5:$B$31),2,0)</f>
        <v>BA</v>
      </c>
      <c r="T26" s="7" t="str">
        <f>VLOOKUP(LARGE(H$5:H$31,$N26),CHOOSE({1,2},H$5:H$31,$B$5:$B$31),2,0)</f>
        <v>PA</v>
      </c>
      <c r="U26" s="7" t="str">
        <f>VLOOKUP(LARGE(I$5:I$31,$N26),CHOOSE({1,2},I$5:I$31,$B$5:$B$31),2,0)</f>
        <v>PA</v>
      </c>
      <c r="V26" s="7" t="str">
        <f>VLOOKUP(LARGE(J$5:J$31,$N26),CHOOSE({1,2},J$5:J$31,$B$5:$B$31),2,0)</f>
        <v>AC</v>
      </c>
      <c r="W26" s="7" t="str">
        <f>VLOOKUP(LARGE(K$5:K$31,$N26),CHOOSE({1,2},K$5:K$31,$B$5:$B$31),2,0)</f>
        <v>AC</v>
      </c>
      <c r="X26" s="7" t="str">
        <f>VLOOKUP(LARGE(L$5:L$31,$N26),CHOOSE({1,2},L$5:L$31,$B$5:$B$31),2,0)</f>
        <v>CE</v>
      </c>
      <c r="Z26" s="21" t="s">
        <v>82</v>
      </c>
      <c r="AA26" s="21">
        <f t="shared" si="1"/>
        <v>4</v>
      </c>
      <c r="AB26" s="21">
        <f t="shared" si="2"/>
        <v>5</v>
      </c>
      <c r="AC26" s="21">
        <f t="shared" si="3"/>
        <v>5</v>
      </c>
      <c r="AD26" s="21">
        <f t="shared" si="4"/>
        <v>4</v>
      </c>
      <c r="AE26" s="21">
        <f t="shared" si="5"/>
        <v>4</v>
      </c>
      <c r="AF26" s="21">
        <f t="shared" si="6"/>
        <v>4</v>
      </c>
      <c r="AG26" s="21">
        <f t="shared" si="7"/>
        <v>5</v>
      </c>
      <c r="AH26" s="21">
        <f t="shared" si="8"/>
        <v>4</v>
      </c>
      <c r="AI26" s="21">
        <f t="shared" si="9"/>
        <v>4</v>
      </c>
      <c r="AJ26" s="21">
        <f t="shared" si="10"/>
        <v>4</v>
      </c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x14ac:dyDescent="0.25">
      <c r="A27" t="s">
        <v>28</v>
      </c>
      <c r="B27" s="21" t="s">
        <v>83</v>
      </c>
      <c r="C27" s="27">
        <f>SUMIF('07'!$A$4:$A$36,'T3'!$A27,'07'!B$4:B$36)</f>
        <v>22556.069572055869</v>
      </c>
      <c r="D27" s="27">
        <f>SUMIF('07'!$A$4:$A$36,'T3'!$A27,'07'!C$4:C$36)</f>
        <v>24695.395083331139</v>
      </c>
      <c r="E27" s="27">
        <f>SUMIF('07'!$A$4:$A$36,'T3'!$A27,'07'!D$4:D$36)</f>
        <v>26707.499163498062</v>
      </c>
      <c r="F27" s="27">
        <f>SUMIF('07'!$A$4:$A$36,'T3'!$A27,'07'!E$4:E$36)</f>
        <v>29764.550895710447</v>
      </c>
      <c r="G27" s="27">
        <f>SUMIF('07'!$A$4:$A$36,'T3'!$A27,'07'!F$4:F$36)</f>
        <v>31927.15943471211</v>
      </c>
      <c r="H27" s="27">
        <f>SUMIF('07'!$A$4:$A$36,'T3'!$A27,'07'!G$4:G$36)</f>
        <v>33961.019917003636</v>
      </c>
      <c r="I27" s="27">
        <f>SUMIF('07'!$A$4:$A$36,'T3'!$A27,'07'!H$4:H$36)</f>
        <v>36219.335316709818</v>
      </c>
      <c r="J27" s="27">
        <f>SUMIF('07'!$A$4:$A$36,'T3'!$A27,'07'!I$4:I$36)</f>
        <v>37381.786840020199</v>
      </c>
      <c r="K27" s="27">
        <f>SUMIF('07'!$A$4:$A$36,'T3'!$A27,'07'!J$4:J$36)</f>
        <v>40362.745001885713</v>
      </c>
      <c r="L27" s="27">
        <f>SUMIF('07'!$A$4:$A$36,'T3'!$A27,'07'!K$4:K$36)</f>
        <v>42406.086175270895</v>
      </c>
      <c r="N27" s="10">
        <v>23</v>
      </c>
      <c r="O27" s="7" t="str">
        <f>VLOOKUP(LARGE(C$5:C$31,$N27),CHOOSE({1,2},C$5:C$31,$B$5:$B$31),2,0)</f>
        <v>CE</v>
      </c>
      <c r="P27" s="7" t="str">
        <f>VLOOKUP(LARGE(D$5:D$31,$N27),CHOOSE({1,2},D$5:D$31,$B$5:$B$31),2,0)</f>
        <v>CE</v>
      </c>
      <c r="Q27" s="7" t="str">
        <f>VLOOKUP(LARGE(E$5:E$31,$N27),CHOOSE({1,2},E$5:E$31,$B$5:$B$31),2,0)</f>
        <v>CE</v>
      </c>
      <c r="R27" s="7" t="str">
        <f>VLOOKUP(LARGE(F$5:F$31,$N27),CHOOSE({1,2},F$5:F$31,$B$5:$B$31),2,0)</f>
        <v>CE</v>
      </c>
      <c r="S27" s="7" t="str">
        <f>VLOOKUP(LARGE(G$5:G$31,$N27),CHOOSE({1,2},G$5:G$31,$B$5:$B$31),2,0)</f>
        <v>CE</v>
      </c>
      <c r="T27" s="7" t="str">
        <f>VLOOKUP(LARGE(H$5:H$31,$N27),CHOOSE({1,2},H$5:H$31,$B$5:$B$31),2,0)</f>
        <v>CE</v>
      </c>
      <c r="U27" s="7" t="str">
        <f>VLOOKUP(LARGE(I$5:I$31,$N27),CHOOSE({1,2},I$5:I$31,$B$5:$B$31),2,0)</f>
        <v>CE</v>
      </c>
      <c r="V27" s="7" t="str">
        <f>VLOOKUP(LARGE(J$5:J$31,$N27),CHOOSE({1,2},J$5:J$31,$B$5:$B$31),2,0)</f>
        <v>CE</v>
      </c>
      <c r="W27" s="7" t="str">
        <f>VLOOKUP(LARGE(K$5:K$31,$N27),CHOOSE({1,2},K$5:K$31,$B$5:$B$31),2,0)</f>
        <v>CE</v>
      </c>
      <c r="X27" s="7" t="str">
        <f>VLOOKUP(LARGE(L$5:L$31,$N27),CHOOSE({1,2},L$5:L$31,$B$5:$B$31),2,0)</f>
        <v>AC</v>
      </c>
      <c r="Z27" s="21" t="s">
        <v>83</v>
      </c>
      <c r="AA27" s="21">
        <f t="shared" si="1"/>
        <v>6</v>
      </c>
      <c r="AB27" s="21">
        <f t="shared" si="2"/>
        <v>6</v>
      </c>
      <c r="AC27" s="21">
        <f t="shared" si="3"/>
        <v>7</v>
      </c>
      <c r="AD27" s="21">
        <f t="shared" si="4"/>
        <v>7</v>
      </c>
      <c r="AE27" s="21">
        <f t="shared" si="5"/>
        <v>6</v>
      </c>
      <c r="AF27" s="21">
        <f t="shared" si="6"/>
        <v>5</v>
      </c>
      <c r="AG27" s="21">
        <f t="shared" si="7"/>
        <v>6</v>
      </c>
      <c r="AH27" s="21">
        <f t="shared" si="8"/>
        <v>6</v>
      </c>
      <c r="AI27" s="21">
        <f t="shared" si="9"/>
        <v>5</v>
      </c>
      <c r="AJ27" s="21">
        <f t="shared" si="10"/>
        <v>5</v>
      </c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x14ac:dyDescent="0.25">
      <c r="A28" t="s">
        <v>30</v>
      </c>
      <c r="B28" s="21" t="s">
        <v>84</v>
      </c>
      <c r="C28" s="27">
        <f>SUMIF('07'!$A$4:$A$36,'T3'!$A28,'07'!B$4:B$36)</f>
        <v>19299.336595284225</v>
      </c>
      <c r="D28" s="27">
        <f>SUMIF('07'!$A$4:$A$36,'T3'!$A28,'07'!C$4:C$36)</f>
        <v>22253.169653894798</v>
      </c>
      <c r="E28" s="27">
        <f>SUMIF('07'!$A$4:$A$36,'T3'!$A28,'07'!D$4:D$36)</f>
        <v>24801.65931184536</v>
      </c>
      <c r="F28" s="27">
        <f>SUMIF('07'!$A$4:$A$36,'T3'!$A28,'07'!E$4:E$36)</f>
        <v>26747.586456554163</v>
      </c>
      <c r="G28" s="27">
        <f>SUMIF('07'!$A$4:$A$36,'T3'!$A28,'07'!F$4:F$36)</f>
        <v>30137.583929012588</v>
      </c>
      <c r="H28" s="27">
        <f>SUMIF('07'!$A$4:$A$36,'T3'!$A28,'07'!G$4:G$36)</f>
        <v>31337.303072089853</v>
      </c>
      <c r="I28" s="27">
        <f>SUMIF('07'!$A$4:$A$36,'T3'!$A28,'07'!H$4:H$36)</f>
        <v>34257.66655560067</v>
      </c>
      <c r="J28" s="27">
        <f>SUMIF('07'!$A$4:$A$36,'T3'!$A28,'07'!I$4:I$36)</f>
        <v>35529.381104625863</v>
      </c>
      <c r="K28" s="27">
        <f>SUMIF('07'!$A$4:$A$36,'T3'!$A28,'07'!J$4:J$36)</f>
        <v>38925.853857584545</v>
      </c>
      <c r="L28" s="27">
        <f>SUMIF('07'!$A$4:$A$36,'T3'!$A28,'07'!K$4:K$36)</f>
        <v>38482.83021721345</v>
      </c>
      <c r="N28" s="10">
        <v>24</v>
      </c>
      <c r="O28" s="7" t="str">
        <f>VLOOKUP(LARGE(C$5:C$31,$N28),CHOOSE({1,2},C$5:C$31,$B$5:$B$31),2,0)</f>
        <v>PB</v>
      </c>
      <c r="P28" s="7" t="str">
        <f>VLOOKUP(LARGE(D$5:D$31,$N28),CHOOSE({1,2},D$5:D$31,$B$5:$B$31),2,0)</f>
        <v>AL</v>
      </c>
      <c r="Q28" s="7" t="str">
        <f>VLOOKUP(LARGE(E$5:E$31,$N28),CHOOSE({1,2},E$5:E$31,$B$5:$B$31),2,0)</f>
        <v>PB</v>
      </c>
      <c r="R28" s="7" t="str">
        <f>VLOOKUP(LARGE(F$5:F$31,$N28),CHOOSE({1,2},F$5:F$31,$B$5:$B$31),2,0)</f>
        <v>PB</v>
      </c>
      <c r="S28" s="7" t="str">
        <f>VLOOKUP(LARGE(G$5:G$31,$N28),CHOOSE({1,2},G$5:G$31,$B$5:$B$31),2,0)</f>
        <v>PB</v>
      </c>
      <c r="T28" s="7" t="str">
        <f>VLOOKUP(LARGE(H$5:H$31,$N28),CHOOSE({1,2},H$5:H$31,$B$5:$B$31),2,0)</f>
        <v>PB</v>
      </c>
      <c r="U28" s="7" t="str">
        <f>VLOOKUP(LARGE(I$5:I$31,$N28),CHOOSE({1,2},I$5:I$31,$B$5:$B$31),2,0)</f>
        <v>PB</v>
      </c>
      <c r="V28" s="7" t="str">
        <f>VLOOKUP(LARGE(J$5:J$31,$N28),CHOOSE({1,2},J$5:J$31,$B$5:$B$31),2,0)</f>
        <v>AL</v>
      </c>
      <c r="W28" s="7" t="str">
        <f>VLOOKUP(LARGE(K$5:K$31,$N28),CHOOSE({1,2},K$5:K$31,$B$5:$B$31),2,0)</f>
        <v>AL</v>
      </c>
      <c r="X28" s="7" t="str">
        <f>VLOOKUP(LARGE(L$5:L$31,$N28),CHOOSE({1,2},L$5:L$31,$B$5:$B$31),2,0)</f>
        <v>AL</v>
      </c>
      <c r="Z28" s="21" t="s">
        <v>84</v>
      </c>
      <c r="AA28" s="21">
        <f t="shared" si="1"/>
        <v>8</v>
      </c>
      <c r="AB28" s="21">
        <f t="shared" si="2"/>
        <v>9</v>
      </c>
      <c r="AC28" s="21">
        <f t="shared" si="3"/>
        <v>9</v>
      </c>
      <c r="AD28" s="21">
        <f t="shared" si="4"/>
        <v>9</v>
      </c>
      <c r="AE28" s="21">
        <f t="shared" si="5"/>
        <v>9</v>
      </c>
      <c r="AF28" s="21">
        <f t="shared" si="6"/>
        <v>8</v>
      </c>
      <c r="AG28" s="21">
        <f t="shared" si="7"/>
        <v>8</v>
      </c>
      <c r="AH28" s="21">
        <f t="shared" si="8"/>
        <v>8</v>
      </c>
      <c r="AI28" s="21">
        <f t="shared" si="9"/>
        <v>7</v>
      </c>
      <c r="AJ28" s="21">
        <f t="shared" si="10"/>
        <v>8</v>
      </c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x14ac:dyDescent="0.25">
      <c r="A29" t="s">
        <v>111</v>
      </c>
      <c r="B29" s="21" t="s">
        <v>85</v>
      </c>
      <c r="C29" s="27">
        <f>SUMIF('07'!$A$4:$A$36,'T3'!$A29,'07'!B$4:B$36)</f>
        <v>18655.610835803414</v>
      </c>
      <c r="D29" s="27">
        <f>SUMIF('07'!$A$4:$A$36,'T3'!$A29,'07'!C$4:C$36)</f>
        <v>22482.248246124964</v>
      </c>
      <c r="E29" s="27">
        <f>SUMIF('07'!$A$4:$A$36,'T3'!$A29,'07'!D$4:D$36)</f>
        <v>25572.102381252596</v>
      </c>
      <c r="F29" s="27">
        <f>SUMIF('07'!$A$4:$A$36,'T3'!$A29,'07'!E$4:E$36)</f>
        <v>28035.748128872488</v>
      </c>
      <c r="G29" s="27">
        <f>SUMIF('07'!$A$4:$A$36,'T3'!$A29,'07'!F$4:F$36)</f>
        <v>31396.808811836818</v>
      </c>
      <c r="H29" s="27">
        <f>SUMIF('07'!$A$4:$A$36,'T3'!$A29,'07'!G$4:G$36)</f>
        <v>32895.047974490299</v>
      </c>
      <c r="I29" s="27">
        <f>SUMIF('07'!$A$4:$A$36,'T3'!$A29,'07'!H$4:H$36)</f>
        <v>37476.670330864385</v>
      </c>
      <c r="J29" s="27">
        <f>SUMIF('07'!$A$4:$A$36,'T3'!$A29,'07'!I$4:I$36)</f>
        <v>37926.215888093117</v>
      </c>
      <c r="K29" s="27">
        <f>SUMIF('07'!$A$4:$A$36,'T3'!$A29,'07'!J$4:J$36)</f>
        <v>39931.125129637534</v>
      </c>
      <c r="L29" s="27">
        <f>SUMIF('07'!$A$4:$A$36,'T3'!$A29,'07'!K$4:K$36)</f>
        <v>40787.319481310318</v>
      </c>
      <c r="N29" s="10">
        <v>25</v>
      </c>
      <c r="O29" s="7" t="str">
        <f>VLOOKUP(LARGE(C$5:C$31,$N29),CHOOSE({1,2},C$5:C$31,$B$5:$B$31),2,0)</f>
        <v>AL</v>
      </c>
      <c r="P29" s="7" t="str">
        <f>VLOOKUP(LARGE(D$5:D$31,$N29),CHOOSE({1,2},D$5:D$31,$B$5:$B$31),2,0)</f>
        <v>PB</v>
      </c>
      <c r="Q29" s="7" t="str">
        <f>VLOOKUP(LARGE(E$5:E$31,$N29),CHOOSE({1,2},E$5:E$31,$B$5:$B$31),2,0)</f>
        <v>AL</v>
      </c>
      <c r="R29" s="7" t="str">
        <f>VLOOKUP(LARGE(F$5:F$31,$N29),CHOOSE({1,2},F$5:F$31,$B$5:$B$31),2,0)</f>
        <v>AL</v>
      </c>
      <c r="S29" s="7" t="str">
        <f>VLOOKUP(LARGE(G$5:G$31,$N29),CHOOSE({1,2},G$5:G$31,$B$5:$B$31),2,0)</f>
        <v>AL</v>
      </c>
      <c r="T29" s="7" t="str">
        <f>VLOOKUP(LARGE(H$5:H$31,$N29),CHOOSE({1,2},H$5:H$31,$B$5:$B$31),2,0)</f>
        <v>AL</v>
      </c>
      <c r="U29" s="7" t="str">
        <f>VLOOKUP(LARGE(I$5:I$31,$N29),CHOOSE({1,2},I$5:I$31,$B$5:$B$31),2,0)</f>
        <v>AL</v>
      </c>
      <c r="V29" s="7" t="str">
        <f>VLOOKUP(LARGE(J$5:J$31,$N29),CHOOSE({1,2},J$5:J$31,$B$5:$B$31),2,0)</f>
        <v>PB</v>
      </c>
      <c r="W29" s="7" t="str">
        <f>VLOOKUP(LARGE(K$5:K$31,$N29),CHOOSE({1,2},K$5:K$31,$B$5:$B$31),2,0)</f>
        <v>PB</v>
      </c>
      <c r="X29" s="7" t="str">
        <f>VLOOKUP(LARGE(L$5:L$31,$N29),CHOOSE({1,2},L$5:L$31,$B$5:$B$31),2,0)</f>
        <v>PB</v>
      </c>
      <c r="Z29" s="21" t="s">
        <v>85</v>
      </c>
      <c r="AA29" s="21">
        <f t="shared" si="1"/>
        <v>9</v>
      </c>
      <c r="AB29" s="21">
        <f t="shared" si="2"/>
        <v>8</v>
      </c>
      <c r="AC29" s="21">
        <f t="shared" si="3"/>
        <v>8</v>
      </c>
      <c r="AD29" s="21">
        <f t="shared" si="4"/>
        <v>8</v>
      </c>
      <c r="AE29" s="21">
        <f t="shared" si="5"/>
        <v>8</v>
      </c>
      <c r="AF29" s="21">
        <f t="shared" si="6"/>
        <v>7</v>
      </c>
      <c r="AG29" s="21">
        <f t="shared" si="7"/>
        <v>4</v>
      </c>
      <c r="AH29" s="21">
        <f t="shared" si="8"/>
        <v>5</v>
      </c>
      <c r="AI29" s="21">
        <f t="shared" si="9"/>
        <v>6</v>
      </c>
      <c r="AJ29" s="21">
        <f t="shared" si="10"/>
        <v>7</v>
      </c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x14ac:dyDescent="0.25">
      <c r="A30" t="s">
        <v>32</v>
      </c>
      <c r="B30" s="21" t="s">
        <v>86</v>
      </c>
      <c r="C30" s="27">
        <f>SUMIF('07'!$A$4:$A$36,'T3'!$A30,'07'!B$4:B$36)</f>
        <v>17783.029520571796</v>
      </c>
      <c r="D30" s="27">
        <f>SUMIF('07'!$A$4:$A$36,'T3'!$A30,'07'!C$4:C$36)</f>
        <v>19947.769446651429</v>
      </c>
      <c r="E30" s="27">
        <f>SUMIF('07'!$A$4:$A$36,'T3'!$A30,'07'!D$4:D$36)</f>
        <v>22543.934232866628</v>
      </c>
      <c r="F30" s="27">
        <f>SUMIF('07'!$A$4:$A$36,'T3'!$A30,'07'!E$4:E$36)</f>
        <v>23515.54963705398</v>
      </c>
      <c r="G30" s="27">
        <f>SUMIF('07'!$A$4:$A$36,'T3'!$A30,'07'!F$4:F$36)</f>
        <v>25296.597059813459</v>
      </c>
      <c r="H30" s="27">
        <f>SUMIF('07'!$A$4:$A$36,'T3'!$A30,'07'!G$4:G$36)</f>
        <v>26265.440767311702</v>
      </c>
      <c r="I30" s="27">
        <f>SUMIF('07'!$A$4:$A$36,'T3'!$A30,'07'!H$4:H$36)</f>
        <v>27145.092529150279</v>
      </c>
      <c r="J30" s="27">
        <f>SUMIF('07'!$A$4:$A$36,'T3'!$A30,'07'!I$4:I$36)</f>
        <v>28316.087493269501</v>
      </c>
      <c r="K30" s="27">
        <f>SUMIF('07'!$A$4:$A$36,'T3'!$A30,'07'!J$4:J$36)</f>
        <v>28272.962293899309</v>
      </c>
      <c r="L30" s="27">
        <f>SUMIF('07'!$A$4:$A$36,'T3'!$A30,'07'!K$4:K$36)</f>
        <v>29732.397611753924</v>
      </c>
      <c r="N30" s="10">
        <v>26</v>
      </c>
      <c r="O30" s="7" t="str">
        <f>VLOOKUP(LARGE(C$5:C$31,$N30),CHOOSE({1,2},C$5:C$31,$B$5:$B$31),2,0)</f>
        <v>PI</v>
      </c>
      <c r="P30" s="7" t="str">
        <f>VLOOKUP(LARGE(D$5:D$31,$N30),CHOOSE({1,2},D$5:D$31,$B$5:$B$31),2,0)</f>
        <v>PI</v>
      </c>
      <c r="Q30" s="7" t="str">
        <f>VLOOKUP(LARGE(E$5:E$31,$N30),CHOOSE({1,2},E$5:E$31,$B$5:$B$31),2,0)</f>
        <v>PI</v>
      </c>
      <c r="R30" s="7" t="str">
        <f>VLOOKUP(LARGE(F$5:F$31,$N30),CHOOSE({1,2},F$5:F$31,$B$5:$B$31),2,0)</f>
        <v>MA</v>
      </c>
      <c r="S30" s="7" t="str">
        <f>VLOOKUP(LARGE(G$5:G$31,$N30),CHOOSE({1,2},G$5:G$31,$B$5:$B$31),2,0)</f>
        <v>PI</v>
      </c>
      <c r="T30" s="7" t="str">
        <f>VLOOKUP(LARGE(H$5:H$31,$N30),CHOOSE({1,2},H$5:H$31,$B$5:$B$31),2,0)</f>
        <v>PI</v>
      </c>
      <c r="U30" s="7" t="str">
        <f>VLOOKUP(LARGE(I$5:I$31,$N30),CHOOSE({1,2},I$5:I$31,$B$5:$B$31),2,0)</f>
        <v>PI</v>
      </c>
      <c r="V30" s="7" t="str">
        <f>VLOOKUP(LARGE(J$5:J$31,$N30),CHOOSE({1,2},J$5:J$31,$B$5:$B$31),2,0)</f>
        <v>PI</v>
      </c>
      <c r="W30" s="7" t="str">
        <f>VLOOKUP(LARGE(K$5:K$31,$N30),CHOOSE({1,2},K$5:K$31,$B$5:$B$31),2,0)</f>
        <v>PI</v>
      </c>
      <c r="X30" s="7" t="str">
        <f>VLOOKUP(LARGE(L$5:L$31,$N30),CHOOSE({1,2},L$5:L$31,$B$5:$B$31),2,0)</f>
        <v>PI</v>
      </c>
      <c r="Z30" s="21" t="s">
        <v>86</v>
      </c>
      <c r="AA30" s="21">
        <f t="shared" si="1"/>
        <v>11</v>
      </c>
      <c r="AB30" s="21">
        <f t="shared" si="2"/>
        <v>12</v>
      </c>
      <c r="AC30" s="21">
        <f t="shared" si="3"/>
        <v>10</v>
      </c>
      <c r="AD30" s="21">
        <f t="shared" si="4"/>
        <v>11</v>
      </c>
      <c r="AE30" s="21">
        <f t="shared" si="5"/>
        <v>10</v>
      </c>
      <c r="AF30" s="21">
        <f t="shared" si="6"/>
        <v>10</v>
      </c>
      <c r="AG30" s="21">
        <f t="shared" si="7"/>
        <v>10</v>
      </c>
      <c r="AH30" s="21">
        <f t="shared" si="8"/>
        <v>9</v>
      </c>
      <c r="AI30" s="21">
        <f t="shared" si="9"/>
        <v>11</v>
      </c>
      <c r="AJ30" s="21">
        <f t="shared" si="10"/>
        <v>11</v>
      </c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x14ac:dyDescent="0.25">
      <c r="A31" t="s">
        <v>33</v>
      </c>
      <c r="B31" s="21" t="s">
        <v>87</v>
      </c>
      <c r="C31" s="27">
        <f>SUMIF('07'!$A$4:$A$36,'T3'!$A31,'07'!B$4:B$36)</f>
        <v>56252.900098354592</v>
      </c>
      <c r="D31" s="27">
        <f>SUMIF('07'!$A$4:$A$36,'T3'!$A31,'07'!C$4:C$36)</f>
        <v>59221.86681937924</v>
      </c>
      <c r="E31" s="27">
        <f>SUMIF('07'!$A$4:$A$36,'T3'!$A31,'07'!D$4:D$36)</f>
        <v>61959.355776942612</v>
      </c>
      <c r="F31" s="27">
        <f>SUMIF('07'!$A$4:$A$36,'T3'!$A31,'07'!E$4:E$36)</f>
        <v>63054.40700194519</v>
      </c>
      <c r="G31" s="27">
        <f>SUMIF('07'!$A$4:$A$36,'T3'!$A31,'07'!F$4:F$36)</f>
        <v>69216.798695017176</v>
      </c>
      <c r="H31" s="27">
        <f>SUMIF('07'!$A$4:$A$36,'T3'!$A31,'07'!G$4:G$36)</f>
        <v>73970.990705599572</v>
      </c>
      <c r="I31" s="27">
        <f>SUMIF('07'!$A$4:$A$36,'T3'!$A31,'07'!H$4:H$36)</f>
        <v>79114.194203801817</v>
      </c>
      <c r="J31" s="27">
        <f>SUMIF('07'!$A$4:$A$36,'T3'!$A31,'07'!I$4:I$36)</f>
        <v>80515.465768508628</v>
      </c>
      <c r="K31" s="27">
        <f>SUMIF('07'!$A$4:$A$36,'T3'!$A31,'07'!J$4:J$36)</f>
        <v>85661.393655903506</v>
      </c>
      <c r="L31" s="27">
        <f>SUMIF('07'!$A$4:$A$36,'T3'!$A31,'07'!K$4:K$36)</f>
        <v>90742.750387874737</v>
      </c>
      <c r="N31" s="11">
        <v>27</v>
      </c>
      <c r="O31" s="9" t="str">
        <f>VLOOKUP(LARGE(C$5:C$31,$N31),CHOOSE({1,2},C$5:C$31,$B$5:$B$31),2,0)</f>
        <v>MA</v>
      </c>
      <c r="P31" s="9" t="str">
        <f>VLOOKUP(LARGE(D$5:D$31,$N31),CHOOSE({1,2},D$5:D$31,$B$5:$B$31),2,0)</f>
        <v>MA</v>
      </c>
      <c r="Q31" s="9" t="str">
        <f>VLOOKUP(LARGE(E$5:E$31,$N31),CHOOSE({1,2},E$5:E$31,$B$5:$B$31),2,0)</f>
        <v>MA</v>
      </c>
      <c r="R31" s="9" t="str">
        <f>VLOOKUP(LARGE(F$5:F$31,$N31),CHOOSE({1,2},F$5:F$31,$B$5:$B$31),2,0)</f>
        <v>PI</v>
      </c>
      <c r="S31" s="9" t="str">
        <f>VLOOKUP(LARGE(G$5:G$31,$N31),CHOOSE({1,2},G$5:G$31,$B$5:$B$31),2,0)</f>
        <v>MA</v>
      </c>
      <c r="T31" s="9" t="str">
        <f>VLOOKUP(LARGE(H$5:H$31,$N31),CHOOSE({1,2},H$5:H$31,$B$5:$B$31),2,0)</f>
        <v>MA</v>
      </c>
      <c r="U31" s="9" t="str">
        <f>VLOOKUP(LARGE(I$5:I$31,$N31),CHOOSE({1,2},I$5:I$31,$B$5:$B$31),2,0)</f>
        <v>MA</v>
      </c>
      <c r="V31" s="9" t="str">
        <f>VLOOKUP(LARGE(J$5:J$31,$N31),CHOOSE({1,2},J$5:J$31,$B$5:$B$31),2,0)</f>
        <v>MA</v>
      </c>
      <c r="W31" s="9" t="str">
        <f>VLOOKUP(LARGE(K$5:K$31,$N31),CHOOSE({1,2},K$5:K$31,$B$5:$B$31),2,0)</f>
        <v>MA</v>
      </c>
      <c r="X31" s="9" t="str">
        <f>VLOOKUP(LARGE(L$5:L$31,$N31),CHOOSE({1,2},L$5:L$31,$B$5:$B$31),2,0)</f>
        <v>MA</v>
      </c>
      <c r="Z31" s="21" t="s">
        <v>87</v>
      </c>
      <c r="AA31" s="21">
        <f t="shared" si="1"/>
        <v>1</v>
      </c>
      <c r="AB31" s="21">
        <f t="shared" si="2"/>
        <v>1</v>
      </c>
      <c r="AC31" s="21">
        <f t="shared" si="3"/>
        <v>1</v>
      </c>
      <c r="AD31" s="21">
        <f t="shared" si="4"/>
        <v>1</v>
      </c>
      <c r="AE31" s="21">
        <f t="shared" si="5"/>
        <v>1</v>
      </c>
      <c r="AF31" s="21">
        <f t="shared" si="6"/>
        <v>1</v>
      </c>
      <c r="AG31" s="21">
        <f t="shared" si="7"/>
        <v>1</v>
      </c>
      <c r="AH31" s="21">
        <f t="shared" si="8"/>
        <v>1</v>
      </c>
      <c r="AI31" s="21">
        <f t="shared" si="9"/>
        <v>1</v>
      </c>
      <c r="AJ31" s="21">
        <f t="shared" si="10"/>
        <v>1</v>
      </c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B6CA-DDB4-4B6B-B977-EEF15132782C}">
  <dimension ref="A1:B24"/>
  <sheetViews>
    <sheetView topLeftCell="A19" workbookViewId="0"/>
  </sheetViews>
  <sheetFormatPr defaultRowHeight="15" x14ac:dyDescent="0.25"/>
  <cols>
    <col min="1" max="1" width="82.7109375" bestFit="1" customWidth="1"/>
  </cols>
  <sheetData>
    <row r="1" spans="1:2" x14ac:dyDescent="0.25">
      <c r="A1" t="s">
        <v>154</v>
      </c>
    </row>
    <row r="2" spans="1:2" x14ac:dyDescent="0.25">
      <c r="B2">
        <v>2019</v>
      </c>
    </row>
    <row r="3" spans="1:2" x14ac:dyDescent="0.25">
      <c r="A3" t="s">
        <v>36</v>
      </c>
      <c r="B3" s="3">
        <f>'09'!K4</f>
        <v>-4.2399460915267806</v>
      </c>
    </row>
    <row r="4" spans="1:2" x14ac:dyDescent="0.25">
      <c r="A4" s="12" t="s">
        <v>96</v>
      </c>
      <c r="B4" s="3">
        <v>-2.9279040280048574</v>
      </c>
    </row>
    <row r="5" spans="1:2" x14ac:dyDescent="0.25">
      <c r="A5" t="s">
        <v>37</v>
      </c>
      <c r="B5" s="3">
        <f>'09'!K5</f>
        <v>-4.4470301127306762</v>
      </c>
    </row>
    <row r="6" spans="1:2" x14ac:dyDescent="0.25">
      <c r="A6" t="s">
        <v>38</v>
      </c>
      <c r="B6" s="3">
        <f>'09'!K6</f>
        <v>0.39989710392565048</v>
      </c>
    </row>
    <row r="7" spans="1:2" x14ac:dyDescent="0.25">
      <c r="A7" t="s">
        <v>39</v>
      </c>
      <c r="B7" s="3">
        <f>'09'!K7</f>
        <v>-2.2906587708362958</v>
      </c>
    </row>
    <row r="8" spans="1:2" x14ac:dyDescent="0.25">
      <c r="A8" s="12" t="s">
        <v>97</v>
      </c>
      <c r="B8" s="3">
        <v>-15.949869972115739</v>
      </c>
    </row>
    <row r="9" spans="1:2" x14ac:dyDescent="0.25">
      <c r="A9" t="s">
        <v>40</v>
      </c>
      <c r="B9" s="3">
        <f>'09'!K8</f>
        <v>-29.647964525212444</v>
      </c>
    </row>
    <row r="10" spans="1:2" x14ac:dyDescent="0.25">
      <c r="A10" t="s">
        <v>41</v>
      </c>
      <c r="B10" s="3">
        <f>'09'!K9</f>
        <v>-8.8287508462781545</v>
      </c>
    </row>
    <row r="11" spans="1:2" x14ac:dyDescent="0.25">
      <c r="A11" t="s">
        <v>42</v>
      </c>
      <c r="B11" s="3">
        <f>'09'!K10</f>
        <v>0.42887929603538932</v>
      </c>
    </row>
    <row r="12" spans="1:2" x14ac:dyDescent="0.25">
      <c r="A12" t="s">
        <v>43</v>
      </c>
      <c r="B12" s="3">
        <f>'09'!K11</f>
        <v>6.615870984479244</v>
      </c>
    </row>
    <row r="13" spans="1:2" x14ac:dyDescent="0.25">
      <c r="A13" s="13" t="s">
        <v>98</v>
      </c>
      <c r="B13" s="3">
        <v>1.6132464496574794</v>
      </c>
    </row>
    <row r="14" spans="1:2" x14ac:dyDescent="0.25">
      <c r="A14" t="s">
        <v>44</v>
      </c>
      <c r="B14" s="3">
        <f>'09'!K12</f>
        <v>2.1508994154537664</v>
      </c>
    </row>
    <row r="15" spans="1:2" x14ac:dyDescent="0.25">
      <c r="A15" t="s">
        <v>45</v>
      </c>
      <c r="B15" s="3">
        <f>'09'!K13</f>
        <v>-3.8120629775542203</v>
      </c>
    </row>
    <row r="16" spans="1:2" x14ac:dyDescent="0.25">
      <c r="A16" t="s">
        <v>46</v>
      </c>
      <c r="B16" s="3">
        <f>'09'!K14</f>
        <v>6.5516749048514011</v>
      </c>
    </row>
    <row r="17" spans="1:2" x14ac:dyDescent="0.25">
      <c r="A17" t="s">
        <v>47</v>
      </c>
      <c r="B17" s="3">
        <f>'09'!K15</f>
        <v>-1.7463028822464199</v>
      </c>
    </row>
    <row r="18" spans="1:2" x14ac:dyDescent="0.25">
      <c r="A18" t="s">
        <v>48</v>
      </c>
      <c r="B18" s="3">
        <f>'09'!K16</f>
        <v>3.6450863683555657</v>
      </c>
    </row>
    <row r="19" spans="1:2" x14ac:dyDescent="0.25">
      <c r="A19" t="s">
        <v>49</v>
      </c>
      <c r="B19" s="3">
        <f>'09'!K17</f>
        <v>2.9879287621934703</v>
      </c>
    </row>
    <row r="20" spans="1:2" x14ac:dyDescent="0.25">
      <c r="A20" t="s">
        <v>50</v>
      </c>
      <c r="B20" s="3">
        <f>'09'!K18</f>
        <v>4.1211651784601955</v>
      </c>
    </row>
    <row r="21" spans="1:2" x14ac:dyDescent="0.25">
      <c r="A21" t="s">
        <v>51</v>
      </c>
      <c r="B21" s="3">
        <f>'09'!K19</f>
        <v>0.37809728751965199</v>
      </c>
    </row>
    <row r="22" spans="1:2" x14ac:dyDescent="0.25">
      <c r="A22" t="s">
        <v>52</v>
      </c>
      <c r="B22" s="3">
        <f>'09'!K20</f>
        <v>-0.24902670934994209</v>
      </c>
    </row>
    <row r="23" spans="1:2" x14ac:dyDescent="0.25">
      <c r="A23" t="s">
        <v>53</v>
      </c>
      <c r="B23" s="3">
        <f>'09'!K21</f>
        <v>2.3399590934498171</v>
      </c>
    </row>
    <row r="24" spans="1:2" x14ac:dyDescent="0.25">
      <c r="A24" t="s">
        <v>54</v>
      </c>
      <c r="B24" s="3">
        <f>'09'!K22</f>
        <v>7.5339745668902225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99F1-B62E-4EEC-8EAF-944F6A9C3593}">
  <dimension ref="A1:K5"/>
  <sheetViews>
    <sheetView workbookViewId="0"/>
  </sheetViews>
  <sheetFormatPr defaultRowHeight="15" x14ac:dyDescent="0.25"/>
  <cols>
    <col min="1" max="1" width="12.7109375" bestFit="1" customWidth="1"/>
  </cols>
  <sheetData>
    <row r="1" spans="1:11" x14ac:dyDescent="0.25">
      <c r="A1" t="s">
        <v>92</v>
      </c>
    </row>
    <row r="2" spans="1:11" x14ac:dyDescent="0.25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  <c r="J2">
        <v>2018</v>
      </c>
      <c r="K2">
        <v>2019</v>
      </c>
    </row>
    <row r="3" spans="1:11" x14ac:dyDescent="0.25">
      <c r="A3" t="s">
        <v>55</v>
      </c>
      <c r="B3" s="3">
        <f>'11'!B5</f>
        <v>3.2129243754513301</v>
      </c>
      <c r="C3" s="3">
        <f>'11'!C5</f>
        <v>3.4666536775470971</v>
      </c>
      <c r="D3" s="3">
        <f>'11'!D5</f>
        <v>3.3099807406729069</v>
      </c>
      <c r="E3" s="3">
        <f>'11'!E5</f>
        <v>3.2568558937446963</v>
      </c>
      <c r="F3" s="3">
        <f>'11'!F5</f>
        <v>3.3928232792324624</v>
      </c>
      <c r="G3" s="3">
        <f>'11'!G5</f>
        <v>3.7622357308856573</v>
      </c>
      <c r="H3" s="3">
        <f>'11'!H5</f>
        <v>4.6283635013869722</v>
      </c>
      <c r="I3" s="3">
        <f>'11'!I5</f>
        <v>4.6983431008116776</v>
      </c>
      <c r="J3" s="3">
        <f>'11'!J5</f>
        <v>3.7700848941831744</v>
      </c>
      <c r="K3" s="3">
        <f>'11'!K5</f>
        <v>3.6162250061254251</v>
      </c>
    </row>
    <row r="4" spans="1:11" x14ac:dyDescent="0.25">
      <c r="A4" t="s">
        <v>56</v>
      </c>
      <c r="B4" s="3">
        <f>'11'!B9</f>
        <v>38.599757435960591</v>
      </c>
      <c r="C4" s="3">
        <f>'11'!C9</f>
        <v>43.152953571223385</v>
      </c>
      <c r="D4" s="3">
        <f>'11'!D9</f>
        <v>42.667883422540527</v>
      </c>
      <c r="E4" s="3">
        <f>'11'!E9</f>
        <v>40.46772178902571</v>
      </c>
      <c r="F4" s="3">
        <f>'11'!F9</f>
        <v>38.899722058832516</v>
      </c>
      <c r="G4" s="3">
        <f>'11'!G9</f>
        <v>31.05761771262766</v>
      </c>
      <c r="H4" s="3">
        <f>'11'!H9</f>
        <v>24.494819100948071</v>
      </c>
      <c r="I4" s="3">
        <f>'11'!I9</f>
        <v>22.311772357502825</v>
      </c>
      <c r="J4" s="3">
        <f>'11'!J9</f>
        <v>32.351817163608679</v>
      </c>
      <c r="K4" s="3">
        <f>'11'!K9</f>
        <v>26.549093172214704</v>
      </c>
    </row>
    <row r="5" spans="1:11" x14ac:dyDescent="0.25">
      <c r="A5" t="s">
        <v>57</v>
      </c>
      <c r="B5" s="3">
        <f>'11'!B14</f>
        <v>58.18731818858808</v>
      </c>
      <c r="C5" s="3">
        <f>'11'!C14</f>
        <v>53.380392751229522</v>
      </c>
      <c r="D5" s="3">
        <f>'11'!D14</f>
        <v>54.022135836786553</v>
      </c>
      <c r="E5" s="3">
        <f>'11'!E14</f>
        <v>56.275422317229591</v>
      </c>
      <c r="F5" s="3">
        <f>'11'!F14</f>
        <v>57.70745466193501</v>
      </c>
      <c r="G5" s="3">
        <f>'11'!G14</f>
        <v>65.180146556486676</v>
      </c>
      <c r="H5" s="3">
        <f>'11'!H14</f>
        <v>70.876817397664965</v>
      </c>
      <c r="I5" s="3">
        <f>'11'!I14</f>
        <v>72.989884541685484</v>
      </c>
      <c r="J5" s="3">
        <f>'11'!J14</f>
        <v>63.878097942208157</v>
      </c>
      <c r="K5" s="3">
        <f>'11'!K14</f>
        <v>69.834681821659856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6B74-80B9-4B98-8231-9A0544602AA7}">
  <dimension ref="A2:K5"/>
  <sheetViews>
    <sheetView workbookViewId="0"/>
  </sheetViews>
  <sheetFormatPr defaultRowHeight="15" x14ac:dyDescent="0.25"/>
  <cols>
    <col min="1" max="1" width="64.140625" bestFit="1" customWidth="1"/>
  </cols>
  <sheetData>
    <row r="2" spans="1:11" x14ac:dyDescent="0.25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  <c r="J2">
        <v>2018</v>
      </c>
      <c r="K2">
        <v>2019</v>
      </c>
    </row>
    <row r="3" spans="1:11" x14ac:dyDescent="0.25">
      <c r="A3" t="s">
        <v>40</v>
      </c>
      <c r="B3" s="3">
        <f>'11'!B10</f>
        <v>18.585653834395732</v>
      </c>
      <c r="C3" s="3">
        <f>'11'!C10</f>
        <v>26.059229740089435</v>
      </c>
      <c r="D3" s="3">
        <f>'11'!D10</f>
        <v>26.467586977873257</v>
      </c>
      <c r="E3" s="3">
        <f>'11'!E10</f>
        <v>24.21609724916544</v>
      </c>
      <c r="F3" s="3">
        <f>'11'!F10</f>
        <v>23.267879546356308</v>
      </c>
      <c r="G3" s="3">
        <f>'11'!G10</f>
        <v>12.988235186079445</v>
      </c>
      <c r="H3" s="3">
        <f>'11'!H10</f>
        <v>4.8461884629399146</v>
      </c>
      <c r="I3" s="3">
        <f>'11'!I10</f>
        <v>6.0511153805572304</v>
      </c>
      <c r="J3" s="3">
        <f>'11'!J10</f>
        <v>14.873292277037436</v>
      </c>
      <c r="K3" s="3">
        <f>'11'!K10</f>
        <v>9.8909561920581197</v>
      </c>
    </row>
    <row r="4" spans="1:11" x14ac:dyDescent="0.25">
      <c r="A4" t="s">
        <v>44</v>
      </c>
      <c r="B4" s="3">
        <f>'11'!B15</f>
        <v>12.850278160551481</v>
      </c>
      <c r="C4" s="3">
        <f>'11'!C15</f>
        <v>12.21847127689948</v>
      </c>
      <c r="D4" s="3">
        <f>'11'!D15</f>
        <v>12.143035346283261</v>
      </c>
      <c r="E4" s="3">
        <f>'11'!E15</f>
        <v>11.932172730525162</v>
      </c>
      <c r="F4" s="3">
        <f>'11'!F15</f>
        <v>14.135773315594188</v>
      </c>
      <c r="G4" s="3">
        <f>'11'!G15</f>
        <v>14.899352509237925</v>
      </c>
      <c r="H4" s="3">
        <f>'11'!H15</f>
        <v>14.455299997773432</v>
      </c>
      <c r="I4" s="3">
        <f>'11'!I15</f>
        <v>14.817784038417836</v>
      </c>
      <c r="J4" s="3">
        <f>'11'!J15</f>
        <v>14.443590565954759</v>
      </c>
      <c r="K4" s="3">
        <f>'11'!K15</f>
        <v>15.229389257141992</v>
      </c>
    </row>
    <row r="5" spans="1:11" x14ac:dyDescent="0.25">
      <c r="A5" t="s">
        <v>51</v>
      </c>
      <c r="B5" s="3">
        <f>'11'!B22</f>
        <v>15.944543512552785</v>
      </c>
      <c r="C5" s="3">
        <f>'11'!C22</f>
        <v>13.965002887948339</v>
      </c>
      <c r="D5" s="3">
        <f>'11'!D22</f>
        <v>13.966907189414124</v>
      </c>
      <c r="E5" s="3">
        <f>'11'!E22</f>
        <v>15.031386803462093</v>
      </c>
      <c r="F5" s="3">
        <f>'11'!F22</f>
        <v>14.040178791855951</v>
      </c>
      <c r="G5" s="3">
        <f>'11'!G22</f>
        <v>15.798523977593668</v>
      </c>
      <c r="H5" s="3">
        <f>'11'!H22</f>
        <v>17.747881412091424</v>
      </c>
      <c r="I5" s="3">
        <f>'11'!I22</f>
        <v>17.418047998030652</v>
      </c>
      <c r="J5" s="3">
        <f>'11'!J22</f>
        <v>15.247200415328123</v>
      </c>
      <c r="K5" s="3">
        <f>'11'!K22</f>
        <v>16.506746324212628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FB7B4-9EDD-4E5C-8635-8722FD861D84}">
  <dimension ref="A1:K5"/>
  <sheetViews>
    <sheetView workbookViewId="0"/>
  </sheetViews>
  <sheetFormatPr defaultRowHeight="15" x14ac:dyDescent="0.25"/>
  <cols>
    <col min="1" max="1" width="54.85546875" customWidth="1"/>
  </cols>
  <sheetData>
    <row r="1" spans="1:11" x14ac:dyDescent="0.25">
      <c r="A1" s="95" t="s">
        <v>156</v>
      </c>
    </row>
    <row r="2" spans="1:11" x14ac:dyDescent="0.25">
      <c r="B2">
        <v>2010</v>
      </c>
      <c r="C2">
        <v>2011</v>
      </c>
      <c r="D2" s="21">
        <v>2012</v>
      </c>
      <c r="E2" s="21">
        <v>2013</v>
      </c>
      <c r="F2" s="21">
        <v>2014</v>
      </c>
      <c r="G2" s="21">
        <v>2015</v>
      </c>
      <c r="H2" s="21">
        <v>2016</v>
      </c>
      <c r="I2" s="21">
        <v>2017</v>
      </c>
      <c r="J2" s="21">
        <v>2018</v>
      </c>
      <c r="K2" s="21">
        <v>2019</v>
      </c>
    </row>
    <row r="3" spans="1:11" x14ac:dyDescent="0.25">
      <c r="A3" t="s">
        <v>102</v>
      </c>
      <c r="B3" s="3">
        <f>'13'!B5*100</f>
        <v>35.195821408131522</v>
      </c>
      <c r="C3" s="3">
        <f>'13'!C5*100</f>
        <v>31.770452946229856</v>
      </c>
      <c r="D3" s="3">
        <f>'13'!D5*100</f>
        <v>32.705019183781644</v>
      </c>
      <c r="E3" s="3">
        <f>'13'!E5*100</f>
        <v>35.214264710873017</v>
      </c>
      <c r="F3" s="3">
        <f>'13'!F5*100</f>
        <v>34.989202521372654</v>
      </c>
      <c r="G3" s="3">
        <f>'13'!G5*100</f>
        <v>37.698254737723133</v>
      </c>
      <c r="H3" s="3">
        <f>'13'!H5*100</f>
        <v>43.139551339440189</v>
      </c>
      <c r="I3" s="3">
        <f>'13'!I5*100</f>
        <v>42.447962046763813</v>
      </c>
      <c r="J3" s="3">
        <f>'13'!J5*100</f>
        <v>37.620232226894629</v>
      </c>
      <c r="K3" s="3">
        <f>'13'!K5*100</f>
        <v>39.585140753522111</v>
      </c>
    </row>
    <row r="4" spans="1:11" x14ac:dyDescent="0.25">
      <c r="A4" t="s">
        <v>105</v>
      </c>
      <c r="B4" s="3">
        <f>'13'!B8*100</f>
        <v>19.113775280685626</v>
      </c>
      <c r="C4" s="3">
        <f>'13'!C8*100</f>
        <v>19.55080308679927</v>
      </c>
      <c r="D4" s="3">
        <f>'13'!D8*100</f>
        <v>18.706571328804532</v>
      </c>
      <c r="E4" s="3">
        <f>'13'!E8*100</f>
        <v>17.609595050418157</v>
      </c>
      <c r="F4" s="3">
        <f>'13'!F8*100</f>
        <v>15.693485316968697</v>
      </c>
      <c r="G4" s="3">
        <f>'13'!G8*100</f>
        <v>17.535384546589043</v>
      </c>
      <c r="H4" s="3">
        <f>'13'!H8*100</f>
        <v>16.695286020083802</v>
      </c>
      <c r="I4" s="3">
        <f>'13'!I8*100</f>
        <v>16.960339834030446</v>
      </c>
      <c r="J4" s="3">
        <f>'13'!J8*100</f>
        <v>16.351943392919488</v>
      </c>
      <c r="K4" s="3">
        <f>'13'!K8*100</f>
        <v>17.654973404153942</v>
      </c>
    </row>
    <row r="5" spans="1:11" x14ac:dyDescent="0.25">
      <c r="A5" t="s">
        <v>108</v>
      </c>
      <c r="B5" s="3">
        <f>'13'!B11*100</f>
        <v>45.690403311182855</v>
      </c>
      <c r="C5" s="3">
        <f>'13'!C11*100</f>
        <v>48.678743966970885</v>
      </c>
      <c r="D5" s="3">
        <f>'13'!D11*100</f>
        <v>48.588409487413813</v>
      </c>
      <c r="E5" s="3">
        <f>'13'!E11*100</f>
        <v>47.176140238708825</v>
      </c>
      <c r="F5" s="3">
        <f>'13'!F11*100</f>
        <v>49.317312161658641</v>
      </c>
      <c r="G5" s="3">
        <f>'13'!G11*100</f>
        <v>44.766360715687824</v>
      </c>
      <c r="H5" s="3">
        <f>'13'!H11*100</f>
        <v>40.165162640475998</v>
      </c>
      <c r="I5" s="3">
        <f>'13'!I11*100</f>
        <v>40.591698119205745</v>
      </c>
      <c r="J5" s="3">
        <f>'13'!J11*100</f>
        <v>46.027824380185891</v>
      </c>
      <c r="K5" s="3">
        <f>'13'!K11*100</f>
        <v>42.759885842323946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1008-537E-4D41-9560-B5B6AE3AA3B8}">
  <dimension ref="A1:K5"/>
  <sheetViews>
    <sheetView workbookViewId="0"/>
  </sheetViews>
  <sheetFormatPr defaultRowHeight="15" x14ac:dyDescent="0.25"/>
  <cols>
    <col min="1" max="1" width="55" customWidth="1"/>
  </cols>
  <sheetData>
    <row r="1" spans="1:11" s="21" customFormat="1" x14ac:dyDescent="0.25">
      <c r="A1" s="95" t="s">
        <v>157</v>
      </c>
    </row>
    <row r="2" spans="1:11" s="21" customFormat="1" x14ac:dyDescent="0.25">
      <c r="B2" s="21">
        <v>2010</v>
      </c>
      <c r="C2" s="21">
        <v>2011</v>
      </c>
      <c r="D2" s="21">
        <v>2012</v>
      </c>
      <c r="E2" s="21">
        <v>2013</v>
      </c>
      <c r="F2" s="21">
        <v>2014</v>
      </c>
      <c r="G2" s="21">
        <v>2015</v>
      </c>
      <c r="H2" s="21">
        <v>2016</v>
      </c>
      <c r="I2" s="21">
        <v>2017</v>
      </c>
      <c r="J2" s="21">
        <v>2018</v>
      </c>
      <c r="K2" s="21">
        <v>2019</v>
      </c>
    </row>
    <row r="3" spans="1:11" s="21" customFormat="1" x14ac:dyDescent="0.25">
      <c r="A3" s="21" t="s">
        <v>102</v>
      </c>
      <c r="B3" s="3">
        <f>'14'!B5*100</f>
        <v>1.8555086480001197</v>
      </c>
      <c r="C3" s="3">
        <f>'14'!C5*100</f>
        <v>1.8231249835757926</v>
      </c>
      <c r="D3" s="3">
        <f>'14'!D5*100</f>
        <v>1.8561784751476456</v>
      </c>
      <c r="E3" s="3">
        <f>'14'!E5*100</f>
        <v>1.7910858363426045</v>
      </c>
      <c r="F3" s="3">
        <f>'14'!F5*100</f>
        <v>1.7914038854805094</v>
      </c>
      <c r="G3" s="3">
        <f>'14'!G5*100</f>
        <v>1.6981861560551232</v>
      </c>
      <c r="H3" s="3">
        <f>'14'!H5*100</f>
        <v>1.681971752315337</v>
      </c>
      <c r="I3" s="3">
        <f>'14'!I5*100</f>
        <v>1.6481887450946591</v>
      </c>
      <c r="J3" s="3">
        <f>'14'!J5*100</f>
        <v>1.686881284734687</v>
      </c>
      <c r="K3" s="3">
        <f>'14'!K5*100</f>
        <v>1.6896785034973705</v>
      </c>
    </row>
    <row r="4" spans="1:11" s="21" customFormat="1" x14ac:dyDescent="0.25">
      <c r="A4" s="21" t="s">
        <v>105</v>
      </c>
      <c r="B4" s="3">
        <f>'14'!B8*100</f>
        <v>2.6052318806127563</v>
      </c>
      <c r="C4" s="3">
        <f>'14'!C8*100</f>
        <v>2.9711765448535701</v>
      </c>
      <c r="D4" s="3">
        <f>'14'!D8*100</f>
        <v>2.8554700167818536</v>
      </c>
      <c r="E4" s="3">
        <f>'14'!E8*100</f>
        <v>2.4944333801270475</v>
      </c>
      <c r="F4" s="3">
        <f>'14'!F8*100</f>
        <v>2.3436925841632013</v>
      </c>
      <c r="G4" s="3">
        <f>'14'!G8*100</f>
        <v>2.3479603577435593</v>
      </c>
      <c r="H4" s="3">
        <f>'14'!H8*100</f>
        <v>2.0038015261781608</v>
      </c>
      <c r="I4" s="3">
        <f>'14'!I8*100</f>
        <v>1.9557890775085012</v>
      </c>
      <c r="J4" s="3">
        <f>'14'!J8*100</f>
        <v>2.0800515625308096</v>
      </c>
      <c r="K4" s="3">
        <f>'14'!K8*100</f>
        <v>2.1582500988555182</v>
      </c>
    </row>
    <row r="5" spans="1:11" s="21" customFormat="1" x14ac:dyDescent="0.25">
      <c r="A5" s="21" t="s">
        <v>108</v>
      </c>
      <c r="B5" s="3">
        <f>'14'!B11*100</f>
        <v>2.3741938889028082</v>
      </c>
      <c r="C5" s="3">
        <f>'14'!C11*100</f>
        <v>2.8155319500042224</v>
      </c>
      <c r="D5" s="3">
        <f>'14'!D11*100</f>
        <v>2.8524809843593775</v>
      </c>
      <c r="E5" s="3">
        <f>'14'!E11*100</f>
        <v>2.517083039400787</v>
      </c>
      <c r="F5" s="3">
        <f>'14'!F11*100</f>
        <v>2.6449947906855895</v>
      </c>
      <c r="G5" s="3">
        <f>'14'!G11*100</f>
        <v>2.2221526583713835</v>
      </c>
      <c r="H5" s="3">
        <f>'14'!H11*100</f>
        <v>1.7166382000309981</v>
      </c>
      <c r="I5" s="3">
        <f>'14'!I11*100</f>
        <v>1.7165784159324724</v>
      </c>
      <c r="J5" s="3">
        <f>'14'!J11*100</f>
        <v>2.1965425804099419</v>
      </c>
      <c r="K5" s="3">
        <f>'14'!K11*100</f>
        <v>1.9268409055272189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A0FE-E718-4AC6-B836-D76C1CC77520}">
  <dimension ref="A1:K38"/>
  <sheetViews>
    <sheetView showGridLines="0" workbookViewId="0"/>
  </sheetViews>
  <sheetFormatPr defaultRowHeight="15" x14ac:dyDescent="0.25"/>
  <cols>
    <col min="1" max="1" width="20.7109375" customWidth="1"/>
    <col min="2" max="10" width="11.7109375" customWidth="1"/>
    <col min="11" max="11" width="11.7109375" style="21" customWidth="1"/>
  </cols>
  <sheetData>
    <row r="1" spans="1:11" ht="17.25" x14ac:dyDescent="0.3">
      <c r="A1" s="29" t="s">
        <v>144</v>
      </c>
    </row>
    <row r="3" spans="1:11" ht="38.25" x14ac:dyDescent="0.25">
      <c r="A3" s="24" t="s">
        <v>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1" x14ac:dyDescent="0.25">
      <c r="A4" s="40" t="s">
        <v>1</v>
      </c>
      <c r="B4" s="47">
        <v>3885847.0000000037</v>
      </c>
      <c r="C4" s="47">
        <v>4376382</v>
      </c>
      <c r="D4" s="47">
        <v>4814759.9999999981</v>
      </c>
      <c r="E4" s="47">
        <v>5331618.9566463055</v>
      </c>
      <c r="F4" s="47">
        <v>5778952.7800000058</v>
      </c>
      <c r="G4" s="47">
        <v>5995787</v>
      </c>
      <c r="H4" s="47">
        <v>6269328</v>
      </c>
      <c r="I4" s="47">
        <v>6585479.0000000028</v>
      </c>
      <c r="J4" s="47">
        <v>7004141.0000000047</v>
      </c>
      <c r="K4" s="47">
        <v>7389131.0000000037</v>
      </c>
    </row>
    <row r="5" spans="1:11" x14ac:dyDescent="0.25">
      <c r="A5" s="42" t="s">
        <v>2</v>
      </c>
      <c r="B5" s="43">
        <v>207093.64479890119</v>
      </c>
      <c r="C5" s="43">
        <v>241027.92026120223</v>
      </c>
      <c r="D5" s="43">
        <v>259100.99147296062</v>
      </c>
      <c r="E5" s="43">
        <v>292442.29016633972</v>
      </c>
      <c r="F5" s="43">
        <v>308076.99694069417</v>
      </c>
      <c r="G5" s="43">
        <v>320688.31305534061</v>
      </c>
      <c r="H5" s="43">
        <v>337302.0836881352</v>
      </c>
      <c r="I5" s="43">
        <v>367956.43226173677</v>
      </c>
      <c r="J5" s="43">
        <v>387535.31565596245</v>
      </c>
      <c r="K5" s="43">
        <v>420424.25668949896</v>
      </c>
    </row>
    <row r="6" spans="1:11" x14ac:dyDescent="0.25">
      <c r="A6" s="44" t="s">
        <v>3</v>
      </c>
      <c r="B6" s="45">
        <v>23907.886883019415</v>
      </c>
      <c r="C6" s="45">
        <v>27574.714377165026</v>
      </c>
      <c r="D6" s="45">
        <v>30112.720316439536</v>
      </c>
      <c r="E6" s="45">
        <v>31121.412531942995</v>
      </c>
      <c r="F6" s="45">
        <v>34030.981972998452</v>
      </c>
      <c r="G6" s="45">
        <v>36563.332699908104</v>
      </c>
      <c r="H6" s="45">
        <v>39460.358977974138</v>
      </c>
      <c r="I6" s="45">
        <v>43516.147490021038</v>
      </c>
      <c r="J6" s="45">
        <v>44913.978486363412</v>
      </c>
      <c r="K6" s="45">
        <v>47091.335804235881</v>
      </c>
    </row>
    <row r="7" spans="1:11" x14ac:dyDescent="0.25">
      <c r="A7" s="44" t="s">
        <v>4</v>
      </c>
      <c r="B7" s="45">
        <v>8342.3555230946695</v>
      </c>
      <c r="C7" s="45">
        <v>8949.4337578223895</v>
      </c>
      <c r="D7" s="45">
        <v>10137.92470626292</v>
      </c>
      <c r="E7" s="45">
        <v>11473.930164812422</v>
      </c>
      <c r="F7" s="45">
        <v>13458.697629770182</v>
      </c>
      <c r="G7" s="45">
        <v>13622.801798888448</v>
      </c>
      <c r="H7" s="45">
        <v>13754.23997851151</v>
      </c>
      <c r="I7" s="45">
        <v>14272.940593128022</v>
      </c>
      <c r="J7" s="45">
        <v>15331.122589735691</v>
      </c>
      <c r="K7" s="45">
        <v>15630.016941763448</v>
      </c>
    </row>
    <row r="8" spans="1:11" x14ac:dyDescent="0.25">
      <c r="A8" s="44" t="s">
        <v>5</v>
      </c>
      <c r="B8" s="45">
        <v>60877.122680534798</v>
      </c>
      <c r="C8" s="45">
        <v>70734.401222668515</v>
      </c>
      <c r="D8" s="45">
        <v>72242.700677450179</v>
      </c>
      <c r="E8" s="45">
        <v>83051.232957229746</v>
      </c>
      <c r="F8" s="45">
        <v>86668.643770085386</v>
      </c>
      <c r="G8" s="45">
        <v>86568.184234262895</v>
      </c>
      <c r="H8" s="45">
        <v>89039.781990684947</v>
      </c>
      <c r="I8" s="45">
        <v>93240.190920267443</v>
      </c>
      <c r="J8" s="45">
        <v>100109.23506773116</v>
      </c>
      <c r="K8" s="45">
        <v>108181.09100038104</v>
      </c>
    </row>
    <row r="9" spans="1:11" x14ac:dyDescent="0.25">
      <c r="A9" s="44" t="s">
        <v>6</v>
      </c>
      <c r="B9" s="45">
        <v>6639.1504766447979</v>
      </c>
      <c r="C9" s="45">
        <v>7303.719266878491</v>
      </c>
      <c r="D9" s="45">
        <v>7711.4671150696204</v>
      </c>
      <c r="E9" s="45">
        <v>9010.7252778103721</v>
      </c>
      <c r="F9" s="45">
        <v>9744.1223084691883</v>
      </c>
      <c r="G9" s="45">
        <v>10242.905135510551</v>
      </c>
      <c r="H9" s="45">
        <v>11013.23721226708</v>
      </c>
      <c r="I9" s="45">
        <v>12104.709146538358</v>
      </c>
      <c r="J9" s="45">
        <v>13369.987723397744</v>
      </c>
      <c r="K9" s="45">
        <v>14292.227132355069</v>
      </c>
    </row>
    <row r="10" spans="1:11" x14ac:dyDescent="0.25">
      <c r="A10" s="44" t="s">
        <v>7</v>
      </c>
      <c r="B10" s="45">
        <v>82684.517795776643</v>
      </c>
      <c r="C10" s="45">
        <v>98710.735866615025</v>
      </c>
      <c r="D10" s="45">
        <v>107080.88092146408</v>
      </c>
      <c r="E10" s="45">
        <v>121224.84659879356</v>
      </c>
      <c r="F10" s="45">
        <v>124584.94502419431</v>
      </c>
      <c r="G10" s="45">
        <v>130899.505115443</v>
      </c>
      <c r="H10" s="45">
        <v>138107.51425237986</v>
      </c>
      <c r="I10" s="45">
        <v>155232.40379991871</v>
      </c>
      <c r="J10" s="45">
        <v>161349.60204707712</v>
      </c>
      <c r="K10" s="45">
        <v>178376.98351969375</v>
      </c>
    </row>
    <row r="11" spans="1:11" x14ac:dyDescent="0.25">
      <c r="A11" s="44" t="s">
        <v>8</v>
      </c>
      <c r="B11" s="45">
        <v>8237.7953496258106</v>
      </c>
      <c r="C11" s="45">
        <v>9409.2280418193495</v>
      </c>
      <c r="D11" s="45">
        <v>11130.867802613589</v>
      </c>
      <c r="E11" s="45">
        <v>12763.48621849528</v>
      </c>
      <c r="F11" s="45">
        <v>13400.283591091851</v>
      </c>
      <c r="G11" s="45">
        <v>13861.293273884728</v>
      </c>
      <c r="H11" s="45">
        <v>14342.135081735591</v>
      </c>
      <c r="I11" s="45">
        <v>15481.908324910712</v>
      </c>
      <c r="J11" s="45">
        <v>16795.206666739658</v>
      </c>
      <c r="K11" s="45">
        <v>17496.66107326583</v>
      </c>
    </row>
    <row r="12" spans="1:11" x14ac:dyDescent="0.25">
      <c r="A12" s="44" t="s">
        <v>9</v>
      </c>
      <c r="B12" s="45">
        <v>16404.81609020504</v>
      </c>
      <c r="C12" s="45">
        <v>18345.687728233479</v>
      </c>
      <c r="D12" s="45">
        <v>20684.429933660693</v>
      </c>
      <c r="E12" s="45">
        <v>23796.656417255275</v>
      </c>
      <c r="F12" s="45">
        <v>26189.32264408479</v>
      </c>
      <c r="G12" s="45">
        <v>28930.290797442969</v>
      </c>
      <c r="H12" s="45">
        <v>31584.81619458205</v>
      </c>
      <c r="I12" s="45">
        <v>34108.131986952561</v>
      </c>
      <c r="J12" s="45">
        <v>35666.183074917688</v>
      </c>
      <c r="K12" s="45">
        <v>39355.941217803927</v>
      </c>
    </row>
    <row r="13" spans="1:11" x14ac:dyDescent="0.25">
      <c r="A13" s="42" t="s">
        <v>10</v>
      </c>
      <c r="B13" s="43">
        <v>522769.31450889073</v>
      </c>
      <c r="C13" s="43">
        <v>583412.75618033879</v>
      </c>
      <c r="D13" s="43">
        <v>653067.25532742136</v>
      </c>
      <c r="E13" s="43">
        <v>724523.79029647191</v>
      </c>
      <c r="F13" s="43">
        <v>805099.10250447504</v>
      </c>
      <c r="G13" s="43">
        <v>848579.38346686098</v>
      </c>
      <c r="H13" s="43">
        <v>898361.84667196975</v>
      </c>
      <c r="I13" s="43">
        <v>953428.74705799879</v>
      </c>
      <c r="J13" s="43">
        <v>1004827.4396347661</v>
      </c>
      <c r="K13" s="43">
        <v>1047765.9972625327</v>
      </c>
    </row>
    <row r="14" spans="1:11" x14ac:dyDescent="0.25">
      <c r="A14" s="44" t="s">
        <v>11</v>
      </c>
      <c r="B14" s="45">
        <v>46309.633107399452</v>
      </c>
      <c r="C14" s="45">
        <v>52143.535327774414</v>
      </c>
      <c r="D14" s="45">
        <v>60490.108509677804</v>
      </c>
      <c r="E14" s="45">
        <v>67694.844541504892</v>
      </c>
      <c r="F14" s="45">
        <v>76842.027645760551</v>
      </c>
      <c r="G14" s="45">
        <v>78475.993841911593</v>
      </c>
      <c r="H14" s="45">
        <v>85310.038136541159</v>
      </c>
      <c r="I14" s="45">
        <v>89542.757302492391</v>
      </c>
      <c r="J14" s="45">
        <v>98179.495652010373</v>
      </c>
      <c r="K14" s="45">
        <v>97339.938015767155</v>
      </c>
    </row>
    <row r="15" spans="1:11" x14ac:dyDescent="0.25">
      <c r="A15" s="44" t="s">
        <v>12</v>
      </c>
      <c r="B15" s="45">
        <v>22269.149131025832</v>
      </c>
      <c r="C15" s="45">
        <v>25941.362394891188</v>
      </c>
      <c r="D15" s="45">
        <v>28637.684703840958</v>
      </c>
      <c r="E15" s="45">
        <v>31283.593012013676</v>
      </c>
      <c r="F15" s="45">
        <v>37723.496638026707</v>
      </c>
      <c r="G15" s="45">
        <v>39149.685745674469</v>
      </c>
      <c r="H15" s="45">
        <v>41416.936733528877</v>
      </c>
      <c r="I15" s="45">
        <v>45365.541024028949</v>
      </c>
      <c r="J15" s="45">
        <v>50378.417549896731</v>
      </c>
      <c r="K15" s="45">
        <v>52780.784681887439</v>
      </c>
    </row>
    <row r="16" spans="1:11" x14ac:dyDescent="0.25">
      <c r="A16" s="44" t="s">
        <v>13</v>
      </c>
      <c r="B16" s="45">
        <v>79336.299281053783</v>
      </c>
      <c r="C16" s="45">
        <v>89695.828418691803</v>
      </c>
      <c r="D16" s="45">
        <v>96973.752892211531</v>
      </c>
      <c r="E16" s="45">
        <v>109036.55636504057</v>
      </c>
      <c r="F16" s="45">
        <v>126054.47161960171</v>
      </c>
      <c r="G16" s="45">
        <v>130629.84852533803</v>
      </c>
      <c r="H16" s="45">
        <v>138422.52065973089</v>
      </c>
      <c r="I16" s="45">
        <v>147921.5339832273</v>
      </c>
      <c r="J16" s="45">
        <v>155903.82475452311</v>
      </c>
      <c r="K16" s="45">
        <v>163575.32718560731</v>
      </c>
    </row>
    <row r="17" spans="1:11" x14ac:dyDescent="0.25">
      <c r="A17" s="44" t="s">
        <v>14</v>
      </c>
      <c r="B17" s="45">
        <v>36184.502367156958</v>
      </c>
      <c r="C17" s="45">
        <v>40992.924919322635</v>
      </c>
      <c r="D17" s="45">
        <v>46412.208353137692</v>
      </c>
      <c r="E17" s="45">
        <v>51518.456555370292</v>
      </c>
      <c r="F17" s="45">
        <v>54022.583915042611</v>
      </c>
      <c r="G17" s="45">
        <v>57250.866831965119</v>
      </c>
      <c r="H17" s="45">
        <v>59677.388850844363</v>
      </c>
      <c r="I17" s="45">
        <v>64305.995055174157</v>
      </c>
      <c r="J17" s="45">
        <v>66969.562001784987</v>
      </c>
      <c r="K17" s="45">
        <v>71336.780170060912</v>
      </c>
    </row>
    <row r="18" spans="1:11" x14ac:dyDescent="0.25">
      <c r="A18" s="44" t="s">
        <v>15</v>
      </c>
      <c r="B18" s="45">
        <v>33522.491693350545</v>
      </c>
      <c r="C18" s="45">
        <v>37109.136671059809</v>
      </c>
      <c r="D18" s="45">
        <v>42488.349200530218</v>
      </c>
      <c r="E18" s="45">
        <v>46377.29928163431</v>
      </c>
      <c r="F18" s="45">
        <v>52936.483069007874</v>
      </c>
      <c r="G18" s="45">
        <v>56141.890260981694</v>
      </c>
      <c r="H18" s="45">
        <v>59104.78139273444</v>
      </c>
      <c r="I18" s="45">
        <v>62396.775524878882</v>
      </c>
      <c r="J18" s="45">
        <v>64373.595375707555</v>
      </c>
      <c r="K18" s="45">
        <v>67986.073547062435</v>
      </c>
    </row>
    <row r="19" spans="1:11" x14ac:dyDescent="0.25">
      <c r="A19" s="44" t="s">
        <v>16</v>
      </c>
      <c r="B19" s="45">
        <v>97189.760474382711</v>
      </c>
      <c r="C19" s="45">
        <v>110161.55896389809</v>
      </c>
      <c r="D19" s="45">
        <v>127989.04334158887</v>
      </c>
      <c r="E19" s="45">
        <v>141150.25180192906</v>
      </c>
      <c r="F19" s="45">
        <v>155142.64793234179</v>
      </c>
      <c r="G19" s="45">
        <v>156963.66754437471</v>
      </c>
      <c r="H19" s="45">
        <v>167345.03124544513</v>
      </c>
      <c r="I19" s="45">
        <v>181609.50084217242</v>
      </c>
      <c r="J19" s="45">
        <v>186351.9752493611</v>
      </c>
      <c r="K19" s="45">
        <v>197853.378468254</v>
      </c>
    </row>
    <row r="20" spans="1:11" x14ac:dyDescent="0.25">
      <c r="A20" s="44" t="s">
        <v>17</v>
      </c>
      <c r="B20" s="45">
        <v>27133.037851988174</v>
      </c>
      <c r="C20" s="45">
        <v>31657.32073275157</v>
      </c>
      <c r="D20" s="45">
        <v>34650.397467018469</v>
      </c>
      <c r="E20" s="45">
        <v>37282.52912233508</v>
      </c>
      <c r="F20" s="45">
        <v>40974.99401465313</v>
      </c>
      <c r="G20" s="45">
        <v>46367.210601684783</v>
      </c>
      <c r="H20" s="45">
        <v>49468.740908663247</v>
      </c>
      <c r="I20" s="45">
        <v>52851.06693594531</v>
      </c>
      <c r="J20" s="45">
        <v>54413.046662401874</v>
      </c>
      <c r="K20" s="45">
        <v>58963.728728401955</v>
      </c>
    </row>
    <row r="21" spans="1:11" x14ac:dyDescent="0.25">
      <c r="A21" s="44" t="s">
        <v>18</v>
      </c>
      <c r="B21" s="45">
        <v>26404.893225967942</v>
      </c>
      <c r="C21" s="45">
        <v>29108.271855890813</v>
      </c>
      <c r="D21" s="45">
        <v>32853.180803697753</v>
      </c>
      <c r="E21" s="45">
        <v>35335.986074288667</v>
      </c>
      <c r="F21" s="45">
        <v>37472.431502040024</v>
      </c>
      <c r="G21" s="45">
        <v>38556.530461367467</v>
      </c>
      <c r="H21" s="45">
        <v>38877.438483268474</v>
      </c>
      <c r="I21" s="45">
        <v>40711.486163063157</v>
      </c>
      <c r="J21" s="45">
        <v>42017.98127796402</v>
      </c>
      <c r="K21" s="45">
        <v>44689.482880980213</v>
      </c>
    </row>
    <row r="22" spans="1:11" x14ac:dyDescent="0.25">
      <c r="A22" s="44" t="s">
        <v>19</v>
      </c>
      <c r="B22" s="45">
        <v>154419.54737656532</v>
      </c>
      <c r="C22" s="45">
        <v>166602.81689605844</v>
      </c>
      <c r="D22" s="45">
        <v>182572.53005571815</v>
      </c>
      <c r="E22" s="45">
        <v>204844.27354235528</v>
      </c>
      <c r="F22" s="45">
        <v>223929.96616800062</v>
      </c>
      <c r="G22" s="45">
        <v>245043.68965356311</v>
      </c>
      <c r="H22" s="45">
        <v>258738.97026121322</v>
      </c>
      <c r="I22" s="45">
        <v>268724.09022701613</v>
      </c>
      <c r="J22" s="45">
        <v>286239.54111111636</v>
      </c>
      <c r="K22" s="45">
        <v>293240.50358451129</v>
      </c>
    </row>
    <row r="23" spans="1:11" x14ac:dyDescent="0.25">
      <c r="A23" s="42" t="s">
        <v>20</v>
      </c>
      <c r="B23" s="43">
        <v>2180987.7918537119</v>
      </c>
      <c r="C23" s="43">
        <v>2455541.5230162302</v>
      </c>
      <c r="D23" s="43">
        <v>2693051.8272277084</v>
      </c>
      <c r="E23" s="43">
        <v>2948743.7358875526</v>
      </c>
      <c r="F23" s="43">
        <v>3174690.6650596736</v>
      </c>
      <c r="G23" s="43">
        <v>3238738.0520291962</v>
      </c>
      <c r="H23" s="43">
        <v>3333233.4795778301</v>
      </c>
      <c r="I23" s="43">
        <v>3482142.7846397082</v>
      </c>
      <c r="J23" s="43">
        <v>3721316.8710122374</v>
      </c>
      <c r="K23" s="43">
        <v>3917484.1971774399</v>
      </c>
    </row>
    <row r="24" spans="1:11" x14ac:dyDescent="0.25">
      <c r="A24" s="44" t="s">
        <v>21</v>
      </c>
      <c r="B24" s="45">
        <v>351123.41775294876</v>
      </c>
      <c r="C24" s="45">
        <v>400124.68703611573</v>
      </c>
      <c r="D24" s="45">
        <v>442282.82986796164</v>
      </c>
      <c r="E24" s="45">
        <v>488004.9030171723</v>
      </c>
      <c r="F24" s="45">
        <v>516633.98410085135</v>
      </c>
      <c r="G24" s="45">
        <v>519331.21314863331</v>
      </c>
      <c r="H24" s="45">
        <v>544810.46839230438</v>
      </c>
      <c r="I24" s="45">
        <v>576375.54468275665</v>
      </c>
      <c r="J24" s="45">
        <v>614875.81979584554</v>
      </c>
      <c r="K24" s="45">
        <v>651872.68436747324</v>
      </c>
    </row>
    <row r="25" spans="1:11" x14ac:dyDescent="0.25">
      <c r="A25" s="46" t="s">
        <v>22</v>
      </c>
      <c r="B25" s="47">
        <v>85310.284544563459</v>
      </c>
      <c r="C25" s="47">
        <v>105976.22218327981</v>
      </c>
      <c r="D25" s="47">
        <v>116850.58054229185</v>
      </c>
      <c r="E25" s="47">
        <v>117274.34694088147</v>
      </c>
      <c r="F25" s="47">
        <v>128783.78114690587</v>
      </c>
      <c r="G25" s="47">
        <v>120365.97991794563</v>
      </c>
      <c r="H25" s="47">
        <v>109264.42309478026</v>
      </c>
      <c r="I25" s="47">
        <v>113399.9367915358</v>
      </c>
      <c r="J25" s="47">
        <v>137020.05487388727</v>
      </c>
      <c r="K25" s="47">
        <v>137345.5954340559</v>
      </c>
    </row>
    <row r="26" spans="1:11" x14ac:dyDescent="0.25">
      <c r="A26" s="44" t="s">
        <v>23</v>
      </c>
      <c r="B26" s="45">
        <v>449858.10110687418</v>
      </c>
      <c r="C26" s="45">
        <v>512767.90477458813</v>
      </c>
      <c r="D26" s="45">
        <v>574884.97312599723</v>
      </c>
      <c r="E26" s="45">
        <v>628226.06936524448</v>
      </c>
      <c r="F26" s="45">
        <v>671076.84430940438</v>
      </c>
      <c r="G26" s="45">
        <v>659138.95183516166</v>
      </c>
      <c r="H26" s="45">
        <v>640401.20645236108</v>
      </c>
      <c r="I26" s="45">
        <v>671605.66805386916</v>
      </c>
      <c r="J26" s="45">
        <v>758859.04686480574</v>
      </c>
      <c r="K26" s="45">
        <v>779927.91708575038</v>
      </c>
    </row>
    <row r="27" spans="1:11" x14ac:dyDescent="0.25">
      <c r="A27" s="44" t="s">
        <v>24</v>
      </c>
      <c r="B27" s="45">
        <v>1294695.9884493256</v>
      </c>
      <c r="C27" s="45">
        <v>1436672.7090222463</v>
      </c>
      <c r="D27" s="45">
        <v>1559033.4436914574</v>
      </c>
      <c r="E27" s="45">
        <v>1715238.4165642548</v>
      </c>
      <c r="F27" s="45">
        <v>1858196.0555025123</v>
      </c>
      <c r="G27" s="45">
        <v>1939901.9071274558</v>
      </c>
      <c r="H27" s="45">
        <v>2038757.3816383847</v>
      </c>
      <c r="I27" s="45">
        <v>2120761.6351115466</v>
      </c>
      <c r="J27" s="45">
        <v>2210561.9494776991</v>
      </c>
      <c r="K27" s="45">
        <v>2348338.000290161</v>
      </c>
    </row>
    <row r="28" spans="1:11" x14ac:dyDescent="0.25">
      <c r="A28" s="42" t="s">
        <v>25</v>
      </c>
      <c r="B28" s="43">
        <v>620180.42599492194</v>
      </c>
      <c r="C28" s="43">
        <v>696247.00655697612</v>
      </c>
      <c r="D28" s="43">
        <v>765001.87244046945</v>
      </c>
      <c r="E28" s="43">
        <v>880286.11980312632</v>
      </c>
      <c r="F28" s="43">
        <v>948453.98552931543</v>
      </c>
      <c r="G28" s="43">
        <v>1008035.0650327471</v>
      </c>
      <c r="H28" s="43">
        <v>1067358.3609977597</v>
      </c>
      <c r="I28" s="43">
        <v>1122038.1541072356</v>
      </c>
      <c r="J28" s="43">
        <v>1195550.4504923914</v>
      </c>
      <c r="K28" s="43">
        <v>1272105.0713081644</v>
      </c>
    </row>
    <row r="29" spans="1:11" x14ac:dyDescent="0.25">
      <c r="A29" s="44" t="s">
        <v>26</v>
      </c>
      <c r="B29" s="45">
        <v>225205.25470696672</v>
      </c>
      <c r="C29" s="45">
        <v>257122.26852997314</v>
      </c>
      <c r="D29" s="45">
        <v>285620.20161832194</v>
      </c>
      <c r="E29" s="45">
        <v>333481.15215801273</v>
      </c>
      <c r="F29" s="45">
        <v>348084.19084165402</v>
      </c>
      <c r="G29" s="45">
        <v>376962.82163588027</v>
      </c>
      <c r="H29" s="45">
        <v>401814.16441615159</v>
      </c>
      <c r="I29" s="45">
        <v>421497.87022234307</v>
      </c>
      <c r="J29" s="45">
        <v>440029.40286189708</v>
      </c>
      <c r="K29" s="45">
        <v>466377.03643274202</v>
      </c>
    </row>
    <row r="30" spans="1:11" x14ac:dyDescent="0.25">
      <c r="A30" s="44" t="s">
        <v>27</v>
      </c>
      <c r="B30" s="45">
        <v>153726.00738580548</v>
      </c>
      <c r="C30" s="45">
        <v>174068.32173575726</v>
      </c>
      <c r="D30" s="45">
        <v>191794.65214212128</v>
      </c>
      <c r="E30" s="45">
        <v>214512.24156971375</v>
      </c>
      <c r="F30" s="45">
        <v>242553.37086115772</v>
      </c>
      <c r="G30" s="45">
        <v>249079.64227896777</v>
      </c>
      <c r="H30" s="45">
        <v>256754.66852956274</v>
      </c>
      <c r="I30" s="45">
        <v>277270.2365829621</v>
      </c>
      <c r="J30" s="45">
        <v>298227.0900434049</v>
      </c>
      <c r="K30" s="45">
        <v>323263.85740476957</v>
      </c>
    </row>
    <row r="31" spans="1:11" x14ac:dyDescent="0.25">
      <c r="A31" s="44" t="s">
        <v>28</v>
      </c>
      <c r="B31" s="45">
        <v>241249.16390214986</v>
      </c>
      <c r="C31" s="45">
        <v>265056.41629124561</v>
      </c>
      <c r="D31" s="45">
        <v>287587.01868002623</v>
      </c>
      <c r="E31" s="45">
        <v>332292.72607539996</v>
      </c>
      <c r="F31" s="45">
        <v>357816.42382650374</v>
      </c>
      <c r="G31" s="45">
        <v>381992.60111789923</v>
      </c>
      <c r="H31" s="45">
        <v>408789.52805204532</v>
      </c>
      <c r="I31" s="45">
        <v>423270.04730193055</v>
      </c>
      <c r="J31" s="45">
        <v>457293.95758708939</v>
      </c>
      <c r="K31" s="45">
        <v>482464.17747065285</v>
      </c>
    </row>
    <row r="32" spans="1:11" x14ac:dyDescent="0.25">
      <c r="A32" s="42" t="s">
        <v>29</v>
      </c>
      <c r="B32" s="43">
        <v>354815.82284357853</v>
      </c>
      <c r="C32" s="43">
        <v>400152.7939852532</v>
      </c>
      <c r="D32" s="43">
        <v>444538.05353143881</v>
      </c>
      <c r="E32" s="43">
        <v>485623.02049281477</v>
      </c>
      <c r="F32" s="43">
        <v>542632.02996584703</v>
      </c>
      <c r="G32" s="43">
        <v>579746.18641585438</v>
      </c>
      <c r="H32" s="43">
        <v>633072.22906430333</v>
      </c>
      <c r="I32" s="43">
        <v>659912.88193332334</v>
      </c>
      <c r="J32" s="43">
        <v>694910.9232046468</v>
      </c>
      <c r="K32" s="43">
        <v>731351.4775623664</v>
      </c>
    </row>
    <row r="33" spans="1:11" x14ac:dyDescent="0.25">
      <c r="A33" s="44" t="s">
        <v>30</v>
      </c>
      <c r="B33" s="45">
        <v>47270.656395628866</v>
      </c>
      <c r="C33" s="45">
        <v>55133.162450649826</v>
      </c>
      <c r="D33" s="45">
        <v>62013.200885262217</v>
      </c>
      <c r="E33" s="45">
        <v>69203.201263862429</v>
      </c>
      <c r="F33" s="45">
        <v>78950.132702725328</v>
      </c>
      <c r="G33" s="45">
        <v>83082.55471033213</v>
      </c>
      <c r="H33" s="45">
        <v>91892.285161411448</v>
      </c>
      <c r="I33" s="45">
        <v>96396.433755872349</v>
      </c>
      <c r="J33" s="45">
        <v>106969.14169528105</v>
      </c>
      <c r="K33" s="45">
        <v>106943.24641401315</v>
      </c>
    </row>
    <row r="34" spans="1:11" x14ac:dyDescent="0.25">
      <c r="A34" s="44" t="s">
        <v>31</v>
      </c>
      <c r="B34" s="45">
        <v>56600.955375329868</v>
      </c>
      <c r="C34" s="45">
        <v>69153.95674119264</v>
      </c>
      <c r="D34" s="45">
        <v>79665.691144001932</v>
      </c>
      <c r="E34" s="45">
        <v>89212.918585610823</v>
      </c>
      <c r="F34" s="45">
        <v>101234.52027010772</v>
      </c>
      <c r="G34" s="45">
        <v>107418.31863002644</v>
      </c>
      <c r="H34" s="45">
        <v>123880.29555545247</v>
      </c>
      <c r="I34" s="45">
        <v>126845.89779122651</v>
      </c>
      <c r="J34" s="45">
        <v>137442.85283396213</v>
      </c>
      <c r="K34" s="45">
        <v>142122.02796376345</v>
      </c>
    </row>
    <row r="35" spans="1:11" x14ac:dyDescent="0.25">
      <c r="A35" s="44" t="s">
        <v>32</v>
      </c>
      <c r="B35" s="45">
        <v>106770.109477841</v>
      </c>
      <c r="C35" s="45">
        <v>121296.72083856448</v>
      </c>
      <c r="D35" s="45">
        <v>138757.82502755715</v>
      </c>
      <c r="E35" s="45">
        <v>151300.17511118788</v>
      </c>
      <c r="F35" s="45">
        <v>165015.31846571047</v>
      </c>
      <c r="G35" s="45">
        <v>173632.45023709288</v>
      </c>
      <c r="H35" s="45">
        <v>181759.60353677353</v>
      </c>
      <c r="I35" s="45">
        <v>191948.3010489255</v>
      </c>
      <c r="J35" s="45">
        <v>195681.72398300644</v>
      </c>
      <c r="K35" s="45">
        <v>208672.49170804358</v>
      </c>
    </row>
    <row r="36" spans="1:11" x14ac:dyDescent="0.25">
      <c r="A36" s="48" t="s">
        <v>33</v>
      </c>
      <c r="B36" s="49">
        <v>144174.10159477877</v>
      </c>
      <c r="C36" s="49">
        <v>154568.95395484619</v>
      </c>
      <c r="D36" s="49">
        <v>164101.33647461736</v>
      </c>
      <c r="E36" s="49">
        <v>175906.72553215362</v>
      </c>
      <c r="F36" s="49">
        <v>197432.05852730354</v>
      </c>
      <c r="G36" s="49">
        <v>215612.8628384028</v>
      </c>
      <c r="H36" s="49">
        <v>235540.04481066603</v>
      </c>
      <c r="I36" s="49">
        <v>244722.24933729891</v>
      </c>
      <c r="J36" s="49">
        <v>254817.20469239709</v>
      </c>
      <c r="K36" s="49">
        <v>273613.7114765463</v>
      </c>
    </row>
    <row r="37" spans="1:11" x14ac:dyDescent="0.25">
      <c r="A37" s="100" t="s">
        <v>160</v>
      </c>
    </row>
    <row r="38" spans="1:11" x14ac:dyDescent="0.25">
      <c r="A38" s="100" t="s">
        <v>161</v>
      </c>
    </row>
  </sheetData>
  <conditionalFormatting sqref="A4">
    <cfRule type="expression" dxfId="148" priority="18">
      <formula>MOD(ROW(),2)=1</formula>
    </cfRule>
  </conditionalFormatting>
  <conditionalFormatting sqref="B4:J4">
    <cfRule type="expression" dxfId="147" priority="17">
      <formula>MOD(ROW(),2)=1</formula>
    </cfRule>
  </conditionalFormatting>
  <conditionalFormatting sqref="A5:A12">
    <cfRule type="expression" dxfId="146" priority="16">
      <formula>MOD(ROW(),2)=1</formula>
    </cfRule>
  </conditionalFormatting>
  <conditionalFormatting sqref="B5:J12">
    <cfRule type="expression" dxfId="145" priority="15">
      <formula>MOD(ROW(),2)=1</formula>
    </cfRule>
  </conditionalFormatting>
  <conditionalFormatting sqref="A13:A22">
    <cfRule type="expression" dxfId="144" priority="14">
      <formula>MOD(ROW(),2)=1</formula>
    </cfRule>
  </conditionalFormatting>
  <conditionalFormatting sqref="B13:J22">
    <cfRule type="expression" dxfId="143" priority="13">
      <formula>MOD(ROW(),2)=1</formula>
    </cfRule>
  </conditionalFormatting>
  <conditionalFormatting sqref="A23:A27">
    <cfRule type="expression" dxfId="142" priority="12">
      <formula>MOD(ROW(),2)=1</formula>
    </cfRule>
  </conditionalFormatting>
  <conditionalFormatting sqref="B23:J27">
    <cfRule type="expression" dxfId="141" priority="11">
      <formula>MOD(ROW(),2)=1</formula>
    </cfRule>
  </conditionalFormatting>
  <conditionalFormatting sqref="A28:A31">
    <cfRule type="expression" dxfId="140" priority="10">
      <formula>MOD(ROW(),2)=1</formula>
    </cfRule>
  </conditionalFormatting>
  <conditionalFormatting sqref="B28:J31">
    <cfRule type="expression" dxfId="139" priority="9">
      <formula>MOD(ROW(),2)=1</formula>
    </cfRule>
  </conditionalFormatting>
  <conditionalFormatting sqref="A32:A36">
    <cfRule type="expression" dxfId="138" priority="8">
      <formula>MOD(ROW(),2)=1</formula>
    </cfRule>
  </conditionalFormatting>
  <conditionalFormatting sqref="B32:J36">
    <cfRule type="expression" dxfId="137" priority="7">
      <formula>MOD(ROW(),2)=1</formula>
    </cfRule>
  </conditionalFormatting>
  <conditionalFormatting sqref="K4">
    <cfRule type="expression" dxfId="136" priority="6">
      <formula>MOD(ROW(),2)=1</formula>
    </cfRule>
  </conditionalFormatting>
  <conditionalFormatting sqref="K5:K12">
    <cfRule type="expression" dxfId="135" priority="5">
      <formula>MOD(ROW(),2)=1</formula>
    </cfRule>
  </conditionalFormatting>
  <conditionalFormatting sqref="K13:K22">
    <cfRule type="expression" dxfId="134" priority="4">
      <formula>MOD(ROW(),2)=1</formula>
    </cfRule>
  </conditionalFormatting>
  <conditionalFormatting sqref="K23:K27">
    <cfRule type="expression" dxfId="133" priority="3">
      <formula>MOD(ROW(),2)=1</formula>
    </cfRule>
  </conditionalFormatting>
  <conditionalFormatting sqref="K28:K31">
    <cfRule type="expression" dxfId="132" priority="2">
      <formula>MOD(ROW(),2)=1</formula>
    </cfRule>
  </conditionalFormatting>
  <conditionalFormatting sqref="K32:K36">
    <cfRule type="expression" dxfId="131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4E0F-FD73-456C-B036-D2F052BB0DB8}">
  <dimension ref="A1:AG39"/>
  <sheetViews>
    <sheetView showGridLines="0" workbookViewId="0"/>
  </sheetViews>
  <sheetFormatPr defaultRowHeight="15" x14ac:dyDescent="0.25"/>
  <cols>
    <col min="1" max="1" width="20.7109375" style="21" customWidth="1"/>
    <col min="2" max="11" width="11.7109375" style="21" customWidth="1"/>
    <col min="34" max="16384" width="9.140625" style="21"/>
  </cols>
  <sheetData>
    <row r="1" spans="1:11" s="21" customFormat="1" ht="17.25" x14ac:dyDescent="0.3">
      <c r="A1" s="29" t="s">
        <v>145</v>
      </c>
    </row>
    <row r="2" spans="1:11" s="21" customFormat="1" x14ac:dyDescent="0.25"/>
    <row r="3" spans="1:11" s="21" customFormat="1" ht="38.25" x14ac:dyDescent="0.25">
      <c r="A3" s="24" t="s">
        <v>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1" s="21" customFormat="1" x14ac:dyDescent="0.25">
      <c r="A4" s="40" t="s">
        <v>1</v>
      </c>
      <c r="B4" s="47">
        <v>100</v>
      </c>
      <c r="C4" s="47">
        <v>100</v>
      </c>
      <c r="D4" s="47">
        <v>100</v>
      </c>
      <c r="E4" s="47">
        <v>100</v>
      </c>
      <c r="F4" s="47">
        <v>100</v>
      </c>
      <c r="G4" s="47">
        <v>100</v>
      </c>
      <c r="H4" s="47">
        <v>100</v>
      </c>
      <c r="I4" s="47">
        <v>100</v>
      </c>
      <c r="J4" s="47">
        <v>100</v>
      </c>
      <c r="K4" s="47">
        <v>100</v>
      </c>
    </row>
    <row r="5" spans="1:11" s="21" customFormat="1" x14ac:dyDescent="0.25">
      <c r="A5" s="42" t="s">
        <v>2</v>
      </c>
      <c r="B5" s="43">
        <v>5.3294338351175679</v>
      </c>
      <c r="C5" s="43">
        <v>5.5074698749149924</v>
      </c>
      <c r="D5" s="43">
        <v>5.381389549488671</v>
      </c>
      <c r="E5" s="43">
        <v>5.4850560879221524</v>
      </c>
      <c r="F5" s="43">
        <v>5.3310177236072489</v>
      </c>
      <c r="G5" s="43">
        <v>5.3485607986964947</v>
      </c>
      <c r="H5" s="43">
        <v>5.3801951929797767</v>
      </c>
      <c r="I5" s="43">
        <v>5.5873905643270074</v>
      </c>
      <c r="J5" s="43">
        <v>5.5329456625153917</v>
      </c>
      <c r="K5" s="43">
        <v>5.6897659100846738</v>
      </c>
    </row>
    <row r="6" spans="1:11" s="21" customFormat="1" x14ac:dyDescent="0.25">
      <c r="A6" s="44" t="s">
        <v>3</v>
      </c>
      <c r="B6" s="45">
        <v>0.61525548697669752</v>
      </c>
      <c r="C6" s="45">
        <v>0.63008015244475979</v>
      </c>
      <c r="D6" s="45">
        <v>0.62542515756630745</v>
      </c>
      <c r="E6" s="45">
        <v>0.58371411732542455</v>
      </c>
      <c r="F6" s="45">
        <v>0.58887800728834494</v>
      </c>
      <c r="G6" s="45">
        <v>0.60981707155220999</v>
      </c>
      <c r="H6" s="45">
        <v>0.62941927712147361</v>
      </c>
      <c r="I6" s="45">
        <v>0.66078940484087811</v>
      </c>
      <c r="J6" s="45">
        <v>0.64124891955149643</v>
      </c>
      <c r="K6" s="45">
        <v>0.63730546669474197</v>
      </c>
    </row>
    <row r="7" spans="1:11" s="21" customFormat="1" x14ac:dyDescent="0.25">
      <c r="A7" s="44" t="s">
        <v>4</v>
      </c>
      <c r="B7" s="45">
        <v>0.21468564055905084</v>
      </c>
      <c r="C7" s="45">
        <v>0.20449388919482783</v>
      </c>
      <c r="D7" s="45">
        <v>0.21055929488204864</v>
      </c>
      <c r="E7" s="45">
        <v>0.21520536741488652</v>
      </c>
      <c r="F7" s="45">
        <v>0.23289163525177944</v>
      </c>
      <c r="G7" s="45">
        <v>0.22720623329161704</v>
      </c>
      <c r="H7" s="45">
        <v>0.21938938237896485</v>
      </c>
      <c r="I7" s="45">
        <v>0.21673352224079698</v>
      </c>
      <c r="J7" s="45">
        <v>0.21888654996716486</v>
      </c>
      <c r="K7" s="45">
        <v>0.21152713278142501</v>
      </c>
    </row>
    <row r="8" spans="1:11" s="21" customFormat="1" x14ac:dyDescent="0.25">
      <c r="A8" s="44" t="s">
        <v>5</v>
      </c>
      <c r="B8" s="45">
        <v>1.566637149649349</v>
      </c>
      <c r="C8" s="45">
        <v>1.6162757552395681</v>
      </c>
      <c r="D8" s="45">
        <v>1.5004424037221007</v>
      </c>
      <c r="E8" s="45">
        <v>1.5577113374484404</v>
      </c>
      <c r="F8" s="45">
        <v>1.4997292255100465</v>
      </c>
      <c r="G8" s="45">
        <v>1.4438168706503898</v>
      </c>
      <c r="H8" s="45">
        <v>1.4202444343426432</v>
      </c>
      <c r="I8" s="45">
        <v>1.4158452395075194</v>
      </c>
      <c r="J8" s="45">
        <v>1.4292864045388447</v>
      </c>
      <c r="K8" s="45">
        <v>1.4640570183473671</v>
      </c>
    </row>
    <row r="9" spans="1:11" s="21" customFormat="1" x14ac:dyDescent="0.25">
      <c r="A9" s="44" t="s">
        <v>6</v>
      </c>
      <c r="B9" s="45">
        <v>0.17085465476753953</v>
      </c>
      <c r="C9" s="45">
        <v>0.16688943668259515</v>
      </c>
      <c r="D9" s="45">
        <v>0.16016306347709175</v>
      </c>
      <c r="E9" s="45">
        <v>0.16900542501406171</v>
      </c>
      <c r="F9" s="45">
        <v>0.16861398041167552</v>
      </c>
      <c r="G9" s="45">
        <v>0.17083504026261359</v>
      </c>
      <c r="H9" s="45">
        <v>0.17566854393751738</v>
      </c>
      <c r="I9" s="45">
        <v>0.18380909189048136</v>
      </c>
      <c r="J9" s="45">
        <v>0.19088690138302089</v>
      </c>
      <c r="K9" s="45">
        <v>0.19342230002898933</v>
      </c>
    </row>
    <row r="10" spans="1:11" s="21" customFormat="1" x14ac:dyDescent="0.25">
      <c r="A10" s="44" t="s">
        <v>7</v>
      </c>
      <c r="B10" s="45">
        <v>2.1278377094048362</v>
      </c>
      <c r="C10" s="45">
        <v>2.2555329006155089</v>
      </c>
      <c r="D10" s="45">
        <v>2.2240128463612749</v>
      </c>
      <c r="E10" s="45">
        <v>2.2736967436068687</v>
      </c>
      <c r="F10" s="45">
        <v>2.1558394706972184</v>
      </c>
      <c r="G10" s="45">
        <v>2.1831913828066773</v>
      </c>
      <c r="H10" s="45">
        <v>2.2029077797872412</v>
      </c>
      <c r="I10" s="45">
        <v>2.3571922983873859</v>
      </c>
      <c r="J10" s="45">
        <v>2.3036315523499167</v>
      </c>
      <c r="K10" s="45">
        <v>2.4140454881594828</v>
      </c>
    </row>
    <row r="11" spans="1:11" s="21" customFormat="1" x14ac:dyDescent="0.25">
      <c r="A11" s="44" t="s">
        <v>8</v>
      </c>
      <c r="B11" s="45">
        <v>0.21199484564435508</v>
      </c>
      <c r="C11" s="45">
        <v>0.21500015405006576</v>
      </c>
      <c r="D11" s="45">
        <v>0.23118219397464451</v>
      </c>
      <c r="E11" s="45">
        <v>0.23939231821104795</v>
      </c>
      <c r="F11" s="45">
        <v>0.23188082860735601</v>
      </c>
      <c r="G11" s="45">
        <v>0.23118388418208868</v>
      </c>
      <c r="H11" s="45">
        <v>0.22876670484835995</v>
      </c>
      <c r="I11" s="45">
        <v>0.23509160571175922</v>
      </c>
      <c r="J11" s="45">
        <v>0.23978967109228164</v>
      </c>
      <c r="K11" s="45">
        <v>0.23678915793028735</v>
      </c>
    </row>
    <row r="12" spans="1:11" s="21" customFormat="1" x14ac:dyDescent="0.25">
      <c r="A12" s="44" t="s">
        <v>9</v>
      </c>
      <c r="B12" s="45">
        <v>0.42216834811573956</v>
      </c>
      <c r="C12" s="45">
        <v>0.41919758668766749</v>
      </c>
      <c r="D12" s="45">
        <v>0.42960458950520281</v>
      </c>
      <c r="E12" s="45">
        <v>0.44633077890142103</v>
      </c>
      <c r="F12" s="45">
        <v>0.45318457584082844</v>
      </c>
      <c r="G12" s="45">
        <v>0.48251031595089972</v>
      </c>
      <c r="H12" s="45">
        <v>0.50379907056357631</v>
      </c>
      <c r="I12" s="45">
        <v>0.51792940174818791</v>
      </c>
      <c r="J12" s="45">
        <v>0.50921566363266624</v>
      </c>
      <c r="K12" s="45">
        <v>0.53261934614238005</v>
      </c>
    </row>
    <row r="13" spans="1:11" s="21" customFormat="1" x14ac:dyDescent="0.25">
      <c r="A13" s="42" t="s">
        <v>10</v>
      </c>
      <c r="B13" s="43">
        <v>13.453162579712743</v>
      </c>
      <c r="C13" s="43">
        <v>13.330937659928651</v>
      </c>
      <c r="D13" s="43">
        <v>13.563858953040683</v>
      </c>
      <c r="E13" s="43">
        <v>13.589189253543577</v>
      </c>
      <c r="F13" s="43">
        <v>13.931574338014823</v>
      </c>
      <c r="G13" s="43">
        <v>14.15292743833063</v>
      </c>
      <c r="H13" s="43">
        <v>14.329475929030508</v>
      </c>
      <c r="I13" s="43">
        <v>14.47774333587577</v>
      </c>
      <c r="J13" s="43">
        <v>14.346190912415461</v>
      </c>
      <c r="K13" s="43">
        <v>14.179827063054265</v>
      </c>
    </row>
    <row r="14" spans="1:11" s="21" customFormat="1" x14ac:dyDescent="0.25">
      <c r="A14" s="44" t="s">
        <v>11</v>
      </c>
      <c r="B14" s="45">
        <v>1.1917513249337766</v>
      </c>
      <c r="C14" s="45">
        <v>1.1914758658584743</v>
      </c>
      <c r="D14" s="45">
        <v>1.2563473259244038</v>
      </c>
      <c r="E14" s="45">
        <v>1.2696864703190698</v>
      </c>
      <c r="F14" s="45">
        <v>1.3296877578183026</v>
      </c>
      <c r="G14" s="45">
        <v>1.3088522631292869</v>
      </c>
      <c r="H14" s="45">
        <v>1.3607525102617244</v>
      </c>
      <c r="I14" s="45">
        <v>1.3596999899702413</v>
      </c>
      <c r="J14" s="45">
        <v>1.4017349972253601</v>
      </c>
      <c r="K14" s="45">
        <v>1.3173394546093051</v>
      </c>
    </row>
    <row r="15" spans="1:11" s="21" customFormat="1" x14ac:dyDescent="0.25">
      <c r="A15" s="44" t="s">
        <v>12</v>
      </c>
      <c r="B15" s="45">
        <v>0.57308352930585815</v>
      </c>
      <c r="C15" s="45">
        <v>0.5927581823271183</v>
      </c>
      <c r="D15" s="45">
        <v>0.59478945375970904</v>
      </c>
      <c r="E15" s="45">
        <v>0.58675597911992716</v>
      </c>
      <c r="F15" s="45">
        <v>0.65277392071071172</v>
      </c>
      <c r="G15" s="45">
        <v>0.65295324443103919</v>
      </c>
      <c r="H15" s="45">
        <v>0.66062800883171013</v>
      </c>
      <c r="I15" s="45">
        <v>0.68887230562923252</v>
      </c>
      <c r="J15" s="45">
        <v>0.71926618196145242</v>
      </c>
      <c r="K15" s="45">
        <v>0.71430300372110611</v>
      </c>
    </row>
    <row r="16" spans="1:11" s="21" customFormat="1" x14ac:dyDescent="0.25">
      <c r="A16" s="44" t="s">
        <v>13</v>
      </c>
      <c r="B16" s="45">
        <v>2.0416732640542388</v>
      </c>
      <c r="C16" s="45">
        <v>2.0495429425194556</v>
      </c>
      <c r="D16" s="45">
        <v>2.0140931820529282</v>
      </c>
      <c r="E16" s="45">
        <v>2.0450928179913808</v>
      </c>
      <c r="F16" s="45">
        <v>2.181268413471992</v>
      </c>
      <c r="G16" s="45">
        <v>2.1786939483563716</v>
      </c>
      <c r="H16" s="45">
        <v>2.2079323439407048</v>
      </c>
      <c r="I16" s="45">
        <v>2.2461772937583921</v>
      </c>
      <c r="J16" s="45">
        <v>2.2258807290504716</v>
      </c>
      <c r="K16" s="45">
        <v>2.2137288834858553</v>
      </c>
    </row>
    <row r="17" spans="1:11" s="21" customFormat="1" x14ac:dyDescent="0.25">
      <c r="A17" s="44" t="s">
        <v>14</v>
      </c>
      <c r="B17" s="45">
        <v>0.93118700677502031</v>
      </c>
      <c r="C17" s="45">
        <v>0.93668525552208726</v>
      </c>
      <c r="D17" s="45">
        <v>0.96395684007380877</v>
      </c>
      <c r="E17" s="45">
        <v>0.96628166743139543</v>
      </c>
      <c r="F17" s="45">
        <v>0.93481615046251598</v>
      </c>
      <c r="G17" s="45">
        <v>0.95485157881634408</v>
      </c>
      <c r="H17" s="45">
        <v>0.95189450688884614</v>
      </c>
      <c r="I17" s="45">
        <v>0.97648166602875996</v>
      </c>
      <c r="J17" s="45">
        <v>0.95614240207021717</v>
      </c>
      <c r="K17" s="45">
        <v>0.96542854863529792</v>
      </c>
    </row>
    <row r="18" spans="1:11" s="21" customFormat="1" x14ac:dyDescent="0.25">
      <c r="A18" s="44" t="s">
        <v>15</v>
      </c>
      <c r="B18" s="45">
        <v>0.86268171889810674</v>
      </c>
      <c r="C18" s="45">
        <v>0.84794098575169641</v>
      </c>
      <c r="D18" s="45">
        <v>0.88246037602144733</v>
      </c>
      <c r="E18" s="45">
        <v>0.86985397228774486</v>
      </c>
      <c r="F18" s="45">
        <v>0.91602207327618645</v>
      </c>
      <c r="G18" s="45">
        <v>0.93635564874105248</v>
      </c>
      <c r="H18" s="45">
        <v>0.94276103264551536</v>
      </c>
      <c r="I18" s="45">
        <v>0.94749031201646605</v>
      </c>
      <c r="J18" s="45">
        <v>0.91907909015120492</v>
      </c>
      <c r="K18" s="45">
        <v>0.9200821253143624</v>
      </c>
    </row>
    <row r="19" spans="1:11" s="21" customFormat="1" x14ac:dyDescent="0.25">
      <c r="A19" s="44" t="s">
        <v>16</v>
      </c>
      <c r="B19" s="45">
        <v>2.5011216466933104</v>
      </c>
      <c r="C19" s="45">
        <v>2.5171833483434054</v>
      </c>
      <c r="D19" s="45">
        <v>2.658264240410507</v>
      </c>
      <c r="E19" s="45">
        <v>2.6474182223013809</v>
      </c>
      <c r="F19" s="45">
        <v>2.6846152553671088</v>
      </c>
      <c r="G19" s="45">
        <v>2.6178993273839564</v>
      </c>
      <c r="H19" s="45">
        <v>2.6692658486754102</v>
      </c>
      <c r="I19" s="45">
        <v>2.7577265198503</v>
      </c>
      <c r="J19" s="45">
        <v>2.6605971417388794</v>
      </c>
      <c r="K19" s="45">
        <v>2.6776271589751746</v>
      </c>
    </row>
    <row r="20" spans="1:11" s="21" customFormat="1" x14ac:dyDescent="0.25">
      <c r="A20" s="44" t="s">
        <v>17</v>
      </c>
      <c r="B20" s="45">
        <v>0.69825286101043471</v>
      </c>
      <c r="C20" s="45">
        <v>0.72336740103472619</v>
      </c>
      <c r="D20" s="45">
        <v>0.71967029440758179</v>
      </c>
      <c r="E20" s="45">
        <v>0.69927219903551652</v>
      </c>
      <c r="F20" s="45">
        <v>0.70903839457662232</v>
      </c>
      <c r="G20" s="45">
        <v>0.77332984980428399</v>
      </c>
      <c r="H20" s="45">
        <v>0.78905970318769814</v>
      </c>
      <c r="I20" s="45">
        <v>0.80253944984025138</v>
      </c>
      <c r="J20" s="45">
        <v>0.77686966413728442</v>
      </c>
      <c r="K20" s="45">
        <v>0.7979792038928788</v>
      </c>
    </row>
    <row r="21" spans="1:11" s="21" customFormat="1" x14ac:dyDescent="0.25">
      <c r="A21" s="44" t="s">
        <v>18</v>
      </c>
      <c r="B21" s="45">
        <v>0.6795144848978335</v>
      </c>
      <c r="C21" s="45">
        <v>0.66512182565166411</v>
      </c>
      <c r="D21" s="45">
        <v>0.68234306182858062</v>
      </c>
      <c r="E21" s="45">
        <v>0.66276278109183751</v>
      </c>
      <c r="F21" s="45">
        <v>0.6484294461052853</v>
      </c>
      <c r="G21" s="45">
        <v>0.64306037658388249</v>
      </c>
      <c r="H21" s="45">
        <v>0.62012130300517809</v>
      </c>
      <c r="I21" s="45">
        <v>0.61820083494402056</v>
      </c>
      <c r="J21" s="45">
        <v>0.5999019905219497</v>
      </c>
      <c r="K21" s="45">
        <v>0.60480025162607332</v>
      </c>
    </row>
    <row r="22" spans="1:11" s="21" customFormat="1" x14ac:dyDescent="0.25">
      <c r="A22" s="44" t="s">
        <v>19</v>
      </c>
      <c r="B22" s="45">
        <v>3.9738967431441625</v>
      </c>
      <c r="C22" s="45">
        <v>3.8068618529200249</v>
      </c>
      <c r="D22" s="45">
        <v>3.7919341785617191</v>
      </c>
      <c r="E22" s="45">
        <v>3.8420651439653222</v>
      </c>
      <c r="F22" s="45">
        <v>3.8749229262260974</v>
      </c>
      <c r="G22" s="45">
        <v>4.0869312010844139</v>
      </c>
      <c r="H22" s="45">
        <v>4.1270606715937213</v>
      </c>
      <c r="I22" s="45">
        <v>4.0805549638381047</v>
      </c>
      <c r="J22" s="45">
        <v>4.0867187155586402</v>
      </c>
      <c r="K22" s="45">
        <v>3.9685384327942099</v>
      </c>
    </row>
    <row r="23" spans="1:11" s="21" customFormat="1" x14ac:dyDescent="0.25">
      <c r="A23" s="42" t="s">
        <v>20</v>
      </c>
      <c r="B23" s="43">
        <v>56.126445324628314</v>
      </c>
      <c r="C23" s="43">
        <v>56.108939370837142</v>
      </c>
      <c r="D23" s="43">
        <v>55.933251651748158</v>
      </c>
      <c r="E23" s="43">
        <v>55.306723152293145</v>
      </c>
      <c r="F23" s="43">
        <v>54.935397223641459</v>
      </c>
      <c r="G23" s="43">
        <v>54.016896397907331</v>
      </c>
      <c r="H23" s="43">
        <v>53.167316809358674</v>
      </c>
      <c r="I23" s="43">
        <v>52.876074536714889</v>
      </c>
      <c r="J23" s="43">
        <v>53.130239254353029</v>
      </c>
      <c r="K23" s="43">
        <v>53.016845921089207</v>
      </c>
    </row>
    <row r="24" spans="1:11" s="21" customFormat="1" x14ac:dyDescent="0.25">
      <c r="A24" s="44" t="s">
        <v>21</v>
      </c>
      <c r="B24" s="45">
        <v>9.0359558097101722</v>
      </c>
      <c r="C24" s="45">
        <v>9.1428190463290377</v>
      </c>
      <c r="D24" s="45">
        <v>9.1859787376309896</v>
      </c>
      <c r="E24" s="45">
        <v>9.1530341343848978</v>
      </c>
      <c r="F24" s="45">
        <v>8.9399239580021401</v>
      </c>
      <c r="G24" s="45">
        <v>8.6616021074236507</v>
      </c>
      <c r="H24" s="45">
        <v>8.6900935537637256</v>
      </c>
      <c r="I24" s="45">
        <v>8.752219006130856</v>
      </c>
      <c r="J24" s="45">
        <v>8.7787470268780314</v>
      </c>
      <c r="K24" s="45">
        <v>8.8220480103475349</v>
      </c>
    </row>
    <row r="25" spans="1:11" s="21" customFormat="1" x14ac:dyDescent="0.25">
      <c r="A25" s="46" t="s">
        <v>22</v>
      </c>
      <c r="B25" s="47">
        <v>2.1954102810677667</v>
      </c>
      <c r="C25" s="47">
        <v>2.42154871725731</v>
      </c>
      <c r="D25" s="47">
        <v>2.4269243024011975</v>
      </c>
      <c r="E25" s="47">
        <v>2.199601057286535</v>
      </c>
      <c r="F25" s="47">
        <v>2.2284968583340063</v>
      </c>
      <c r="G25" s="47">
        <v>2.00750927139249</v>
      </c>
      <c r="H25" s="47">
        <v>1.7428410683693731</v>
      </c>
      <c r="I25" s="47">
        <v>1.7219694541814763</v>
      </c>
      <c r="J25" s="47">
        <v>1.9562720806718079</v>
      </c>
      <c r="K25" s="47">
        <v>1.8587516642221638</v>
      </c>
    </row>
    <row r="26" spans="1:11" s="21" customFormat="1" x14ac:dyDescent="0.25">
      <c r="A26" s="44" t="s">
        <v>23</v>
      </c>
      <c r="B26" s="45">
        <v>11.57683514319719</v>
      </c>
      <c r="C26" s="45">
        <v>11.716708111279777</v>
      </c>
      <c r="D26" s="45">
        <v>11.940054605546225</v>
      </c>
      <c r="E26" s="45">
        <v>11.783026402929799</v>
      </c>
      <c r="F26" s="45">
        <v>11.612429965371749</v>
      </c>
      <c r="G26" s="45">
        <v>10.99336837407936</v>
      </c>
      <c r="H26" s="45">
        <v>10.214830145310009</v>
      </c>
      <c r="I26" s="45">
        <v>10.198281219238096</v>
      </c>
      <c r="J26" s="45">
        <v>10.834434184931531</v>
      </c>
      <c r="K26" s="45">
        <v>10.555069562114271</v>
      </c>
    </row>
    <row r="27" spans="1:11" s="21" customFormat="1" x14ac:dyDescent="0.25">
      <c r="A27" s="44" t="s">
        <v>24</v>
      </c>
      <c r="B27" s="45">
        <v>33.318244090653188</v>
      </c>
      <c r="C27" s="45">
        <v>32.827863495971016</v>
      </c>
      <c r="D27" s="45">
        <v>32.380294006169734</v>
      </c>
      <c r="E27" s="45">
        <v>32.171061557691921</v>
      </c>
      <c r="F27" s="45">
        <v>32.154546441933554</v>
      </c>
      <c r="G27" s="45">
        <v>32.354416645011831</v>
      </c>
      <c r="H27" s="45">
        <v>32.519552041915574</v>
      </c>
      <c r="I27" s="45">
        <v>32.203604857164464</v>
      </c>
      <c r="J27" s="45">
        <v>31.560785961871666</v>
      </c>
      <c r="K27" s="45">
        <v>31.780976684405243</v>
      </c>
    </row>
    <row r="28" spans="1:11" s="21" customFormat="1" x14ac:dyDescent="0.25">
      <c r="A28" s="42" t="s">
        <v>25</v>
      </c>
      <c r="B28" s="43">
        <v>15.959980565238965</v>
      </c>
      <c r="C28" s="43">
        <v>15.909191806313435</v>
      </c>
      <c r="D28" s="43">
        <v>15.888681314135486</v>
      </c>
      <c r="E28" s="43">
        <v>16.510672029661396</v>
      </c>
      <c r="F28" s="43">
        <v>16.412212067413957</v>
      </c>
      <c r="G28" s="43">
        <v>16.812389516718106</v>
      </c>
      <c r="H28" s="43">
        <v>17.025084044059579</v>
      </c>
      <c r="I28" s="43">
        <v>17.03806441577348</v>
      </c>
      <c r="J28" s="43">
        <v>17.06919450211511</v>
      </c>
      <c r="K28" s="43">
        <v>17.215895499865461</v>
      </c>
    </row>
    <row r="29" spans="1:11" s="21" customFormat="1" x14ac:dyDescent="0.25">
      <c r="A29" s="44" t="s">
        <v>26</v>
      </c>
      <c r="B29" s="45">
        <v>5.795525523958263</v>
      </c>
      <c r="C29" s="45">
        <v>5.8752245240468755</v>
      </c>
      <c r="D29" s="45">
        <v>5.9321794153461873</v>
      </c>
      <c r="E29" s="45">
        <v>6.2547821753522124</v>
      </c>
      <c r="F29" s="45">
        <v>6.0233091373633565</v>
      </c>
      <c r="G29" s="45">
        <v>6.2871283058567666</v>
      </c>
      <c r="H29" s="45">
        <v>6.409206288395688</v>
      </c>
      <c r="I29" s="45">
        <v>6.4004132459057717</v>
      </c>
      <c r="J29" s="45">
        <v>6.2824178277093052</v>
      </c>
      <c r="K29" s="45">
        <v>6.3116628522723675</v>
      </c>
    </row>
    <row r="30" spans="1:11" s="21" customFormat="1" x14ac:dyDescent="0.25">
      <c r="A30" s="44" t="s">
        <v>27</v>
      </c>
      <c r="B30" s="45">
        <v>3.956048897082292</v>
      </c>
      <c r="C30" s="45">
        <v>3.9774480777902217</v>
      </c>
      <c r="D30" s="45">
        <v>3.9834727409491095</v>
      </c>
      <c r="E30" s="45">
        <v>4.0233978330785698</v>
      </c>
      <c r="F30" s="45">
        <v>4.1971855471910855</v>
      </c>
      <c r="G30" s="45">
        <v>4.1542443432191263</v>
      </c>
      <c r="H30" s="45">
        <v>4.0954097238103149</v>
      </c>
      <c r="I30" s="45">
        <v>4.2103275491875678</v>
      </c>
      <c r="J30" s="45">
        <v>4.2578681674655705</v>
      </c>
      <c r="K30" s="45">
        <v>4.3748562233470949</v>
      </c>
    </row>
    <row r="31" spans="1:11" s="21" customFormat="1" x14ac:dyDescent="0.25">
      <c r="A31" s="44" t="s">
        <v>28</v>
      </c>
      <c r="B31" s="45">
        <v>6.2084061441984106</v>
      </c>
      <c r="C31" s="45">
        <v>6.056519204476337</v>
      </c>
      <c r="D31" s="45">
        <v>5.9730291578401911</v>
      </c>
      <c r="E31" s="45">
        <v>6.2324920212306152</v>
      </c>
      <c r="F31" s="45">
        <v>6.191717382859518</v>
      </c>
      <c r="G31" s="45">
        <v>6.3710168676422168</v>
      </c>
      <c r="H31" s="45">
        <v>6.5204680318535795</v>
      </c>
      <c r="I31" s="45">
        <v>6.4273236206801405</v>
      </c>
      <c r="J31" s="45">
        <v>6.5289085069402386</v>
      </c>
      <c r="K31" s="45">
        <v>6.5293764242459984</v>
      </c>
    </row>
    <row r="32" spans="1:11" s="21" customFormat="1" x14ac:dyDescent="0.25">
      <c r="A32" s="42" t="s">
        <v>29</v>
      </c>
      <c r="B32" s="43">
        <v>9.1309776953024198</v>
      </c>
      <c r="C32" s="43">
        <v>9.1434612880057813</v>
      </c>
      <c r="D32" s="43">
        <v>9.2328185315870162</v>
      </c>
      <c r="E32" s="43">
        <v>9.1083594765797233</v>
      </c>
      <c r="F32" s="43">
        <v>9.3897986473225075</v>
      </c>
      <c r="G32" s="43">
        <v>9.6692258483474198</v>
      </c>
      <c r="H32" s="43">
        <v>10.097928024571427</v>
      </c>
      <c r="I32" s="43">
        <v>10.020727147308845</v>
      </c>
      <c r="J32" s="43">
        <v>9.9214296686009931</v>
      </c>
      <c r="K32" s="43">
        <v>9.8976656059063792</v>
      </c>
    </row>
    <row r="33" spans="1:11" s="21" customFormat="1" x14ac:dyDescent="0.25">
      <c r="A33" s="44" t="s">
        <v>30</v>
      </c>
      <c r="B33" s="45">
        <v>1.2164826972247962</v>
      </c>
      <c r="C33" s="45">
        <v>1.2597886210721509</v>
      </c>
      <c r="D33" s="45">
        <v>1.2879811430946142</v>
      </c>
      <c r="E33" s="45">
        <v>1.2979772528116416</v>
      </c>
      <c r="F33" s="45">
        <v>1.3661667729135736</v>
      </c>
      <c r="G33" s="45">
        <v>1.3856822250412184</v>
      </c>
      <c r="H33" s="45">
        <v>1.4657437792600969</v>
      </c>
      <c r="I33" s="45">
        <v>1.4637725479934307</v>
      </c>
      <c r="J33" s="45">
        <v>1.5272271317108119</v>
      </c>
      <c r="K33" s="45">
        <v>1.4473047833908088</v>
      </c>
    </row>
    <row r="34" spans="1:11" s="21" customFormat="1" x14ac:dyDescent="0.25">
      <c r="A34" s="44" t="s">
        <v>31</v>
      </c>
      <c r="B34" s="45">
        <v>1.4565924848644274</v>
      </c>
      <c r="C34" s="45">
        <v>1.5801627175413995</v>
      </c>
      <c r="D34" s="45">
        <v>1.6546139609035959</v>
      </c>
      <c r="E34" s="45">
        <v>1.6732800920515805</v>
      </c>
      <c r="F34" s="45">
        <v>1.7517796757305848</v>
      </c>
      <c r="G34" s="45">
        <v>1.7915632865214595</v>
      </c>
      <c r="H34" s="45">
        <v>1.9759740685995768</v>
      </c>
      <c r="I34" s="45">
        <v>1.9261453539101174</v>
      </c>
      <c r="J34" s="45">
        <v>1.96230848056831</v>
      </c>
      <c r="K34" s="45">
        <v>1.923392993895539</v>
      </c>
    </row>
    <row r="35" spans="1:11" s="21" customFormat="1" x14ac:dyDescent="0.25">
      <c r="A35" s="44" t="s">
        <v>32</v>
      </c>
      <c r="B35" s="45">
        <v>2.7476663254585394</v>
      </c>
      <c r="C35" s="45">
        <v>2.7716209608431002</v>
      </c>
      <c r="D35" s="45">
        <v>2.8819260986540804</v>
      </c>
      <c r="E35" s="45">
        <v>2.8377904786796448</v>
      </c>
      <c r="F35" s="45">
        <v>2.8554536565310076</v>
      </c>
      <c r="G35" s="45">
        <v>2.8959075803909129</v>
      </c>
      <c r="H35" s="45">
        <v>2.8991879757571071</v>
      </c>
      <c r="I35" s="45">
        <v>2.9147204181947193</v>
      </c>
      <c r="J35" s="45">
        <v>2.793800467223694</v>
      </c>
      <c r="K35" s="45">
        <v>2.8240464502259259</v>
      </c>
    </row>
    <row r="36" spans="1:11" s="21" customFormat="1" x14ac:dyDescent="0.25">
      <c r="A36" s="48" t="s">
        <v>33</v>
      </c>
      <c r="B36" s="49">
        <v>3.710236187754655</v>
      </c>
      <c r="C36" s="49">
        <v>3.5318889885491305</v>
      </c>
      <c r="D36" s="49">
        <v>3.4082973289347223</v>
      </c>
      <c r="E36" s="49">
        <v>3.2993116530368565</v>
      </c>
      <c r="F36" s="49">
        <v>3.4163985421473426</v>
      </c>
      <c r="G36" s="49">
        <v>3.5960727563938275</v>
      </c>
      <c r="H36" s="49">
        <v>3.7570222009546481</v>
      </c>
      <c r="I36" s="49">
        <v>3.7160888272105765</v>
      </c>
      <c r="J36" s="49">
        <v>3.6380935890981765</v>
      </c>
      <c r="K36" s="49">
        <v>3.7029213783941057</v>
      </c>
    </row>
    <row r="37" spans="1:11" s="21" customFormat="1" x14ac:dyDescent="0.25">
      <c r="A37" s="100" t="s">
        <v>160</v>
      </c>
    </row>
    <row r="38" spans="1:11" s="21" customFormat="1" x14ac:dyDescent="0.25">
      <c r="A38" s="100" t="s">
        <v>161</v>
      </c>
    </row>
    <row r="39" spans="1:11" s="21" customFormat="1" x14ac:dyDescent="0.25"/>
  </sheetData>
  <conditionalFormatting sqref="K32:K36">
    <cfRule type="expression" dxfId="130" priority="1">
      <formula>MOD(ROW(),2)=1</formula>
    </cfRule>
  </conditionalFormatting>
  <conditionalFormatting sqref="A23:A27">
    <cfRule type="expression" dxfId="129" priority="12">
      <formula>MOD(ROW(),2)=1</formula>
    </cfRule>
  </conditionalFormatting>
  <conditionalFormatting sqref="B23:J27">
    <cfRule type="expression" dxfId="128" priority="11">
      <formula>MOD(ROW(),2)=1</formula>
    </cfRule>
  </conditionalFormatting>
  <conditionalFormatting sqref="A28:A31">
    <cfRule type="expression" dxfId="127" priority="10">
      <formula>MOD(ROW(),2)=1</formula>
    </cfRule>
  </conditionalFormatting>
  <conditionalFormatting sqref="B28:J31">
    <cfRule type="expression" dxfId="126" priority="9">
      <formula>MOD(ROW(),2)=1</formula>
    </cfRule>
  </conditionalFormatting>
  <conditionalFormatting sqref="A32:A36">
    <cfRule type="expression" dxfId="125" priority="8">
      <formula>MOD(ROW(),2)=1</formula>
    </cfRule>
  </conditionalFormatting>
  <conditionalFormatting sqref="B32:J36">
    <cfRule type="expression" dxfId="124" priority="7">
      <formula>MOD(ROW(),2)=1</formula>
    </cfRule>
  </conditionalFormatting>
  <conditionalFormatting sqref="K4">
    <cfRule type="expression" dxfId="123" priority="6">
      <formula>MOD(ROW(),2)=1</formula>
    </cfRule>
  </conditionalFormatting>
  <conditionalFormatting sqref="K5:K12">
    <cfRule type="expression" dxfId="122" priority="5">
      <formula>MOD(ROW(),2)=1</formula>
    </cfRule>
  </conditionalFormatting>
  <conditionalFormatting sqref="K13:K22">
    <cfRule type="expression" dxfId="121" priority="4">
      <formula>MOD(ROW(),2)=1</formula>
    </cfRule>
  </conditionalFormatting>
  <conditionalFormatting sqref="K23:K27">
    <cfRule type="expression" dxfId="120" priority="3">
      <formula>MOD(ROW(),2)=1</formula>
    </cfRule>
  </conditionalFormatting>
  <conditionalFormatting sqref="K28:K31">
    <cfRule type="expression" dxfId="119" priority="2">
      <formula>MOD(ROW(),2)=1</formula>
    </cfRule>
  </conditionalFormatting>
  <conditionalFormatting sqref="A4">
    <cfRule type="expression" dxfId="118" priority="18">
      <formula>MOD(ROW(),2)=1</formula>
    </cfRule>
  </conditionalFormatting>
  <conditionalFormatting sqref="B4:J4">
    <cfRule type="expression" dxfId="117" priority="17">
      <formula>MOD(ROW(),2)=1</formula>
    </cfRule>
  </conditionalFormatting>
  <conditionalFormatting sqref="A5:A12">
    <cfRule type="expression" dxfId="116" priority="16">
      <formula>MOD(ROW(),2)=1</formula>
    </cfRule>
  </conditionalFormatting>
  <conditionalFormatting sqref="B5:J12">
    <cfRule type="expression" dxfId="115" priority="15">
      <formula>MOD(ROW(),2)=1</formula>
    </cfRule>
  </conditionalFormatting>
  <conditionalFormatting sqref="A13:A22">
    <cfRule type="expression" dxfId="114" priority="14">
      <formula>MOD(ROW(),2)=1</formula>
    </cfRule>
  </conditionalFormatting>
  <conditionalFormatting sqref="B13:J22">
    <cfRule type="expression" dxfId="113" priority="13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DFDB-DB36-4C68-89EA-482E2A37143E}">
  <dimension ref="A1:K38"/>
  <sheetViews>
    <sheetView showGridLines="0" workbookViewId="0"/>
  </sheetViews>
  <sheetFormatPr defaultRowHeight="15" x14ac:dyDescent="0.25"/>
  <cols>
    <col min="1" max="1" width="20.7109375" style="21" customWidth="1"/>
    <col min="2" max="11" width="11.7109375" style="21" customWidth="1"/>
    <col min="12" max="16384" width="9.140625" style="21"/>
  </cols>
  <sheetData>
    <row r="1" spans="1:11" ht="17.25" x14ac:dyDescent="0.3">
      <c r="A1" s="29" t="s">
        <v>146</v>
      </c>
    </row>
    <row r="3" spans="1:11" ht="38.25" x14ac:dyDescent="0.25">
      <c r="A3" s="24" t="s">
        <v>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1" x14ac:dyDescent="0.25">
      <c r="A4" s="40" t="s">
        <v>1</v>
      </c>
      <c r="B4" s="47">
        <v>100</v>
      </c>
      <c r="C4" s="47">
        <v>103.97442307944711</v>
      </c>
      <c r="D4" s="47">
        <v>105.97195472629012</v>
      </c>
      <c r="E4" s="47">
        <v>109.15622404605394</v>
      </c>
      <c r="F4" s="47">
        <v>109.70632399506901</v>
      </c>
      <c r="G4" s="47">
        <v>105.81638236309831</v>
      </c>
      <c r="H4" s="47">
        <v>102.34992560360823</v>
      </c>
      <c r="I4" s="47">
        <v>103.70388109611636</v>
      </c>
      <c r="J4" s="47">
        <v>105.55361275347835</v>
      </c>
      <c r="K4" s="47">
        <v>106.84218784905197</v>
      </c>
    </row>
    <row r="5" spans="1:11" x14ac:dyDescent="0.25">
      <c r="A5" s="42" t="s">
        <v>2</v>
      </c>
      <c r="B5" s="43">
        <v>100</v>
      </c>
      <c r="C5" s="43">
        <v>106.51599810396768</v>
      </c>
      <c r="D5" s="43">
        <v>109.94727050551955</v>
      </c>
      <c r="E5" s="43">
        <v>113.18143863003186</v>
      </c>
      <c r="F5" s="43">
        <v>116.54715982768897</v>
      </c>
      <c r="G5" s="43">
        <v>113.53480605876776</v>
      </c>
      <c r="H5" s="43">
        <v>108.31531404956687</v>
      </c>
      <c r="I5" s="43">
        <v>112.40763434243028</v>
      </c>
      <c r="J5" s="43">
        <v>116.22113986988376</v>
      </c>
      <c r="K5" s="43">
        <v>116.75391226806266</v>
      </c>
    </row>
    <row r="6" spans="1:11" x14ac:dyDescent="0.25">
      <c r="A6" s="44" t="s">
        <v>3</v>
      </c>
      <c r="B6" s="45">
        <v>100</v>
      </c>
      <c r="C6" s="45">
        <v>105.22530448807348</v>
      </c>
      <c r="D6" s="45">
        <v>108.74735496090952</v>
      </c>
      <c r="E6" s="45">
        <v>109.6447367362364</v>
      </c>
      <c r="F6" s="45">
        <v>113.72881880742729</v>
      </c>
      <c r="G6" s="45">
        <v>110.17277940142137</v>
      </c>
      <c r="H6" s="45">
        <v>105.61938755115378</v>
      </c>
      <c r="I6" s="45">
        <v>111.31738118317173</v>
      </c>
      <c r="J6" s="45">
        <v>114.91711779779816</v>
      </c>
      <c r="K6" s="45">
        <v>116.09059581010817</v>
      </c>
    </row>
    <row r="7" spans="1:11" x14ac:dyDescent="0.25">
      <c r="A7" s="44" t="s">
        <v>4</v>
      </c>
      <c r="B7" s="45">
        <v>100</v>
      </c>
      <c r="C7" s="45">
        <v>104.28169395289011</v>
      </c>
      <c r="D7" s="45">
        <v>110.72778526923517</v>
      </c>
      <c r="E7" s="45">
        <v>113.25286478707676</v>
      </c>
      <c r="F7" s="45">
        <v>118.24265031654441</v>
      </c>
      <c r="G7" s="45">
        <v>116.46817692161504</v>
      </c>
      <c r="H7" s="45">
        <v>113.65428386598499</v>
      </c>
      <c r="I7" s="45">
        <v>113.87775059802306</v>
      </c>
      <c r="J7" s="45">
        <v>114.4807357989659</v>
      </c>
      <c r="K7" s="45">
        <v>114.73847793496496</v>
      </c>
    </row>
    <row r="8" spans="1:11" x14ac:dyDescent="0.25">
      <c r="A8" s="44" t="s">
        <v>5</v>
      </c>
      <c r="B8" s="45">
        <v>100</v>
      </c>
      <c r="C8" s="45">
        <v>110.35172760735263</v>
      </c>
      <c r="D8" s="45">
        <v>111.86110577808772</v>
      </c>
      <c r="E8" s="45">
        <v>116.74527251624352</v>
      </c>
      <c r="F8" s="45">
        <v>117.02492782725176</v>
      </c>
      <c r="G8" s="45">
        <v>110.65698814609345</v>
      </c>
      <c r="H8" s="45">
        <v>103.12362854572865</v>
      </c>
      <c r="I8" s="45">
        <v>108.49951669104183</v>
      </c>
      <c r="J8" s="45">
        <v>114.01985913128702</v>
      </c>
      <c r="K8" s="45">
        <v>116.58850072395299</v>
      </c>
    </row>
    <row r="9" spans="1:11" x14ac:dyDescent="0.25">
      <c r="A9" s="44" t="s">
        <v>6</v>
      </c>
      <c r="B9" s="45">
        <v>100</v>
      </c>
      <c r="C9" s="45">
        <v>103.21144785398346</v>
      </c>
      <c r="D9" s="45">
        <v>108.18832190522281</v>
      </c>
      <c r="E9" s="45">
        <v>114.13952347664593</v>
      </c>
      <c r="F9" s="45">
        <v>116.985415984111</v>
      </c>
      <c r="G9" s="45">
        <v>116.64162706978216</v>
      </c>
      <c r="H9" s="45">
        <v>116.87338698998917</v>
      </c>
      <c r="I9" s="45">
        <v>119.73500529605936</v>
      </c>
      <c r="J9" s="45">
        <v>125.44434615782008</v>
      </c>
      <c r="K9" s="45">
        <v>130.22079803860913</v>
      </c>
    </row>
    <row r="10" spans="1:11" x14ac:dyDescent="0.25">
      <c r="A10" s="44" t="s">
        <v>7</v>
      </c>
      <c r="B10" s="45">
        <v>100</v>
      </c>
      <c r="C10" s="45">
        <v>104.39127655885045</v>
      </c>
      <c r="D10" s="45">
        <v>107.72023525459461</v>
      </c>
      <c r="E10" s="45">
        <v>110.45837190997869</v>
      </c>
      <c r="F10" s="45">
        <v>114.94239777394419</v>
      </c>
      <c r="G10" s="45">
        <v>113.9159595098229</v>
      </c>
      <c r="H10" s="45">
        <v>109.41184848859426</v>
      </c>
      <c r="I10" s="45">
        <v>112.92789424274807</v>
      </c>
      <c r="J10" s="45">
        <v>116.28620666630232</v>
      </c>
      <c r="K10" s="45">
        <v>113.59711686471884</v>
      </c>
    </row>
    <row r="11" spans="1:11" x14ac:dyDescent="0.25">
      <c r="A11" s="44" t="s">
        <v>8</v>
      </c>
      <c r="B11" s="45">
        <v>100</v>
      </c>
      <c r="C11" s="45">
        <v>103.59635657250632</v>
      </c>
      <c r="D11" s="45">
        <v>113.15338427378383</v>
      </c>
      <c r="E11" s="45">
        <v>117.00318876084856</v>
      </c>
      <c r="F11" s="45">
        <v>118.95307773503171</v>
      </c>
      <c r="G11" s="45">
        <v>112.4551422057521</v>
      </c>
      <c r="H11" s="45">
        <v>107.01237491056958</v>
      </c>
      <c r="I11" s="45">
        <v>108.86578378150119</v>
      </c>
      <c r="J11" s="45">
        <v>111.38024735762946</v>
      </c>
      <c r="K11" s="45">
        <v>113.95384424244598</v>
      </c>
    </row>
    <row r="12" spans="1:11" x14ac:dyDescent="0.25">
      <c r="A12" s="44" t="s">
        <v>9</v>
      </c>
      <c r="B12" s="45">
        <v>100</v>
      </c>
      <c r="C12" s="45">
        <v>108.81174668148836</v>
      </c>
      <c r="D12" s="45">
        <v>114.46243489317189</v>
      </c>
      <c r="E12" s="45">
        <v>117.0236895831016</v>
      </c>
      <c r="F12" s="45">
        <v>124.2738704486334</v>
      </c>
      <c r="G12" s="45">
        <v>123.76408713126841</v>
      </c>
      <c r="H12" s="45">
        <v>118.70309009629941</v>
      </c>
      <c r="I12" s="45">
        <v>122.4236545395073</v>
      </c>
      <c r="J12" s="45">
        <v>124.95504215713235</v>
      </c>
      <c r="K12" s="45">
        <v>131.4788539874942</v>
      </c>
    </row>
    <row r="13" spans="1:11" x14ac:dyDescent="0.25">
      <c r="A13" s="42" t="s">
        <v>10</v>
      </c>
      <c r="B13" s="43">
        <v>100</v>
      </c>
      <c r="C13" s="43">
        <v>104.06268329572841</v>
      </c>
      <c r="D13" s="43">
        <v>107.16403119510247</v>
      </c>
      <c r="E13" s="43">
        <v>110.44847482896188</v>
      </c>
      <c r="F13" s="43">
        <v>113.56092596626365</v>
      </c>
      <c r="G13" s="43">
        <v>109.75447895591601</v>
      </c>
      <c r="H13" s="43">
        <v>104.76348389520579</v>
      </c>
      <c r="I13" s="43">
        <v>106.48959065799804</v>
      </c>
      <c r="J13" s="43">
        <v>108.40667850104877</v>
      </c>
      <c r="K13" s="43">
        <v>109.67821483277542</v>
      </c>
    </row>
    <row r="14" spans="1:11" x14ac:dyDescent="0.25">
      <c r="A14" s="44" t="s">
        <v>11</v>
      </c>
      <c r="B14" s="45">
        <v>100</v>
      </c>
      <c r="C14" s="45">
        <v>106.54425419690358</v>
      </c>
      <c r="D14" s="45">
        <v>111.08491697963586</v>
      </c>
      <c r="E14" s="45">
        <v>117.25078355847273</v>
      </c>
      <c r="F14" s="45">
        <v>121.86580352734197</v>
      </c>
      <c r="G14" s="45">
        <v>116.88172338489741</v>
      </c>
      <c r="H14" s="45">
        <v>110.32896017988082</v>
      </c>
      <c r="I14" s="45">
        <v>116.20597008990043</v>
      </c>
      <c r="J14" s="45">
        <v>119.53073273482701</v>
      </c>
      <c r="K14" s="45">
        <v>120.34179469559571</v>
      </c>
    </row>
    <row r="15" spans="1:11" x14ac:dyDescent="0.25">
      <c r="A15" s="44" t="s">
        <v>12</v>
      </c>
      <c r="B15" s="45">
        <v>100</v>
      </c>
      <c r="C15" s="45">
        <v>105.1816721207615</v>
      </c>
      <c r="D15" s="45">
        <v>111.64817620817853</v>
      </c>
      <c r="E15" s="45">
        <v>114.23958895452462</v>
      </c>
      <c r="F15" s="45">
        <v>120.34497479303604</v>
      </c>
      <c r="G15" s="45">
        <v>118.99939765771299</v>
      </c>
      <c r="H15" s="45">
        <v>111.48140527999479</v>
      </c>
      <c r="I15" s="45">
        <v>120.10491791470467</v>
      </c>
      <c r="J15" s="45">
        <v>122.64363751407494</v>
      </c>
      <c r="K15" s="45">
        <v>121.9403501703738</v>
      </c>
    </row>
    <row r="16" spans="1:11" x14ac:dyDescent="0.25">
      <c r="A16" s="44" t="s">
        <v>13</v>
      </c>
      <c r="B16" s="45">
        <v>100</v>
      </c>
      <c r="C16" s="45">
        <v>103.88865496148883</v>
      </c>
      <c r="D16" s="45">
        <v>105.5836095001381</v>
      </c>
      <c r="E16" s="45">
        <v>110.92967058839618</v>
      </c>
      <c r="F16" s="45">
        <v>115.56976282959172</v>
      </c>
      <c r="G16" s="45">
        <v>111.62176640237978</v>
      </c>
      <c r="H16" s="45">
        <v>107.06869761849995</v>
      </c>
      <c r="I16" s="45">
        <v>108.66502239058566</v>
      </c>
      <c r="J16" s="45">
        <v>110.23714239980656</v>
      </c>
      <c r="K16" s="45">
        <v>112.54504367028282</v>
      </c>
    </row>
    <row r="17" spans="1:11" x14ac:dyDescent="0.25">
      <c r="A17" s="44" t="s">
        <v>14</v>
      </c>
      <c r="B17" s="45">
        <v>100</v>
      </c>
      <c r="C17" s="45">
        <v>105.37650361816711</v>
      </c>
      <c r="D17" s="45">
        <v>105.98078279341097</v>
      </c>
      <c r="E17" s="45">
        <v>110.70599830835587</v>
      </c>
      <c r="F17" s="45">
        <v>112.46222164197302</v>
      </c>
      <c r="G17" s="45">
        <v>110.21692243039375</v>
      </c>
      <c r="H17" s="45">
        <v>105.78546529649613</v>
      </c>
      <c r="I17" s="45">
        <v>106.34078472021038</v>
      </c>
      <c r="J17" s="45">
        <v>108.2155459629975</v>
      </c>
      <c r="K17" s="45">
        <v>109.71222357653566</v>
      </c>
    </row>
    <row r="18" spans="1:11" x14ac:dyDescent="0.25">
      <c r="A18" s="44" t="s">
        <v>15</v>
      </c>
      <c r="B18" s="45">
        <v>100</v>
      </c>
      <c r="C18" s="45">
        <v>105.65074807246579</v>
      </c>
      <c r="D18" s="45">
        <v>109.99497020575673</v>
      </c>
      <c r="E18" s="45">
        <v>116.3558153311093</v>
      </c>
      <c r="F18" s="45">
        <v>119.71318517211265</v>
      </c>
      <c r="G18" s="45">
        <v>116.52864718822484</v>
      </c>
      <c r="H18" s="45">
        <v>112.94389183647915</v>
      </c>
      <c r="I18" s="45">
        <v>112.86870116140022</v>
      </c>
      <c r="J18" s="45">
        <v>114.16200162584842</v>
      </c>
      <c r="K18" s="45">
        <v>114.86659507893097</v>
      </c>
    </row>
    <row r="19" spans="1:11" x14ac:dyDescent="0.25">
      <c r="A19" s="44" t="s">
        <v>16</v>
      </c>
      <c r="B19" s="45">
        <v>100</v>
      </c>
      <c r="C19" s="45">
        <v>104.53550121824233</v>
      </c>
      <c r="D19" s="45">
        <v>108.6492674267633</v>
      </c>
      <c r="E19" s="45">
        <v>111.76395858186324</v>
      </c>
      <c r="F19" s="45">
        <v>113.90520779164352</v>
      </c>
      <c r="G19" s="45">
        <v>109.11140340817823</v>
      </c>
      <c r="H19" s="45">
        <v>105.94745818394098</v>
      </c>
      <c r="I19" s="45">
        <v>108.16271783844957</v>
      </c>
      <c r="J19" s="45">
        <v>110.24047924716957</v>
      </c>
      <c r="K19" s="45">
        <v>111.42195275499759</v>
      </c>
    </row>
    <row r="20" spans="1:11" x14ac:dyDescent="0.25">
      <c r="A20" s="44" t="s">
        <v>17</v>
      </c>
      <c r="B20" s="45">
        <v>100</v>
      </c>
      <c r="C20" s="45">
        <v>104.65221949297654</v>
      </c>
      <c r="D20" s="45">
        <v>106.79341740995314</v>
      </c>
      <c r="E20" s="45">
        <v>107.20094103709761</v>
      </c>
      <c r="F20" s="45">
        <v>112.3099217946835</v>
      </c>
      <c r="G20" s="45">
        <v>109.08071273777708</v>
      </c>
      <c r="H20" s="45">
        <v>107.61185221794958</v>
      </c>
      <c r="I20" s="45">
        <v>111.19542520148136</v>
      </c>
      <c r="J20" s="45">
        <v>112.43368861229924</v>
      </c>
      <c r="K20" s="45">
        <v>114.6225323468358</v>
      </c>
    </row>
    <row r="21" spans="1:11" x14ac:dyDescent="0.25">
      <c r="A21" s="44" t="s">
        <v>18</v>
      </c>
      <c r="B21" s="45">
        <v>100</v>
      </c>
      <c r="C21" s="45">
        <v>104.84650422466228</v>
      </c>
      <c r="D21" s="45">
        <v>106.41170430807803</v>
      </c>
      <c r="E21" s="45">
        <v>107.46203076745884</v>
      </c>
      <c r="F21" s="45">
        <v>107.94290014422354</v>
      </c>
      <c r="G21" s="45">
        <v>104.38822730702937</v>
      </c>
      <c r="H21" s="45">
        <v>98.981845000979078</v>
      </c>
      <c r="I21" s="45">
        <v>97.857767937728013</v>
      </c>
      <c r="J21" s="45">
        <v>96.108210318840975</v>
      </c>
      <c r="K21" s="45">
        <v>99.546504352512031</v>
      </c>
    </row>
    <row r="22" spans="1:11" x14ac:dyDescent="0.25">
      <c r="A22" s="44" t="s">
        <v>19</v>
      </c>
      <c r="B22" s="45">
        <v>100</v>
      </c>
      <c r="C22" s="45">
        <v>102.05869929489639</v>
      </c>
      <c r="D22" s="45">
        <v>105.07777524618184</v>
      </c>
      <c r="E22" s="45">
        <v>106.4771213666284</v>
      </c>
      <c r="F22" s="45">
        <v>108.93326655192701</v>
      </c>
      <c r="G22" s="45">
        <v>105.19371571786455</v>
      </c>
      <c r="H22" s="45">
        <v>98.674872709068111</v>
      </c>
      <c r="I22" s="45">
        <v>98.679054544166561</v>
      </c>
      <c r="J22" s="45">
        <v>100.99444527025456</v>
      </c>
      <c r="K22" s="45">
        <v>101.79235968106465</v>
      </c>
    </row>
    <row r="23" spans="1:11" x14ac:dyDescent="0.25">
      <c r="A23" s="42" t="s">
        <v>20</v>
      </c>
      <c r="B23" s="43">
        <v>100</v>
      </c>
      <c r="C23" s="43">
        <v>103.50367085119699</v>
      </c>
      <c r="D23" s="43">
        <v>105.36501284598812</v>
      </c>
      <c r="E23" s="43">
        <v>107.4358681913974</v>
      </c>
      <c r="F23" s="43">
        <v>106.94218338286258</v>
      </c>
      <c r="G23" s="43">
        <v>102.89538126926109</v>
      </c>
      <c r="H23" s="43">
        <v>99.58068958235107</v>
      </c>
      <c r="I23" s="43">
        <v>99.742706277246356</v>
      </c>
      <c r="J23" s="43">
        <v>101.15388702822285</v>
      </c>
      <c r="K23" s="43">
        <v>102.16636236489245</v>
      </c>
    </row>
    <row r="24" spans="1:11" x14ac:dyDescent="0.25">
      <c r="A24" s="44" t="s">
        <v>21</v>
      </c>
      <c r="B24" s="45">
        <v>100</v>
      </c>
      <c r="C24" s="45">
        <v>102.48037454404763</v>
      </c>
      <c r="D24" s="45">
        <v>105.88875469930335</v>
      </c>
      <c r="E24" s="45">
        <v>106.38246669875724</v>
      </c>
      <c r="F24" s="45">
        <v>105.63721760896181</v>
      </c>
      <c r="G24" s="45">
        <v>101.13326593587703</v>
      </c>
      <c r="H24" s="45">
        <v>99.115551817450935</v>
      </c>
      <c r="I24" s="45">
        <v>100.76570419456434</v>
      </c>
      <c r="J24" s="45">
        <v>102.10189246816078</v>
      </c>
      <c r="K24" s="45">
        <v>102.09717303336207</v>
      </c>
    </row>
    <row r="25" spans="1:11" x14ac:dyDescent="0.25">
      <c r="A25" s="46" t="s">
        <v>22</v>
      </c>
      <c r="B25" s="47">
        <v>100</v>
      </c>
      <c r="C25" s="47">
        <v>107.40697107265106</v>
      </c>
      <c r="D25" s="47">
        <v>106.62342773780338</v>
      </c>
      <c r="E25" s="47">
        <v>106.52077466820633</v>
      </c>
      <c r="F25" s="47">
        <v>110.0512065962465</v>
      </c>
      <c r="G25" s="47">
        <v>107.74003760207459</v>
      </c>
      <c r="H25" s="47">
        <v>102.09811985343093</v>
      </c>
      <c r="I25" s="47">
        <v>102.57911113413059</v>
      </c>
      <c r="J25" s="47">
        <v>105.7042592917782</v>
      </c>
      <c r="K25" s="47">
        <v>101.73425718442783</v>
      </c>
    </row>
    <row r="26" spans="1:11" x14ac:dyDescent="0.25">
      <c r="A26" s="44" t="s">
        <v>23</v>
      </c>
      <c r="B26" s="45">
        <v>100</v>
      </c>
      <c r="C26" s="45">
        <v>102.64086291190533</v>
      </c>
      <c r="D26" s="45">
        <v>104.73200766735545</v>
      </c>
      <c r="E26" s="45">
        <v>106.08409718111055</v>
      </c>
      <c r="F26" s="45">
        <v>107.70648416295509</v>
      </c>
      <c r="G26" s="45">
        <v>104.70271814156189</v>
      </c>
      <c r="H26" s="45">
        <v>100.10532903715237</v>
      </c>
      <c r="I26" s="45">
        <v>98.526949954033938</v>
      </c>
      <c r="J26" s="45">
        <v>99.490908455068819</v>
      </c>
      <c r="K26" s="45">
        <v>99.987118776204923</v>
      </c>
    </row>
    <row r="27" spans="1:11" x14ac:dyDescent="0.25">
      <c r="A27" s="44" t="s">
        <v>24</v>
      </c>
      <c r="B27" s="45">
        <v>100</v>
      </c>
      <c r="C27" s="45">
        <v>103.82378676186043</v>
      </c>
      <c r="D27" s="45">
        <v>105.35421244270802</v>
      </c>
      <c r="E27" s="45">
        <v>108.29772182755278</v>
      </c>
      <c r="F27" s="45">
        <v>106.8060197425764</v>
      </c>
      <c r="G27" s="45">
        <v>102.39820848785396</v>
      </c>
      <c r="H27" s="45">
        <v>99.29829279049919</v>
      </c>
      <c r="I27" s="45">
        <v>99.587372363589935</v>
      </c>
      <c r="J27" s="45">
        <v>101.07113946187036</v>
      </c>
      <c r="K27" s="45">
        <v>102.83771496824272</v>
      </c>
    </row>
    <row r="28" spans="1:11" x14ac:dyDescent="0.25">
      <c r="A28" s="42" t="s">
        <v>25</v>
      </c>
      <c r="B28" s="43">
        <v>100</v>
      </c>
      <c r="C28" s="43">
        <v>104.32994793225143</v>
      </c>
      <c r="D28" s="43">
        <v>103.9167609823017</v>
      </c>
      <c r="E28" s="43">
        <v>110.28715987437756</v>
      </c>
      <c r="F28" s="43">
        <v>110.17926112279328</v>
      </c>
      <c r="G28" s="43">
        <v>105.68806085339182</v>
      </c>
      <c r="H28" s="43">
        <v>103.18908940090667</v>
      </c>
      <c r="I28" s="43">
        <v>105.6487486067782</v>
      </c>
      <c r="J28" s="43">
        <v>107.89843191462884</v>
      </c>
      <c r="K28" s="43">
        <v>109.71055574741236</v>
      </c>
    </row>
    <row r="29" spans="1:11" x14ac:dyDescent="0.25">
      <c r="A29" s="44" t="s">
        <v>26</v>
      </c>
      <c r="B29" s="45">
        <v>100</v>
      </c>
      <c r="C29" s="45">
        <v>104.60124850899331</v>
      </c>
      <c r="D29" s="45">
        <v>104.57068236648048</v>
      </c>
      <c r="E29" s="45">
        <v>110.32224164499628</v>
      </c>
      <c r="F29" s="45">
        <v>108.6569444526485</v>
      </c>
      <c r="G29" s="45">
        <v>104.92471158975766</v>
      </c>
      <c r="H29" s="45">
        <v>102.24330949399338</v>
      </c>
      <c r="I29" s="45">
        <v>104.26570803551684</v>
      </c>
      <c r="J29" s="45">
        <v>105.55578380415602</v>
      </c>
      <c r="K29" s="45">
        <v>106.49895387456036</v>
      </c>
    </row>
    <row r="30" spans="1:11" x14ac:dyDescent="0.25">
      <c r="A30" s="44" t="s">
        <v>27</v>
      </c>
      <c r="B30" s="45">
        <v>100</v>
      </c>
      <c r="C30" s="45">
        <v>103.53966187616076</v>
      </c>
      <c r="D30" s="45">
        <v>105.27065464104182</v>
      </c>
      <c r="E30" s="45">
        <v>108.92692456557886</v>
      </c>
      <c r="F30" s="45">
        <v>111.51405223483212</v>
      </c>
      <c r="G30" s="45">
        <v>106.81477070360891</v>
      </c>
      <c r="H30" s="45">
        <v>104.68514388569869</v>
      </c>
      <c r="I30" s="45">
        <v>108.82339016960734</v>
      </c>
      <c r="J30" s="45">
        <v>112.89180976543751</v>
      </c>
      <c r="K30" s="45">
        <v>117.17574726479968</v>
      </c>
    </row>
    <row r="31" spans="1:11" x14ac:dyDescent="0.25">
      <c r="A31" s="44" t="s">
        <v>28</v>
      </c>
      <c r="B31" s="45">
        <v>100</v>
      </c>
      <c r="C31" s="45">
        <v>104.58026674634142</v>
      </c>
      <c r="D31" s="45">
        <v>102.37374773848109</v>
      </c>
      <c r="E31" s="45">
        <v>111.104324585713</v>
      </c>
      <c r="F31" s="45">
        <v>110.79595915869373</v>
      </c>
      <c r="G31" s="45">
        <v>105.69181471808926</v>
      </c>
      <c r="H31" s="45">
        <v>103.13655182130627</v>
      </c>
      <c r="I31" s="45">
        <v>104.98952703228363</v>
      </c>
      <c r="J31" s="45">
        <v>107.05116751091069</v>
      </c>
      <c r="K31" s="45">
        <v>108.1819128388688</v>
      </c>
    </row>
    <row r="32" spans="1:11" x14ac:dyDescent="0.25">
      <c r="A32" s="42" t="s">
        <v>29</v>
      </c>
      <c r="B32" s="43">
        <v>100</v>
      </c>
      <c r="C32" s="43">
        <v>104.63316354412733</v>
      </c>
      <c r="D32" s="43">
        <v>109.21562647400535</v>
      </c>
      <c r="E32" s="43">
        <v>113.44416248192171</v>
      </c>
      <c r="F32" s="43">
        <v>116.28633927213035</v>
      </c>
      <c r="G32" s="43">
        <v>113.89370636641269</v>
      </c>
      <c r="H32" s="43">
        <v>110.96308534087198</v>
      </c>
      <c r="I32" s="43">
        <v>115.26166037277238</v>
      </c>
      <c r="J32" s="43">
        <v>117.82166121500687</v>
      </c>
      <c r="K32" s="43">
        <v>120.29979302215179</v>
      </c>
    </row>
    <row r="33" spans="1:11" x14ac:dyDescent="0.25">
      <c r="A33" s="44" t="s">
        <v>30</v>
      </c>
      <c r="B33" s="45">
        <v>100</v>
      </c>
      <c r="C33" s="45">
        <v>103.44908023351931</v>
      </c>
      <c r="D33" s="45">
        <v>109.65421423732782</v>
      </c>
      <c r="E33" s="45">
        <v>116.88883280692022</v>
      </c>
      <c r="F33" s="45">
        <v>119.94922703785713</v>
      </c>
      <c r="G33" s="45">
        <v>119.62252913532201</v>
      </c>
      <c r="H33" s="45">
        <v>116.47591176239014</v>
      </c>
      <c r="I33" s="45">
        <v>122.16142027859131</v>
      </c>
      <c r="J33" s="45">
        <v>125.15515679672333</v>
      </c>
      <c r="K33" s="45">
        <v>124.49498288299527</v>
      </c>
    </row>
    <row r="34" spans="1:11" x14ac:dyDescent="0.25">
      <c r="A34" s="44" t="s">
        <v>31</v>
      </c>
      <c r="B34" s="45">
        <v>100</v>
      </c>
      <c r="C34" s="45">
        <v>105.67481152235129</v>
      </c>
      <c r="D34" s="45">
        <v>117.26268593651186</v>
      </c>
      <c r="E34" s="45">
        <v>121.37133816556205</v>
      </c>
      <c r="F34" s="45">
        <v>126.69827153001954</v>
      </c>
      <c r="G34" s="45">
        <v>124.30149452009252</v>
      </c>
      <c r="H34" s="45">
        <v>116.53477453428218</v>
      </c>
      <c r="I34" s="45">
        <v>130.67986522162772</v>
      </c>
      <c r="J34" s="45">
        <v>136.32875342053879</v>
      </c>
      <c r="K34" s="45">
        <v>141.94640300081804</v>
      </c>
    </row>
    <row r="35" spans="1:11" x14ac:dyDescent="0.25">
      <c r="A35" s="44" t="s">
        <v>32</v>
      </c>
      <c r="B35" s="45">
        <v>100</v>
      </c>
      <c r="C35" s="45">
        <v>105.83111964529309</v>
      </c>
      <c r="D35" s="45">
        <v>110.59494720271472</v>
      </c>
      <c r="E35" s="45">
        <v>114.03534243245615</v>
      </c>
      <c r="F35" s="45">
        <v>116.18794945845421</v>
      </c>
      <c r="G35" s="45">
        <v>111.23720921035557</v>
      </c>
      <c r="H35" s="45">
        <v>107.38399525786424</v>
      </c>
      <c r="I35" s="45">
        <v>109.90385897835235</v>
      </c>
      <c r="J35" s="45">
        <v>111.48993519981491</v>
      </c>
      <c r="K35" s="45">
        <v>113.92091331072783</v>
      </c>
    </row>
    <row r="36" spans="1:11" x14ac:dyDescent="0.25">
      <c r="A36" s="48" t="s">
        <v>33</v>
      </c>
      <c r="B36" s="49">
        <v>100</v>
      </c>
      <c r="C36" s="49">
        <v>103.72529050704253</v>
      </c>
      <c r="D36" s="49">
        <v>104.5136127407787</v>
      </c>
      <c r="E36" s="49">
        <v>108.34261444994999</v>
      </c>
      <c r="F36" s="49">
        <v>110.54949742086836</v>
      </c>
      <c r="G36" s="49">
        <v>109.42767522789262</v>
      </c>
      <c r="H36" s="49">
        <v>109.42476159329955</v>
      </c>
      <c r="I36" s="49">
        <v>109.76718776062148</v>
      </c>
      <c r="J36" s="49">
        <v>111.57986542340696</v>
      </c>
      <c r="K36" s="49">
        <v>113.87872323471271</v>
      </c>
    </row>
    <row r="37" spans="1:11" x14ac:dyDescent="0.25">
      <c r="A37" s="100" t="s">
        <v>160</v>
      </c>
    </row>
    <row r="38" spans="1:11" x14ac:dyDescent="0.25">
      <c r="A38" s="100" t="s">
        <v>161</v>
      </c>
    </row>
  </sheetData>
  <conditionalFormatting sqref="A4">
    <cfRule type="expression" dxfId="112" priority="18">
      <formula>MOD(ROW(),2)=1</formula>
    </cfRule>
  </conditionalFormatting>
  <conditionalFormatting sqref="B4:J4">
    <cfRule type="expression" dxfId="111" priority="17">
      <formula>MOD(ROW(),2)=1</formula>
    </cfRule>
  </conditionalFormatting>
  <conditionalFormatting sqref="A5:A12">
    <cfRule type="expression" dxfId="110" priority="16">
      <formula>MOD(ROW(),2)=1</formula>
    </cfRule>
  </conditionalFormatting>
  <conditionalFormatting sqref="B5:J12">
    <cfRule type="expression" dxfId="109" priority="15">
      <formula>MOD(ROW(),2)=1</formula>
    </cfRule>
  </conditionalFormatting>
  <conditionalFormatting sqref="A13:A22">
    <cfRule type="expression" dxfId="108" priority="14">
      <formula>MOD(ROW(),2)=1</formula>
    </cfRule>
  </conditionalFormatting>
  <conditionalFormatting sqref="B13:J22">
    <cfRule type="expression" dxfId="107" priority="13">
      <formula>MOD(ROW(),2)=1</formula>
    </cfRule>
  </conditionalFormatting>
  <conditionalFormatting sqref="A23:A27">
    <cfRule type="expression" dxfId="106" priority="12">
      <formula>MOD(ROW(),2)=1</formula>
    </cfRule>
  </conditionalFormatting>
  <conditionalFormatting sqref="B23:J27">
    <cfRule type="expression" dxfId="105" priority="11">
      <formula>MOD(ROW(),2)=1</formula>
    </cfRule>
  </conditionalFormatting>
  <conditionalFormatting sqref="A28:A31">
    <cfRule type="expression" dxfId="104" priority="10">
      <formula>MOD(ROW(),2)=1</formula>
    </cfRule>
  </conditionalFormatting>
  <conditionalFormatting sqref="B28:J31">
    <cfRule type="expression" dxfId="103" priority="9">
      <formula>MOD(ROW(),2)=1</formula>
    </cfRule>
  </conditionalFormatting>
  <conditionalFormatting sqref="A32:A36">
    <cfRule type="expression" dxfId="102" priority="8">
      <formula>MOD(ROW(),2)=1</formula>
    </cfRule>
  </conditionalFormatting>
  <conditionalFormatting sqref="B32:J36">
    <cfRule type="expression" dxfId="101" priority="7">
      <formula>MOD(ROW(),2)=1</formula>
    </cfRule>
  </conditionalFormatting>
  <conditionalFormatting sqref="K4">
    <cfRule type="expression" dxfId="100" priority="6">
      <formula>MOD(ROW(),2)=1</formula>
    </cfRule>
  </conditionalFormatting>
  <conditionalFormatting sqref="K5:K12">
    <cfRule type="expression" dxfId="99" priority="5">
      <formula>MOD(ROW(),2)=1</formula>
    </cfRule>
  </conditionalFormatting>
  <conditionalFormatting sqref="K13:K22">
    <cfRule type="expression" dxfId="98" priority="4">
      <formula>MOD(ROW(),2)=1</formula>
    </cfRule>
  </conditionalFormatting>
  <conditionalFormatting sqref="K23:K27">
    <cfRule type="expression" dxfId="97" priority="3">
      <formula>MOD(ROW(),2)=1</formula>
    </cfRule>
  </conditionalFormatting>
  <conditionalFormatting sqref="K28:K31">
    <cfRule type="expression" dxfId="96" priority="2">
      <formula>MOD(ROW(),2)=1</formula>
    </cfRule>
  </conditionalFormatting>
  <conditionalFormatting sqref="K32:K36">
    <cfRule type="expression" dxfId="95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9835-69D8-431E-A670-790C2D105CC7}">
  <dimension ref="A1:K38"/>
  <sheetViews>
    <sheetView showGridLines="0" workbookViewId="0"/>
  </sheetViews>
  <sheetFormatPr defaultRowHeight="15" x14ac:dyDescent="0.25"/>
  <cols>
    <col min="1" max="1" width="20.7109375" style="21" customWidth="1"/>
    <col min="2" max="11" width="11.7109375" style="21" customWidth="1"/>
    <col min="12" max="16384" width="9.140625" style="21"/>
  </cols>
  <sheetData>
    <row r="1" spans="1:11" ht="17.25" x14ac:dyDescent="0.3">
      <c r="A1" s="29" t="s">
        <v>149</v>
      </c>
    </row>
    <row r="3" spans="1:11" ht="38.25" x14ac:dyDescent="0.25">
      <c r="A3" s="24" t="s">
        <v>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1" x14ac:dyDescent="0.25">
      <c r="A4" s="40" t="s">
        <v>1</v>
      </c>
      <c r="B4" s="41"/>
      <c r="C4" s="47">
        <f>('04'!C4/'04'!B4-1)*100</f>
        <v>3.9744230794471092</v>
      </c>
      <c r="D4" s="47">
        <f>('04'!D4/'04'!C4-1)*100</f>
        <v>1.9211759850946253</v>
      </c>
      <c r="E4" s="47">
        <f>('04'!E4/'04'!D4-1)*100</f>
        <v>3.0048226702888536</v>
      </c>
      <c r="F4" s="47">
        <f>('04'!F4/'04'!E4-1)*100</f>
        <v>0.50395655751429569</v>
      </c>
      <c r="G4" s="47">
        <f>('04'!G4/'04'!F4-1)*100</f>
        <v>-3.5457770257123378</v>
      </c>
      <c r="H4" s="47">
        <f>('04'!H4/'04'!G4-1)*100</f>
        <v>-3.2759169063210747</v>
      </c>
      <c r="I4" s="47">
        <f>('04'!I4/'04'!H4-1)*100</f>
        <v>1.3228690539081267</v>
      </c>
      <c r="J4" s="47">
        <f>('04'!J4/'04'!I4-1)*100</f>
        <v>1.7836667613698953</v>
      </c>
      <c r="K4" s="47">
        <f>('04'!K4/'04'!J4-1)*100</f>
        <v>1.2207778227194321</v>
      </c>
    </row>
    <row r="5" spans="1:11" x14ac:dyDescent="0.25">
      <c r="A5" s="42" t="s">
        <v>2</v>
      </c>
      <c r="B5" s="43"/>
      <c r="C5" s="43">
        <f>('04'!C5/'04'!B5-1)*100</f>
        <v>6.5159981039676795</v>
      </c>
      <c r="D5" s="43">
        <f>('04'!D5/'04'!C5-1)*100</f>
        <v>3.2213681161797902</v>
      </c>
      <c r="E5" s="43">
        <f>('04'!E5/'04'!D5-1)*100</f>
        <v>2.9415629052382375</v>
      </c>
      <c r="F5" s="43">
        <f>('04'!F5/'04'!E5-1)*100</f>
        <v>2.973739544572318</v>
      </c>
      <c r="G5" s="43">
        <f>('04'!G5/'04'!F5-1)*100</f>
        <v>-2.5846651032722545</v>
      </c>
      <c r="H5" s="43">
        <f>('04'!H5/'04'!G5-1)*100</f>
        <v>-4.5972615714859995</v>
      </c>
      <c r="I5" s="43">
        <f>('04'!I5/'04'!H5-1)*100</f>
        <v>3.7781548516682584</v>
      </c>
      <c r="J5" s="43">
        <f>('04'!J5/'04'!I5-1)*100</f>
        <v>3.392568084687464</v>
      </c>
      <c r="K5" s="43">
        <f>('04'!K5/'04'!J5-1)*100</f>
        <v>0.45841264229156131</v>
      </c>
    </row>
    <row r="6" spans="1:11" x14ac:dyDescent="0.25">
      <c r="A6" s="44" t="s">
        <v>3</v>
      </c>
      <c r="B6" s="45"/>
      <c r="C6" s="45">
        <f>('04'!C6/'04'!B6-1)*100</f>
        <v>5.2253044880734789</v>
      </c>
      <c r="D6" s="45">
        <f>('04'!D6/'04'!C6-1)*100</f>
        <v>3.3471516095591181</v>
      </c>
      <c r="E6" s="45">
        <f>('04'!E6/'04'!D6-1)*100</f>
        <v>0.82519871462569672</v>
      </c>
      <c r="F6" s="45">
        <f>('04'!F6/'04'!E6-1)*100</f>
        <v>3.7248318457963503</v>
      </c>
      <c r="G6" s="45">
        <f>('04'!G6/'04'!F6-1)*100</f>
        <v>-3.1267707194138961</v>
      </c>
      <c r="H6" s="45">
        <f>('04'!H6/'04'!G6-1)*100</f>
        <v>-4.1329554133122333</v>
      </c>
      <c r="I6" s="45">
        <f>('04'!I6/'04'!H6-1)*100</f>
        <v>5.3948368421075088</v>
      </c>
      <c r="J6" s="45">
        <f>('04'!J6/'04'!I6-1)*100</f>
        <v>3.2337597025419607</v>
      </c>
      <c r="K6" s="45">
        <f>('04'!K6/'04'!J6-1)*100</f>
        <v>1.0211516219670536</v>
      </c>
    </row>
    <row r="7" spans="1:11" x14ac:dyDescent="0.25">
      <c r="A7" s="44" t="s">
        <v>4</v>
      </c>
      <c r="B7" s="45"/>
      <c r="C7" s="45">
        <f>('04'!C7/'04'!B7-1)*100</f>
        <v>4.2816939528901088</v>
      </c>
      <c r="D7" s="45">
        <f>('04'!D7/'04'!C7-1)*100</f>
        <v>6.1814217548644024</v>
      </c>
      <c r="E7" s="45">
        <f>('04'!E7/'04'!D7-1)*100</f>
        <v>2.2804389265999037</v>
      </c>
      <c r="F7" s="45">
        <f>('04'!F7/'04'!E7-1)*100</f>
        <v>4.405880185767308</v>
      </c>
      <c r="G7" s="45">
        <f>('04'!G7/'04'!F7-1)*100</f>
        <v>-1.5007050249457143</v>
      </c>
      <c r="H7" s="45">
        <f>('04'!H7/'04'!G7-1)*100</f>
        <v>-2.4160188044532016</v>
      </c>
      <c r="I7" s="45">
        <f>('04'!I7/'04'!H7-1)*100</f>
        <v>0.19661971765319031</v>
      </c>
      <c r="J7" s="45">
        <f>('04'!J7/'04'!I7-1)*100</f>
        <v>0.52950220545830984</v>
      </c>
      <c r="K7" s="45">
        <f>('04'!K7/'04'!J7-1)*100</f>
        <v>0.22514018118442447</v>
      </c>
    </row>
    <row r="8" spans="1:11" x14ac:dyDescent="0.25">
      <c r="A8" s="44" t="s">
        <v>5</v>
      </c>
      <c r="B8" s="45"/>
      <c r="C8" s="45">
        <f>('04'!C8/'04'!B8-1)*100</f>
        <v>10.351727607352634</v>
      </c>
      <c r="D8" s="45">
        <f>('04'!D8/'04'!C8-1)*100</f>
        <v>1.3677884374458271</v>
      </c>
      <c r="E8" s="45">
        <f>('04'!E8/'04'!D8-1)*100</f>
        <v>4.3662778980972261</v>
      </c>
      <c r="F8" s="45">
        <f>('04'!F8/'04'!E8-1)*100</f>
        <v>0.239543156635591</v>
      </c>
      <c r="G8" s="45">
        <f>('04'!G8/'04'!F8-1)*100</f>
        <v>-5.4415241260036833</v>
      </c>
      <c r="H8" s="45">
        <f>('04'!H8/'04'!G8-1)*100</f>
        <v>-6.8078480415705744</v>
      </c>
      <c r="I8" s="45">
        <f>('04'!I8/'04'!H8-1)*100</f>
        <v>5.2130517720575753</v>
      </c>
      <c r="J8" s="45">
        <f>('04'!J8/'04'!I8-1)*100</f>
        <v>5.0878958806467756</v>
      </c>
      <c r="K8" s="45">
        <f>('04'!K8/'04'!J8-1)*100</f>
        <v>2.2528019348877937</v>
      </c>
    </row>
    <row r="9" spans="1:11" x14ac:dyDescent="0.25">
      <c r="A9" s="44" t="s">
        <v>6</v>
      </c>
      <c r="B9" s="45"/>
      <c r="C9" s="45">
        <f>('04'!C9/'04'!B9-1)*100</f>
        <v>3.2114478539834623</v>
      </c>
      <c r="D9" s="45">
        <f>('04'!D9/'04'!C9-1)*100</f>
        <v>4.8220174745347011</v>
      </c>
      <c r="E9" s="45">
        <f>('04'!E9/'04'!D9-1)*100</f>
        <v>5.5007799978971983</v>
      </c>
      <c r="F9" s="45">
        <f>('04'!F9/'04'!E9-1)*100</f>
        <v>2.4933453555615825</v>
      </c>
      <c r="G9" s="45">
        <f>('04'!G9/'04'!F9-1)*100</f>
        <v>-0.29387331013597251</v>
      </c>
      <c r="H9" s="45">
        <f>('04'!H9/'04'!G9-1)*100</f>
        <v>0.19869400490131195</v>
      </c>
      <c r="I9" s="45">
        <f>('04'!I9/'04'!H9-1)*100</f>
        <v>2.4484772622490159</v>
      </c>
      <c r="J9" s="45">
        <f>('04'!J9/'04'!I9-1)*100</f>
        <v>4.7683138674806669</v>
      </c>
      <c r="K9" s="45">
        <f>('04'!K9/'04'!J9-1)*100</f>
        <v>3.8076262717969378</v>
      </c>
    </row>
    <row r="10" spans="1:11" x14ac:dyDescent="0.25">
      <c r="A10" s="44" t="s">
        <v>7</v>
      </c>
      <c r="B10" s="45"/>
      <c r="C10" s="45">
        <f>('04'!C10/'04'!B10-1)*100</f>
        <v>4.3912765588504543</v>
      </c>
      <c r="D10" s="45">
        <f>('04'!D10/'04'!C10-1)*100</f>
        <v>3.1889242142445262</v>
      </c>
      <c r="E10" s="45">
        <f>('04'!E10/'04'!D10-1)*100</f>
        <v>2.5418962824510727</v>
      </c>
      <c r="F10" s="45">
        <f>('04'!F10/'04'!E10-1)*100</f>
        <v>4.0594712618251316</v>
      </c>
      <c r="G10" s="45">
        <f>('04'!G10/'04'!F10-1)*100</f>
        <v>-0.89300230724260743</v>
      </c>
      <c r="H10" s="45">
        <f>('04'!H10/'04'!G10-1)*100</f>
        <v>-3.9538893765278305</v>
      </c>
      <c r="I10" s="45">
        <f>('04'!I10/'04'!H10-1)*100</f>
        <v>3.2135877445854</v>
      </c>
      <c r="J10" s="45">
        <f>('04'!J10/'04'!I10-1)*100</f>
        <v>2.973855526195579</v>
      </c>
      <c r="K10" s="45">
        <f>('04'!K10/'04'!J10-1)*100</f>
        <v>-2.3124752958019856</v>
      </c>
    </row>
    <row r="11" spans="1:11" x14ac:dyDescent="0.25">
      <c r="A11" s="44" t="s">
        <v>8</v>
      </c>
      <c r="B11" s="45"/>
      <c r="C11" s="45">
        <f>('04'!C11/'04'!B11-1)*100</f>
        <v>3.5963565725063207</v>
      </c>
      <c r="D11" s="45">
        <f>('04'!D11/'04'!C11-1)*100</f>
        <v>9.2252546493646328</v>
      </c>
      <c r="E11" s="45">
        <f>('04'!E11/'04'!D11-1)*100</f>
        <v>3.4022884174191415</v>
      </c>
      <c r="F11" s="45">
        <f>('04'!F11/'04'!E11-1)*100</f>
        <v>1.6665263526865814</v>
      </c>
      <c r="G11" s="45">
        <f>('04'!G11/'04'!F11-1)*100</f>
        <v>-5.4626039552787216</v>
      </c>
      <c r="H11" s="45">
        <f>('04'!H11/'04'!G11-1)*100</f>
        <v>-4.8399452336507887</v>
      </c>
      <c r="I11" s="45">
        <f>('04'!I11/'04'!H11-1)*100</f>
        <v>1.7319575165774204</v>
      </c>
      <c r="J11" s="45">
        <f>('04'!J11/'04'!I11-1)*100</f>
        <v>2.3096913362373961</v>
      </c>
      <c r="K11" s="45">
        <f>('04'!K11/'04'!J11-1)*100</f>
        <v>2.3106403028114952</v>
      </c>
    </row>
    <row r="12" spans="1:11" x14ac:dyDescent="0.25">
      <c r="A12" s="44" t="s">
        <v>9</v>
      </c>
      <c r="B12" s="45"/>
      <c r="C12" s="45">
        <f>('04'!C12/'04'!B12-1)*100</f>
        <v>8.8117466814883638</v>
      </c>
      <c r="D12" s="45">
        <f>('04'!D12/'04'!C12-1)*100</f>
        <v>5.1930865775219326</v>
      </c>
      <c r="E12" s="45">
        <f>('04'!E12/'04'!D12-1)*100</f>
        <v>2.2376377824918192</v>
      </c>
      <c r="F12" s="45">
        <f>('04'!F12/'04'!E12-1)*100</f>
        <v>6.195481351990062</v>
      </c>
      <c r="G12" s="45">
        <f>('04'!G12/'04'!F12-1)*100</f>
        <v>-0.41020957625658161</v>
      </c>
      <c r="H12" s="45">
        <f>('04'!H12/'04'!G12-1)*100</f>
        <v>-4.089229074667788</v>
      </c>
      <c r="I12" s="45">
        <f>('04'!I12/'04'!H12-1)*100</f>
        <v>3.1343450622806301</v>
      </c>
      <c r="J12" s="45">
        <f>('04'!J12/'04'!I12-1)*100</f>
        <v>2.0677275377432469</v>
      </c>
      <c r="K12" s="45">
        <f>('04'!K12/'04'!J12-1)*100</f>
        <v>5.2209272373003435</v>
      </c>
    </row>
    <row r="13" spans="1:11" x14ac:dyDescent="0.25">
      <c r="A13" s="42" t="s">
        <v>10</v>
      </c>
      <c r="B13" s="43"/>
      <c r="C13" s="43">
        <f>('04'!C13/'04'!B13-1)*100</f>
        <v>4.0626832957284087</v>
      </c>
      <c r="D13" s="43">
        <f>('04'!D13/'04'!C13-1)*100</f>
        <v>2.9802690082097572</v>
      </c>
      <c r="E13" s="43">
        <f>('04'!E13/'04'!D13-1)*100</f>
        <v>3.0648750305779071</v>
      </c>
      <c r="F13" s="43">
        <f>('04'!F13/'04'!E13-1)*100</f>
        <v>2.8180118757833883</v>
      </c>
      <c r="G13" s="43">
        <f>('04'!G13/'04'!F13-1)*100</f>
        <v>-3.3518985319637595</v>
      </c>
      <c r="H13" s="43">
        <f>('04'!H13/'04'!G13-1)*100</f>
        <v>-4.5474181174099515</v>
      </c>
      <c r="I13" s="43">
        <f>('04'!I13/'04'!H13-1)*100</f>
        <v>1.6476225289709268</v>
      </c>
      <c r="J13" s="43">
        <f>('04'!J13/'04'!I13-1)*100</f>
        <v>1.8002584395386156</v>
      </c>
      <c r="K13" s="43">
        <f>('04'!K13/'04'!J13-1)*100</f>
        <v>1.1729317319821408</v>
      </c>
    </row>
    <row r="14" spans="1:11" x14ac:dyDescent="0.25">
      <c r="A14" s="44" t="s">
        <v>11</v>
      </c>
      <c r="B14" s="45"/>
      <c r="C14" s="45">
        <f>('04'!C14/'04'!B14-1)*100</f>
        <v>6.5442541969035872</v>
      </c>
      <c r="D14" s="45">
        <f>('04'!D14/'04'!C14-1)*100</f>
        <v>4.261762229186683</v>
      </c>
      <c r="E14" s="45">
        <f>('04'!E14/'04'!D14-1)*100</f>
        <v>5.5505884565473451</v>
      </c>
      <c r="F14" s="45">
        <f>('04'!F14/'04'!E14-1)*100</f>
        <v>3.9360248424845201</v>
      </c>
      <c r="G14" s="45">
        <f>('04'!G14/'04'!F14-1)*100</f>
        <v>-4.0898102652121899</v>
      </c>
      <c r="H14" s="45">
        <f>('04'!H14/'04'!G14-1)*100</f>
        <v>-5.6063198036856559</v>
      </c>
      <c r="I14" s="45">
        <f>('04'!I14/'04'!H14-1)*100</f>
        <v>5.3268062170056751</v>
      </c>
      <c r="J14" s="45">
        <f>('04'!J14/'04'!I14-1)*100</f>
        <v>2.861094522385077</v>
      </c>
      <c r="K14" s="45">
        <f>('04'!K14/'04'!J14-1)*100</f>
        <v>0.67853843293004257</v>
      </c>
    </row>
    <row r="15" spans="1:11" x14ac:dyDescent="0.25">
      <c r="A15" s="44" t="s">
        <v>12</v>
      </c>
      <c r="B15" s="45"/>
      <c r="C15" s="45">
        <f>('04'!C15/'04'!B15-1)*100</f>
        <v>5.1816721207615046</v>
      </c>
      <c r="D15" s="45">
        <f>('04'!D15/'04'!C15-1)*100</f>
        <v>6.1479380932380367</v>
      </c>
      <c r="E15" s="45">
        <f>('04'!E15/'04'!D15-1)*100</f>
        <v>2.3210524653032971</v>
      </c>
      <c r="F15" s="45">
        <f>('04'!F15/'04'!E15-1)*100</f>
        <v>5.3443695783444989</v>
      </c>
      <c r="G15" s="45">
        <f>('04'!G15/'04'!F15-1)*100</f>
        <v>-1.1180999768682698</v>
      </c>
      <c r="H15" s="45">
        <f>('04'!H15/'04'!G15-1)*100</f>
        <v>-6.3176726317075822</v>
      </c>
      <c r="I15" s="45">
        <f>('04'!I15/'04'!H15-1)*100</f>
        <v>7.735382069369523</v>
      </c>
      <c r="J15" s="45">
        <f>('04'!J15/'04'!I15-1)*100</f>
        <v>2.113751579409251</v>
      </c>
      <c r="K15" s="45">
        <f>('04'!K15/'04'!J15-1)*100</f>
        <v>-0.57343972990072656</v>
      </c>
    </row>
    <row r="16" spans="1:11" x14ac:dyDescent="0.25">
      <c r="A16" s="44" t="s">
        <v>13</v>
      </c>
      <c r="B16" s="45"/>
      <c r="C16" s="45">
        <f>('04'!C16/'04'!B16-1)*100</f>
        <v>3.8886549614888244</v>
      </c>
      <c r="D16" s="45">
        <f>('04'!D16/'04'!C16-1)*100</f>
        <v>1.6315107162351739</v>
      </c>
      <c r="E16" s="45">
        <f>('04'!E16/'04'!D16-1)*100</f>
        <v>5.063343745840676</v>
      </c>
      <c r="F16" s="45">
        <f>('04'!F16/'04'!E16-1)*100</f>
        <v>4.1829135672930784</v>
      </c>
      <c r="G16" s="45">
        <f>('04'!G16/'04'!F16-1)*100</f>
        <v>-3.4161153666407484</v>
      </c>
      <c r="H16" s="45">
        <f>('04'!H16/'04'!G16-1)*100</f>
        <v>-4.0790151693771755</v>
      </c>
      <c r="I16" s="45">
        <f>('04'!I16/'04'!H16-1)*100</f>
        <v>1.4909350796192822</v>
      </c>
      <c r="J16" s="45">
        <f>('04'!J16/'04'!I16-1)*100</f>
        <v>1.4467580962437721</v>
      </c>
      <c r="K16" s="45">
        <f>('04'!K16/'04'!J16-1)*100</f>
        <v>2.0935786434902237</v>
      </c>
    </row>
    <row r="17" spans="1:11" x14ac:dyDescent="0.25">
      <c r="A17" s="44" t="s">
        <v>14</v>
      </c>
      <c r="B17" s="45"/>
      <c r="C17" s="45">
        <f>('04'!C17/'04'!B17-1)*100</f>
        <v>5.3765036181671055</v>
      </c>
      <c r="D17" s="45">
        <f>('04'!D17/'04'!C17-1)*100</f>
        <v>0.57344773692005191</v>
      </c>
      <c r="E17" s="45">
        <f>('04'!E17/'04'!D17-1)*100</f>
        <v>4.4585587975471075</v>
      </c>
      <c r="F17" s="45">
        <f>('04'!F17/'04'!E17-1)*100</f>
        <v>1.5863849840596966</v>
      </c>
      <c r="G17" s="45">
        <f>('04'!G17/'04'!F17-1)*100</f>
        <v>-1.996491958630553</v>
      </c>
      <c r="H17" s="45">
        <f>('04'!H17/'04'!G17-1)*100</f>
        <v>-4.0206685472426118</v>
      </c>
      <c r="I17" s="45">
        <f>('04'!I17/'04'!H17-1)*100</f>
        <v>0.52494869891417384</v>
      </c>
      <c r="J17" s="45">
        <f>('04'!J17/'04'!I17-1)*100</f>
        <v>1.7629748056869676</v>
      </c>
      <c r="K17" s="45">
        <f>('04'!K17/'04'!J17-1)*100</f>
        <v>1.3830523149140905</v>
      </c>
    </row>
    <row r="18" spans="1:11" x14ac:dyDescent="0.25">
      <c r="A18" s="44" t="s">
        <v>15</v>
      </c>
      <c r="B18" s="45"/>
      <c r="C18" s="45">
        <f>('04'!C18/'04'!B18-1)*100</f>
        <v>5.6507480724657944</v>
      </c>
      <c r="D18" s="45">
        <f>('04'!D18/'04'!C18-1)*100</f>
        <v>4.111870680093288</v>
      </c>
      <c r="E18" s="45">
        <f>('04'!E18/'04'!D18-1)*100</f>
        <v>5.7828509007766149</v>
      </c>
      <c r="F18" s="45">
        <f>('04'!F18/'04'!E18-1)*100</f>
        <v>2.885433642873303</v>
      </c>
      <c r="G18" s="45">
        <f>('04'!G18/'04'!F18-1)*100</f>
        <v>-2.6601397158628526</v>
      </c>
      <c r="H18" s="45">
        <f>('04'!H18/'04'!G18-1)*100</f>
        <v>-3.0762867657386894</v>
      </c>
      <c r="I18" s="45">
        <f>('04'!I18/'04'!H18-1)*100</f>
        <v>-6.6573476313169788E-2</v>
      </c>
      <c r="J18" s="45">
        <f>('04'!J18/'04'!I18-1)*100</f>
        <v>1.1458450847226409</v>
      </c>
      <c r="K18" s="45">
        <f>('04'!K18/'04'!J18-1)*100</f>
        <v>0.61718736799287743</v>
      </c>
    </row>
    <row r="19" spans="1:11" x14ac:dyDescent="0.25">
      <c r="A19" s="44" t="s">
        <v>16</v>
      </c>
      <c r="B19" s="45"/>
      <c r="C19" s="45">
        <f>('04'!C19/'04'!B19-1)*100</f>
        <v>4.5355012182423327</v>
      </c>
      <c r="D19" s="45">
        <f>('04'!D19/'04'!C19-1)*100</f>
        <v>3.9352814695292171</v>
      </c>
      <c r="E19" s="45">
        <f>('04'!E19/'04'!D19-1)*100</f>
        <v>2.8667392140489412</v>
      </c>
      <c r="F19" s="45">
        <f>('04'!F19/'04'!E19-1)*100</f>
        <v>1.9158673663226544</v>
      </c>
      <c r="G19" s="45">
        <f>('04'!G19/'04'!F19-1)*100</f>
        <v>-4.2085910525128556</v>
      </c>
      <c r="H19" s="45">
        <f>('04'!H19/'04'!G19-1)*100</f>
        <v>-2.899738364102189</v>
      </c>
      <c r="I19" s="45">
        <f>('04'!I19/'04'!H19-1)*100</f>
        <v>2.0909040126876333</v>
      </c>
      <c r="J19" s="45">
        <f>('04'!J19/'04'!I19-1)*100</f>
        <v>1.9209589498512036</v>
      </c>
      <c r="K19" s="45">
        <f>('04'!K19/'04'!J19-1)*100</f>
        <v>1.0717238494392323</v>
      </c>
    </row>
    <row r="20" spans="1:11" x14ac:dyDescent="0.25">
      <c r="A20" s="44" t="s">
        <v>17</v>
      </c>
      <c r="B20" s="45"/>
      <c r="C20" s="45">
        <f>('04'!C20/'04'!B20-1)*100</f>
        <v>4.6522194929765393</v>
      </c>
      <c r="D20" s="45">
        <f>('04'!D20/'04'!C20-1)*100</f>
        <v>2.0460129057466414</v>
      </c>
      <c r="E20" s="45">
        <f>('04'!E20/'04'!D20-1)*100</f>
        <v>0.38159994972357669</v>
      </c>
      <c r="F20" s="45">
        <f>('04'!F20/'04'!E20-1)*100</f>
        <v>4.7657984231853856</v>
      </c>
      <c r="G20" s="45">
        <f>('04'!G20/'04'!F20-1)*100</f>
        <v>-2.8752660542403552</v>
      </c>
      <c r="H20" s="45">
        <f>('04'!H20/'04'!G20-1)*100</f>
        <v>-1.3465813368478297</v>
      </c>
      <c r="I20" s="45">
        <f>('04'!I20/'04'!H20-1)*100</f>
        <v>3.3300913511588481</v>
      </c>
      <c r="J20" s="45">
        <f>('04'!J20/'04'!I20-1)*100</f>
        <v>1.1135920462322924</v>
      </c>
      <c r="K20" s="45">
        <f>('04'!K20/'04'!J20-1)*100</f>
        <v>1.9467863783107386</v>
      </c>
    </row>
    <row r="21" spans="1:11" x14ac:dyDescent="0.25">
      <c r="A21" s="44" t="s">
        <v>18</v>
      </c>
      <c r="B21" s="45"/>
      <c r="C21" s="45">
        <f>('04'!C21/'04'!B21-1)*100</f>
        <v>4.8465042246622847</v>
      </c>
      <c r="D21" s="45">
        <f>('04'!D21/'04'!C21-1)*100</f>
        <v>1.4928490892379909</v>
      </c>
      <c r="E21" s="45">
        <f>('04'!E21/'04'!D21-1)*100</f>
        <v>0.98704035069296925</v>
      </c>
      <c r="F21" s="45">
        <f>('04'!F21/'04'!E21-1)*100</f>
        <v>0.44747840081793555</v>
      </c>
      <c r="G21" s="45">
        <f>('04'!G21/'04'!F21-1)*100</f>
        <v>-3.2931048104551053</v>
      </c>
      <c r="H21" s="45">
        <f>('04'!H21/'04'!G21-1)*100</f>
        <v>-5.1791111368803104</v>
      </c>
      <c r="I21" s="45">
        <f>('04'!I21/'04'!H21-1)*100</f>
        <v>-1.1356396349653242</v>
      </c>
      <c r="J21" s="45">
        <f>('04'!J21/'04'!I21-1)*100</f>
        <v>-1.7878576793212475</v>
      </c>
      <c r="K21" s="45">
        <f>('04'!K21/'04'!J21-1)*100</f>
        <v>3.5775237331591603</v>
      </c>
    </row>
    <row r="22" spans="1:11" x14ac:dyDescent="0.25">
      <c r="A22" s="44" t="s">
        <v>19</v>
      </c>
      <c r="B22" s="45"/>
      <c r="C22" s="45">
        <f>('04'!C22/'04'!B22-1)*100</f>
        <v>2.0586992948963934</v>
      </c>
      <c r="D22" s="45">
        <f>('04'!D22/'04'!C22-1)*100</f>
        <v>2.9581760027745485</v>
      </c>
      <c r="E22" s="45">
        <f>('04'!E22/'04'!D22-1)*100</f>
        <v>1.3317241606686903</v>
      </c>
      <c r="F22" s="45">
        <f>('04'!F22/'04'!E22-1)*100</f>
        <v>2.306735150024819</v>
      </c>
      <c r="G22" s="45">
        <f>('04'!G22/'04'!F22-1)*100</f>
        <v>-3.4328823071507419</v>
      </c>
      <c r="H22" s="45">
        <f>('04'!H22/'04'!G22-1)*100</f>
        <v>-6.1969890162263503</v>
      </c>
      <c r="I22" s="45">
        <f>('04'!I22/'04'!H22-1)*100</f>
        <v>4.2379939123815547E-3</v>
      </c>
      <c r="J22" s="45">
        <f>('04'!J22/'04'!I22-1)*100</f>
        <v>2.3463851946936565</v>
      </c>
      <c r="K22" s="45">
        <f>('04'!K22/'04'!J22-1)*100</f>
        <v>0.79005771918934098</v>
      </c>
    </row>
    <row r="23" spans="1:11" x14ac:dyDescent="0.25">
      <c r="A23" s="42" t="s">
        <v>20</v>
      </c>
      <c r="B23" s="43"/>
      <c r="C23" s="43">
        <f>('04'!C23/'04'!B23-1)*100</f>
        <v>3.5036708511969827</v>
      </c>
      <c r="D23" s="43">
        <f>('04'!D23/'04'!C23-1)*100</f>
        <v>1.7983342807880831</v>
      </c>
      <c r="E23" s="43">
        <f>('04'!E23/'04'!D23-1)*100</f>
        <v>1.965410803333989</v>
      </c>
      <c r="F23" s="43">
        <f>('04'!F23/'04'!E23-1)*100</f>
        <v>-0.45951581799043018</v>
      </c>
      <c r="G23" s="43">
        <f>('04'!G23/'04'!F23-1)*100</f>
        <v>-3.7841027605669653</v>
      </c>
      <c r="H23" s="43">
        <f>('04'!H23/'04'!G23-1)*100</f>
        <v>-3.2214193154462389</v>
      </c>
      <c r="I23" s="43">
        <f>('04'!I23/'04'!H23-1)*100</f>
        <v>0.16269890836746459</v>
      </c>
      <c r="J23" s="43">
        <f>('04'!J23/'04'!I23-1)*100</f>
        <v>1.4148209965889169</v>
      </c>
      <c r="K23" s="43">
        <f>('04'!K23/'04'!J23-1)*100</f>
        <v>1.0009257838871743</v>
      </c>
    </row>
    <row r="24" spans="1:11" x14ac:dyDescent="0.25">
      <c r="A24" s="44" t="s">
        <v>21</v>
      </c>
      <c r="B24" s="45"/>
      <c r="C24" s="45">
        <f>('04'!C24/'04'!B24-1)*100</f>
        <v>2.4803745440476366</v>
      </c>
      <c r="D24" s="45">
        <f>('04'!D24/'04'!C24-1)*100</f>
        <v>3.3258857321903479</v>
      </c>
      <c r="E24" s="45">
        <f>('04'!E24/'04'!D24-1)*100</f>
        <v>0.46625536475133345</v>
      </c>
      <c r="F24" s="45">
        <f>('04'!F24/'04'!E24-1)*100</f>
        <v>-0.70053751611697246</v>
      </c>
      <c r="G24" s="45">
        <f>('04'!G24/'04'!F24-1)*100</f>
        <v>-4.2636030889767307</v>
      </c>
      <c r="H24" s="45">
        <f>('04'!H24/'04'!G24-1)*100</f>
        <v>-1.9951042812217934</v>
      </c>
      <c r="I24" s="45">
        <f>('04'!I24/'04'!H24-1)*100</f>
        <v>1.6648773546179996</v>
      </c>
      <c r="J24" s="45">
        <f>('04'!J24/'04'!I24-1)*100</f>
        <v>1.3260347697431341</v>
      </c>
      <c r="K24" s="45">
        <f>('04'!K24/'04'!J24-1)*100</f>
        <v>-4.6222794549910518E-3</v>
      </c>
    </row>
    <row r="25" spans="1:11" x14ac:dyDescent="0.25">
      <c r="A25" s="46" t="s">
        <v>22</v>
      </c>
      <c r="B25" s="47"/>
      <c r="C25" s="47">
        <f>('04'!C25/'04'!B25-1)*100</f>
        <v>7.4069710726510696</v>
      </c>
      <c r="D25" s="47">
        <f>('04'!D25/'04'!C25-1)*100</f>
        <v>-0.72950882705525855</v>
      </c>
      <c r="E25" s="47">
        <f>('04'!E25/'04'!D25-1)*100</f>
        <v>-9.6276279777351981E-2</v>
      </c>
      <c r="F25" s="47">
        <f>('04'!F25/'04'!E25-1)*100</f>
        <v>3.3143130427250922</v>
      </c>
      <c r="G25" s="47">
        <f>('04'!G25/'04'!F25-1)*100</f>
        <v>-2.1000851018845079</v>
      </c>
      <c r="H25" s="47">
        <f>('04'!H25/'04'!G25-1)*100</f>
        <v>-5.236602728394657</v>
      </c>
      <c r="I25" s="47">
        <f>('04'!I25/'04'!H25-1)*100</f>
        <v>0.47110689343756729</v>
      </c>
      <c r="J25" s="47">
        <f>('04'!J25/'04'!I25-1)*100</f>
        <v>3.0465736377469854</v>
      </c>
      <c r="K25" s="47">
        <f>('04'!K25/'04'!J25-1)*100</f>
        <v>-3.755763612506724</v>
      </c>
    </row>
    <row r="26" spans="1:11" x14ac:dyDescent="0.25">
      <c r="A26" s="44" t="s">
        <v>23</v>
      </c>
      <c r="B26" s="45"/>
      <c r="C26" s="45">
        <f>('04'!C26/'04'!B26-1)*100</f>
        <v>2.6408629119053284</v>
      </c>
      <c r="D26" s="45">
        <f>('04'!D26/'04'!C26-1)*100</f>
        <v>2.0373413630055959</v>
      </c>
      <c r="E26" s="45">
        <f>('04'!E26/'04'!D26-1)*100</f>
        <v>1.290999326633302</v>
      </c>
      <c r="F26" s="45">
        <f>('04'!F26/'04'!E26-1)*100</f>
        <v>1.5293404242058495</v>
      </c>
      <c r="G26" s="45">
        <f>('04'!G26/'04'!F26-1)*100</f>
        <v>-2.788844185878947</v>
      </c>
      <c r="H26" s="45">
        <f>('04'!H26/'04'!G26-1)*100</f>
        <v>-4.3908975679061939</v>
      </c>
      <c r="I26" s="45">
        <f>('04'!I26/'04'!H26-1)*100</f>
        <v>-1.5767183408713858</v>
      </c>
      <c r="J26" s="45">
        <f>('04'!J26/'04'!I26-1)*100</f>
        <v>0.97837038646237939</v>
      </c>
      <c r="K26" s="45">
        <f>('04'!K26/'04'!J26-1)*100</f>
        <v>0.49874941222414204</v>
      </c>
    </row>
    <row r="27" spans="1:11" x14ac:dyDescent="0.25">
      <c r="A27" s="44" t="s">
        <v>24</v>
      </c>
      <c r="B27" s="45"/>
      <c r="C27" s="45">
        <f>('04'!C27/'04'!B27-1)*100</f>
        <v>3.8237867618604371</v>
      </c>
      <c r="D27" s="45">
        <f>('04'!D27/'04'!C27-1)*100</f>
        <v>1.4740607413577633</v>
      </c>
      <c r="E27" s="45">
        <f>('04'!E27/'04'!D27-1)*100</f>
        <v>2.7939171264228735</v>
      </c>
      <c r="F27" s="45">
        <f>('04'!F27/'04'!E27-1)*100</f>
        <v>-1.3774085546801151</v>
      </c>
      <c r="G27" s="45">
        <f>('04'!G27/'04'!F27-1)*100</f>
        <v>-4.1269314832123927</v>
      </c>
      <c r="H27" s="45">
        <f>('04'!H27/'04'!G27-1)*100</f>
        <v>-3.027314386777058</v>
      </c>
      <c r="I27" s="45">
        <f>('04'!I27/'04'!H27-1)*100</f>
        <v>0.29112239995974232</v>
      </c>
      <c r="J27" s="45">
        <f>('04'!J27/'04'!I27-1)*100</f>
        <v>1.4899148989123256</v>
      </c>
      <c r="K27" s="45">
        <f>('04'!K27/'04'!J27-1)*100</f>
        <v>1.7478535571856524</v>
      </c>
    </row>
    <row r="28" spans="1:11" x14ac:dyDescent="0.25">
      <c r="A28" s="42" t="s">
        <v>25</v>
      </c>
      <c r="B28" s="43"/>
      <c r="C28" s="43">
        <f>('04'!C28/'04'!B28-1)*100</f>
        <v>4.3299479322514323</v>
      </c>
      <c r="D28" s="43">
        <f>('04'!D28/'04'!C28-1)*100</f>
        <v>-0.39603868125961394</v>
      </c>
      <c r="E28" s="43">
        <f>('04'!E28/'04'!D28-1)*100</f>
        <v>6.1302900820406014</v>
      </c>
      <c r="F28" s="43">
        <f>('04'!F28/'04'!E28-1)*100</f>
        <v>-9.783437320100008E-2</v>
      </c>
      <c r="G28" s="43">
        <f>('04'!G28/'04'!F28-1)*100</f>
        <v>-4.0762664621575961</v>
      </c>
      <c r="H28" s="43">
        <f>('04'!H28/'04'!G28-1)*100</f>
        <v>-2.3644784778024008</v>
      </c>
      <c r="I28" s="43">
        <f>('04'!I28/'04'!H28-1)*100</f>
        <v>2.383642708886935</v>
      </c>
      <c r="J28" s="43">
        <f>('04'!J28/'04'!I28-1)*100</f>
        <v>2.1293989162369575</v>
      </c>
      <c r="K28" s="43">
        <f>('04'!K28/'04'!J28-1)*100</f>
        <v>1.6794718890977833</v>
      </c>
    </row>
    <row r="29" spans="1:11" x14ac:dyDescent="0.25">
      <c r="A29" s="44" t="s">
        <v>26</v>
      </c>
      <c r="B29" s="45"/>
      <c r="C29" s="45">
        <f>('04'!C29/'04'!B29-1)*100</f>
        <v>4.6012485089933053</v>
      </c>
      <c r="D29" s="45">
        <f>('04'!D29/'04'!C29-1)*100</f>
        <v>-2.922158477888237E-2</v>
      </c>
      <c r="E29" s="45">
        <f>('04'!E29/'04'!D29-1)*100</f>
        <v>5.5001642414063801</v>
      </c>
      <c r="F29" s="45">
        <f>('04'!F29/'04'!E29-1)*100</f>
        <v>-1.5094845495494114</v>
      </c>
      <c r="G29" s="45">
        <f>('04'!G29/'04'!F29-1)*100</f>
        <v>-3.4348774316190211</v>
      </c>
      <c r="H29" s="45">
        <f>('04'!H29/'04'!G29-1)*100</f>
        <v>-2.5555486930936011</v>
      </c>
      <c r="I29" s="45">
        <f>('04'!I29/'04'!H29-1)*100</f>
        <v>1.9780253119078273</v>
      </c>
      <c r="J29" s="45">
        <f>('04'!J29/'04'!I29-1)*100</f>
        <v>1.2372963200899534</v>
      </c>
      <c r="K29" s="45">
        <f>('04'!K29/'04'!J29-1)*100</f>
        <v>0.893527608259026</v>
      </c>
    </row>
    <row r="30" spans="1:11" x14ac:dyDescent="0.25">
      <c r="A30" s="44" t="s">
        <v>27</v>
      </c>
      <c r="B30" s="45"/>
      <c r="C30" s="45">
        <f>('04'!C30/'04'!B30-1)*100</f>
        <v>3.5396618761607712</v>
      </c>
      <c r="D30" s="45">
        <f>('04'!D30/'04'!C30-1)*100</f>
        <v>1.6718161268011622</v>
      </c>
      <c r="E30" s="45">
        <f>('04'!E30/'04'!D30-1)*100</f>
        <v>3.4732090695212436</v>
      </c>
      <c r="F30" s="45">
        <f>('04'!F30/'04'!E30-1)*100</f>
        <v>2.3751039328166357</v>
      </c>
      <c r="G30" s="45">
        <f>('04'!G30/'04'!F30-1)*100</f>
        <v>-4.2140711749288906</v>
      </c>
      <c r="H30" s="45">
        <f>('04'!H30/'04'!G30-1)*100</f>
        <v>-1.9937568595447708</v>
      </c>
      <c r="I30" s="45">
        <f>('04'!I30/'04'!H30-1)*100</f>
        <v>3.9530406419721054</v>
      </c>
      <c r="J30" s="45">
        <f>('04'!J30/'04'!I30-1)*100</f>
        <v>3.7385525202709768</v>
      </c>
      <c r="K30" s="45">
        <f>('04'!K30/'04'!J30-1)*100</f>
        <v>3.7947283405795229</v>
      </c>
    </row>
    <row r="31" spans="1:11" x14ac:dyDescent="0.25">
      <c r="A31" s="44" t="s">
        <v>28</v>
      </c>
      <c r="B31" s="45"/>
      <c r="C31" s="45">
        <f>('04'!C31/'04'!B31-1)*100</f>
        <v>4.5802667463414215</v>
      </c>
      <c r="D31" s="45">
        <f>('04'!D31/'04'!C31-1)*100</f>
        <v>-2.1098808374740763</v>
      </c>
      <c r="E31" s="45">
        <f>('04'!E31/'04'!D31-1)*100</f>
        <v>8.5281403095006425</v>
      </c>
      <c r="F31" s="45">
        <f>('04'!F31/'04'!E31-1)*100</f>
        <v>-0.27754583646415476</v>
      </c>
      <c r="G31" s="45">
        <f>('04'!G31/'04'!F31-1)*100</f>
        <v>-4.6067965649304714</v>
      </c>
      <c r="H31" s="45">
        <f>('04'!H31/'04'!G31-1)*100</f>
        <v>-2.4176544830823654</v>
      </c>
      <c r="I31" s="45">
        <f>('04'!I31/'04'!H31-1)*100</f>
        <v>1.7966231934802401</v>
      </c>
      <c r="J31" s="45">
        <f>('04'!J31/'04'!I31-1)*100</f>
        <v>1.9636629832546104</v>
      </c>
      <c r="K31" s="45">
        <f>('04'!K31/'04'!J31-1)*100</f>
        <v>1.0562662269356871</v>
      </c>
    </row>
    <row r="32" spans="1:11" x14ac:dyDescent="0.25">
      <c r="A32" s="42" t="s">
        <v>29</v>
      </c>
      <c r="B32" s="43"/>
      <c r="C32" s="43">
        <f>('04'!C32/'04'!B32-1)*100</f>
        <v>4.6331635441273278</v>
      </c>
      <c r="D32" s="43">
        <f>('04'!D32/'04'!C32-1)*100</f>
        <v>4.3795511620418948</v>
      </c>
      <c r="E32" s="43">
        <f>('04'!E32/'04'!D32-1)*100</f>
        <v>3.871731678362722</v>
      </c>
      <c r="F32" s="43">
        <f>('04'!F32/'04'!E32-1)*100</f>
        <v>2.5053530547784364</v>
      </c>
      <c r="G32" s="43">
        <f>('04'!G32/'04'!F32-1)*100</f>
        <v>-2.0575356664366939</v>
      </c>
      <c r="H32" s="43">
        <f>('04'!H32/'04'!G32-1)*100</f>
        <v>-2.5731193751061809</v>
      </c>
      <c r="I32" s="43">
        <f>('04'!I32/'04'!H32-1)*100</f>
        <v>3.8738784332604137</v>
      </c>
      <c r="J32" s="43">
        <f>('04'!J32/'04'!I32-1)*100</f>
        <v>2.2210341530350064</v>
      </c>
      <c r="K32" s="43">
        <f>('04'!K32/'04'!J32-1)*100</f>
        <v>2.1032904998875335</v>
      </c>
    </row>
    <row r="33" spans="1:11" x14ac:dyDescent="0.25">
      <c r="A33" s="44" t="s">
        <v>30</v>
      </c>
      <c r="B33" s="45"/>
      <c r="C33" s="45">
        <f>('04'!C33/'04'!B33-1)*100</f>
        <v>3.4490802335193083</v>
      </c>
      <c r="D33" s="45">
        <f>('04'!D33/'04'!C33-1)*100</f>
        <v>5.9982495637481259</v>
      </c>
      <c r="E33" s="45">
        <f>('04'!E33/'04'!D33-1)*100</f>
        <v>6.5976657804818206</v>
      </c>
      <c r="F33" s="45">
        <f>('04'!F33/'04'!E33-1)*100</f>
        <v>2.6182092484336339</v>
      </c>
      <c r="G33" s="45">
        <f>('04'!G33/'04'!F33-1)*100</f>
        <v>-0.27236349128952897</v>
      </c>
      <c r="H33" s="45">
        <f>('04'!H33/'04'!G33-1)*100</f>
        <v>-2.6304554799809421</v>
      </c>
      <c r="I33" s="45">
        <f>('04'!I33/'04'!H33-1)*100</f>
        <v>4.8812741022363104</v>
      </c>
      <c r="J33" s="45">
        <f>('04'!J33/'04'!I33-1)*100</f>
        <v>2.4506399084954555</v>
      </c>
      <c r="K33" s="45">
        <f>('04'!K33/'04'!J33-1)*100</f>
        <v>-0.52748438867790126</v>
      </c>
    </row>
    <row r="34" spans="1:11" x14ac:dyDescent="0.25">
      <c r="A34" s="44" t="s">
        <v>31</v>
      </c>
      <c r="B34" s="45"/>
      <c r="C34" s="45">
        <f>('04'!C34/'04'!B34-1)*100</f>
        <v>5.6748115223512974</v>
      </c>
      <c r="D34" s="45">
        <f>('04'!D34/'04'!C34-1)*100</f>
        <v>10.965597427831341</v>
      </c>
      <c r="E34" s="45">
        <f>('04'!E34/'04'!D34-1)*100</f>
        <v>3.5038019095645634</v>
      </c>
      <c r="F34" s="45">
        <f>('04'!F34/'04'!E34-1)*100</f>
        <v>4.3889549583700171</v>
      </c>
      <c r="G34" s="45">
        <f>('04'!G34/'04'!F34-1)*100</f>
        <v>-1.8917203691757867</v>
      </c>
      <c r="H34" s="45">
        <f>('04'!H34/'04'!G34-1)*100</f>
        <v>-6.2482917166815755</v>
      </c>
      <c r="I34" s="45">
        <f>('04'!I34/'04'!H34-1)*100</f>
        <v>12.138085600521187</v>
      </c>
      <c r="J34" s="45">
        <f>('04'!J34/'04'!I34-1)*100</f>
        <v>4.322692091341529</v>
      </c>
      <c r="K34" s="45">
        <f>('04'!K34/'04'!J34-1)*100</f>
        <v>4.1206637919957156</v>
      </c>
    </row>
    <row r="35" spans="1:11" x14ac:dyDescent="0.25">
      <c r="A35" s="44" t="s">
        <v>32</v>
      </c>
      <c r="B35" s="45"/>
      <c r="C35" s="45">
        <f>('04'!C35/'04'!B35-1)*100</f>
        <v>5.8311196452930814</v>
      </c>
      <c r="D35" s="45">
        <f>('04'!D35/'04'!C35-1)*100</f>
        <v>4.5013485384906016</v>
      </c>
      <c r="E35" s="45">
        <f>('04'!E35/'04'!D35-1)*100</f>
        <v>3.1108068829178714</v>
      </c>
      <c r="F35" s="45">
        <f>('04'!F35/'04'!E35-1)*100</f>
        <v>1.8876665602798326</v>
      </c>
      <c r="G35" s="45">
        <f>('04'!G35/'04'!F35-1)*100</f>
        <v>-4.260975661567123</v>
      </c>
      <c r="H35" s="45">
        <f>('04'!H35/'04'!G35-1)*100</f>
        <v>-3.4639613667443725</v>
      </c>
      <c r="I35" s="45">
        <f>('04'!I35/'04'!H35-1)*100</f>
        <v>2.3465915143472627</v>
      </c>
      <c r="J35" s="45">
        <f>('04'!J35/'04'!I35-1)*100</f>
        <v>1.4431487995111958</v>
      </c>
      <c r="K35" s="45">
        <f>('04'!K35/'04'!J35-1)*100</f>
        <v>2.1804462497498678</v>
      </c>
    </row>
    <row r="36" spans="1:11" x14ac:dyDescent="0.25">
      <c r="A36" s="48" t="s">
        <v>33</v>
      </c>
      <c r="B36" s="49"/>
      <c r="C36" s="49">
        <f>('04'!C36/'04'!B36-1)*100</f>
        <v>3.7252905070425335</v>
      </c>
      <c r="D36" s="49">
        <f>('04'!D36/'04'!C36-1)*100</f>
        <v>0.76000966580338503</v>
      </c>
      <c r="E36" s="49">
        <f>('04'!E36/'04'!D36-1)*100</f>
        <v>3.6636392224505876</v>
      </c>
      <c r="F36" s="49">
        <f>('04'!F36/'04'!E36-1)*100</f>
        <v>2.0369482332714739</v>
      </c>
      <c r="G36" s="49">
        <f>('04'!G36/'04'!F36-1)*100</f>
        <v>-1.0147691478911924</v>
      </c>
      <c r="H36" s="49">
        <f>('04'!H36/'04'!G36-1)*100</f>
        <v>-2.6626121655271007E-3</v>
      </c>
      <c r="I36" s="49">
        <f>('04'!I36/'04'!H36-1)*100</f>
        <v>0.31293298000925063</v>
      </c>
      <c r="J36" s="49">
        <f>('04'!J36/'04'!I36-1)*100</f>
        <v>1.6513838969242078</v>
      </c>
      <c r="K36" s="49">
        <f>('04'!K36/'04'!J36-1)*100</f>
        <v>2.0602801433595497</v>
      </c>
    </row>
    <row r="37" spans="1:11" x14ac:dyDescent="0.25">
      <c r="A37" s="100" t="s">
        <v>160</v>
      </c>
    </row>
    <row r="38" spans="1:11" x14ac:dyDescent="0.25">
      <c r="A38" s="100" t="s">
        <v>161</v>
      </c>
    </row>
  </sheetData>
  <conditionalFormatting sqref="A4">
    <cfRule type="expression" dxfId="94" priority="18">
      <formula>MOD(ROW(),2)=1</formula>
    </cfRule>
  </conditionalFormatting>
  <conditionalFormatting sqref="B4:J4">
    <cfRule type="expression" dxfId="93" priority="17">
      <formula>MOD(ROW(),2)=1</formula>
    </cfRule>
  </conditionalFormatting>
  <conditionalFormatting sqref="A5:A12">
    <cfRule type="expression" dxfId="92" priority="16">
      <formula>MOD(ROW(),2)=1</formula>
    </cfRule>
  </conditionalFormatting>
  <conditionalFormatting sqref="B5:J12">
    <cfRule type="expression" dxfId="91" priority="15">
      <formula>MOD(ROW(),2)=1</formula>
    </cfRule>
  </conditionalFormatting>
  <conditionalFormatting sqref="A13:A22">
    <cfRule type="expression" dxfId="90" priority="14">
      <formula>MOD(ROW(),2)=1</formula>
    </cfRule>
  </conditionalFormatting>
  <conditionalFormatting sqref="B13:J22">
    <cfRule type="expression" dxfId="89" priority="13">
      <formula>MOD(ROW(),2)=1</formula>
    </cfRule>
  </conditionalFormatting>
  <conditionalFormatting sqref="A23:A27">
    <cfRule type="expression" dxfId="88" priority="12">
      <formula>MOD(ROW(),2)=1</formula>
    </cfRule>
  </conditionalFormatting>
  <conditionalFormatting sqref="B23:J27">
    <cfRule type="expression" dxfId="87" priority="11">
      <formula>MOD(ROW(),2)=1</formula>
    </cfRule>
  </conditionalFormatting>
  <conditionalFormatting sqref="A28:A31">
    <cfRule type="expression" dxfId="86" priority="10">
      <formula>MOD(ROW(),2)=1</formula>
    </cfRule>
  </conditionalFormatting>
  <conditionalFormatting sqref="B28:J31">
    <cfRule type="expression" dxfId="85" priority="9">
      <formula>MOD(ROW(),2)=1</formula>
    </cfRule>
  </conditionalFormatting>
  <conditionalFormatting sqref="A32:A36">
    <cfRule type="expression" dxfId="84" priority="8">
      <formula>MOD(ROW(),2)=1</formula>
    </cfRule>
  </conditionalFormatting>
  <conditionalFormatting sqref="B32:J36">
    <cfRule type="expression" dxfId="83" priority="7">
      <formula>MOD(ROW(),2)=1</formula>
    </cfRule>
  </conditionalFormatting>
  <conditionalFormatting sqref="K4">
    <cfRule type="expression" dxfId="82" priority="6">
      <formula>MOD(ROW(),2)=1</formula>
    </cfRule>
  </conditionalFormatting>
  <conditionalFormatting sqref="K5:K12">
    <cfRule type="expression" dxfId="81" priority="5">
      <formula>MOD(ROW(),2)=1</formula>
    </cfRule>
  </conditionalFormatting>
  <conditionalFormatting sqref="K13:K22">
    <cfRule type="expression" dxfId="80" priority="4">
      <formula>MOD(ROW(),2)=1</formula>
    </cfRule>
  </conditionalFormatting>
  <conditionalFormatting sqref="K23:K27">
    <cfRule type="expression" dxfId="79" priority="3">
      <formula>MOD(ROW(),2)=1</formula>
    </cfRule>
  </conditionalFormatting>
  <conditionalFormatting sqref="K28:K31">
    <cfRule type="expression" dxfId="78" priority="2">
      <formula>MOD(ROW(),2)=1</formula>
    </cfRule>
  </conditionalFormatting>
  <conditionalFormatting sqref="K32:K36">
    <cfRule type="expression" dxfId="77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F2A8-DEF2-4371-99B3-3C9DD2B85317}">
  <dimension ref="A1:K38"/>
  <sheetViews>
    <sheetView showGridLines="0" workbookViewId="0"/>
  </sheetViews>
  <sheetFormatPr defaultRowHeight="15" x14ac:dyDescent="0.25"/>
  <cols>
    <col min="1" max="1" width="20.7109375" style="21" customWidth="1"/>
    <col min="2" max="11" width="11.7109375" style="21" customWidth="1"/>
    <col min="12" max="16384" width="9.140625" style="21"/>
  </cols>
  <sheetData>
    <row r="1" spans="1:11" ht="17.25" x14ac:dyDescent="0.3">
      <c r="A1" s="29" t="s">
        <v>147</v>
      </c>
    </row>
    <row r="3" spans="1:11" ht="38.25" x14ac:dyDescent="0.25">
      <c r="A3" s="24" t="s">
        <v>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1" x14ac:dyDescent="0.25">
      <c r="A4" s="40" t="s">
        <v>1</v>
      </c>
      <c r="B4" s="47">
        <v>3302840.0000000014</v>
      </c>
      <c r="C4" s="47">
        <v>3720461.0000000009</v>
      </c>
      <c r="D4" s="47">
        <v>4094259.0000000009</v>
      </c>
      <c r="E4" s="47">
        <v>4553759.9999999981</v>
      </c>
      <c r="F4" s="47">
        <v>4972734.0000000009</v>
      </c>
      <c r="G4" s="47">
        <v>5155601.0000000019</v>
      </c>
      <c r="H4" s="47">
        <v>5419822.0000000028</v>
      </c>
      <c r="I4" s="47">
        <v>5671925.9999999981</v>
      </c>
      <c r="J4" s="47">
        <v>6011150.0000000037</v>
      </c>
      <c r="K4" s="47">
        <v>6356684.0000000056</v>
      </c>
    </row>
    <row r="5" spans="1:11" x14ac:dyDescent="0.25">
      <c r="A5" s="42" t="s">
        <v>2</v>
      </c>
      <c r="B5" s="43">
        <v>182905.3114349047</v>
      </c>
      <c r="C5" s="43">
        <v>214002.67908172862</v>
      </c>
      <c r="D5" s="43">
        <v>228669.50759445917</v>
      </c>
      <c r="E5" s="43">
        <v>259115.29238494718</v>
      </c>
      <c r="F5" s="43">
        <v>272738.85225124878</v>
      </c>
      <c r="G5" s="43">
        <v>284652.14779804903</v>
      </c>
      <c r="H5" s="43">
        <v>300799.24461551348</v>
      </c>
      <c r="I5" s="43">
        <v>328770.47521041404</v>
      </c>
      <c r="J5" s="43">
        <v>345176.58809498121</v>
      </c>
      <c r="K5" s="43">
        <v>373470.29991577164</v>
      </c>
    </row>
    <row r="6" spans="1:11" x14ac:dyDescent="0.25">
      <c r="A6" s="44" t="s">
        <v>3</v>
      </c>
      <c r="B6" s="45">
        <v>20956.957845435769</v>
      </c>
      <c r="C6" s="45">
        <v>24191.730511016998</v>
      </c>
      <c r="D6" s="45">
        <v>26562.867624969429</v>
      </c>
      <c r="E6" s="45">
        <v>27686.665449888544</v>
      </c>
      <c r="F6" s="45">
        <v>30376.184442432201</v>
      </c>
      <c r="G6" s="45">
        <v>32574.075514326072</v>
      </c>
      <c r="H6" s="45">
        <v>35384.835519677792</v>
      </c>
      <c r="I6" s="45">
        <v>39281.048106187714</v>
      </c>
      <c r="J6" s="45">
        <v>40259.789472936813</v>
      </c>
      <c r="K6" s="45">
        <v>42037.373392346235</v>
      </c>
    </row>
    <row r="7" spans="1:11" x14ac:dyDescent="0.25">
      <c r="A7" s="44" t="s">
        <v>4</v>
      </c>
      <c r="B7" s="45">
        <v>7564.5540020766903</v>
      </c>
      <c r="C7" s="45">
        <v>8165.2878671276094</v>
      </c>
      <c r="D7" s="45">
        <v>9149.3796183821414</v>
      </c>
      <c r="E7" s="45">
        <v>10483.523305615421</v>
      </c>
      <c r="F7" s="45">
        <v>12348.985974746771</v>
      </c>
      <c r="G7" s="45">
        <v>12443.127070159058</v>
      </c>
      <c r="H7" s="45">
        <v>12500.000804287331</v>
      </c>
      <c r="I7" s="45">
        <v>12835.66392572105</v>
      </c>
      <c r="J7" s="45">
        <v>13622.05710648294</v>
      </c>
      <c r="K7" s="45">
        <v>13939.291229099908</v>
      </c>
    </row>
    <row r="8" spans="1:11" x14ac:dyDescent="0.25">
      <c r="A8" s="44" t="s">
        <v>5</v>
      </c>
      <c r="B8" s="45">
        <v>50384.213394748367</v>
      </c>
      <c r="C8" s="45">
        <v>59108.111387224977</v>
      </c>
      <c r="D8" s="45">
        <v>59572.30771647206</v>
      </c>
      <c r="E8" s="45">
        <v>68811.996118882991</v>
      </c>
      <c r="F8" s="45">
        <v>71897.864782493227</v>
      </c>
      <c r="G8" s="45">
        <v>72694.786095788178</v>
      </c>
      <c r="H8" s="45">
        <v>75908.489119262464</v>
      </c>
      <c r="I8" s="45">
        <v>78497.467001731013</v>
      </c>
      <c r="J8" s="45">
        <v>84361.54371311517</v>
      </c>
      <c r="K8" s="45">
        <v>90725.247716263257</v>
      </c>
    </row>
    <row r="9" spans="1:11" x14ac:dyDescent="0.25">
      <c r="A9" s="44" t="s">
        <v>6</v>
      </c>
      <c r="B9" s="45">
        <v>6067.3271676148988</v>
      </c>
      <c r="C9" s="45">
        <v>6722.0447124341408</v>
      </c>
      <c r="D9" s="45">
        <v>7065.8271023361594</v>
      </c>
      <c r="E9" s="45">
        <v>8339.3279112693399</v>
      </c>
      <c r="F9" s="45">
        <v>8993.0273091214785</v>
      </c>
      <c r="G9" s="45">
        <v>9441.3385913706516</v>
      </c>
      <c r="H9" s="45">
        <v>10177.503604112391</v>
      </c>
      <c r="I9" s="45">
        <v>11182.83090693134</v>
      </c>
      <c r="J9" s="45">
        <v>12267.089208558133</v>
      </c>
      <c r="K9" s="45">
        <v>12996.568708831059</v>
      </c>
    </row>
    <row r="10" spans="1:11" x14ac:dyDescent="0.25">
      <c r="A10" s="44" t="s">
        <v>7</v>
      </c>
      <c r="B10" s="45">
        <v>75521.362129756802</v>
      </c>
      <c r="C10" s="45">
        <v>90541.303865096532</v>
      </c>
      <c r="D10" s="45">
        <v>97352.05545124381</v>
      </c>
      <c r="E10" s="45">
        <v>110396.66892708381</v>
      </c>
      <c r="F10" s="45">
        <v>113001.63913269067</v>
      </c>
      <c r="G10" s="45">
        <v>118312.49886867376</v>
      </c>
      <c r="H10" s="45">
        <v>124828.32928884242</v>
      </c>
      <c r="I10" s="45">
        <v>141649.03808748684</v>
      </c>
      <c r="J10" s="45">
        <v>146889.11511331747</v>
      </c>
      <c r="K10" s="45">
        <v>161909.19380561897</v>
      </c>
    </row>
    <row r="11" spans="1:11" x14ac:dyDescent="0.25">
      <c r="A11" s="44" t="s">
        <v>8</v>
      </c>
      <c r="B11" s="45">
        <v>7601.7146378701709</v>
      </c>
      <c r="C11" s="45">
        <v>8716.7457577164296</v>
      </c>
      <c r="D11" s="45">
        <v>10250.577561462009</v>
      </c>
      <c r="E11" s="45">
        <v>11756.07521160006</v>
      </c>
      <c r="F11" s="45">
        <v>12372.437945668782</v>
      </c>
      <c r="G11" s="45">
        <v>12890.800652266689</v>
      </c>
      <c r="H11" s="45">
        <v>13468.623797264579</v>
      </c>
      <c r="I11" s="45">
        <v>14472.589600146352</v>
      </c>
      <c r="J11" s="45">
        <v>15665.017782413368</v>
      </c>
      <c r="K11" s="45">
        <v>16324.199303447269</v>
      </c>
    </row>
    <row r="12" spans="1:11" x14ac:dyDescent="0.25">
      <c r="A12" s="44" t="s">
        <v>9</v>
      </c>
      <c r="B12" s="45">
        <v>14809.182257401992</v>
      </c>
      <c r="C12" s="45">
        <v>16557.45498111199</v>
      </c>
      <c r="D12" s="45">
        <v>18716.492519593543</v>
      </c>
      <c r="E12" s="45">
        <v>21641.035460606956</v>
      </c>
      <c r="F12" s="45">
        <v>23748.712664095718</v>
      </c>
      <c r="G12" s="45">
        <v>26295.52100546463</v>
      </c>
      <c r="H12" s="45">
        <v>28531.462482066501</v>
      </c>
      <c r="I12" s="45">
        <v>30851.837582209842</v>
      </c>
      <c r="J12" s="45">
        <v>32111.975698157297</v>
      </c>
      <c r="K12" s="45">
        <v>35538.425760164944</v>
      </c>
    </row>
    <row r="13" spans="1:11" x14ac:dyDescent="0.25">
      <c r="A13" s="42" t="s">
        <v>10</v>
      </c>
      <c r="B13" s="43">
        <v>458356.69093167898</v>
      </c>
      <c r="C13" s="43">
        <v>510713.50486782484</v>
      </c>
      <c r="D13" s="43">
        <v>569919.23752529372</v>
      </c>
      <c r="E13" s="43">
        <v>634112.49503844848</v>
      </c>
      <c r="F13" s="43">
        <v>709013.55119887856</v>
      </c>
      <c r="G13" s="43">
        <v>748112.20002667361</v>
      </c>
      <c r="H13" s="43">
        <v>792530.13861426385</v>
      </c>
      <c r="I13" s="43">
        <v>839598.91188904084</v>
      </c>
      <c r="J13" s="43">
        <v>881794.52803616249</v>
      </c>
      <c r="K13" s="43">
        <v>917019.60878426908</v>
      </c>
    </row>
    <row r="14" spans="1:11" x14ac:dyDescent="0.25">
      <c r="A14" s="44" t="s">
        <v>11</v>
      </c>
      <c r="B14" s="45">
        <v>41111.063645553055</v>
      </c>
      <c r="C14" s="45">
        <v>45886.793258654536</v>
      </c>
      <c r="D14" s="45">
        <v>52984.064496219704</v>
      </c>
      <c r="E14" s="45">
        <v>60028.885568957965</v>
      </c>
      <c r="F14" s="45">
        <v>68566.330681672422</v>
      </c>
      <c r="G14" s="45">
        <v>69855.530395111942</v>
      </c>
      <c r="H14" s="45">
        <v>75908.366779973556</v>
      </c>
      <c r="I14" s="45">
        <v>79222.988728956028</v>
      </c>
      <c r="J14" s="45">
        <v>86982.647227231544</v>
      </c>
      <c r="K14" s="45">
        <v>84289.359606165308</v>
      </c>
    </row>
    <row r="15" spans="1:11" x14ac:dyDescent="0.25">
      <c r="A15" s="44" t="s">
        <v>12</v>
      </c>
      <c r="B15" s="45">
        <v>19670.255465504772</v>
      </c>
      <c r="C15" s="45">
        <v>23151.79302258242</v>
      </c>
      <c r="D15" s="45">
        <v>25418.402106488586</v>
      </c>
      <c r="E15" s="45">
        <v>27848.172420563737</v>
      </c>
      <c r="F15" s="45">
        <v>33983.743973688361</v>
      </c>
      <c r="G15" s="45">
        <v>35068.891100702407</v>
      </c>
      <c r="H15" s="45">
        <v>36989.069138890271</v>
      </c>
      <c r="I15" s="45">
        <v>40512.961992078672</v>
      </c>
      <c r="J15" s="45">
        <v>44692.754196398084</v>
      </c>
      <c r="K15" s="45">
        <v>47132.529226452316</v>
      </c>
    </row>
    <row r="16" spans="1:11" x14ac:dyDescent="0.25">
      <c r="A16" s="44" t="s">
        <v>13</v>
      </c>
      <c r="B16" s="45">
        <v>69178.379551122984</v>
      </c>
      <c r="C16" s="45">
        <v>78347.417003011244</v>
      </c>
      <c r="D16" s="45">
        <v>84076.396752146757</v>
      </c>
      <c r="E16" s="45">
        <v>94869.897858215583</v>
      </c>
      <c r="F16" s="45">
        <v>110778.79064517125</v>
      </c>
      <c r="G16" s="45">
        <v>114643.46998445428</v>
      </c>
      <c r="H16" s="45">
        <v>121800.20329360511</v>
      </c>
      <c r="I16" s="45">
        <v>130110.01616484844</v>
      </c>
      <c r="J16" s="45">
        <v>137104.52295944575</v>
      </c>
      <c r="K16" s="45">
        <v>143128.23773551514</v>
      </c>
    </row>
    <row r="17" spans="1:11" x14ac:dyDescent="0.25">
      <c r="A17" s="44" t="s">
        <v>14</v>
      </c>
      <c r="B17" s="45">
        <v>32149.190453791918</v>
      </c>
      <c r="C17" s="45">
        <v>36403.024202474531</v>
      </c>
      <c r="D17" s="45">
        <v>41257.031172993666</v>
      </c>
      <c r="E17" s="45">
        <v>45903.80046673584</v>
      </c>
      <c r="F17" s="45">
        <v>48235.008679540799</v>
      </c>
      <c r="G17" s="45">
        <v>51183.888030220878</v>
      </c>
      <c r="H17" s="45">
        <v>53133.028041738595</v>
      </c>
      <c r="I17" s="45">
        <v>57389.774244283682</v>
      </c>
      <c r="J17" s="45">
        <v>59575.710734817963</v>
      </c>
      <c r="K17" s="45">
        <v>63866.962189824517</v>
      </c>
    </row>
    <row r="18" spans="1:11" x14ac:dyDescent="0.25">
      <c r="A18" s="44" t="s">
        <v>15</v>
      </c>
      <c r="B18" s="45">
        <v>29853.238673523258</v>
      </c>
      <c r="C18" s="45">
        <v>32985.146453888199</v>
      </c>
      <c r="D18" s="45">
        <v>37671.983411513138</v>
      </c>
      <c r="E18" s="45">
        <v>40987.580091043674</v>
      </c>
      <c r="F18" s="45">
        <v>46997.294725303393</v>
      </c>
      <c r="G18" s="45">
        <v>50105.439800307526</v>
      </c>
      <c r="H18" s="45">
        <v>52838.190142911248</v>
      </c>
      <c r="I18" s="45">
        <v>55675.475652680077</v>
      </c>
      <c r="J18" s="45">
        <v>57209.309490729829</v>
      </c>
      <c r="K18" s="45">
        <v>60277.218847688178</v>
      </c>
    </row>
    <row r="19" spans="1:11" x14ac:dyDescent="0.25">
      <c r="A19" s="44" t="s">
        <v>16</v>
      </c>
      <c r="B19" s="45">
        <v>82952.491613820006</v>
      </c>
      <c r="C19" s="45">
        <v>93644.41316394668</v>
      </c>
      <c r="D19" s="45">
        <v>108607.6717240608</v>
      </c>
      <c r="E19" s="45">
        <v>120895.70683456144</v>
      </c>
      <c r="F19" s="45">
        <v>133320.67102465645</v>
      </c>
      <c r="G19" s="45">
        <v>134499.61519049626</v>
      </c>
      <c r="H19" s="45">
        <v>144025.38049972002</v>
      </c>
      <c r="I19" s="45">
        <v>156332.01108580205</v>
      </c>
      <c r="J19" s="45">
        <v>159521.60259038626</v>
      </c>
      <c r="K19" s="45">
        <v>168953.19827914512</v>
      </c>
    </row>
    <row r="20" spans="1:11" x14ac:dyDescent="0.25">
      <c r="A20" s="44" t="s">
        <v>17</v>
      </c>
      <c r="B20" s="45">
        <v>24340.231700889733</v>
      </c>
      <c r="C20" s="45">
        <v>28529.961731763473</v>
      </c>
      <c r="D20" s="45">
        <v>31248.927914883789</v>
      </c>
      <c r="E20" s="45">
        <v>33708.089424682446</v>
      </c>
      <c r="F20" s="45">
        <v>37264.089020138548</v>
      </c>
      <c r="G20" s="45">
        <v>42260.656410839751</v>
      </c>
      <c r="H20" s="45">
        <v>44754.657957891905</v>
      </c>
      <c r="I20" s="45">
        <v>47805.620376458646</v>
      </c>
      <c r="J20" s="45">
        <v>48892.276473469741</v>
      </c>
      <c r="K20" s="45">
        <v>53032.293962419237</v>
      </c>
    </row>
    <row r="21" spans="1:11" x14ac:dyDescent="0.25">
      <c r="A21" s="44" t="s">
        <v>18</v>
      </c>
      <c r="B21" s="45">
        <v>23686.833795076232</v>
      </c>
      <c r="C21" s="45">
        <v>26037.900887911663</v>
      </c>
      <c r="D21" s="45">
        <v>29358.865724803141</v>
      </c>
      <c r="E21" s="45">
        <v>31608.662118632918</v>
      </c>
      <c r="F21" s="45">
        <v>33664.779803706981</v>
      </c>
      <c r="G21" s="45">
        <v>34508.572549071119</v>
      </c>
      <c r="H21" s="45">
        <v>34751.90096183979</v>
      </c>
      <c r="I21" s="45">
        <v>36412.155682202487</v>
      </c>
      <c r="J21" s="45">
        <v>37281.865058379997</v>
      </c>
      <c r="K21" s="45">
        <v>39871.265135284521</v>
      </c>
    </row>
    <row r="22" spans="1:11" x14ac:dyDescent="0.25">
      <c r="A22" s="44" t="s">
        <v>19</v>
      </c>
      <c r="B22" s="45">
        <v>135415.00603239698</v>
      </c>
      <c r="C22" s="45">
        <v>145727.05514359212</v>
      </c>
      <c r="D22" s="45">
        <v>159295.89422218414</v>
      </c>
      <c r="E22" s="45">
        <v>178261.70025505483</v>
      </c>
      <c r="F22" s="45">
        <v>196202.84264500023</v>
      </c>
      <c r="G22" s="45">
        <v>215986.13656546938</v>
      </c>
      <c r="H22" s="45">
        <v>228329.34179769337</v>
      </c>
      <c r="I22" s="45">
        <v>236137.9079617307</v>
      </c>
      <c r="J22" s="45">
        <v>250533.83930530329</v>
      </c>
      <c r="K22" s="45">
        <v>256468.54380177465</v>
      </c>
    </row>
    <row r="23" spans="1:11" x14ac:dyDescent="0.25">
      <c r="A23" s="42" t="s">
        <v>20</v>
      </c>
      <c r="B23" s="43">
        <v>1826244.3063282268</v>
      </c>
      <c r="C23" s="43">
        <v>2056871.4274478385</v>
      </c>
      <c r="D23" s="43">
        <v>2259374.5525770616</v>
      </c>
      <c r="E23" s="43">
        <v>2480879.0631277198</v>
      </c>
      <c r="F23" s="43">
        <v>2696169.3257259238</v>
      </c>
      <c r="G23" s="43">
        <v>2740336.1310182759</v>
      </c>
      <c r="H23" s="43">
        <v>2838141.0489232973</v>
      </c>
      <c r="I23" s="43">
        <v>2950815.5371840312</v>
      </c>
      <c r="J23" s="43">
        <v>3138275.9935533069</v>
      </c>
      <c r="K23" s="43">
        <v>3322642.5247702994</v>
      </c>
    </row>
    <row r="24" spans="1:11" x14ac:dyDescent="0.25">
      <c r="A24" s="44" t="s">
        <v>21</v>
      </c>
      <c r="B24" s="45">
        <v>305173.97011200612</v>
      </c>
      <c r="C24" s="45">
        <v>349632.08195644664</v>
      </c>
      <c r="D24" s="45">
        <v>387095.92295451392</v>
      </c>
      <c r="E24" s="45">
        <v>428810.42776608391</v>
      </c>
      <c r="F24" s="45">
        <v>454153.4324971874</v>
      </c>
      <c r="G24" s="45">
        <v>457443.01323303429</v>
      </c>
      <c r="H24" s="45">
        <v>478472.74213885807</v>
      </c>
      <c r="I24" s="45">
        <v>505075.61186299811</v>
      </c>
      <c r="J24" s="45">
        <v>538784.6532824738</v>
      </c>
      <c r="K24" s="45">
        <v>571464.97943487868</v>
      </c>
    </row>
    <row r="25" spans="1:11" x14ac:dyDescent="0.25">
      <c r="A25" s="46" t="s">
        <v>22</v>
      </c>
      <c r="B25" s="47">
        <v>69817.926814189341</v>
      </c>
      <c r="C25" s="47">
        <v>86126.685390378101</v>
      </c>
      <c r="D25" s="47">
        <v>95958.304563990925</v>
      </c>
      <c r="E25" s="47">
        <v>97681.967228112044</v>
      </c>
      <c r="F25" s="47">
        <v>109804.16900522233</v>
      </c>
      <c r="G25" s="47">
        <v>100489.68772488016</v>
      </c>
      <c r="H25" s="47">
        <v>92228.236180319029</v>
      </c>
      <c r="I25" s="47">
        <v>95510.655327951084</v>
      </c>
      <c r="J25" s="47">
        <v>116261.86859235662</v>
      </c>
      <c r="K25" s="47">
        <v>114812.8264596013</v>
      </c>
    </row>
    <row r="26" spans="1:11" x14ac:dyDescent="0.25">
      <c r="A26" s="44" t="s">
        <v>23</v>
      </c>
      <c r="B26" s="45">
        <v>379412.0077220996</v>
      </c>
      <c r="C26" s="45">
        <v>436279.83938489959</v>
      </c>
      <c r="D26" s="45">
        <v>489621.32428560045</v>
      </c>
      <c r="E26" s="45">
        <v>534960.44584931876</v>
      </c>
      <c r="F26" s="45">
        <v>579338.82735266094</v>
      </c>
      <c r="G26" s="45">
        <v>556399.22256149538</v>
      </c>
      <c r="H26" s="45">
        <v>542132.62087170791</v>
      </c>
      <c r="I26" s="45">
        <v>563487.4814884353</v>
      </c>
      <c r="J26" s="45">
        <v>630432.57440706762</v>
      </c>
      <c r="K26" s="45">
        <v>661054.23464633874</v>
      </c>
    </row>
    <row r="27" spans="1:11" x14ac:dyDescent="0.25">
      <c r="A27" s="44" t="s">
        <v>24</v>
      </c>
      <c r="B27" s="45">
        <v>1071840.4016799317</v>
      </c>
      <c r="C27" s="45">
        <v>1184832.820716114</v>
      </c>
      <c r="D27" s="45">
        <v>1286699.0007729558</v>
      </c>
      <c r="E27" s="45">
        <v>1419426.2222842053</v>
      </c>
      <c r="F27" s="45">
        <v>1552872.8968708534</v>
      </c>
      <c r="G27" s="45">
        <v>1626004.2074988664</v>
      </c>
      <c r="H27" s="45">
        <v>1725307.4497324128</v>
      </c>
      <c r="I27" s="45">
        <v>1786741.7885046469</v>
      </c>
      <c r="J27" s="45">
        <v>1852796.8972714099</v>
      </c>
      <c r="K27" s="45">
        <v>1975310.4842294813</v>
      </c>
    </row>
    <row r="28" spans="1:11" x14ac:dyDescent="0.25">
      <c r="A28" s="42" t="s">
        <v>25</v>
      </c>
      <c r="B28" s="43">
        <v>529196.90851842763</v>
      </c>
      <c r="C28" s="43">
        <v>592169.29385849345</v>
      </c>
      <c r="D28" s="43">
        <v>650466.65825832286</v>
      </c>
      <c r="E28" s="43">
        <v>755315.40137138916</v>
      </c>
      <c r="F28" s="43">
        <v>815866.14317348599</v>
      </c>
      <c r="G28" s="43">
        <v>869718.66639419633</v>
      </c>
      <c r="H28" s="43">
        <v>925267.59850871656</v>
      </c>
      <c r="I28" s="43">
        <v>967079.2696491665</v>
      </c>
      <c r="J28" s="43">
        <v>1027010.0604510051</v>
      </c>
      <c r="K28" s="43">
        <v>1093668.1749537962</v>
      </c>
    </row>
    <row r="29" spans="1:11" x14ac:dyDescent="0.25">
      <c r="A29" s="44" t="s">
        <v>26</v>
      </c>
      <c r="B29" s="45">
        <v>192924.56110212218</v>
      </c>
      <c r="C29" s="45">
        <v>218851.11268065643</v>
      </c>
      <c r="D29" s="45">
        <v>242927.25779483325</v>
      </c>
      <c r="E29" s="45">
        <v>287678.61730381649</v>
      </c>
      <c r="F29" s="45">
        <v>301106.70422934426</v>
      </c>
      <c r="G29" s="45">
        <v>326630.54966790735</v>
      </c>
      <c r="H29" s="45">
        <v>351329.55666217546</v>
      </c>
      <c r="I29" s="45">
        <v>366028.41648689762</v>
      </c>
      <c r="J29" s="45">
        <v>382568.11266801378</v>
      </c>
      <c r="K29" s="45">
        <v>405628.78674791375</v>
      </c>
    </row>
    <row r="30" spans="1:11" x14ac:dyDescent="0.25">
      <c r="A30" s="44" t="s">
        <v>27</v>
      </c>
      <c r="B30" s="45">
        <v>130469.64060694678</v>
      </c>
      <c r="C30" s="45">
        <v>146944.76573285105</v>
      </c>
      <c r="D30" s="45">
        <v>162052.2872483003</v>
      </c>
      <c r="E30" s="45">
        <v>180971.62408057167</v>
      </c>
      <c r="F30" s="45">
        <v>204832.30134384241</v>
      </c>
      <c r="G30" s="45">
        <v>209670.42140608191</v>
      </c>
      <c r="H30" s="45">
        <v>217913.09401731566</v>
      </c>
      <c r="I30" s="45">
        <v>233947.78549211886</v>
      </c>
      <c r="J30" s="45">
        <v>247908.03423927186</v>
      </c>
      <c r="K30" s="45">
        <v>267891.28689363023</v>
      </c>
    </row>
    <row r="31" spans="1:11" x14ac:dyDescent="0.25">
      <c r="A31" s="44" t="s">
        <v>28</v>
      </c>
      <c r="B31" s="45">
        <v>205802.7068093587</v>
      </c>
      <c r="C31" s="45">
        <v>226373.41544498591</v>
      </c>
      <c r="D31" s="45">
        <v>245487.11321518934</v>
      </c>
      <c r="E31" s="45">
        <v>286665.1599870011</v>
      </c>
      <c r="F31" s="45">
        <v>309927.13760029944</v>
      </c>
      <c r="G31" s="45">
        <v>333417.69532020722</v>
      </c>
      <c r="H31" s="45">
        <v>356024.94782922551</v>
      </c>
      <c r="I31" s="45">
        <v>367103.06767015014</v>
      </c>
      <c r="J31" s="45">
        <v>396533.91354371951</v>
      </c>
      <c r="K31" s="45">
        <v>420148.10131225229</v>
      </c>
    </row>
    <row r="32" spans="1:11" x14ac:dyDescent="0.25">
      <c r="A32" s="42" t="s">
        <v>29</v>
      </c>
      <c r="B32" s="43">
        <v>306136.78278676403</v>
      </c>
      <c r="C32" s="43">
        <v>346704.0947441156</v>
      </c>
      <c r="D32" s="43">
        <v>385829.0440448646</v>
      </c>
      <c r="E32" s="43">
        <v>424337.74807749363</v>
      </c>
      <c r="F32" s="43">
        <v>478946.12765046395</v>
      </c>
      <c r="G32" s="43">
        <v>512781.85476280603</v>
      </c>
      <c r="H32" s="43">
        <v>563083.96933820995</v>
      </c>
      <c r="I32" s="43">
        <v>585661.80606734473</v>
      </c>
      <c r="J32" s="43">
        <v>618892.82986454747</v>
      </c>
      <c r="K32" s="43">
        <v>649883.39157586847</v>
      </c>
    </row>
    <row r="33" spans="1:11" x14ac:dyDescent="0.25">
      <c r="A33" s="44" t="s">
        <v>30</v>
      </c>
      <c r="B33" s="45">
        <v>41496.012547582039</v>
      </c>
      <c r="C33" s="45">
        <v>48345.892262090318</v>
      </c>
      <c r="D33" s="45">
        <v>54640.58094099423</v>
      </c>
      <c r="E33" s="45">
        <v>61246.741826704871</v>
      </c>
      <c r="F33" s="45">
        <v>70372.618058682012</v>
      </c>
      <c r="G33" s="45">
        <v>74316.577031814857</v>
      </c>
      <c r="H33" s="45">
        <v>82667.1891354283</v>
      </c>
      <c r="I33" s="45">
        <v>86440.974468286833</v>
      </c>
      <c r="J33" s="45">
        <v>96183.593536046872</v>
      </c>
      <c r="K33" s="45">
        <v>95140.961946861775</v>
      </c>
    </row>
    <row r="34" spans="1:11" x14ac:dyDescent="0.25">
      <c r="A34" s="44" t="s">
        <v>31</v>
      </c>
      <c r="B34" s="45">
        <v>49774.547618915749</v>
      </c>
      <c r="C34" s="45">
        <v>61600.432727714717</v>
      </c>
      <c r="D34" s="45">
        <v>70450.157417663868</v>
      </c>
      <c r="E34" s="45">
        <v>78479.785311383472</v>
      </c>
      <c r="F34" s="45">
        <v>90811.401915909591</v>
      </c>
      <c r="G34" s="45">
        <v>97597.774483333313</v>
      </c>
      <c r="H34" s="45">
        <v>111915.05981298254</v>
      </c>
      <c r="I34" s="45">
        <v>112317.86373687744</v>
      </c>
      <c r="J34" s="45">
        <v>122694.15141799329</v>
      </c>
      <c r="K34" s="45">
        <v>126618.40503141248</v>
      </c>
    </row>
    <row r="35" spans="1:11" x14ac:dyDescent="0.25">
      <c r="A35" s="44" t="s">
        <v>32</v>
      </c>
      <c r="B35" s="45">
        <v>93245.999725569549</v>
      </c>
      <c r="C35" s="45">
        <v>105126.83978779403</v>
      </c>
      <c r="D35" s="45">
        <v>122476.48298767205</v>
      </c>
      <c r="E35" s="45">
        <v>133808.28547346001</v>
      </c>
      <c r="F35" s="45">
        <v>146560.3416562255</v>
      </c>
      <c r="G35" s="45">
        <v>154573.45192931735</v>
      </c>
      <c r="H35" s="45">
        <v>162107.29495509155</v>
      </c>
      <c r="I35" s="45">
        <v>171301.18017189155</v>
      </c>
      <c r="J35" s="45">
        <v>173890.16758729704</v>
      </c>
      <c r="K35" s="45">
        <v>185196.92076816663</v>
      </c>
    </row>
    <row r="36" spans="1:11" x14ac:dyDescent="0.25">
      <c r="A36" s="48" t="s">
        <v>33</v>
      </c>
      <c r="B36" s="49">
        <v>121620.22289469664</v>
      </c>
      <c r="C36" s="49">
        <v>131630.92996651653</v>
      </c>
      <c r="D36" s="49">
        <v>138261.82269853444</v>
      </c>
      <c r="E36" s="49">
        <v>150802.93546594528</v>
      </c>
      <c r="F36" s="49">
        <v>171201.76601964692</v>
      </c>
      <c r="G36" s="49">
        <v>186294.05131834044</v>
      </c>
      <c r="H36" s="49">
        <v>206394.42543470766</v>
      </c>
      <c r="I36" s="49">
        <v>215601.78769028885</v>
      </c>
      <c r="J36" s="49">
        <v>226124.91732321013</v>
      </c>
      <c r="K36" s="49">
        <v>242927.10382942771</v>
      </c>
    </row>
    <row r="37" spans="1:11" x14ac:dyDescent="0.25">
      <c r="A37" s="100" t="s">
        <v>160</v>
      </c>
    </row>
    <row r="38" spans="1:11" x14ac:dyDescent="0.25">
      <c r="A38" s="100" t="s">
        <v>161</v>
      </c>
    </row>
  </sheetData>
  <conditionalFormatting sqref="A4">
    <cfRule type="expression" dxfId="76" priority="18">
      <formula>MOD(ROW(),2)=1</formula>
    </cfRule>
  </conditionalFormatting>
  <conditionalFormatting sqref="B4:J4">
    <cfRule type="expression" dxfId="75" priority="17">
      <formula>MOD(ROW(),2)=1</formula>
    </cfRule>
  </conditionalFormatting>
  <conditionalFormatting sqref="A5:A12">
    <cfRule type="expression" dxfId="74" priority="16">
      <formula>MOD(ROW(),2)=1</formula>
    </cfRule>
  </conditionalFormatting>
  <conditionalFormatting sqref="B5:J12">
    <cfRule type="expression" dxfId="73" priority="15">
      <formula>MOD(ROW(),2)=1</formula>
    </cfRule>
  </conditionalFormatting>
  <conditionalFormatting sqref="A13:A22">
    <cfRule type="expression" dxfId="72" priority="14">
      <formula>MOD(ROW(),2)=1</formula>
    </cfRule>
  </conditionalFormatting>
  <conditionalFormatting sqref="B13:J22">
    <cfRule type="expression" dxfId="71" priority="13">
      <formula>MOD(ROW(),2)=1</formula>
    </cfRule>
  </conditionalFormatting>
  <conditionalFormatting sqref="A23:A27">
    <cfRule type="expression" dxfId="70" priority="12">
      <formula>MOD(ROW(),2)=1</formula>
    </cfRule>
  </conditionalFormatting>
  <conditionalFormatting sqref="B23:J27">
    <cfRule type="expression" dxfId="69" priority="11">
      <formula>MOD(ROW(),2)=1</formula>
    </cfRule>
  </conditionalFormatting>
  <conditionalFormatting sqref="A28:A31">
    <cfRule type="expression" dxfId="68" priority="10">
      <formula>MOD(ROW(),2)=1</formula>
    </cfRule>
  </conditionalFormatting>
  <conditionalFormatting sqref="B28:J31">
    <cfRule type="expression" dxfId="67" priority="9">
      <formula>MOD(ROW(),2)=1</formula>
    </cfRule>
  </conditionalFormatting>
  <conditionalFormatting sqref="A32:A36">
    <cfRule type="expression" dxfId="66" priority="8">
      <formula>MOD(ROW(),2)=1</formula>
    </cfRule>
  </conditionalFormatting>
  <conditionalFormatting sqref="B32:J36">
    <cfRule type="expression" dxfId="65" priority="7">
      <formula>MOD(ROW(),2)=1</formula>
    </cfRule>
  </conditionalFormatting>
  <conditionalFormatting sqref="K4">
    <cfRule type="expression" dxfId="64" priority="6">
      <formula>MOD(ROW(),2)=1</formula>
    </cfRule>
  </conditionalFormatting>
  <conditionalFormatting sqref="K5:K12">
    <cfRule type="expression" dxfId="63" priority="5">
      <formula>MOD(ROW(),2)=1</formula>
    </cfRule>
  </conditionalFormatting>
  <conditionalFormatting sqref="K13:K22">
    <cfRule type="expression" dxfId="62" priority="4">
      <formula>MOD(ROW(),2)=1</formula>
    </cfRule>
  </conditionalFormatting>
  <conditionalFormatting sqref="K23:K27">
    <cfRule type="expression" dxfId="61" priority="3">
      <formula>MOD(ROW(),2)=1</formula>
    </cfRule>
  </conditionalFormatting>
  <conditionalFormatting sqref="K28:K31">
    <cfRule type="expression" dxfId="60" priority="2">
      <formula>MOD(ROW(),2)=1</formula>
    </cfRule>
  </conditionalFormatting>
  <conditionalFormatting sqref="K32:K36">
    <cfRule type="expression" dxfId="59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33A3-3368-4FE6-825C-5FEA0EDA6E51}">
  <dimension ref="A1:V38"/>
  <sheetViews>
    <sheetView showGridLines="0" workbookViewId="0"/>
  </sheetViews>
  <sheetFormatPr defaultRowHeight="15" x14ac:dyDescent="0.25"/>
  <cols>
    <col min="1" max="1" width="20.7109375" style="21" customWidth="1"/>
    <col min="2" max="11" width="11.7109375" style="21" customWidth="1"/>
    <col min="12" max="12" width="9.140625" style="21"/>
    <col min="13" max="13" width="20.7109375" style="21" hidden="1" customWidth="1"/>
    <col min="14" max="22" width="11.7109375" style="21" hidden="1" customWidth="1"/>
    <col min="23" max="16384" width="9.140625" style="21"/>
  </cols>
  <sheetData>
    <row r="1" spans="1:22" ht="17.25" x14ac:dyDescent="0.3">
      <c r="A1" s="29" t="s">
        <v>126</v>
      </c>
      <c r="M1" s="29" t="s">
        <v>158</v>
      </c>
    </row>
    <row r="2" spans="1:22" ht="17.25" x14ac:dyDescent="0.3">
      <c r="M2" s="29"/>
    </row>
    <row r="3" spans="1:22" ht="38.25" x14ac:dyDescent="0.25">
      <c r="A3" s="24" t="s">
        <v>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  <c r="M3" s="24" t="s">
        <v>0</v>
      </c>
      <c r="N3" s="23">
        <v>2011</v>
      </c>
      <c r="O3" s="23">
        <v>2012</v>
      </c>
      <c r="P3" s="23">
        <v>2013</v>
      </c>
      <c r="Q3" s="23">
        <v>2014</v>
      </c>
      <c r="R3" s="23">
        <v>2015</v>
      </c>
      <c r="S3" s="23">
        <v>2016</v>
      </c>
      <c r="T3" s="23">
        <v>2017</v>
      </c>
      <c r="U3" s="23">
        <v>2018</v>
      </c>
      <c r="V3" s="23">
        <v>2019</v>
      </c>
    </row>
    <row r="4" spans="1:22" x14ac:dyDescent="0.25">
      <c r="A4" s="40" t="s">
        <v>1</v>
      </c>
      <c r="B4" s="41">
        <v>20371.641924885582</v>
      </c>
      <c r="C4" s="41">
        <v>22748.717225467208</v>
      </c>
      <c r="D4" s="41">
        <v>24830.635920560995</v>
      </c>
      <c r="E4" s="41">
        <v>26521.150963749638</v>
      </c>
      <c r="F4" s="41">
        <v>28500.240485998049</v>
      </c>
      <c r="G4" s="41">
        <v>29326.415079509225</v>
      </c>
      <c r="H4" s="41">
        <v>30421.605377819771</v>
      </c>
      <c r="I4" s="41">
        <v>31712.653081697441</v>
      </c>
      <c r="J4" s="41">
        <v>33593.824117520402</v>
      </c>
      <c r="K4" s="41">
        <v>35161.703972871401</v>
      </c>
      <c r="M4" s="40" t="s">
        <v>1</v>
      </c>
      <c r="N4" s="41">
        <v>192379287</v>
      </c>
      <c r="O4" s="41">
        <v>193904015</v>
      </c>
      <c r="P4" s="41">
        <v>201032714</v>
      </c>
      <c r="Q4" s="41">
        <v>202768562</v>
      </c>
      <c r="R4" s="41">
        <v>204450049</v>
      </c>
      <c r="S4" s="41">
        <v>206081432</v>
      </c>
      <c r="T4" s="41">
        <v>207660929</v>
      </c>
      <c r="U4" s="41">
        <v>208494900</v>
      </c>
      <c r="V4" s="41">
        <v>210147125</v>
      </c>
    </row>
    <row r="5" spans="1:22" x14ac:dyDescent="0.25">
      <c r="A5" s="42" t="s">
        <v>2</v>
      </c>
      <c r="B5" s="50">
        <v>13040.472534158955</v>
      </c>
      <c r="C5" s="50">
        <v>14975.155011321225</v>
      </c>
      <c r="D5" s="50">
        <v>15892.699934458084</v>
      </c>
      <c r="E5" s="50">
        <v>17219.216632249289</v>
      </c>
      <c r="F5" s="50">
        <v>17879.201102795218</v>
      </c>
      <c r="G5" s="50">
        <v>18353.745425437846</v>
      </c>
      <c r="H5" s="50">
        <v>19048.239053309793</v>
      </c>
      <c r="I5" s="50">
        <v>20514.736217649253</v>
      </c>
      <c r="J5" s="50">
        <v>21313.93263837889</v>
      </c>
      <c r="K5" s="50">
        <v>22810.738044829897</v>
      </c>
      <c r="M5" s="42" t="s">
        <v>2</v>
      </c>
      <c r="N5" s="50">
        <v>16095187</v>
      </c>
      <c r="O5" s="50">
        <v>16303145</v>
      </c>
      <c r="P5" s="50">
        <v>16983484</v>
      </c>
      <c r="Q5" s="50">
        <v>17231027</v>
      </c>
      <c r="R5" s="50">
        <v>17472636</v>
      </c>
      <c r="S5" s="50">
        <v>17707783</v>
      </c>
      <c r="T5" s="50">
        <v>17936201</v>
      </c>
      <c r="U5" s="50">
        <v>18182253</v>
      </c>
      <c r="V5" s="50">
        <v>18430980</v>
      </c>
    </row>
    <row r="6" spans="1:22" x14ac:dyDescent="0.25">
      <c r="A6" s="44" t="s">
        <v>3</v>
      </c>
      <c r="B6" s="51">
        <v>15320.648229651517</v>
      </c>
      <c r="C6" s="51">
        <v>17491.596256896028</v>
      </c>
      <c r="D6" s="51">
        <v>18938.686786720049</v>
      </c>
      <c r="E6" s="51">
        <v>18007.846558321478</v>
      </c>
      <c r="F6" s="51">
        <v>19462.612886473529</v>
      </c>
      <c r="G6" s="51">
        <v>20678.232093077553</v>
      </c>
      <c r="H6" s="51">
        <v>22078.455002254344</v>
      </c>
      <c r="I6" s="51">
        <v>24098.148558978704</v>
      </c>
      <c r="J6" s="51">
        <v>25554.312462335289</v>
      </c>
      <c r="K6" s="51">
        <v>26497.115336682684</v>
      </c>
      <c r="M6" s="44" t="s">
        <v>3</v>
      </c>
      <c r="N6" s="51">
        <v>1576455</v>
      </c>
      <c r="O6" s="51">
        <v>1590011</v>
      </c>
      <c r="P6" s="51">
        <v>1728214</v>
      </c>
      <c r="Q6" s="51">
        <v>1748531</v>
      </c>
      <c r="R6" s="51">
        <v>1768204</v>
      </c>
      <c r="S6" s="51">
        <v>1787279</v>
      </c>
      <c r="T6" s="51">
        <v>1805788</v>
      </c>
      <c r="U6" s="51">
        <v>1757589</v>
      </c>
      <c r="V6" s="51">
        <v>1777225</v>
      </c>
    </row>
    <row r="7" spans="1:22" x14ac:dyDescent="0.25">
      <c r="A7" s="44" t="s">
        <v>4</v>
      </c>
      <c r="B7" s="51">
        <v>11384.327529185884</v>
      </c>
      <c r="C7" s="51">
        <v>11990.355871924699</v>
      </c>
      <c r="D7" s="51">
        <v>13360.716600283769</v>
      </c>
      <c r="E7" s="51">
        <v>14777.175686172326</v>
      </c>
      <c r="F7" s="51">
        <v>17034.148330112457</v>
      </c>
      <c r="G7" s="51">
        <v>16954.052764408851</v>
      </c>
      <c r="H7" s="51">
        <v>16841.507185141319</v>
      </c>
      <c r="I7" s="51">
        <v>17204.211322460094</v>
      </c>
      <c r="J7" s="51">
        <v>17636.880111054386</v>
      </c>
      <c r="K7" s="51">
        <v>17722.413717296</v>
      </c>
      <c r="M7" s="44" t="s">
        <v>4</v>
      </c>
      <c r="N7" s="51">
        <v>746386</v>
      </c>
      <c r="O7" s="51">
        <v>758786</v>
      </c>
      <c r="P7" s="51">
        <v>776463</v>
      </c>
      <c r="Q7" s="51">
        <v>790101</v>
      </c>
      <c r="R7" s="51">
        <v>803513</v>
      </c>
      <c r="S7" s="51">
        <v>816687</v>
      </c>
      <c r="T7" s="51">
        <v>829619</v>
      </c>
      <c r="U7" s="51">
        <v>869265</v>
      </c>
      <c r="V7" s="51">
        <v>881935</v>
      </c>
    </row>
    <row r="8" spans="1:22" x14ac:dyDescent="0.25">
      <c r="A8" s="44" t="s">
        <v>5</v>
      </c>
      <c r="B8" s="51">
        <v>17488.717170271746</v>
      </c>
      <c r="C8" s="51">
        <v>19990.577973146665</v>
      </c>
      <c r="D8" s="51">
        <v>20117.795166911081</v>
      </c>
      <c r="E8" s="51">
        <v>21810.124988735257</v>
      </c>
      <c r="F8" s="51">
        <v>22373.359247137818</v>
      </c>
      <c r="G8" s="51">
        <v>21980.903669535281</v>
      </c>
      <c r="H8" s="51">
        <v>22250.6725298944</v>
      </c>
      <c r="I8" s="51">
        <v>22945.139700834636</v>
      </c>
      <c r="J8" s="51">
        <v>24532.903299954629</v>
      </c>
      <c r="K8" s="51">
        <v>26101.715317648745</v>
      </c>
      <c r="M8" s="44" t="s">
        <v>5</v>
      </c>
      <c r="N8" s="51">
        <v>3538387</v>
      </c>
      <c r="O8" s="51">
        <v>3590985</v>
      </c>
      <c r="P8" s="51">
        <v>3807921</v>
      </c>
      <c r="Q8" s="51">
        <v>3873743</v>
      </c>
      <c r="R8" s="51">
        <v>3938336</v>
      </c>
      <c r="S8" s="51">
        <v>4001667</v>
      </c>
      <c r="T8" s="51">
        <v>4063614</v>
      </c>
      <c r="U8" s="51">
        <v>4080611</v>
      </c>
      <c r="V8" s="51">
        <v>4144597</v>
      </c>
    </row>
    <row r="9" spans="1:22" x14ac:dyDescent="0.25">
      <c r="A9" s="44" t="s">
        <v>6</v>
      </c>
      <c r="B9" s="51">
        <v>14713.548782862728</v>
      </c>
      <c r="C9" s="51">
        <v>15871.957378067631</v>
      </c>
      <c r="D9" s="51">
        <v>16424.010519312367</v>
      </c>
      <c r="E9" s="51">
        <v>18461.877095613705</v>
      </c>
      <c r="F9" s="51">
        <v>19608.404922302245</v>
      </c>
      <c r="G9" s="51">
        <v>20256.306320410848</v>
      </c>
      <c r="H9" s="51">
        <v>21416.989730775746</v>
      </c>
      <c r="I9" s="51">
        <v>23160.878979898742</v>
      </c>
      <c r="J9" s="51">
        <v>23188.91739291418</v>
      </c>
      <c r="K9" s="51">
        <v>23593.838382390197</v>
      </c>
      <c r="M9" s="44" t="s">
        <v>6</v>
      </c>
      <c r="N9" s="51">
        <v>460165</v>
      </c>
      <c r="O9" s="51">
        <v>469524</v>
      </c>
      <c r="P9" s="51">
        <v>488072</v>
      </c>
      <c r="Q9" s="51">
        <v>496936</v>
      </c>
      <c r="R9" s="51">
        <v>505665</v>
      </c>
      <c r="S9" s="51">
        <v>514229</v>
      </c>
      <c r="T9" s="51">
        <v>522636</v>
      </c>
      <c r="U9" s="51">
        <v>576568</v>
      </c>
      <c r="V9" s="51">
        <v>605761</v>
      </c>
    </row>
    <row r="10" spans="1:22" x14ac:dyDescent="0.25">
      <c r="A10" s="44" t="s">
        <v>7</v>
      </c>
      <c r="B10" s="51">
        <v>10874.907101536106</v>
      </c>
      <c r="C10" s="51">
        <v>12838.595548836442</v>
      </c>
      <c r="D10" s="51">
        <v>13767.957428388898</v>
      </c>
      <c r="E10" s="51">
        <v>15210.804207910853</v>
      </c>
      <c r="F10" s="51">
        <v>15430.532294358271</v>
      </c>
      <c r="G10" s="51">
        <v>16011.95055229732</v>
      </c>
      <c r="H10" s="51">
        <v>16694.321513975308</v>
      </c>
      <c r="I10" s="51">
        <v>18553.759507404739</v>
      </c>
      <c r="J10" s="51">
        <v>18952.212239820736</v>
      </c>
      <c r="K10" s="51">
        <v>20734.602195860771</v>
      </c>
      <c r="M10" s="44" t="s">
        <v>7</v>
      </c>
      <c r="N10" s="51">
        <v>7688593</v>
      </c>
      <c r="O10" s="51">
        <v>7777543</v>
      </c>
      <c r="P10" s="51">
        <v>7969654</v>
      </c>
      <c r="Q10" s="51">
        <v>8073924</v>
      </c>
      <c r="R10" s="51">
        <v>8175113</v>
      </c>
      <c r="S10" s="51">
        <v>8272724</v>
      </c>
      <c r="T10" s="51">
        <v>8366628</v>
      </c>
      <c r="U10" s="51">
        <v>8513497</v>
      </c>
      <c r="V10" s="51">
        <v>8602865</v>
      </c>
    </row>
    <row r="11" spans="1:22" x14ac:dyDescent="0.25">
      <c r="A11" s="44" t="s">
        <v>8</v>
      </c>
      <c r="B11" s="51">
        <v>12319.322360059461</v>
      </c>
      <c r="C11" s="51">
        <v>13749.969738552831</v>
      </c>
      <c r="D11" s="51">
        <v>15933.060315621184</v>
      </c>
      <c r="E11" s="51">
        <v>17365.381877582025</v>
      </c>
      <c r="F11" s="51">
        <v>17845.344848786342</v>
      </c>
      <c r="G11" s="51">
        <v>18079.65690189079</v>
      </c>
      <c r="H11" s="51">
        <v>18333.41013522468</v>
      </c>
      <c r="I11" s="51">
        <v>19407.648685771124</v>
      </c>
      <c r="J11" s="51">
        <v>20247.532431506024</v>
      </c>
      <c r="K11" s="51">
        <v>20688.210640577003</v>
      </c>
      <c r="M11" s="44" t="s">
        <v>8</v>
      </c>
      <c r="N11" s="51">
        <v>684309</v>
      </c>
      <c r="O11" s="51">
        <v>698602</v>
      </c>
      <c r="P11" s="51">
        <v>734996</v>
      </c>
      <c r="Q11" s="51">
        <v>750912</v>
      </c>
      <c r="R11" s="51">
        <v>766679</v>
      </c>
      <c r="S11" s="51">
        <v>782295</v>
      </c>
      <c r="T11" s="51">
        <v>797722</v>
      </c>
      <c r="U11" s="51">
        <v>829494</v>
      </c>
      <c r="V11" s="51">
        <v>845731</v>
      </c>
    </row>
    <row r="12" spans="1:22" x14ac:dyDescent="0.25">
      <c r="A12" s="44" t="s">
        <v>9</v>
      </c>
      <c r="B12" s="51">
        <v>11857.877419908802</v>
      </c>
      <c r="C12" s="51">
        <v>13095.718819319034</v>
      </c>
      <c r="D12" s="51">
        <v>14590.193605715122</v>
      </c>
      <c r="E12" s="51">
        <v>16098.79310905642</v>
      </c>
      <c r="F12" s="51">
        <v>17495.939984557739</v>
      </c>
      <c r="G12" s="51">
        <v>19094.313474551273</v>
      </c>
      <c r="H12" s="51">
        <v>20604.589330943563</v>
      </c>
      <c r="I12" s="51">
        <v>22002.49258283322</v>
      </c>
      <c r="J12" s="51">
        <v>22933.074855804312</v>
      </c>
      <c r="K12" s="51">
        <v>25021.801741409581</v>
      </c>
      <c r="M12" s="44" t="s">
        <v>9</v>
      </c>
      <c r="N12" s="51">
        <v>1400892</v>
      </c>
      <c r="O12" s="51">
        <v>1417694</v>
      </c>
      <c r="P12" s="51">
        <v>1478164</v>
      </c>
      <c r="Q12" s="51">
        <v>1496880</v>
      </c>
      <c r="R12" s="51">
        <v>1515126</v>
      </c>
      <c r="S12" s="51">
        <v>1532902</v>
      </c>
      <c r="T12" s="51">
        <v>1550194</v>
      </c>
      <c r="U12" s="51">
        <v>1555229</v>
      </c>
      <c r="V12" s="51">
        <v>1572866</v>
      </c>
    </row>
    <row r="13" spans="1:22" x14ac:dyDescent="0.25">
      <c r="A13" s="42" t="s">
        <v>10</v>
      </c>
      <c r="B13" s="50">
        <v>9849.0516822188638</v>
      </c>
      <c r="C13" s="50">
        <v>10904.532423449788</v>
      </c>
      <c r="D13" s="50">
        <v>12114.669909565629</v>
      </c>
      <c r="E13" s="50">
        <v>12985.52908067914</v>
      </c>
      <c r="F13" s="50">
        <v>14329.127896098224</v>
      </c>
      <c r="G13" s="50">
        <v>15003.309232396616</v>
      </c>
      <c r="H13" s="50">
        <v>15784.012524576066</v>
      </c>
      <c r="I13" s="50">
        <v>16652.567493970157</v>
      </c>
      <c r="J13" s="50">
        <v>17702.847628851578</v>
      </c>
      <c r="K13" s="50">
        <v>18358.781002956963</v>
      </c>
      <c r="M13" s="42" t="s">
        <v>10</v>
      </c>
      <c r="N13" s="50">
        <v>53501859</v>
      </c>
      <c r="O13" s="50">
        <v>53907144</v>
      </c>
      <c r="P13" s="50">
        <v>55794707</v>
      </c>
      <c r="Q13" s="50">
        <v>56186190</v>
      </c>
      <c r="R13" s="50">
        <v>56559481</v>
      </c>
      <c r="S13" s="50">
        <v>56915936</v>
      </c>
      <c r="T13" s="50">
        <v>57254159</v>
      </c>
      <c r="U13" s="50">
        <v>56760780</v>
      </c>
      <c r="V13" s="50">
        <v>57071654</v>
      </c>
    </row>
    <row r="14" spans="1:22" x14ac:dyDescent="0.25">
      <c r="A14" s="44" t="s">
        <v>11</v>
      </c>
      <c r="B14" s="51">
        <v>7048.9905079742221</v>
      </c>
      <c r="C14" s="51">
        <v>7846.1346003526787</v>
      </c>
      <c r="D14" s="51">
        <v>9009.1271438419171</v>
      </c>
      <c r="E14" s="51">
        <v>9963.4744680144267</v>
      </c>
      <c r="F14" s="51">
        <v>11216.366770443135</v>
      </c>
      <c r="G14" s="51">
        <v>11366.346256150617</v>
      </c>
      <c r="H14" s="51">
        <v>12267.701538580064</v>
      </c>
      <c r="I14" s="51">
        <v>12791.404010139153</v>
      </c>
      <c r="J14" s="51">
        <v>13955.753814577196</v>
      </c>
      <c r="K14" s="51">
        <v>13757.943155908966</v>
      </c>
      <c r="M14" s="44" t="s">
        <v>11</v>
      </c>
      <c r="N14" s="51">
        <v>6645761</v>
      </c>
      <c r="O14" s="51">
        <v>6714314</v>
      </c>
      <c r="P14" s="51">
        <v>6794301</v>
      </c>
      <c r="Q14" s="51">
        <v>6850884</v>
      </c>
      <c r="R14" s="51">
        <v>6904241</v>
      </c>
      <c r="S14" s="51">
        <v>6954036</v>
      </c>
      <c r="T14" s="51">
        <v>7000229</v>
      </c>
      <c r="U14" s="51">
        <v>7035055</v>
      </c>
      <c r="V14" s="51">
        <v>7075181</v>
      </c>
    </row>
    <row r="15" spans="1:22" x14ac:dyDescent="0.25">
      <c r="A15" s="44" t="s">
        <v>12</v>
      </c>
      <c r="B15" s="51">
        <v>7139.8018704705837</v>
      </c>
      <c r="C15" s="51">
        <v>8260.7174775664153</v>
      </c>
      <c r="D15" s="51">
        <v>9060.4137703609904</v>
      </c>
      <c r="E15" s="51">
        <v>9824.7368422417912</v>
      </c>
      <c r="F15" s="51">
        <v>11808.083417073654</v>
      </c>
      <c r="G15" s="51">
        <v>12218.896259856177</v>
      </c>
      <c r="H15" s="51">
        <v>12893.716022616689</v>
      </c>
      <c r="I15" s="51">
        <v>14091.928983622291</v>
      </c>
      <c r="J15" s="51">
        <v>15432.053654842526</v>
      </c>
      <c r="K15" s="51">
        <v>16124.99978824794</v>
      </c>
      <c r="M15" s="44" t="s">
        <v>12</v>
      </c>
      <c r="N15" s="51">
        <v>3140328</v>
      </c>
      <c r="O15" s="51">
        <v>3160748</v>
      </c>
      <c r="P15" s="51">
        <v>3184166</v>
      </c>
      <c r="Q15" s="51">
        <v>3194718</v>
      </c>
      <c r="R15" s="51">
        <v>3204028</v>
      </c>
      <c r="S15" s="51">
        <v>3212180</v>
      </c>
      <c r="T15" s="51">
        <v>3219257</v>
      </c>
      <c r="U15" s="51">
        <v>3264531</v>
      </c>
      <c r="V15" s="51">
        <v>3273227</v>
      </c>
    </row>
    <row r="16" spans="1:22" x14ac:dyDescent="0.25">
      <c r="A16" s="44" t="s">
        <v>13</v>
      </c>
      <c r="B16" s="51">
        <v>9391.0727713128617</v>
      </c>
      <c r="C16" s="51">
        <v>10515.14637409189</v>
      </c>
      <c r="D16" s="51">
        <v>11268.149727104681</v>
      </c>
      <c r="E16" s="51">
        <v>12420.756665436462</v>
      </c>
      <c r="F16" s="51">
        <v>14255.054950365977</v>
      </c>
      <c r="G16" s="51">
        <v>14670.16115469093</v>
      </c>
      <c r="H16" s="51">
        <v>15442.628829277817</v>
      </c>
      <c r="I16" s="51">
        <v>16398.446862269477</v>
      </c>
      <c r="J16" s="51">
        <v>17178.256315831859</v>
      </c>
      <c r="K16" s="51">
        <v>17912.169298773766</v>
      </c>
      <c r="M16" s="44" t="s">
        <v>13</v>
      </c>
      <c r="N16" s="51">
        <v>8530155</v>
      </c>
      <c r="O16" s="51">
        <v>8606005</v>
      </c>
      <c r="P16" s="51">
        <v>8778576</v>
      </c>
      <c r="Q16" s="51">
        <v>8842791</v>
      </c>
      <c r="R16" s="51">
        <v>8904459</v>
      </c>
      <c r="S16" s="51">
        <v>8963663</v>
      </c>
      <c r="T16" s="51">
        <v>9020460</v>
      </c>
      <c r="U16" s="51">
        <v>9075649</v>
      </c>
      <c r="V16" s="51">
        <v>9132078</v>
      </c>
    </row>
    <row r="17" spans="1:22" x14ac:dyDescent="0.25">
      <c r="A17" s="44" t="s">
        <v>14</v>
      </c>
      <c r="B17" s="51">
        <v>11421.396250459731</v>
      </c>
      <c r="C17" s="51">
        <v>12815.667612789566</v>
      </c>
      <c r="D17" s="51">
        <v>14377.125676038982</v>
      </c>
      <c r="E17" s="51">
        <v>15269.437641468165</v>
      </c>
      <c r="F17" s="51">
        <v>15849.325340117122</v>
      </c>
      <c r="G17" s="51">
        <v>16632.177861952143</v>
      </c>
      <c r="H17" s="51">
        <v>17173.359193543238</v>
      </c>
      <c r="I17" s="51">
        <v>18336.452821732444</v>
      </c>
      <c r="J17" s="51">
        <v>19249.603192225659</v>
      </c>
      <c r="K17" s="51">
        <v>20342.107345263947</v>
      </c>
      <c r="M17" s="44" t="s">
        <v>14</v>
      </c>
      <c r="N17" s="51">
        <v>3198657</v>
      </c>
      <c r="O17" s="51">
        <v>3228198</v>
      </c>
      <c r="P17" s="51">
        <v>3373959</v>
      </c>
      <c r="Q17" s="51">
        <v>3408510</v>
      </c>
      <c r="R17" s="51">
        <v>3442175</v>
      </c>
      <c r="S17" s="51">
        <v>3474998</v>
      </c>
      <c r="T17" s="51">
        <v>3507003</v>
      </c>
      <c r="U17" s="51">
        <v>3479010</v>
      </c>
      <c r="V17" s="51">
        <v>3506853</v>
      </c>
    </row>
    <row r="18" spans="1:22" x14ac:dyDescent="0.25">
      <c r="A18" s="44" t="s">
        <v>15</v>
      </c>
      <c r="B18" s="51">
        <v>8899.3812027156491</v>
      </c>
      <c r="C18" s="51">
        <v>9787.9328599865239</v>
      </c>
      <c r="D18" s="51">
        <v>11136.682785786068</v>
      </c>
      <c r="E18" s="51">
        <v>11847.805660564949</v>
      </c>
      <c r="F18" s="51">
        <v>13422.420549536275</v>
      </c>
      <c r="G18" s="51">
        <v>14133.694676399058</v>
      </c>
      <c r="H18" s="51">
        <v>14778.356682848476</v>
      </c>
      <c r="I18" s="51">
        <v>15500.155636778523</v>
      </c>
      <c r="J18" s="51">
        <v>16107.509021830012</v>
      </c>
      <c r="K18" s="51">
        <v>16919.841893265802</v>
      </c>
      <c r="M18" s="44" t="s">
        <v>15</v>
      </c>
      <c r="N18" s="51">
        <v>3791315</v>
      </c>
      <c r="O18" s="51">
        <v>3815171</v>
      </c>
      <c r="P18" s="51">
        <v>3914421</v>
      </c>
      <c r="Q18" s="51">
        <v>3943885</v>
      </c>
      <c r="R18" s="51">
        <v>3972202</v>
      </c>
      <c r="S18" s="51">
        <v>3999415</v>
      </c>
      <c r="T18" s="51">
        <v>4025558</v>
      </c>
      <c r="U18" s="51">
        <v>3996496</v>
      </c>
      <c r="V18" s="51">
        <v>4018127</v>
      </c>
    </row>
    <row r="19" spans="1:22" x14ac:dyDescent="0.25">
      <c r="A19" s="44" t="s">
        <v>16</v>
      </c>
      <c r="B19" s="51">
        <v>11049.273180723298</v>
      </c>
      <c r="C19" s="51">
        <v>12426.703561650635</v>
      </c>
      <c r="D19" s="51">
        <v>14330.829927035147</v>
      </c>
      <c r="E19" s="51">
        <v>15328.173469431023</v>
      </c>
      <c r="F19" s="51">
        <v>16722.053573288133</v>
      </c>
      <c r="G19" s="51">
        <v>16796.229191730821</v>
      </c>
      <c r="H19" s="51">
        <v>17783.109045781697</v>
      </c>
      <c r="I19" s="51">
        <v>19170.738037142884</v>
      </c>
      <c r="J19" s="51">
        <v>19623.652684864337</v>
      </c>
      <c r="K19" s="51">
        <v>20702.302877968992</v>
      </c>
      <c r="M19" s="44" t="s">
        <v>16</v>
      </c>
      <c r="N19" s="51">
        <v>8864906</v>
      </c>
      <c r="O19" s="51">
        <v>8931028</v>
      </c>
      <c r="P19" s="51">
        <v>9208550</v>
      </c>
      <c r="Q19" s="51">
        <v>9277727</v>
      </c>
      <c r="R19" s="51">
        <v>9345173</v>
      </c>
      <c r="S19" s="51">
        <v>9410336</v>
      </c>
      <c r="T19" s="51">
        <v>9473266</v>
      </c>
      <c r="U19" s="51">
        <v>9496294</v>
      </c>
      <c r="V19" s="51">
        <v>9557071</v>
      </c>
    </row>
    <row r="20" spans="1:22" x14ac:dyDescent="0.25">
      <c r="A20" s="44" t="s">
        <v>17</v>
      </c>
      <c r="B20" s="51">
        <v>8693.9173269911898</v>
      </c>
      <c r="C20" s="51">
        <v>10071.095587669712</v>
      </c>
      <c r="D20" s="51">
        <v>10946.360437564592</v>
      </c>
      <c r="E20" s="51">
        <v>11294.53597914987</v>
      </c>
      <c r="F20" s="51">
        <v>12335.437863599127</v>
      </c>
      <c r="G20" s="51">
        <v>13878.525693334908</v>
      </c>
      <c r="H20" s="51">
        <v>14727.384882972288</v>
      </c>
      <c r="I20" s="51">
        <v>15655.757702920238</v>
      </c>
      <c r="J20" s="51">
        <v>16375.562522917844</v>
      </c>
      <c r="K20" s="51">
        <v>17667.791827006207</v>
      </c>
      <c r="M20" s="44" t="s">
        <v>17</v>
      </c>
      <c r="N20" s="51">
        <v>3143384</v>
      </c>
      <c r="O20" s="51">
        <v>3165472</v>
      </c>
      <c r="P20" s="51">
        <v>3300935</v>
      </c>
      <c r="Q20" s="51">
        <v>3321730</v>
      </c>
      <c r="R20" s="51">
        <v>3340932</v>
      </c>
      <c r="S20" s="51">
        <v>3358963</v>
      </c>
      <c r="T20" s="51">
        <v>3375823</v>
      </c>
      <c r="U20" s="51">
        <v>3322820</v>
      </c>
      <c r="V20" s="51">
        <v>3337357</v>
      </c>
    </row>
    <row r="21" spans="1:22" x14ac:dyDescent="0.25">
      <c r="A21" s="44" t="s">
        <v>18</v>
      </c>
      <c r="B21" s="51">
        <v>12768.13221173557</v>
      </c>
      <c r="C21" s="51">
        <v>13928.609059392615</v>
      </c>
      <c r="D21" s="51">
        <v>15563.83268282547</v>
      </c>
      <c r="E21" s="51">
        <v>16093.545397373853</v>
      </c>
      <c r="F21" s="51">
        <v>16882.713305364014</v>
      </c>
      <c r="G21" s="51">
        <v>17190.197701213841</v>
      </c>
      <c r="H21" s="51">
        <v>17158.530678971107</v>
      </c>
      <c r="I21" s="51">
        <v>17792.579643279954</v>
      </c>
      <c r="J21" s="51">
        <v>18442.625526471409</v>
      </c>
      <c r="K21" s="51">
        <v>19441.232281685014</v>
      </c>
      <c r="M21" s="44" t="s">
        <v>18</v>
      </c>
      <c r="N21" s="51">
        <v>2089819</v>
      </c>
      <c r="O21" s="51">
        <v>2110867</v>
      </c>
      <c r="P21" s="51">
        <v>2195662</v>
      </c>
      <c r="Q21" s="51">
        <v>2219574</v>
      </c>
      <c r="R21" s="51">
        <v>2242937</v>
      </c>
      <c r="S21" s="51">
        <v>2265779</v>
      </c>
      <c r="T21" s="51">
        <v>2288116</v>
      </c>
      <c r="U21" s="51">
        <v>2278308</v>
      </c>
      <c r="V21" s="51">
        <v>2298696</v>
      </c>
    </row>
    <row r="22" spans="1:22" x14ac:dyDescent="0.25">
      <c r="A22" s="44" t="s">
        <v>19</v>
      </c>
      <c r="B22" s="51">
        <v>11013.108174440877</v>
      </c>
      <c r="C22" s="51">
        <v>11817.869486681746</v>
      </c>
      <c r="D22" s="51">
        <v>12879.58646326167</v>
      </c>
      <c r="E22" s="51">
        <v>13616.219630435118</v>
      </c>
      <c r="F22" s="51">
        <v>14803.945121272025</v>
      </c>
      <c r="G22" s="51">
        <v>16117.760068519387</v>
      </c>
      <c r="H22" s="51">
        <v>16936.985069891572</v>
      </c>
      <c r="I22" s="51">
        <v>17512.790798326983</v>
      </c>
      <c r="J22" s="51">
        <v>19324.035794020489</v>
      </c>
      <c r="K22" s="51">
        <v>19716.213389824134</v>
      </c>
      <c r="M22" s="44" t="s">
        <v>19</v>
      </c>
      <c r="N22" s="51">
        <v>14097534</v>
      </c>
      <c r="O22" s="51">
        <v>14175341</v>
      </c>
      <c r="P22" s="51">
        <v>15044137</v>
      </c>
      <c r="Q22" s="51">
        <v>15126371</v>
      </c>
      <c r="R22" s="51">
        <v>15203334</v>
      </c>
      <c r="S22" s="51">
        <v>15276566</v>
      </c>
      <c r="T22" s="51">
        <v>15344447</v>
      </c>
      <c r="U22" s="51">
        <v>14812617</v>
      </c>
      <c r="V22" s="51">
        <v>14873064</v>
      </c>
    </row>
    <row r="23" spans="1:22" x14ac:dyDescent="0.25">
      <c r="A23" s="42" t="s">
        <v>20</v>
      </c>
      <c r="B23" s="50">
        <v>27142.336201539336</v>
      </c>
      <c r="C23" s="50">
        <v>30324.456229097785</v>
      </c>
      <c r="D23" s="50">
        <v>33016.850017337594</v>
      </c>
      <c r="E23" s="50">
        <v>34910.600092884626</v>
      </c>
      <c r="F23" s="50">
        <v>37298.565799837634</v>
      </c>
      <c r="G23" s="50">
        <v>37771.513334214971</v>
      </c>
      <c r="H23" s="50">
        <v>38598.322455589099</v>
      </c>
      <c r="I23" s="50">
        <v>40047.777323795548</v>
      </c>
      <c r="J23" s="50">
        <v>42426.568337820681</v>
      </c>
      <c r="K23" s="50">
        <v>44329.757526704809</v>
      </c>
      <c r="M23" s="42" t="s">
        <v>20</v>
      </c>
      <c r="N23" s="50">
        <v>80975616</v>
      </c>
      <c r="O23" s="50">
        <v>81565983</v>
      </c>
      <c r="P23" s="50">
        <v>84465570</v>
      </c>
      <c r="Q23" s="50">
        <v>85115623</v>
      </c>
      <c r="R23" s="50">
        <v>85745520</v>
      </c>
      <c r="S23" s="50">
        <v>86356952</v>
      </c>
      <c r="T23" s="50">
        <v>86949714</v>
      </c>
      <c r="U23" s="50">
        <v>87711946</v>
      </c>
      <c r="V23" s="50">
        <v>88371433</v>
      </c>
    </row>
    <row r="24" spans="1:22" x14ac:dyDescent="0.25">
      <c r="A24" s="44" t="s">
        <v>21</v>
      </c>
      <c r="B24" s="51">
        <v>17918.748704240668</v>
      </c>
      <c r="C24" s="51">
        <v>20281.349848432277</v>
      </c>
      <c r="D24" s="51">
        <v>22275.267412701116</v>
      </c>
      <c r="E24" s="51">
        <v>23697.20132149283</v>
      </c>
      <c r="F24" s="51">
        <v>24917.120051133712</v>
      </c>
      <c r="G24" s="51">
        <v>24885.174169631613</v>
      </c>
      <c r="H24" s="51">
        <v>25946.370358856191</v>
      </c>
      <c r="I24" s="51">
        <v>27291.108321828502</v>
      </c>
      <c r="J24" s="51">
        <v>29223.216446129194</v>
      </c>
      <c r="K24" s="51">
        <v>30794.044136364388</v>
      </c>
      <c r="M24" s="44" t="s">
        <v>21</v>
      </c>
      <c r="N24" s="51">
        <v>19728701</v>
      </c>
      <c r="O24" s="51">
        <v>19855332</v>
      </c>
      <c r="P24" s="51">
        <v>20593356</v>
      </c>
      <c r="Q24" s="51">
        <v>20734097</v>
      </c>
      <c r="R24" s="51">
        <v>20869101</v>
      </c>
      <c r="S24" s="51">
        <v>20997560</v>
      </c>
      <c r="T24" s="51">
        <v>21119536</v>
      </c>
      <c r="U24" s="51">
        <v>21040662</v>
      </c>
      <c r="V24" s="51">
        <v>21168791</v>
      </c>
    </row>
    <row r="25" spans="1:22" x14ac:dyDescent="0.25">
      <c r="A25" s="46" t="s">
        <v>22</v>
      </c>
      <c r="B25" s="41">
        <v>24286.436235595822</v>
      </c>
      <c r="C25" s="41">
        <v>29877.242440074882</v>
      </c>
      <c r="D25" s="41">
        <v>32657.460171173949</v>
      </c>
      <c r="E25" s="41">
        <v>30545.237661864347</v>
      </c>
      <c r="F25" s="41">
        <v>33148.560326241924</v>
      </c>
      <c r="G25" s="41">
        <v>30628.169421125727</v>
      </c>
      <c r="H25" s="41">
        <v>27496.918636418493</v>
      </c>
      <c r="I25" s="41">
        <v>28234.533191663239</v>
      </c>
      <c r="J25" s="41">
        <v>34493.11972392608</v>
      </c>
      <c r="K25" s="41">
        <v>34177.048370486584</v>
      </c>
      <c r="M25" s="46" t="s">
        <v>22</v>
      </c>
      <c r="N25" s="41">
        <v>3547055</v>
      </c>
      <c r="O25" s="41">
        <v>3578067</v>
      </c>
      <c r="P25" s="41">
        <v>3839366</v>
      </c>
      <c r="Q25" s="41">
        <v>3885049</v>
      </c>
      <c r="R25" s="41">
        <v>3929911</v>
      </c>
      <c r="S25" s="41">
        <v>3973697</v>
      </c>
      <c r="T25" s="41">
        <v>4016356</v>
      </c>
      <c r="U25" s="41">
        <v>3972388</v>
      </c>
      <c r="V25" s="41">
        <v>4018650</v>
      </c>
    </row>
    <row r="26" spans="1:22" x14ac:dyDescent="0.25">
      <c r="A26" s="44" t="s">
        <v>23</v>
      </c>
      <c r="B26" s="51">
        <v>28127.412169422489</v>
      </c>
      <c r="C26" s="51">
        <v>31823.878363024949</v>
      </c>
      <c r="D26" s="51">
        <v>35418.153256118458</v>
      </c>
      <c r="E26" s="51">
        <v>38378.593658560669</v>
      </c>
      <c r="F26" s="51">
        <v>40767.2554264149</v>
      </c>
      <c r="G26" s="51">
        <v>39827.06924383685</v>
      </c>
      <c r="H26" s="51">
        <v>38494.912264487262</v>
      </c>
      <c r="I26" s="51">
        <v>40170.311355198799</v>
      </c>
      <c r="J26" s="51">
        <v>44222.658261721226</v>
      </c>
      <c r="K26" s="51">
        <v>45174.08004681801</v>
      </c>
      <c r="M26" s="44" t="s">
        <v>23</v>
      </c>
      <c r="N26" s="51">
        <v>16112678</v>
      </c>
      <c r="O26" s="51">
        <v>16231365</v>
      </c>
      <c r="P26" s="51">
        <v>16369179</v>
      </c>
      <c r="Q26" s="51">
        <v>16461173</v>
      </c>
      <c r="R26" s="51">
        <v>16550024</v>
      </c>
      <c r="S26" s="51">
        <v>16635996</v>
      </c>
      <c r="T26" s="51">
        <v>16718956</v>
      </c>
      <c r="U26" s="51">
        <v>17159960</v>
      </c>
      <c r="V26" s="51">
        <v>17264943</v>
      </c>
    </row>
    <row r="27" spans="1:22" x14ac:dyDescent="0.25">
      <c r="A27" s="44" t="s">
        <v>24</v>
      </c>
      <c r="B27" s="51">
        <v>31384.92598810155</v>
      </c>
      <c r="C27" s="51">
        <v>34546.046159661557</v>
      </c>
      <c r="D27" s="51">
        <v>37207.352933848</v>
      </c>
      <c r="E27" s="51">
        <v>39282.965812246672</v>
      </c>
      <c r="F27" s="51">
        <v>42197.870497328971</v>
      </c>
      <c r="G27" s="51">
        <v>43694.944561994045</v>
      </c>
      <c r="H27" s="51">
        <v>45559.130613110596</v>
      </c>
      <c r="I27" s="51">
        <v>47028.893158514911</v>
      </c>
      <c r="J27" s="51">
        <v>48542.239754519062</v>
      </c>
      <c r="K27" s="51">
        <v>51140.823937581132</v>
      </c>
      <c r="M27" s="44" t="s">
        <v>24</v>
      </c>
      <c r="N27" s="51">
        <v>41587182</v>
      </c>
      <c r="O27" s="51">
        <v>41901219</v>
      </c>
      <c r="P27" s="51">
        <v>43663669</v>
      </c>
      <c r="Q27" s="51">
        <v>44035304</v>
      </c>
      <c r="R27" s="51">
        <v>44396484</v>
      </c>
      <c r="S27" s="51">
        <v>44749699</v>
      </c>
      <c r="T27" s="51">
        <v>45094866</v>
      </c>
      <c r="U27" s="51">
        <v>45538936</v>
      </c>
      <c r="V27" s="51">
        <v>45919049</v>
      </c>
    </row>
    <row r="28" spans="1:22" x14ac:dyDescent="0.25">
      <c r="A28" s="42" t="s">
        <v>25</v>
      </c>
      <c r="B28" s="50">
        <v>22646.872947468204</v>
      </c>
      <c r="C28" s="50">
        <v>25260.723774166672</v>
      </c>
      <c r="D28" s="50">
        <v>27608.910114792496</v>
      </c>
      <c r="E28" s="50">
        <v>30569.988729700097</v>
      </c>
      <c r="F28" s="50">
        <v>32687.147063501176</v>
      </c>
      <c r="G28" s="50">
        <v>34486.105286821607</v>
      </c>
      <c r="H28" s="50">
        <v>36255.658662781119</v>
      </c>
      <c r="I28" s="50">
        <v>37849.219843706102</v>
      </c>
      <c r="J28" s="50">
        <v>40181.118638573644</v>
      </c>
      <c r="K28" s="50">
        <v>42437.474990251008</v>
      </c>
      <c r="M28" s="42" t="s">
        <v>25</v>
      </c>
      <c r="N28" s="50">
        <v>27562433</v>
      </c>
      <c r="O28" s="50">
        <v>27708514</v>
      </c>
      <c r="P28" s="50">
        <v>28795762</v>
      </c>
      <c r="Q28" s="50">
        <v>29016114</v>
      </c>
      <c r="R28" s="50">
        <v>29230180</v>
      </c>
      <c r="S28" s="50">
        <v>29439773</v>
      </c>
      <c r="T28" s="50">
        <v>29644948</v>
      </c>
      <c r="U28" s="50">
        <v>29754036</v>
      </c>
      <c r="V28" s="50">
        <v>29975984</v>
      </c>
    </row>
    <row r="29" spans="1:22" x14ac:dyDescent="0.25">
      <c r="A29" s="44" t="s">
        <v>26</v>
      </c>
      <c r="B29" s="51">
        <v>21572.209005590001</v>
      </c>
      <c r="C29" s="51">
        <v>24459.068903626881</v>
      </c>
      <c r="D29" s="51">
        <v>27001.967961852199</v>
      </c>
      <c r="E29" s="51">
        <v>30323.456556398472</v>
      </c>
      <c r="F29" s="51">
        <v>31410.744030934446</v>
      </c>
      <c r="G29" s="51">
        <v>33768.898485685524</v>
      </c>
      <c r="H29" s="51">
        <v>35739.942328560312</v>
      </c>
      <c r="I29" s="51">
        <v>37231.8603712802</v>
      </c>
      <c r="J29" s="51">
        <v>38772.741699235536</v>
      </c>
      <c r="K29" s="51">
        <v>40788.769490102335</v>
      </c>
      <c r="M29" s="44" t="s">
        <v>26</v>
      </c>
      <c r="N29" s="51">
        <v>10512349</v>
      </c>
      <c r="O29" s="51">
        <v>10577755</v>
      </c>
      <c r="P29" s="51">
        <v>10997465</v>
      </c>
      <c r="Q29" s="51">
        <v>11081692</v>
      </c>
      <c r="R29" s="51">
        <v>11163018</v>
      </c>
      <c r="S29" s="51">
        <v>11242720</v>
      </c>
      <c r="T29" s="51">
        <v>11320892</v>
      </c>
      <c r="U29" s="51">
        <v>11348937</v>
      </c>
      <c r="V29" s="51">
        <v>11433957</v>
      </c>
    </row>
    <row r="30" spans="1:22" x14ac:dyDescent="0.25">
      <c r="A30" s="44" t="s">
        <v>27</v>
      </c>
      <c r="B30" s="51">
        <v>24597.412698086926</v>
      </c>
      <c r="C30" s="51">
        <v>27555.300577730897</v>
      </c>
      <c r="D30" s="51">
        <v>30143.433961269053</v>
      </c>
      <c r="E30" s="51">
        <v>32334.041109929429</v>
      </c>
      <c r="F30" s="51">
        <v>36055.899299548299</v>
      </c>
      <c r="G30" s="51">
        <v>36526.279848335034</v>
      </c>
      <c r="H30" s="51">
        <v>37153.997448476657</v>
      </c>
      <c r="I30" s="51">
        <v>39603.465279967437</v>
      </c>
      <c r="J30" s="51">
        <v>42149.295871553972</v>
      </c>
      <c r="K30" s="51">
        <v>45118.412073709587</v>
      </c>
      <c r="M30" s="44" t="s">
        <v>27</v>
      </c>
      <c r="N30" s="51">
        <v>6317054</v>
      </c>
      <c r="O30" s="51">
        <v>6362734</v>
      </c>
      <c r="P30" s="51">
        <v>6634254</v>
      </c>
      <c r="Q30" s="51">
        <v>6727148</v>
      </c>
      <c r="R30" s="51">
        <v>6819190</v>
      </c>
      <c r="S30" s="51">
        <v>6910553</v>
      </c>
      <c r="T30" s="51">
        <v>7001161</v>
      </c>
      <c r="U30" s="51">
        <v>7075494</v>
      </c>
      <c r="V30" s="51">
        <v>7164788</v>
      </c>
    </row>
    <row r="31" spans="1:22" x14ac:dyDescent="0.25">
      <c r="A31" s="44" t="s">
        <v>28</v>
      </c>
      <c r="B31" s="51">
        <v>22556.069572055869</v>
      </c>
      <c r="C31" s="51">
        <v>24695.395083331139</v>
      </c>
      <c r="D31" s="51">
        <v>26707.499163498062</v>
      </c>
      <c r="E31" s="51">
        <v>29764.550895710447</v>
      </c>
      <c r="F31" s="51">
        <v>31927.15943471211</v>
      </c>
      <c r="G31" s="51">
        <v>33961.019917003636</v>
      </c>
      <c r="H31" s="51">
        <v>36219.335316709818</v>
      </c>
      <c r="I31" s="51">
        <v>37381.786840020199</v>
      </c>
      <c r="J31" s="51">
        <v>40362.745001885713</v>
      </c>
      <c r="K31" s="51">
        <v>42406.086175270895</v>
      </c>
      <c r="M31" s="44" t="s">
        <v>28</v>
      </c>
      <c r="N31" s="51">
        <v>10733030</v>
      </c>
      <c r="O31" s="51">
        <v>10768025</v>
      </c>
      <c r="P31" s="51">
        <v>11164043</v>
      </c>
      <c r="Q31" s="51">
        <v>11207274</v>
      </c>
      <c r="R31" s="51">
        <v>11247972</v>
      </c>
      <c r="S31" s="51">
        <v>11286500</v>
      </c>
      <c r="T31" s="51">
        <v>11322895</v>
      </c>
      <c r="U31" s="51">
        <v>11329605</v>
      </c>
      <c r="V31" s="51">
        <v>11377239</v>
      </c>
    </row>
    <row r="32" spans="1:22" x14ac:dyDescent="0.25">
      <c r="A32" s="42" t="s">
        <v>29</v>
      </c>
      <c r="B32" s="50">
        <v>25253.184111101989</v>
      </c>
      <c r="C32" s="50">
        <v>28092.347673020216</v>
      </c>
      <c r="D32" s="50">
        <v>30829.53003461134</v>
      </c>
      <c r="E32" s="50">
        <v>32389.570738664956</v>
      </c>
      <c r="F32" s="50">
        <v>35653.482663012546</v>
      </c>
      <c r="G32" s="50">
        <v>37542.900949542418</v>
      </c>
      <c r="H32" s="50">
        <v>40423.517920089289</v>
      </c>
      <c r="I32" s="50">
        <v>41566.940517686533</v>
      </c>
      <c r="J32" s="50">
        <v>43200.04296963747</v>
      </c>
      <c r="K32" s="50">
        <v>44876.244506367613</v>
      </c>
      <c r="M32" s="42" t="s">
        <v>29</v>
      </c>
      <c r="N32" s="50">
        <v>14244192</v>
      </c>
      <c r="O32" s="50">
        <v>14419229</v>
      </c>
      <c r="P32" s="50">
        <v>14993191</v>
      </c>
      <c r="Q32" s="50">
        <v>15219608</v>
      </c>
      <c r="R32" s="50">
        <v>15442232</v>
      </c>
      <c r="S32" s="50">
        <v>15660988</v>
      </c>
      <c r="T32" s="50">
        <v>15875907</v>
      </c>
      <c r="U32" s="50">
        <v>16085885</v>
      </c>
      <c r="V32" s="50">
        <v>16297074</v>
      </c>
    </row>
    <row r="33" spans="1:22" x14ac:dyDescent="0.25">
      <c r="A33" s="44" t="s">
        <v>30</v>
      </c>
      <c r="B33" s="51">
        <v>19299.336595284225</v>
      </c>
      <c r="C33" s="51">
        <v>22253.169653894798</v>
      </c>
      <c r="D33" s="51">
        <v>24801.65931184536</v>
      </c>
      <c r="E33" s="51">
        <v>26747.586456554163</v>
      </c>
      <c r="F33" s="51">
        <v>30137.583929012588</v>
      </c>
      <c r="G33" s="51">
        <v>31337.303072089853</v>
      </c>
      <c r="H33" s="51">
        <v>34257.66655560067</v>
      </c>
      <c r="I33" s="51">
        <v>35529.381104625863</v>
      </c>
      <c r="J33" s="51">
        <v>38925.853857584545</v>
      </c>
      <c r="K33" s="51">
        <v>38482.83021721345</v>
      </c>
      <c r="M33" s="44" t="s">
        <v>30</v>
      </c>
      <c r="N33" s="51">
        <v>2477542</v>
      </c>
      <c r="O33" s="51">
        <v>2500365</v>
      </c>
      <c r="P33" s="51">
        <v>2587269</v>
      </c>
      <c r="Q33" s="51">
        <v>2619657</v>
      </c>
      <c r="R33" s="51">
        <v>2651235</v>
      </c>
      <c r="S33" s="51">
        <v>2682386</v>
      </c>
      <c r="T33" s="51">
        <v>2713147</v>
      </c>
      <c r="U33" s="51">
        <v>2748023</v>
      </c>
      <c r="V33" s="51">
        <v>2778986</v>
      </c>
    </row>
    <row r="34" spans="1:22" x14ac:dyDescent="0.25">
      <c r="A34" s="44" t="s">
        <v>111</v>
      </c>
      <c r="B34" s="51">
        <v>18655.610835803414</v>
      </c>
      <c r="C34" s="51">
        <v>22482.248246124964</v>
      </c>
      <c r="D34" s="51">
        <v>25572.102381252596</v>
      </c>
      <c r="E34" s="51">
        <v>28035.748128872488</v>
      </c>
      <c r="F34" s="51">
        <v>31396.808811836818</v>
      </c>
      <c r="G34" s="51">
        <v>32895.047974490299</v>
      </c>
      <c r="H34" s="51">
        <v>37476.670330864385</v>
      </c>
      <c r="I34" s="51">
        <v>37926.215888093117</v>
      </c>
      <c r="J34" s="51">
        <v>39931.125129637534</v>
      </c>
      <c r="K34" s="51">
        <v>40787.319481310318</v>
      </c>
      <c r="M34" s="44" t="s">
        <v>111</v>
      </c>
      <c r="N34" s="51">
        <v>3075936</v>
      </c>
      <c r="O34" s="51">
        <v>3115336</v>
      </c>
      <c r="P34" s="51">
        <v>3182113</v>
      </c>
      <c r="Q34" s="51">
        <v>3224357</v>
      </c>
      <c r="R34" s="51">
        <v>3265486</v>
      </c>
      <c r="S34" s="51">
        <v>3305531</v>
      </c>
      <c r="T34" s="51">
        <v>3344544</v>
      </c>
      <c r="U34" s="51">
        <v>3441998</v>
      </c>
      <c r="V34" s="51">
        <v>3484466</v>
      </c>
    </row>
    <row r="35" spans="1:22" x14ac:dyDescent="0.25">
      <c r="A35" s="44" t="s">
        <v>32</v>
      </c>
      <c r="B35" s="51">
        <v>17783.029520571796</v>
      </c>
      <c r="C35" s="51">
        <v>19947.769446651429</v>
      </c>
      <c r="D35" s="51">
        <v>22543.934232866628</v>
      </c>
      <c r="E35" s="51">
        <v>23515.54963705398</v>
      </c>
      <c r="F35" s="51">
        <v>25296.597059813459</v>
      </c>
      <c r="G35" s="51">
        <v>26265.440767311702</v>
      </c>
      <c r="H35" s="51">
        <v>27145.092529150279</v>
      </c>
      <c r="I35" s="51">
        <v>28316.087493269501</v>
      </c>
      <c r="J35" s="51">
        <v>28272.962293899309</v>
      </c>
      <c r="K35" s="51">
        <v>29732.397611753924</v>
      </c>
      <c r="M35" s="44" t="s">
        <v>32</v>
      </c>
      <c r="N35" s="51">
        <v>6080716</v>
      </c>
      <c r="O35" s="51">
        <v>6154996</v>
      </c>
      <c r="P35" s="51">
        <v>6434048</v>
      </c>
      <c r="Q35" s="51">
        <v>6523222</v>
      </c>
      <c r="R35" s="51">
        <v>6610681</v>
      </c>
      <c r="S35" s="51">
        <v>6695855</v>
      </c>
      <c r="T35" s="51">
        <v>6778772</v>
      </c>
      <c r="U35" s="51">
        <v>6921161</v>
      </c>
      <c r="V35" s="51">
        <v>7018354</v>
      </c>
    </row>
    <row r="36" spans="1:22" x14ac:dyDescent="0.25">
      <c r="A36" s="48" t="s">
        <v>33</v>
      </c>
      <c r="B36" s="52">
        <v>56252.900098354592</v>
      </c>
      <c r="C36" s="52">
        <v>59221.86681937924</v>
      </c>
      <c r="D36" s="52">
        <v>61959.355776942612</v>
      </c>
      <c r="E36" s="52">
        <v>63054.40700194519</v>
      </c>
      <c r="F36" s="52">
        <v>69216.798695017176</v>
      </c>
      <c r="G36" s="52">
        <v>73970.990705599572</v>
      </c>
      <c r="H36" s="52">
        <v>79114.194203801817</v>
      </c>
      <c r="I36" s="52">
        <v>80515.465768508628</v>
      </c>
      <c r="J36" s="52">
        <v>85661.393655903506</v>
      </c>
      <c r="K36" s="52">
        <v>90742.750387874737</v>
      </c>
      <c r="M36" s="48" t="s">
        <v>33</v>
      </c>
      <c r="N36" s="52">
        <v>2609998</v>
      </c>
      <c r="O36" s="52">
        <v>2648532</v>
      </c>
      <c r="P36" s="52">
        <v>2789761</v>
      </c>
      <c r="Q36" s="52">
        <v>2852372</v>
      </c>
      <c r="R36" s="52">
        <v>2914830</v>
      </c>
      <c r="S36" s="52">
        <v>2977216</v>
      </c>
      <c r="T36" s="52">
        <v>3039444</v>
      </c>
      <c r="U36" s="52">
        <v>2974703</v>
      </c>
      <c r="V36" s="52">
        <v>3015268</v>
      </c>
    </row>
    <row r="37" spans="1:22" x14ac:dyDescent="0.25">
      <c r="A37" s="100" t="s">
        <v>160</v>
      </c>
    </row>
    <row r="38" spans="1:22" x14ac:dyDescent="0.25">
      <c r="A38" s="100" t="s">
        <v>161</v>
      </c>
      <c r="N38" s="21">
        <f>N25/$N$25*100</f>
        <v>100</v>
      </c>
      <c r="O38" s="21">
        <f t="shared" ref="O38:V38" si="0">O25/$N$25*100</f>
        <v>100.87430276666136</v>
      </c>
      <c r="P38" s="21">
        <f t="shared" si="0"/>
        <v>108.24094918178602</v>
      </c>
      <c r="Q38" s="21">
        <f t="shared" si="0"/>
        <v>109.52886267622013</v>
      </c>
      <c r="R38" s="21">
        <f t="shared" si="0"/>
        <v>110.79363020872243</v>
      </c>
      <c r="S38" s="21">
        <f t="shared" si="0"/>
        <v>112.0280627168172</v>
      </c>
      <c r="T38" s="21">
        <f t="shared" si="0"/>
        <v>113.2307223880092</v>
      </c>
      <c r="U38" s="21">
        <f t="shared" si="0"/>
        <v>111.99115886277488</v>
      </c>
      <c r="V38" s="21">
        <f t="shared" si="0"/>
        <v>113.2953957578893</v>
      </c>
    </row>
  </sheetData>
  <conditionalFormatting sqref="A4">
    <cfRule type="expression" dxfId="58" priority="42">
      <formula>MOD(ROW(),2)=1</formula>
    </cfRule>
  </conditionalFormatting>
  <conditionalFormatting sqref="B4:J4">
    <cfRule type="expression" dxfId="57" priority="41">
      <formula>MOD(ROW(),2)=1</formula>
    </cfRule>
  </conditionalFormatting>
  <conditionalFormatting sqref="A5:A12">
    <cfRule type="expression" dxfId="56" priority="40">
      <formula>MOD(ROW(),2)=1</formula>
    </cfRule>
  </conditionalFormatting>
  <conditionalFormatting sqref="B5:J12">
    <cfRule type="expression" dxfId="55" priority="39">
      <formula>MOD(ROW(),2)=1</formula>
    </cfRule>
  </conditionalFormatting>
  <conditionalFormatting sqref="A13:A22">
    <cfRule type="expression" dxfId="54" priority="38">
      <formula>MOD(ROW(),2)=1</formula>
    </cfRule>
  </conditionalFormatting>
  <conditionalFormatting sqref="B13:J22">
    <cfRule type="expression" dxfId="53" priority="37">
      <formula>MOD(ROW(),2)=1</formula>
    </cfRule>
  </conditionalFormatting>
  <conditionalFormatting sqref="A23:A27">
    <cfRule type="expression" dxfId="52" priority="36">
      <formula>MOD(ROW(),2)=1</formula>
    </cfRule>
  </conditionalFormatting>
  <conditionalFormatting sqref="B23:J27">
    <cfRule type="expression" dxfId="51" priority="35">
      <formula>MOD(ROW(),2)=1</formula>
    </cfRule>
  </conditionalFormatting>
  <conditionalFormatting sqref="A28:A31">
    <cfRule type="expression" dxfId="50" priority="34">
      <formula>MOD(ROW(),2)=1</formula>
    </cfRule>
  </conditionalFormatting>
  <conditionalFormatting sqref="B28:J31">
    <cfRule type="expression" dxfId="49" priority="33">
      <formula>MOD(ROW(),2)=1</formula>
    </cfRule>
  </conditionalFormatting>
  <conditionalFormatting sqref="A32:A36">
    <cfRule type="expression" dxfId="48" priority="32">
      <formula>MOD(ROW(),2)=1</formula>
    </cfRule>
  </conditionalFormatting>
  <conditionalFormatting sqref="B32:J36">
    <cfRule type="expression" dxfId="47" priority="31">
      <formula>MOD(ROW(),2)=1</formula>
    </cfRule>
  </conditionalFormatting>
  <conditionalFormatting sqref="K4">
    <cfRule type="expression" dxfId="46" priority="30">
      <formula>MOD(ROW(),2)=1</formula>
    </cfRule>
  </conditionalFormatting>
  <conditionalFormatting sqref="K5:K12">
    <cfRule type="expression" dxfId="45" priority="29">
      <formula>MOD(ROW(),2)=1</formula>
    </cfRule>
  </conditionalFormatting>
  <conditionalFormatting sqref="K13:K22">
    <cfRule type="expression" dxfId="44" priority="28">
      <formula>MOD(ROW(),2)=1</formula>
    </cfRule>
  </conditionalFormatting>
  <conditionalFormatting sqref="K23:K27">
    <cfRule type="expression" dxfId="43" priority="27">
      <formula>MOD(ROW(),2)=1</formula>
    </cfRule>
  </conditionalFormatting>
  <conditionalFormatting sqref="K28:K31">
    <cfRule type="expression" dxfId="42" priority="26">
      <formula>MOD(ROW(),2)=1</formula>
    </cfRule>
  </conditionalFormatting>
  <conditionalFormatting sqref="K32:K36">
    <cfRule type="expression" dxfId="41" priority="25">
      <formula>MOD(ROW(),2)=1</formula>
    </cfRule>
  </conditionalFormatting>
  <conditionalFormatting sqref="M4">
    <cfRule type="expression" dxfId="40" priority="24">
      <formula>MOD(ROW(),2)=1</formula>
    </cfRule>
  </conditionalFormatting>
  <conditionalFormatting sqref="M5:M12">
    <cfRule type="expression" dxfId="39" priority="23">
      <formula>MOD(ROW(),2)=1</formula>
    </cfRule>
  </conditionalFormatting>
  <conditionalFormatting sqref="M13:M22">
    <cfRule type="expression" dxfId="38" priority="22">
      <formula>MOD(ROW(),2)=1</formula>
    </cfRule>
  </conditionalFormatting>
  <conditionalFormatting sqref="M23:M27">
    <cfRule type="expression" dxfId="37" priority="21">
      <formula>MOD(ROW(),2)=1</formula>
    </cfRule>
  </conditionalFormatting>
  <conditionalFormatting sqref="M28:M31">
    <cfRule type="expression" dxfId="36" priority="20">
      <formula>MOD(ROW(),2)=1</formula>
    </cfRule>
  </conditionalFormatting>
  <conditionalFormatting sqref="M32:M36">
    <cfRule type="expression" dxfId="35" priority="19">
      <formula>MOD(ROW(),2)=1</formula>
    </cfRule>
  </conditionalFormatting>
  <conditionalFormatting sqref="N4:V4">
    <cfRule type="expression" dxfId="34" priority="6">
      <formula>MOD(ROW(),2)=1</formula>
    </cfRule>
  </conditionalFormatting>
  <conditionalFormatting sqref="N5:V12">
    <cfRule type="expression" dxfId="33" priority="5">
      <formula>MOD(ROW(),2)=1</formula>
    </cfRule>
  </conditionalFormatting>
  <conditionalFormatting sqref="N13:V22">
    <cfRule type="expression" dxfId="32" priority="4">
      <formula>MOD(ROW(),2)=1</formula>
    </cfRule>
  </conditionalFormatting>
  <conditionalFormatting sqref="N23:V27">
    <cfRule type="expression" dxfId="31" priority="3">
      <formula>MOD(ROW(),2)=1</formula>
    </cfRule>
  </conditionalFormatting>
  <conditionalFormatting sqref="N28:V31">
    <cfRule type="expression" dxfId="30" priority="2">
      <formula>MOD(ROW(),2)=1</formula>
    </cfRule>
  </conditionalFormatting>
  <conditionalFormatting sqref="N32:V36">
    <cfRule type="expression" dxfId="29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1135-71DA-460B-8D22-2853DDDC7E6D}">
  <dimension ref="A1:K24"/>
  <sheetViews>
    <sheetView showGridLines="0" workbookViewId="0"/>
  </sheetViews>
  <sheetFormatPr defaultRowHeight="15" x14ac:dyDescent="0.25"/>
  <cols>
    <col min="1" max="1" width="82.7109375" bestFit="1" customWidth="1"/>
  </cols>
  <sheetData>
    <row r="1" spans="1:11" ht="17.25" x14ac:dyDescent="0.3">
      <c r="A1" s="29" t="s">
        <v>148</v>
      </c>
    </row>
    <row r="3" spans="1:11" x14ac:dyDescent="0.25">
      <c r="A3" s="26" t="s">
        <v>110</v>
      </c>
      <c r="B3" s="23">
        <v>2010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</row>
    <row r="4" spans="1:11" x14ac:dyDescent="0.25">
      <c r="A4" s="85" t="s">
        <v>36</v>
      </c>
      <c r="B4" s="86">
        <v>100</v>
      </c>
      <c r="C4" s="86">
        <v>108.08344185201707</v>
      </c>
      <c r="D4" s="86">
        <v>107.64238130937349</v>
      </c>
      <c r="E4" s="86">
        <v>107.6888519200963</v>
      </c>
      <c r="F4" s="86">
        <v>111.87503544327288</v>
      </c>
      <c r="G4" s="86">
        <v>109.8498407512952</v>
      </c>
      <c r="H4" s="86">
        <v>104.66676628893872</v>
      </c>
      <c r="I4" s="86">
        <v>105.06735623795508</v>
      </c>
      <c r="J4" s="86">
        <v>108.16493431241589</v>
      </c>
      <c r="K4" s="86">
        <v>103.57879940763411</v>
      </c>
    </row>
    <row r="5" spans="1:11" x14ac:dyDescent="0.25">
      <c r="A5" s="87" t="s">
        <v>37</v>
      </c>
      <c r="B5" s="88">
        <v>100</v>
      </c>
      <c r="C5" s="88">
        <v>104.06103828090944</v>
      </c>
      <c r="D5" s="88">
        <v>110.62159277942354</v>
      </c>
      <c r="E5" s="88">
        <v>103.66164135003579</v>
      </c>
      <c r="F5" s="88">
        <v>113.46520624119749</v>
      </c>
      <c r="G5" s="88">
        <v>96.728269232814782</v>
      </c>
      <c r="H5" s="88">
        <v>88.158717961293689</v>
      </c>
      <c r="I5" s="88">
        <v>102.03439315720523</v>
      </c>
      <c r="J5" s="88">
        <v>139.23432291783402</v>
      </c>
      <c r="K5" s="88">
        <v>133.04253065042127</v>
      </c>
    </row>
    <row r="6" spans="1:11" x14ac:dyDescent="0.25">
      <c r="A6" s="89" t="s">
        <v>38</v>
      </c>
      <c r="B6" s="88">
        <v>100</v>
      </c>
      <c r="C6" s="88">
        <v>99.51165324383247</v>
      </c>
      <c r="D6" s="88">
        <v>106.94038011858522</v>
      </c>
      <c r="E6" s="88">
        <v>111.69049041556413</v>
      </c>
      <c r="F6" s="88">
        <v>125.09275238771178</v>
      </c>
      <c r="G6" s="88">
        <v>121.75164509447522</v>
      </c>
      <c r="H6" s="88">
        <v>108.59844499039524</v>
      </c>
      <c r="I6" s="88">
        <v>115.09680817188428</v>
      </c>
      <c r="J6" s="88">
        <v>122.27210511985749</v>
      </c>
      <c r="K6" s="88">
        <v>122.76106772714073</v>
      </c>
    </row>
    <row r="7" spans="1:11" x14ac:dyDescent="0.25">
      <c r="A7" s="87" t="s">
        <v>39</v>
      </c>
      <c r="B7" s="88">
        <v>100</v>
      </c>
      <c r="C7" s="88">
        <v>117.54544941408349</v>
      </c>
      <c r="D7" s="88">
        <v>112.83268972182741</v>
      </c>
      <c r="E7" s="88">
        <v>142.8010832132596</v>
      </c>
      <c r="F7" s="88">
        <v>175.18885166575905</v>
      </c>
      <c r="G7" s="88">
        <v>171.44985094654547</v>
      </c>
      <c r="H7" s="88">
        <v>174.22797472887652</v>
      </c>
      <c r="I7" s="88">
        <v>160.03071782893744</v>
      </c>
      <c r="J7" s="88">
        <v>162.23921512895797</v>
      </c>
      <c r="K7" s="88">
        <v>158.52286831787052</v>
      </c>
    </row>
    <row r="8" spans="1:11" x14ac:dyDescent="0.25">
      <c r="A8" s="89" t="s">
        <v>40</v>
      </c>
      <c r="B8" s="88">
        <v>100</v>
      </c>
      <c r="C8" s="88">
        <v>125.65202744325612</v>
      </c>
      <c r="D8" s="88">
        <v>119.96365053453709</v>
      </c>
      <c r="E8" s="88">
        <v>117.56384051662197</v>
      </c>
      <c r="F8" s="88">
        <v>136.49152653233594</v>
      </c>
      <c r="G8" s="88">
        <v>143.70324681393743</v>
      </c>
      <c r="H8" s="88">
        <v>134.76680176371141</v>
      </c>
      <c r="I8" s="88">
        <v>130.50250110857678</v>
      </c>
      <c r="J8" s="88">
        <v>113.89780727076094</v>
      </c>
      <c r="K8" s="88">
        <v>80.129425776130887</v>
      </c>
    </row>
    <row r="9" spans="1:11" x14ac:dyDescent="0.25">
      <c r="A9" s="87" t="s">
        <v>41</v>
      </c>
      <c r="B9" s="88">
        <v>100</v>
      </c>
      <c r="C9" s="88">
        <v>96.1454997241146</v>
      </c>
      <c r="D9" s="88">
        <v>83.667753107203779</v>
      </c>
      <c r="E9" s="88">
        <v>81.576245798965061</v>
      </c>
      <c r="F9" s="88">
        <v>78.883009596850115</v>
      </c>
      <c r="G9" s="88">
        <v>82.123442144309536</v>
      </c>
      <c r="H9" s="88">
        <v>80.396672232373305</v>
      </c>
      <c r="I9" s="88">
        <v>83.167986420180128</v>
      </c>
      <c r="J9" s="88">
        <v>79.569645629856439</v>
      </c>
      <c r="K9" s="88">
        <v>72.544639867929959</v>
      </c>
    </row>
    <row r="10" spans="1:11" x14ac:dyDescent="0.25">
      <c r="A10" s="89" t="s">
        <v>42</v>
      </c>
      <c r="B10" s="88">
        <v>100</v>
      </c>
      <c r="C10" s="88">
        <v>106.53446465222338</v>
      </c>
      <c r="D10" s="88">
        <v>106.67161956588897</v>
      </c>
      <c r="E10" s="88">
        <v>109.75772348626404</v>
      </c>
      <c r="F10" s="88">
        <v>111.15981774746734</v>
      </c>
      <c r="G10" s="88">
        <v>110.63195744724679</v>
      </c>
      <c r="H10" s="88">
        <v>109.19264872854646</v>
      </c>
      <c r="I10" s="88">
        <v>106.48449939660873</v>
      </c>
      <c r="J10" s="88">
        <v>113.75530848959325</v>
      </c>
      <c r="K10" s="88">
        <v>114.24318145584631</v>
      </c>
    </row>
    <row r="11" spans="1:11" x14ac:dyDescent="0.25">
      <c r="A11" s="87" t="s">
        <v>43</v>
      </c>
      <c r="B11" s="88">
        <v>100</v>
      </c>
      <c r="C11" s="88">
        <v>104.53757260173305</v>
      </c>
      <c r="D11" s="88">
        <v>107.08472903795266</v>
      </c>
      <c r="E11" s="88">
        <v>106.54123172298839</v>
      </c>
      <c r="F11" s="88">
        <v>102.5365375564715</v>
      </c>
      <c r="G11" s="88">
        <v>92.456361853276903</v>
      </c>
      <c r="H11" s="88">
        <v>83.52295851520941</v>
      </c>
      <c r="I11" s="88">
        <v>79.118735031925056</v>
      </c>
      <c r="J11" s="88">
        <v>78.071239818232826</v>
      </c>
      <c r="K11" s="88">
        <v>83.236332320590492</v>
      </c>
    </row>
    <row r="12" spans="1:11" x14ac:dyDescent="0.25">
      <c r="A12" s="89" t="s">
        <v>44</v>
      </c>
      <c r="B12" s="88">
        <v>100</v>
      </c>
      <c r="C12" s="88">
        <v>109.37739632867064</v>
      </c>
      <c r="D12" s="88">
        <v>109.23990442617684</v>
      </c>
      <c r="E12" s="88">
        <v>105.70964218707933</v>
      </c>
      <c r="F12" s="88">
        <v>103.35137052451333</v>
      </c>
      <c r="G12" s="88">
        <v>91.173584907253627</v>
      </c>
      <c r="H12" s="88">
        <v>82.012566411973921</v>
      </c>
      <c r="I12" s="88">
        <v>78.901257232408597</v>
      </c>
      <c r="J12" s="88">
        <v>84.887984676462182</v>
      </c>
      <c r="K12" s="88">
        <v>86.713839842658686</v>
      </c>
    </row>
    <row r="13" spans="1:11" x14ac:dyDescent="0.25">
      <c r="A13" s="87" t="s">
        <v>45</v>
      </c>
      <c r="B13" s="88">
        <v>100</v>
      </c>
      <c r="C13" s="88">
        <v>110.08695324359023</v>
      </c>
      <c r="D13" s="88">
        <v>106.92413577042416</v>
      </c>
      <c r="E13" s="88">
        <v>110.94505196968109</v>
      </c>
      <c r="F13" s="88">
        <v>111.61177760352787</v>
      </c>
      <c r="G13" s="88">
        <v>104.9955544073067</v>
      </c>
      <c r="H13" s="88">
        <v>95.509588881161207</v>
      </c>
      <c r="I13" s="88">
        <v>96.808494991836341</v>
      </c>
      <c r="J13" s="88">
        <v>103.71239650245451</v>
      </c>
      <c r="K13" s="88">
        <v>99.758814632250207</v>
      </c>
    </row>
    <row r="14" spans="1:11" x14ac:dyDescent="0.25">
      <c r="A14" s="89" t="s">
        <v>46</v>
      </c>
      <c r="B14" s="88">
        <v>100</v>
      </c>
      <c r="C14" s="88">
        <v>103.65749538733537</v>
      </c>
      <c r="D14" s="88">
        <v>108.3732298051594</v>
      </c>
      <c r="E14" s="88">
        <v>106.37498450985532</v>
      </c>
      <c r="F14" s="88">
        <v>107.179937203476</v>
      </c>
      <c r="G14" s="88">
        <v>98.339888722333285</v>
      </c>
      <c r="H14" s="88">
        <v>93.29211784554056</v>
      </c>
      <c r="I14" s="88">
        <v>95.049697143265348</v>
      </c>
      <c r="J14" s="88">
        <v>99.971553235746185</v>
      </c>
      <c r="K14" s="88">
        <v>106.52136440108272</v>
      </c>
    </row>
    <row r="15" spans="1:11" x14ac:dyDescent="0.25">
      <c r="A15" s="87" t="s">
        <v>47</v>
      </c>
      <c r="B15" s="88">
        <v>100</v>
      </c>
      <c r="C15" s="88">
        <v>104.48172300284848</v>
      </c>
      <c r="D15" s="88">
        <v>118.03255716740503</v>
      </c>
      <c r="E15" s="88">
        <v>122.68111120176088</v>
      </c>
      <c r="F15" s="88">
        <v>123.42086434299632</v>
      </c>
      <c r="G15" s="88">
        <v>120.06055758505696</v>
      </c>
      <c r="H15" s="88">
        <v>113.80137409291196</v>
      </c>
      <c r="I15" s="88">
        <v>124.53366678897024</v>
      </c>
      <c r="J15" s="88">
        <v>120.8593638407152</v>
      </c>
      <c r="K15" s="88">
        <v>118.7487932865001</v>
      </c>
    </row>
    <row r="16" spans="1:11" x14ac:dyDescent="0.25">
      <c r="A16" s="89" t="s">
        <v>48</v>
      </c>
      <c r="B16" s="88">
        <v>100</v>
      </c>
      <c r="C16" s="88">
        <v>103.70113998321968</v>
      </c>
      <c r="D16" s="88">
        <v>112.05294849187193</v>
      </c>
      <c r="E16" s="88">
        <v>116.82895281372028</v>
      </c>
      <c r="F16" s="88">
        <v>119.35891025689446</v>
      </c>
      <c r="G16" s="88">
        <v>116.72438884957661</v>
      </c>
      <c r="H16" s="88">
        <v>116.61361189527504</v>
      </c>
      <c r="I16" s="88">
        <v>116.65468555524252</v>
      </c>
      <c r="J16" s="88">
        <v>122.10750964466716</v>
      </c>
      <c r="K16" s="88">
        <v>126.55843383346337</v>
      </c>
    </row>
    <row r="17" spans="1:11" x14ac:dyDescent="0.25">
      <c r="A17" s="87" t="s">
        <v>49</v>
      </c>
      <c r="B17" s="88">
        <v>100</v>
      </c>
      <c r="C17" s="88">
        <v>101.40770049787928</v>
      </c>
      <c r="D17" s="88">
        <v>107.81376245191308</v>
      </c>
      <c r="E17" s="88">
        <v>118.74211411262132</v>
      </c>
      <c r="F17" s="88">
        <v>117.51822607336514</v>
      </c>
      <c r="G17" s="88">
        <v>118.84624461561882</v>
      </c>
      <c r="H17" s="88">
        <v>116.17600205857008</v>
      </c>
      <c r="I17" s="88">
        <v>117.18486364659621</v>
      </c>
      <c r="J17" s="88">
        <v>122.48107176406957</v>
      </c>
      <c r="K17" s="88">
        <v>126.14071893555104</v>
      </c>
    </row>
    <row r="18" spans="1:11" x14ac:dyDescent="0.25">
      <c r="A18" s="89" t="s">
        <v>50</v>
      </c>
      <c r="B18" s="88">
        <v>100</v>
      </c>
      <c r="C18" s="88">
        <v>109.54164481826724</v>
      </c>
      <c r="D18" s="88">
        <v>118.69245669066693</v>
      </c>
      <c r="E18" s="88">
        <v>121.38867600513043</v>
      </c>
      <c r="F18" s="88">
        <v>119.98147458661535</v>
      </c>
      <c r="G18" s="88">
        <v>112.22842741373246</v>
      </c>
      <c r="H18" s="88">
        <v>104.64020243838164</v>
      </c>
      <c r="I18" s="88">
        <v>104.5844111595943</v>
      </c>
      <c r="J18" s="88">
        <v>107.87801002138116</v>
      </c>
      <c r="K18" s="88">
        <v>112.32384100559811</v>
      </c>
    </row>
    <row r="19" spans="1:11" x14ac:dyDescent="0.25">
      <c r="A19" s="87" t="s">
        <v>51</v>
      </c>
      <c r="B19" s="88">
        <v>100</v>
      </c>
      <c r="C19" s="88">
        <v>102.8192268525256</v>
      </c>
      <c r="D19" s="88">
        <v>104.96804346049588</v>
      </c>
      <c r="E19" s="88">
        <v>107.82766608935268</v>
      </c>
      <c r="F19" s="88">
        <v>108.48320254174321</v>
      </c>
      <c r="G19" s="88">
        <v>108.87730630078052</v>
      </c>
      <c r="H19" s="88">
        <v>110.02518668667477</v>
      </c>
      <c r="I19" s="88">
        <v>109.23919207028814</v>
      </c>
      <c r="J19" s="88">
        <v>109.15101736923995</v>
      </c>
      <c r="K19" s="88">
        <v>109.56371440521315</v>
      </c>
    </row>
    <row r="20" spans="1:11" x14ac:dyDescent="0.25">
      <c r="A20" s="89" t="s">
        <v>52</v>
      </c>
      <c r="B20" s="88">
        <v>100</v>
      </c>
      <c r="C20" s="88">
        <v>104.59805307459679</v>
      </c>
      <c r="D20" s="88">
        <v>108.44536956775417</v>
      </c>
      <c r="E20" s="88">
        <v>108.12082629408708</v>
      </c>
      <c r="F20" s="88">
        <v>116.59440409221099</v>
      </c>
      <c r="G20" s="88">
        <v>118.44489760309776</v>
      </c>
      <c r="H20" s="88">
        <v>121.45622671925678</v>
      </c>
      <c r="I20" s="88">
        <v>119.86522427624521</v>
      </c>
      <c r="J20" s="88">
        <v>123.00115055818942</v>
      </c>
      <c r="K20" s="88">
        <v>122.6948448404918</v>
      </c>
    </row>
    <row r="21" spans="1:11" x14ac:dyDescent="0.25">
      <c r="A21" s="87" t="s">
        <v>53</v>
      </c>
      <c r="B21" s="88">
        <v>100</v>
      </c>
      <c r="C21" s="88">
        <v>100.99783554509303</v>
      </c>
      <c r="D21" s="88">
        <v>105.8672394565253</v>
      </c>
      <c r="E21" s="88">
        <v>101.18911929538513</v>
      </c>
      <c r="F21" s="88">
        <v>103.72852364077197</v>
      </c>
      <c r="G21" s="88">
        <v>96.459629984581852</v>
      </c>
      <c r="H21" s="88">
        <v>87.309671671927291</v>
      </c>
      <c r="I21" s="88">
        <v>89.179362244890143</v>
      </c>
      <c r="J21" s="88">
        <v>91.654356488043149</v>
      </c>
      <c r="K21" s="88">
        <v>93.799030937228025</v>
      </c>
    </row>
    <row r="22" spans="1:11" x14ac:dyDescent="0.25">
      <c r="A22" s="83" t="s">
        <v>54</v>
      </c>
      <c r="B22" s="82">
        <v>100</v>
      </c>
      <c r="C22" s="82">
        <v>102.25231541891992</v>
      </c>
      <c r="D22" s="82">
        <v>112.97763072164027</v>
      </c>
      <c r="E22" s="82">
        <v>91.478030338583821</v>
      </c>
      <c r="F22" s="82">
        <v>104.96727979755819</v>
      </c>
      <c r="G22" s="82">
        <v>102.2582903412587</v>
      </c>
      <c r="H22" s="82">
        <v>99.116871370920919</v>
      </c>
      <c r="I22" s="82">
        <v>112.94590044756214</v>
      </c>
      <c r="J22" s="82">
        <v>115.86507870085197</v>
      </c>
      <c r="K22" s="82">
        <v>124.5943242620815</v>
      </c>
    </row>
    <row r="23" spans="1:11" x14ac:dyDescent="0.25">
      <c r="A23" s="100" t="s">
        <v>160</v>
      </c>
    </row>
    <row r="24" spans="1:11" x14ac:dyDescent="0.25">
      <c r="A24" s="100" t="s">
        <v>161</v>
      </c>
    </row>
  </sheetData>
  <conditionalFormatting sqref="K5 K7 K9 K11 K13 K15 K17 K19 K21">
    <cfRule type="expression" dxfId="28" priority="1">
      <formula>MOD(ROW(),2)=1</formula>
    </cfRule>
  </conditionalFormatting>
  <conditionalFormatting sqref="A5 A7 A9 A11 A13 A15 A17 A19 A21">
    <cfRule type="expression" dxfId="27" priority="6">
      <formula>MOD(ROW(),2)=1</formula>
    </cfRule>
  </conditionalFormatting>
  <conditionalFormatting sqref="B4:J4 B6:J6 B8:J8 B10:J10 B12:J12 B14:J14 B16:J16 B18:J18 B20:J20 B22:J22">
    <cfRule type="expression" dxfId="26" priority="4">
      <formula>MOD(ROW(),2)=1</formula>
    </cfRule>
  </conditionalFormatting>
  <conditionalFormatting sqref="A4 A6 A8 A10 A12 A14 A16 A18 A20 A22">
    <cfRule type="expression" dxfId="25" priority="5">
      <formula>MOD(ROW(),2)=1</formula>
    </cfRule>
  </conditionalFormatting>
  <conditionalFormatting sqref="B5:J5 B7:J7 B9:J9 B11:J11 B13:J13 B15:J15 B17:J17 B19:J19 B21:J21">
    <cfRule type="expression" dxfId="24" priority="3">
      <formula>MOD(ROW(),2)=1</formula>
    </cfRule>
  </conditionalFormatting>
  <conditionalFormatting sqref="K4 K6 K8 K10 K12 K14 K16 K18 K20 K22">
    <cfRule type="expression" dxfId="23" priority="2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SUMÁRIO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G1</vt:lpstr>
      <vt:lpstr>G2</vt:lpstr>
      <vt:lpstr>T1</vt:lpstr>
      <vt:lpstr>T2</vt:lpstr>
      <vt:lpstr>T3</vt:lpstr>
      <vt:lpstr>G3</vt:lpstr>
      <vt:lpstr>G4</vt:lpstr>
      <vt:lpstr>G5</vt:lpstr>
      <vt:lpstr>G6</vt:lpstr>
      <vt:lpstr>G7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do Carmo Santos</dc:creator>
  <cp:lastModifiedBy>Adriano do Carmo Santos</cp:lastModifiedBy>
  <dcterms:created xsi:type="dcterms:W3CDTF">2021-10-22T14:04:10Z</dcterms:created>
  <dcterms:modified xsi:type="dcterms:W3CDTF">2021-11-11T13:26:21Z</dcterms:modified>
</cp:coreProperties>
</file>