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udos Econômicos\5_Contabilidade Social\Projetos\1_PIB Estadual\BASE 2010\2021\1.18-Divulgação\"/>
    </mc:Choice>
  </mc:AlternateContent>
  <xr:revisionPtr revIDLastSave="0" documentId="13_ncr:1_{8374F4CD-D8EC-4704-8248-74B6CFB3E35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umário" sheetId="1" r:id="rId1"/>
    <sheet name="ES01" sheetId="21" state="hidden" r:id="rId2"/>
    <sheet name="ES02" sheetId="22" state="hidden" r:id="rId3"/>
    <sheet name="Tabela21.1" sheetId="2" r:id="rId4"/>
    <sheet name="Tabela21.2" sheetId="3" r:id="rId5"/>
    <sheet name="Tabela21.3" sheetId="4" r:id="rId6"/>
    <sheet name="Tabela21.4" sheetId="5" r:id="rId7"/>
    <sheet name="Tabela21.5" sheetId="6" r:id="rId8"/>
    <sheet name="Tabela21.6" sheetId="7" r:id="rId9"/>
    <sheet name="Tabela21.7" sheetId="8" r:id="rId10"/>
    <sheet name="Tabela21.8" sheetId="9" r:id="rId11"/>
    <sheet name="Tabela21.9" sheetId="10" r:id="rId12"/>
    <sheet name="Tabela21.10" sheetId="11" r:id="rId13"/>
    <sheet name="Tabela21.11" sheetId="12" r:id="rId14"/>
    <sheet name="Tabela21.12" sheetId="13" r:id="rId15"/>
    <sheet name="Tabela21.13" sheetId="14" r:id="rId16"/>
    <sheet name="Tabela21.14" sheetId="15" r:id="rId17"/>
    <sheet name="Tabela21.15" sheetId="16" r:id="rId18"/>
    <sheet name="Tabela21.16" sheetId="17" r:id="rId19"/>
    <sheet name="Tabela21.17" sheetId="18" r:id="rId20"/>
    <sheet name="Tabela21.18" sheetId="19" r:id="rId21"/>
    <sheet name="Tabela21.19" sheetId="20" r:id="rId22"/>
  </sheets>
  <calcPr calcId="181029"/>
</workbook>
</file>

<file path=xl/calcChain.xml><?xml version="1.0" encoding="utf-8"?>
<calcChain xmlns="http://schemas.openxmlformats.org/spreadsheetml/2006/main">
  <c r="W37" i="22" l="1"/>
  <c r="V37" i="22"/>
  <c r="U37" i="22"/>
  <c r="T37" i="22"/>
  <c r="S37" i="22"/>
  <c r="R37" i="22"/>
  <c r="Q37" i="22"/>
  <c r="P37" i="22"/>
  <c r="O37" i="22"/>
  <c r="N37" i="22"/>
  <c r="M37" i="22"/>
  <c r="K37" i="22"/>
  <c r="J37" i="22"/>
  <c r="I37" i="22"/>
  <c r="H37" i="22"/>
  <c r="F37" i="22"/>
  <c r="E37" i="22"/>
  <c r="D37" i="22"/>
  <c r="B37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M20" i="22"/>
  <c r="K20" i="22"/>
  <c r="J20" i="22"/>
  <c r="I20" i="22"/>
  <c r="H20" i="22"/>
  <c r="F20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W3" i="22"/>
  <c r="V3" i="22"/>
  <c r="U3" i="22"/>
  <c r="U20" i="22" s="1"/>
  <c r="T3" i="22"/>
  <c r="S3" i="22"/>
  <c r="R3" i="22"/>
  <c r="Q3" i="22"/>
  <c r="P3" i="22"/>
  <c r="O3" i="22"/>
  <c r="N3" i="22"/>
  <c r="M3" i="22"/>
  <c r="K3" i="22"/>
  <c r="J3" i="22"/>
  <c r="I3" i="22"/>
  <c r="H3" i="22"/>
  <c r="F3" i="22"/>
  <c r="E3" i="22"/>
  <c r="E20" i="22" s="1"/>
  <c r="D3" i="22"/>
  <c r="B3" i="22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D20" i="21"/>
  <c r="E20" i="21"/>
  <c r="F20" i="21"/>
  <c r="H20" i="21"/>
  <c r="I20" i="21"/>
  <c r="J20" i="21"/>
  <c r="K20" i="21"/>
  <c r="M20" i="21"/>
  <c r="N20" i="21"/>
  <c r="O20" i="21"/>
  <c r="P20" i="21"/>
  <c r="Q20" i="21"/>
  <c r="R20" i="21"/>
  <c r="S20" i="21"/>
  <c r="T20" i="21"/>
  <c r="U20" i="21"/>
  <c r="V20" i="21"/>
  <c r="W20" i="21"/>
  <c r="B20" i="21"/>
  <c r="B19" i="21"/>
  <c r="W3" i="21"/>
  <c r="V3" i="21"/>
  <c r="U3" i="21"/>
  <c r="T3" i="21"/>
  <c r="S3" i="21"/>
  <c r="R3" i="21"/>
  <c r="Q3" i="21"/>
  <c r="P3" i="21"/>
  <c r="O3" i="21"/>
  <c r="N3" i="21"/>
  <c r="M3" i="21"/>
  <c r="K3" i="21"/>
  <c r="J3" i="21"/>
  <c r="I3" i="21"/>
  <c r="H3" i="21"/>
  <c r="F3" i="21"/>
  <c r="E3" i="21"/>
  <c r="D3" i="21"/>
  <c r="B3" i="21"/>
  <c r="U15" i="22"/>
  <c r="N15" i="21"/>
  <c r="W14" i="22"/>
  <c r="S12" i="22"/>
  <c r="T11" i="21"/>
  <c r="J13" i="21"/>
  <c r="R7" i="21"/>
  <c r="F7" i="21"/>
  <c r="E9" i="21"/>
  <c r="P4" i="21"/>
  <c r="P5" i="21"/>
  <c r="E7" i="21"/>
  <c r="R11" i="21"/>
  <c r="B15" i="21"/>
  <c r="O11" i="21"/>
  <c r="K4" i="21"/>
  <c r="U11" i="21"/>
  <c r="M4" i="21"/>
  <c r="Q8" i="21"/>
  <c r="P11" i="21"/>
  <c r="M10" i="22"/>
  <c r="J15" i="21"/>
  <c r="Q10" i="21"/>
  <c r="K7" i="22"/>
  <c r="U12" i="22"/>
  <c r="M15" i="22"/>
  <c r="Q8" i="22"/>
  <c r="W14" i="21"/>
  <c r="W5" i="21"/>
  <c r="S6" i="22"/>
  <c r="D6" i="22"/>
  <c r="W12" i="21"/>
  <c r="I12" i="22"/>
  <c r="J6" i="21"/>
  <c r="Q13" i="21"/>
  <c r="B8" i="21"/>
  <c r="R12" i="22"/>
  <c r="F4" i="21"/>
  <c r="M5" i="21"/>
  <c r="S6" i="21"/>
  <c r="F5" i="21"/>
  <c r="W4" i="22"/>
  <c r="N12" i="22"/>
  <c r="R10" i="21"/>
  <c r="J4" i="21"/>
  <c r="V6" i="22"/>
  <c r="U7" i="21"/>
  <c r="R10" i="22"/>
  <c r="R7" i="22"/>
  <c r="O15" i="22"/>
  <c r="H12" i="21"/>
  <c r="E13" i="22"/>
  <c r="B11" i="21"/>
  <c r="O8" i="22"/>
  <c r="R6" i="22"/>
  <c r="S9" i="22"/>
  <c r="S10" i="22"/>
  <c r="D6" i="21"/>
  <c r="K4" i="22"/>
  <c r="V13" i="22"/>
  <c r="E9" i="22"/>
  <c r="O14" i="22"/>
  <c r="I6" i="22"/>
  <c r="H13" i="21"/>
  <c r="D5" i="22"/>
  <c r="T13" i="21"/>
  <c r="K14" i="22"/>
  <c r="P15" i="22"/>
  <c r="I7" i="21"/>
  <c r="U12" i="21"/>
  <c r="I15" i="21"/>
  <c r="N13" i="22"/>
  <c r="U5" i="21"/>
  <c r="D11" i="22"/>
  <c r="B7" i="21"/>
  <c r="S4" i="22"/>
  <c r="S12" i="21"/>
  <c r="R15" i="21"/>
  <c r="S8" i="22"/>
  <c r="V4" i="22"/>
  <c r="N9" i="21"/>
  <c r="R9" i="22"/>
  <c r="K9" i="21"/>
  <c r="S5" i="21"/>
  <c r="S4" i="21"/>
  <c r="T4" i="21"/>
  <c r="M9" i="22"/>
  <c r="I14" i="22"/>
  <c r="B14" i="22"/>
  <c r="S11" i="22"/>
  <c r="F13" i="21"/>
  <c r="D9" i="21"/>
  <c r="N7" i="21"/>
  <c r="Q11" i="22"/>
  <c r="F12" i="22"/>
  <c r="E14" i="21"/>
  <c r="F7" i="22"/>
  <c r="S15" i="21"/>
  <c r="U6" i="21"/>
  <c r="Q9" i="21"/>
  <c r="I4" i="22"/>
  <c r="H5" i="21"/>
  <c r="U7" i="22"/>
  <c r="B10" i="22"/>
  <c r="M10" i="21"/>
  <c r="Q10" i="22"/>
  <c r="I13" i="22"/>
  <c r="U4" i="21"/>
  <c r="V12" i="22"/>
  <c r="N4" i="22"/>
  <c r="K14" i="21"/>
  <c r="T14" i="22"/>
  <c r="M12" i="22"/>
  <c r="N10" i="22"/>
  <c r="O5" i="22"/>
  <c r="W10" i="21"/>
  <c r="M11" i="21"/>
  <c r="J11" i="21"/>
  <c r="Q14" i="22"/>
  <c r="S13" i="22"/>
  <c r="S10" i="21"/>
  <c r="J4" i="22"/>
  <c r="Q9" i="22"/>
  <c r="I8" i="21"/>
  <c r="N14" i="22"/>
  <c r="D8" i="21"/>
  <c r="Q7" i="21"/>
  <c r="T5" i="22"/>
  <c r="P7" i="21"/>
  <c r="V10" i="21"/>
  <c r="R4" i="21"/>
  <c r="J8" i="21"/>
  <c r="P12" i="22"/>
  <c r="J5" i="21"/>
  <c r="H6" i="21"/>
  <c r="P7" i="22"/>
  <c r="M8" i="21"/>
  <c r="O11" i="22"/>
  <c r="E8" i="21"/>
  <c r="Q6" i="22"/>
  <c r="O13" i="21"/>
  <c r="M13" i="22"/>
  <c r="P14" i="21"/>
  <c r="O10" i="21"/>
  <c r="H10" i="21"/>
  <c r="W6" i="22"/>
  <c r="T12" i="21"/>
  <c r="E11" i="22"/>
  <c r="B14" i="21"/>
  <c r="E4" i="21"/>
  <c r="O7" i="22"/>
  <c r="T9" i="21"/>
  <c r="P4" i="22"/>
  <c r="W12" i="22"/>
  <c r="P5" i="22"/>
  <c r="R12" i="21"/>
  <c r="K10" i="22"/>
  <c r="K10" i="21"/>
  <c r="P13" i="21"/>
  <c r="U11" i="22"/>
  <c r="F13" i="22"/>
  <c r="I14" i="21"/>
  <c r="W6" i="21"/>
  <c r="N10" i="21"/>
  <c r="O5" i="21"/>
  <c r="D4" i="21"/>
  <c r="K11" i="22"/>
  <c r="M5" i="22"/>
  <c r="W11" i="22"/>
  <c r="H11" i="22"/>
  <c r="N6" i="22"/>
  <c r="B6" i="22"/>
  <c r="O8" i="21"/>
  <c r="U4" i="22"/>
  <c r="B9" i="21"/>
  <c r="H9" i="22"/>
  <c r="R14" i="21"/>
  <c r="I12" i="21"/>
  <c r="N5" i="22"/>
  <c r="O9" i="21"/>
  <c r="I13" i="21"/>
  <c r="J13" i="22"/>
  <c r="T10" i="22"/>
  <c r="D14" i="21"/>
  <c r="U6" i="22"/>
  <c r="N8" i="21"/>
  <c r="B15" i="22"/>
  <c r="V8" i="21"/>
  <c r="V5" i="22"/>
  <c r="P11" i="22"/>
  <c r="M6" i="21"/>
  <c r="J12" i="22"/>
  <c r="K15" i="22"/>
  <c r="Q4" i="22"/>
  <c r="V7" i="22"/>
  <c r="V14" i="21"/>
  <c r="O9" i="22"/>
  <c r="H15" i="22"/>
  <c r="T13" i="22"/>
  <c r="T9" i="22"/>
  <c r="M6" i="22"/>
  <c r="T5" i="21"/>
  <c r="J8" i="22"/>
  <c r="B4" i="22"/>
  <c r="F10" i="22"/>
  <c r="I10" i="22"/>
  <c r="D13" i="22"/>
  <c r="E5" i="22"/>
  <c r="U9" i="21"/>
  <c r="K12" i="21"/>
  <c r="K7" i="21"/>
  <c r="I15" i="22"/>
  <c r="R8" i="22"/>
  <c r="Q15" i="21"/>
  <c r="E10" i="22"/>
  <c r="K15" i="21"/>
  <c r="E7" i="22"/>
  <c r="Q5" i="21"/>
  <c r="P10" i="21"/>
  <c r="M7" i="21"/>
  <c r="H6" i="22"/>
  <c r="F8" i="21"/>
  <c r="O15" i="21"/>
  <c r="B5" i="22"/>
  <c r="B13" i="21"/>
  <c r="H8" i="22"/>
  <c r="F6" i="21"/>
  <c r="H7" i="21"/>
  <c r="S11" i="21"/>
  <c r="J14" i="22"/>
  <c r="H15" i="21"/>
  <c r="E15" i="21"/>
  <c r="K6" i="21"/>
  <c r="H4" i="22"/>
  <c r="P13" i="22"/>
  <c r="K13" i="22"/>
  <c r="V9" i="21"/>
  <c r="M7" i="22"/>
  <c r="U15" i="21"/>
  <c r="F14" i="21"/>
  <c r="U13" i="21"/>
  <c r="K8" i="21"/>
  <c r="N13" i="21"/>
  <c r="E6" i="22"/>
  <c r="B12" i="21"/>
  <c r="U8" i="22"/>
  <c r="P14" i="22"/>
  <c r="B5" i="21"/>
  <c r="W13" i="22"/>
  <c r="N5" i="21"/>
  <c r="I9" i="22"/>
  <c r="P6" i="21"/>
  <c r="P6" i="22"/>
  <c r="F15" i="22"/>
  <c r="P12" i="21"/>
  <c r="B10" i="21"/>
  <c r="W11" i="21"/>
  <c r="N4" i="21"/>
  <c r="W9" i="21"/>
  <c r="D10" i="21"/>
  <c r="E6" i="21"/>
  <c r="I5" i="21"/>
  <c r="U13" i="22"/>
  <c r="J9" i="21"/>
  <c r="V11" i="21"/>
  <c r="D8" i="22"/>
  <c r="Q12" i="22"/>
  <c r="E15" i="22"/>
  <c r="N14" i="21"/>
  <c r="T14" i="21"/>
  <c r="W13" i="21"/>
  <c r="F8" i="22"/>
  <c r="V6" i="21"/>
  <c r="T10" i="21"/>
  <c r="O12" i="22"/>
  <c r="Q11" i="21"/>
  <c r="Q13" i="22"/>
  <c r="Q12" i="21"/>
  <c r="W15" i="21"/>
  <c r="H9" i="21"/>
  <c r="M14" i="21"/>
  <c r="U8" i="21"/>
  <c r="F15" i="21"/>
  <c r="K5" i="22"/>
  <c r="I11" i="21"/>
  <c r="V10" i="22"/>
  <c r="Q5" i="22"/>
  <c r="M11" i="22"/>
  <c r="J7" i="21"/>
  <c r="I6" i="21"/>
  <c r="S7" i="22"/>
  <c r="J9" i="22"/>
  <c r="U10" i="21"/>
  <c r="V13" i="21"/>
  <c r="E12" i="22"/>
  <c r="H13" i="22"/>
  <c r="H12" i="22"/>
  <c r="J5" i="22"/>
  <c r="E8" i="22"/>
  <c r="B9" i="22"/>
  <c r="K8" i="22"/>
  <c r="I4" i="21"/>
  <c r="M4" i="22"/>
  <c r="B7" i="22"/>
  <c r="T11" i="22"/>
  <c r="J15" i="22"/>
  <c r="O4" i="21"/>
  <c r="R11" i="22"/>
  <c r="V7" i="21"/>
  <c r="M12" i="21"/>
  <c r="W5" i="22"/>
  <c r="U5" i="22"/>
  <c r="F5" i="22"/>
  <c r="V4" i="21"/>
  <c r="O4" i="22"/>
  <c r="T6" i="21"/>
  <c r="W7" i="21"/>
  <c r="P8" i="21"/>
  <c r="N11" i="21"/>
  <c r="R15" i="22"/>
  <c r="N12" i="21"/>
  <c r="D12" i="21"/>
  <c r="Q14" i="21"/>
  <c r="O6" i="21"/>
  <c r="S7" i="21"/>
  <c r="P8" i="22"/>
  <c r="P10" i="22"/>
  <c r="E12" i="21"/>
  <c r="T8" i="21"/>
  <c r="I8" i="22"/>
  <c r="S15" i="22"/>
  <c r="H11" i="21"/>
  <c r="J11" i="22"/>
  <c r="Q4" i="21"/>
  <c r="H5" i="22"/>
  <c r="O14" i="21"/>
  <c r="B11" i="22"/>
  <c r="R13" i="21"/>
  <c r="I10" i="21"/>
  <c r="D12" i="22"/>
  <c r="B6" i="21"/>
  <c r="T15" i="22"/>
  <c r="E11" i="21"/>
  <c r="J7" i="22"/>
  <c r="R14" i="22"/>
  <c r="T12" i="22"/>
  <c r="V14" i="22"/>
  <c r="S14" i="22"/>
  <c r="M8" i="22"/>
  <c r="D7" i="21"/>
  <c r="S5" i="22"/>
  <c r="W7" i="22"/>
  <c r="T7" i="21"/>
  <c r="E4" i="22"/>
  <c r="E10" i="21"/>
  <c r="E5" i="21"/>
  <c r="J6" i="22"/>
  <c r="R8" i="21"/>
  <c r="B8" i="22"/>
  <c r="P9" i="21"/>
  <c r="H10" i="22"/>
  <c r="W8" i="21"/>
  <c r="F11" i="21"/>
  <c r="F4" i="22"/>
  <c r="F10" i="21"/>
  <c r="V15" i="21"/>
  <c r="D4" i="22"/>
  <c r="B13" i="22"/>
  <c r="J10" i="22"/>
  <c r="Q15" i="22"/>
  <c r="M14" i="22"/>
  <c r="D10" i="22"/>
  <c r="E14" i="22"/>
  <c r="E13" i="21"/>
  <c r="H7" i="22"/>
  <c r="D11" i="21"/>
  <c r="F14" i="22"/>
  <c r="K6" i="22"/>
  <c r="F12" i="21"/>
  <c r="D9" i="22"/>
  <c r="W10" i="22"/>
  <c r="N9" i="22"/>
  <c r="O13" i="22"/>
  <c r="O10" i="22"/>
  <c r="W9" i="22"/>
  <c r="J10" i="21"/>
  <c r="J12" i="21"/>
  <c r="F9" i="21"/>
  <c r="O12" i="21"/>
  <c r="T7" i="22"/>
  <c r="Q7" i="22"/>
  <c r="W15" i="22"/>
  <c r="U14" i="21"/>
  <c r="H4" i="21"/>
  <c r="Q6" i="21"/>
  <c r="K12" i="22"/>
  <c r="V8" i="22"/>
  <c r="I9" i="21"/>
  <c r="V9" i="22"/>
  <c r="B12" i="22"/>
  <c r="H8" i="21"/>
  <c r="U10" i="22"/>
  <c r="U9" i="22"/>
  <c r="M13" i="21"/>
  <c r="K5" i="21"/>
  <c r="D13" i="21"/>
  <c r="N6" i="21"/>
  <c r="U14" i="22"/>
  <c r="S8" i="21"/>
  <c r="R9" i="21"/>
  <c r="R13" i="22"/>
  <c r="M9" i="21"/>
  <c r="F6" i="22"/>
  <c r="R4" i="22"/>
  <c r="I11" i="22"/>
  <c r="H14" i="22"/>
  <c r="W4" i="21"/>
  <c r="M15" i="21"/>
  <c r="R5" i="22"/>
  <c r="S14" i="21"/>
  <c r="I7" i="22"/>
  <c r="S9" i="21"/>
  <c r="R5" i="21"/>
  <c r="D15" i="22"/>
  <c r="N8" i="22"/>
  <c r="F11" i="22"/>
  <c r="K13" i="21"/>
  <c r="P15" i="21"/>
  <c r="R6" i="21"/>
  <c r="T15" i="21"/>
  <c r="T8" i="22"/>
  <c r="N11" i="22"/>
  <c r="W8" i="22"/>
  <c r="D15" i="21"/>
  <c r="N15" i="22"/>
  <c r="D14" i="22"/>
  <c r="K9" i="22"/>
  <c r="T4" i="22"/>
  <c r="B4" i="21"/>
  <c r="V11" i="22"/>
  <c r="H14" i="21"/>
  <c r="J14" i="21"/>
  <c r="O7" i="21"/>
  <c r="V5" i="21"/>
  <c r="K11" i="21"/>
  <c r="P9" i="22"/>
  <c r="T6" i="22"/>
  <c r="F9" i="22"/>
  <c r="N7" i="22"/>
  <c r="V15" i="22"/>
  <c r="D5" i="21"/>
  <c r="O6" i="22"/>
  <c r="S13" i="21"/>
  <c r="V12" i="21"/>
  <c r="D7" i="22"/>
  <c r="I5" i="22"/>
  <c r="T28" i="22" l="1"/>
  <c r="P23" i="22"/>
  <c r="W30" i="22"/>
  <c r="V28" i="22"/>
  <c r="W28" i="22"/>
  <c r="B29" i="22"/>
  <c r="U23" i="22"/>
  <c r="O23" i="22"/>
  <c r="P24" i="22"/>
  <c r="R26" i="22"/>
  <c r="U29" i="22"/>
  <c r="S26" i="22"/>
  <c r="V29" i="22"/>
  <c r="R24" i="22"/>
  <c r="U27" i="22"/>
  <c r="D32" i="22"/>
  <c r="R23" i="22"/>
  <c r="U26" i="22"/>
  <c r="B30" i="22"/>
  <c r="T24" i="22"/>
  <c r="W27" i="22"/>
  <c r="E31" i="22"/>
  <c r="T23" i="22"/>
  <c r="V25" i="22"/>
  <c r="D29" i="22"/>
  <c r="H32" i="22"/>
  <c r="V24" i="22"/>
  <c r="D28" i="22"/>
  <c r="H31" i="22"/>
  <c r="W24" i="22"/>
  <c r="B26" i="22"/>
  <c r="F29" i="22"/>
  <c r="I31" i="22"/>
  <c r="D26" i="22"/>
  <c r="H29" i="22"/>
  <c r="K32" i="22"/>
  <c r="B24" i="22"/>
  <c r="E26" i="22"/>
  <c r="I29" i="22"/>
  <c r="J30" i="22"/>
  <c r="B23" i="22"/>
  <c r="I28" i="22"/>
  <c r="N32" i="22"/>
  <c r="E24" i="22"/>
  <c r="H26" i="22"/>
  <c r="K29" i="22"/>
  <c r="M30" i="22"/>
  <c r="E23" i="22"/>
  <c r="H25" i="22"/>
  <c r="K28" i="22"/>
  <c r="O31" i="22"/>
  <c r="F23" i="22"/>
  <c r="I25" i="22"/>
  <c r="K27" i="22"/>
  <c r="N29" i="22"/>
  <c r="Q32" i="22"/>
  <c r="I24" i="22"/>
  <c r="J25" i="22"/>
  <c r="N28" i="22"/>
  <c r="P30" i="22"/>
  <c r="J24" i="22"/>
  <c r="N27" i="22"/>
  <c r="P29" i="22"/>
  <c r="R31" i="22"/>
  <c r="M25" i="22"/>
  <c r="R30" i="22"/>
  <c r="M24" i="22"/>
  <c r="P27" i="22"/>
  <c r="R29" i="22"/>
  <c r="U32" i="22"/>
  <c r="W31" i="22"/>
  <c r="R25" i="22"/>
  <c r="U28" i="22"/>
  <c r="S25" i="22"/>
  <c r="B31" i="22"/>
  <c r="T25" i="22"/>
  <c r="D31" i="22"/>
  <c r="U25" i="22"/>
  <c r="F32" i="22"/>
  <c r="W26" i="22"/>
  <c r="E30" i="22"/>
  <c r="W25" i="22"/>
  <c r="F30" i="22"/>
  <c r="D27" i="22"/>
  <c r="J32" i="22"/>
  <c r="W23" i="22"/>
  <c r="E27" i="22"/>
  <c r="J31" i="22"/>
  <c r="F27" i="22"/>
  <c r="K31" i="22"/>
  <c r="D24" i="22"/>
  <c r="H27" i="22"/>
  <c r="M31" i="22"/>
  <c r="D23" i="22"/>
  <c r="I27" i="22"/>
  <c r="N31" i="22"/>
  <c r="F24" i="22"/>
  <c r="J27" i="22"/>
  <c r="N30" i="22"/>
  <c r="O30" i="22"/>
  <c r="M27" i="22"/>
  <c r="R32" i="22"/>
  <c r="M26" i="22"/>
  <c r="Q30" i="22"/>
  <c r="K24" i="22"/>
  <c r="O27" i="22"/>
  <c r="Q29" i="22"/>
  <c r="T32" i="22"/>
  <c r="K23" i="22"/>
  <c r="O26" i="22"/>
  <c r="T31" i="22"/>
  <c r="M23" i="22"/>
  <c r="N24" i="22"/>
  <c r="O25" i="22"/>
  <c r="P26" i="22"/>
  <c r="Q27" i="22"/>
  <c r="R28" i="22"/>
  <c r="S29" i="22"/>
  <c r="T30" i="22"/>
  <c r="U31" i="22"/>
  <c r="V32" i="22"/>
  <c r="Q25" i="22"/>
  <c r="S27" i="22"/>
  <c r="V30" i="22"/>
  <c r="Q24" i="22"/>
  <c r="T27" i="22"/>
  <c r="B32" i="22"/>
  <c r="Q23" i="22"/>
  <c r="T26" i="22"/>
  <c r="W29" i="22"/>
  <c r="S24" i="22"/>
  <c r="V27" i="22"/>
  <c r="E32" i="22"/>
  <c r="S23" i="22"/>
  <c r="V26" i="22"/>
  <c r="D30" i="22"/>
  <c r="U24" i="22"/>
  <c r="B28" i="22"/>
  <c r="F31" i="22"/>
  <c r="B27" i="22"/>
  <c r="E29" i="22"/>
  <c r="I32" i="22"/>
  <c r="V23" i="22"/>
  <c r="E28" i="22"/>
  <c r="H30" i="22"/>
  <c r="B25" i="22"/>
  <c r="F28" i="22"/>
  <c r="I30" i="22"/>
  <c r="D25" i="22"/>
  <c r="H28" i="22"/>
  <c r="M32" i="22"/>
  <c r="E25" i="22"/>
  <c r="F26" i="22"/>
  <c r="J29" i="22"/>
  <c r="K30" i="22"/>
  <c r="F25" i="22"/>
  <c r="J28" i="22"/>
  <c r="O32" i="22"/>
  <c r="I26" i="22"/>
  <c r="M29" i="22"/>
  <c r="P32" i="22"/>
  <c r="H24" i="22"/>
  <c r="J26" i="22"/>
  <c r="M28" i="22"/>
  <c r="P31" i="22"/>
  <c r="H23" i="22"/>
  <c r="K26" i="22"/>
  <c r="O29" i="22"/>
  <c r="Q31" i="22"/>
  <c r="I23" i="22"/>
  <c r="K25" i="22"/>
  <c r="O28" i="22"/>
  <c r="S32" i="22"/>
  <c r="J23" i="22"/>
  <c r="N26" i="22"/>
  <c r="P28" i="22"/>
  <c r="S31" i="22"/>
  <c r="N25" i="22"/>
  <c r="Q28" i="22"/>
  <c r="S30" i="22"/>
  <c r="N23" i="22"/>
  <c r="O24" i="22"/>
  <c r="P25" i="22"/>
  <c r="Q26" i="22"/>
  <c r="R27" i="22"/>
  <c r="S28" i="22"/>
  <c r="T29" i="22"/>
  <c r="U30" i="22"/>
  <c r="V31" i="22"/>
  <c r="W32" i="22"/>
  <c r="P22" i="22"/>
  <c r="P39" i="22" s="1"/>
  <c r="O22" i="22"/>
  <c r="O39" i="22" s="1"/>
  <c r="V22" i="22"/>
  <c r="V39" i="22" s="1"/>
  <c r="F22" i="22"/>
  <c r="F39" i="22" s="1"/>
  <c r="R22" i="22"/>
  <c r="R39" i="22" s="1"/>
  <c r="S22" i="22"/>
  <c r="S39" i="22" s="1"/>
  <c r="U22" i="22"/>
  <c r="U39" i="22" s="1"/>
  <c r="W22" i="22"/>
  <c r="W39" i="22" s="1"/>
  <c r="H22" i="22"/>
  <c r="H39" i="22" s="1"/>
  <c r="I22" i="22"/>
  <c r="I39" i="22" s="1"/>
  <c r="K22" i="22"/>
  <c r="K39" i="22" s="1"/>
  <c r="N22" i="22"/>
  <c r="N39" i="22" s="1"/>
  <c r="Q22" i="22"/>
  <c r="Q39" i="22" s="1"/>
  <c r="T22" i="22"/>
  <c r="T39" i="22" s="1"/>
  <c r="D22" i="22"/>
  <c r="D39" i="22" s="1"/>
  <c r="E22" i="22"/>
  <c r="E39" i="22" s="1"/>
  <c r="J22" i="22"/>
  <c r="J39" i="22" s="1"/>
  <c r="M22" i="22"/>
  <c r="M39" i="22" s="1"/>
  <c r="B22" i="22"/>
  <c r="B39" i="22" s="1"/>
  <c r="G15" i="22"/>
  <c r="C8" i="22"/>
  <c r="C9" i="22"/>
  <c r="G8" i="22"/>
  <c r="G7" i="22"/>
  <c r="C10" i="22"/>
  <c r="G6" i="22"/>
  <c r="C7" i="22"/>
  <c r="C11" i="22"/>
  <c r="G10" i="22"/>
  <c r="G11" i="22"/>
  <c r="G9" i="22"/>
  <c r="C13" i="22"/>
  <c r="C12" i="22"/>
  <c r="Q20" i="22"/>
  <c r="N20" i="22"/>
  <c r="P20" i="22"/>
  <c r="O20" i="22"/>
  <c r="R20" i="22"/>
  <c r="T20" i="22"/>
  <c r="W20" i="22"/>
  <c r="B20" i="22"/>
  <c r="S20" i="22"/>
  <c r="V20" i="22"/>
  <c r="D20" i="22"/>
  <c r="M31" i="21"/>
  <c r="I28" i="21"/>
  <c r="F26" i="21"/>
  <c r="E25" i="21"/>
  <c r="M32" i="21"/>
  <c r="H28" i="21"/>
  <c r="W22" i="21"/>
  <c r="I30" i="21"/>
  <c r="F28" i="21"/>
  <c r="B25" i="21"/>
  <c r="E28" i="21"/>
  <c r="B26" i="21"/>
  <c r="U22" i="21"/>
  <c r="E29" i="21"/>
  <c r="V24" i="21"/>
  <c r="F31" i="21"/>
  <c r="D29" i="21"/>
  <c r="U24" i="21"/>
  <c r="D30" i="21"/>
  <c r="V26" i="21"/>
  <c r="R22" i="21"/>
  <c r="B30" i="21"/>
  <c r="T25" i="21"/>
  <c r="Q22" i="21"/>
  <c r="B31" i="21"/>
  <c r="U27" i="21"/>
  <c r="R24" i="21"/>
  <c r="V29" i="21"/>
  <c r="S26" i="21"/>
  <c r="O22" i="21"/>
  <c r="T28" i="21"/>
  <c r="R26" i="21"/>
  <c r="O23" i="21"/>
  <c r="W32" i="21"/>
  <c r="V31" i="21"/>
  <c r="U30" i="21"/>
  <c r="S28" i="21"/>
  <c r="R27" i="21"/>
  <c r="Q26" i="21"/>
  <c r="P25" i="21"/>
  <c r="O24" i="21"/>
  <c r="N23" i="21"/>
  <c r="M22" i="21"/>
  <c r="N32" i="21"/>
  <c r="J29" i="21"/>
  <c r="D24" i="21"/>
  <c r="J30" i="21"/>
  <c r="E26" i="21"/>
  <c r="H29" i="21"/>
  <c r="W23" i="21"/>
  <c r="J32" i="21"/>
  <c r="F29" i="21"/>
  <c r="W24" i="21"/>
  <c r="F30" i="21"/>
  <c r="U23" i="21"/>
  <c r="H32" i="21"/>
  <c r="B28" i="21"/>
  <c r="T23" i="21"/>
  <c r="E31" i="21"/>
  <c r="W27" i="21"/>
  <c r="S23" i="21"/>
  <c r="V27" i="21"/>
  <c r="R23" i="21"/>
  <c r="W29" i="21"/>
  <c r="P22" i="21"/>
  <c r="W30" i="21"/>
  <c r="T27" i="21"/>
  <c r="Q24" i="21"/>
  <c r="V30" i="21"/>
  <c r="S27" i="21"/>
  <c r="Q25" i="21"/>
  <c r="N22" i="21"/>
  <c r="T29" i="21"/>
  <c r="V32" i="21"/>
  <c r="U31" i="21"/>
  <c r="T30" i="21"/>
  <c r="S29" i="21"/>
  <c r="R28" i="21"/>
  <c r="Q27" i="21"/>
  <c r="P26" i="21"/>
  <c r="O25" i="21"/>
  <c r="N24" i="21"/>
  <c r="M23" i="21"/>
  <c r="K22" i="21"/>
  <c r="U32" i="21"/>
  <c r="T31" i="21"/>
  <c r="S30" i="21"/>
  <c r="R29" i="21"/>
  <c r="Q28" i="21"/>
  <c r="P27" i="21"/>
  <c r="O26" i="21"/>
  <c r="N25" i="21"/>
  <c r="M24" i="21"/>
  <c r="K23" i="21"/>
  <c r="J22" i="21"/>
  <c r="B24" i="21"/>
  <c r="T22" i="21"/>
  <c r="K31" i="21"/>
  <c r="D26" i="21"/>
  <c r="I32" i="21"/>
  <c r="V25" i="21"/>
  <c r="D31" i="21"/>
  <c r="S25" i="21"/>
  <c r="U29" i="21"/>
  <c r="K24" i="21"/>
  <c r="J24" i="21"/>
  <c r="H23" i="21"/>
  <c r="M28" i="21"/>
  <c r="J26" i="21"/>
  <c r="I25" i="21"/>
  <c r="E22" i="21"/>
  <c r="F27" i="21"/>
  <c r="I31" i="21"/>
  <c r="B27" i="21"/>
  <c r="U25" i="21"/>
  <c r="T26" i="21"/>
  <c r="W31" i="21"/>
  <c r="J23" i="21"/>
  <c r="I23" i="21"/>
  <c r="I24" i="21"/>
  <c r="P31" i="21"/>
  <c r="H24" i="21"/>
  <c r="P32" i="21"/>
  <c r="O31" i="21"/>
  <c r="N30" i="21"/>
  <c r="M29" i="21"/>
  <c r="K28" i="21"/>
  <c r="J27" i="21"/>
  <c r="I26" i="21"/>
  <c r="H25" i="21"/>
  <c r="F24" i="21"/>
  <c r="E23" i="21"/>
  <c r="D22" i="21"/>
  <c r="K30" i="21"/>
  <c r="H27" i="21"/>
  <c r="B23" i="21"/>
  <c r="I29" i="21"/>
  <c r="D25" i="21"/>
  <c r="K32" i="21"/>
  <c r="J31" i="21"/>
  <c r="E27" i="21"/>
  <c r="V22" i="21"/>
  <c r="H30" i="21"/>
  <c r="D27" i="21"/>
  <c r="V23" i="21"/>
  <c r="H31" i="21"/>
  <c r="D28" i="21"/>
  <c r="W25" i="21"/>
  <c r="E30" i="21"/>
  <c r="W26" i="21"/>
  <c r="S22" i="21"/>
  <c r="F32" i="21"/>
  <c r="B29" i="21"/>
  <c r="T24" i="21"/>
  <c r="E32" i="21"/>
  <c r="W28" i="21"/>
  <c r="U26" i="21"/>
  <c r="S24" i="21"/>
  <c r="D32" i="21"/>
  <c r="V28" i="21"/>
  <c r="Q23" i="21"/>
  <c r="B32" i="21"/>
  <c r="U28" i="21"/>
  <c r="R25" i="21"/>
  <c r="P23" i="21"/>
  <c r="P24" i="21"/>
  <c r="T32" i="21"/>
  <c r="S31" i="21"/>
  <c r="R30" i="21"/>
  <c r="Q29" i="21"/>
  <c r="P28" i="21"/>
  <c r="O27" i="21"/>
  <c r="N26" i="21"/>
  <c r="M25" i="21"/>
  <c r="I22" i="21"/>
  <c r="S32" i="21"/>
  <c r="R31" i="21"/>
  <c r="Q30" i="21"/>
  <c r="P29" i="21"/>
  <c r="O28" i="21"/>
  <c r="N27" i="21"/>
  <c r="M26" i="21"/>
  <c r="K25" i="21"/>
  <c r="H22" i="21"/>
  <c r="R32" i="21"/>
  <c r="Q31" i="21"/>
  <c r="P30" i="21"/>
  <c r="O29" i="21"/>
  <c r="N28" i="21"/>
  <c r="M27" i="21"/>
  <c r="K26" i="21"/>
  <c r="J25" i="21"/>
  <c r="F22" i="21"/>
  <c r="Q32" i="21"/>
  <c r="O30" i="21"/>
  <c r="N29" i="21"/>
  <c r="K27" i="21"/>
  <c r="F23" i="21"/>
  <c r="O32" i="21"/>
  <c r="N31" i="21"/>
  <c r="M30" i="21"/>
  <c r="K29" i="21"/>
  <c r="J28" i="21"/>
  <c r="I27" i="21"/>
  <c r="H26" i="21"/>
  <c r="F25" i="21"/>
  <c r="E24" i="21"/>
  <c r="D23" i="21"/>
  <c r="B22" i="21"/>
  <c r="D21" i="21"/>
  <c r="E21" i="21"/>
  <c r="F21" i="21"/>
  <c r="H21" i="21"/>
  <c r="I21" i="21"/>
  <c r="K21" i="21"/>
  <c r="J21" i="21"/>
  <c r="M21" i="21"/>
  <c r="N21" i="21"/>
  <c r="O21" i="21"/>
  <c r="P21" i="21"/>
  <c r="Q21" i="21"/>
  <c r="R21" i="21"/>
  <c r="S21" i="21"/>
  <c r="T21" i="21"/>
  <c r="U21" i="21"/>
  <c r="V21" i="21"/>
  <c r="W21" i="21"/>
  <c r="B21" i="21"/>
  <c r="L14" i="21"/>
  <c r="L31" i="21" s="1"/>
  <c r="L15" i="21"/>
  <c r="L32" i="21" s="1"/>
  <c r="L5" i="21"/>
  <c r="L22" i="21" s="1"/>
  <c r="L6" i="21"/>
  <c r="L23" i="21" s="1"/>
  <c r="L7" i="21"/>
  <c r="L24" i="21" s="1"/>
  <c r="L11" i="21"/>
  <c r="L28" i="21" s="1"/>
  <c r="L12" i="21"/>
  <c r="L29" i="21" s="1"/>
  <c r="L8" i="21"/>
  <c r="L25" i="21" s="1"/>
  <c r="L9" i="21"/>
  <c r="L26" i="21" s="1"/>
  <c r="L10" i="21"/>
  <c r="L27" i="21" s="1"/>
  <c r="L13" i="21"/>
  <c r="L30" i="21" s="1"/>
  <c r="L4" i="21"/>
  <c r="L21" i="21" s="1"/>
  <c r="G11" i="21"/>
  <c r="G28" i="21" s="1"/>
  <c r="G12" i="21"/>
  <c r="G29" i="21" s="1"/>
  <c r="G15" i="21"/>
  <c r="G32" i="21" s="1"/>
  <c r="G6" i="21"/>
  <c r="G23" i="21" s="1"/>
  <c r="G7" i="21"/>
  <c r="G24" i="21" s="1"/>
  <c r="G8" i="21"/>
  <c r="G25" i="21" s="1"/>
  <c r="G10" i="21"/>
  <c r="G27" i="21" s="1"/>
  <c r="G13" i="21"/>
  <c r="G30" i="21" s="1"/>
  <c r="G14" i="21"/>
  <c r="G31" i="21" s="1"/>
  <c r="G5" i="21"/>
  <c r="G22" i="21" s="1"/>
  <c r="G9" i="21"/>
  <c r="G26" i="21" s="1"/>
  <c r="G4" i="21"/>
  <c r="G21" i="21" s="1"/>
  <c r="C12" i="21"/>
  <c r="C29" i="21" s="1"/>
  <c r="C13" i="21"/>
  <c r="C30" i="21" s="1"/>
  <c r="C7" i="21"/>
  <c r="C24" i="21" s="1"/>
  <c r="C9" i="21"/>
  <c r="C26" i="21" s="1"/>
  <c r="C14" i="21"/>
  <c r="C31" i="21" s="1"/>
  <c r="C5" i="21"/>
  <c r="C22" i="21" s="1"/>
  <c r="C8" i="21"/>
  <c r="C25" i="21" s="1"/>
  <c r="C10" i="21"/>
  <c r="C27" i="21" s="1"/>
  <c r="C11" i="21"/>
  <c r="C28" i="21" s="1"/>
  <c r="C15" i="21"/>
  <c r="C32" i="21" s="1"/>
  <c r="C6" i="21"/>
  <c r="C23" i="21" s="1"/>
  <c r="C4" i="21"/>
  <c r="C21" i="21" s="1"/>
  <c r="F40" i="22" l="1"/>
  <c r="I40" i="22"/>
  <c r="I41" i="22" s="1"/>
  <c r="I42" i="22" s="1"/>
  <c r="I43" i="22" s="1"/>
  <c r="I44" i="22" s="1"/>
  <c r="I45" i="22" s="1"/>
  <c r="I46" i="22" s="1"/>
  <c r="I47" i="22" s="1"/>
  <c r="I48" i="22" s="1"/>
  <c r="I49" i="22" s="1"/>
  <c r="T40" i="22"/>
  <c r="T41" i="22" s="1"/>
  <c r="T42" i="22" s="1"/>
  <c r="T43" i="22" s="1"/>
  <c r="T44" i="22" s="1"/>
  <c r="T45" i="22" s="1"/>
  <c r="T46" i="22" s="1"/>
  <c r="T47" i="22" s="1"/>
  <c r="T48" i="22" s="1"/>
  <c r="T49" i="22" s="1"/>
  <c r="G28" i="22"/>
  <c r="C28" i="22"/>
  <c r="S40" i="22"/>
  <c r="S41" i="22" s="1"/>
  <c r="S42" i="22" s="1"/>
  <c r="S43" i="22" s="1"/>
  <c r="O40" i="22"/>
  <c r="K40" i="22"/>
  <c r="H40" i="22"/>
  <c r="H41" i="22" s="1"/>
  <c r="H42" i="22" s="1"/>
  <c r="H43" i="22" s="1"/>
  <c r="H44" i="22" s="1"/>
  <c r="H45" i="22" s="1"/>
  <c r="H46" i="22" s="1"/>
  <c r="H47" i="22" s="1"/>
  <c r="H48" i="22" s="1"/>
  <c r="H49" i="22" s="1"/>
  <c r="W40" i="22"/>
  <c r="W41" i="22" s="1"/>
  <c r="W42" i="22" s="1"/>
  <c r="W43" i="22" s="1"/>
  <c r="W44" i="22" s="1"/>
  <c r="W45" i="22" s="1"/>
  <c r="W46" i="22" s="1"/>
  <c r="W47" i="22" s="1"/>
  <c r="W48" i="22" s="1"/>
  <c r="W49" i="22" s="1"/>
  <c r="U40" i="22"/>
  <c r="U41" i="22" s="1"/>
  <c r="S44" i="22"/>
  <c r="S45" i="22" s="1"/>
  <c r="S46" i="22" s="1"/>
  <c r="S47" i="22" s="1"/>
  <c r="S48" i="22" s="1"/>
  <c r="S49" i="22" s="1"/>
  <c r="V40" i="22"/>
  <c r="V41" i="22" s="1"/>
  <c r="V42" i="22" s="1"/>
  <c r="V43" i="22" s="1"/>
  <c r="V44" i="22" s="1"/>
  <c r="V45" i="22" s="1"/>
  <c r="V46" i="22" s="1"/>
  <c r="V47" i="22" s="1"/>
  <c r="V48" i="22" s="1"/>
  <c r="V49" i="22" s="1"/>
  <c r="P40" i="22"/>
  <c r="P41" i="22" s="1"/>
  <c r="P42" i="22" s="1"/>
  <c r="P43" i="22" s="1"/>
  <c r="P44" i="22" s="1"/>
  <c r="P45" i="22" s="1"/>
  <c r="P46" i="22" s="1"/>
  <c r="P47" i="22" s="1"/>
  <c r="P48" i="22" s="1"/>
  <c r="P49" i="22" s="1"/>
  <c r="G27" i="22"/>
  <c r="G23" i="22"/>
  <c r="O41" i="22"/>
  <c r="K41" i="22"/>
  <c r="K42" i="22" s="1"/>
  <c r="K43" i="22" s="1"/>
  <c r="K44" i="22" s="1"/>
  <c r="K45" i="22" s="1"/>
  <c r="K46" i="22" s="1"/>
  <c r="K47" i="22" s="1"/>
  <c r="K48" i="22" s="1"/>
  <c r="K49" i="22" s="1"/>
  <c r="U42" i="22"/>
  <c r="U43" i="22" s="1"/>
  <c r="U44" i="22" s="1"/>
  <c r="U45" i="22" s="1"/>
  <c r="U46" i="22" s="1"/>
  <c r="U47" i="22" s="1"/>
  <c r="U48" i="22" s="1"/>
  <c r="U49" i="22" s="1"/>
  <c r="O42" i="22"/>
  <c r="O43" i="22" s="1"/>
  <c r="O44" i="22" s="1"/>
  <c r="O45" i="22" s="1"/>
  <c r="O46" i="22" s="1"/>
  <c r="O47" i="22" s="1"/>
  <c r="O48" i="22" s="1"/>
  <c r="O49" i="22" s="1"/>
  <c r="B40" i="22"/>
  <c r="B41" i="22" s="1"/>
  <c r="B42" i="22" s="1"/>
  <c r="B43" i="22" s="1"/>
  <c r="B44" i="22" s="1"/>
  <c r="B45" i="22" s="1"/>
  <c r="B46" i="22" s="1"/>
  <c r="B47" i="22" s="1"/>
  <c r="B48" i="22" s="1"/>
  <c r="B49" i="22" s="1"/>
  <c r="R40" i="22"/>
  <c r="R41" i="22" s="1"/>
  <c r="R42" i="22" s="1"/>
  <c r="R43" i="22" s="1"/>
  <c r="R44" i="22" s="1"/>
  <c r="R45" i="22" s="1"/>
  <c r="R46" i="22" s="1"/>
  <c r="R47" i="22" s="1"/>
  <c r="R48" i="22" s="1"/>
  <c r="R49" i="22" s="1"/>
  <c r="F41" i="22"/>
  <c r="F42" i="22" s="1"/>
  <c r="F43" i="22" s="1"/>
  <c r="F44" i="22" s="1"/>
  <c r="F45" i="22" s="1"/>
  <c r="F46" i="22" s="1"/>
  <c r="F47" i="22" s="1"/>
  <c r="F48" i="22" s="1"/>
  <c r="F49" i="22" s="1"/>
  <c r="E40" i="22"/>
  <c r="E41" i="22" s="1"/>
  <c r="E42" i="22" s="1"/>
  <c r="E43" i="22" s="1"/>
  <c r="E44" i="22" s="1"/>
  <c r="E45" i="22" s="1"/>
  <c r="E46" i="22" s="1"/>
  <c r="E47" i="22" s="1"/>
  <c r="E48" i="22" s="1"/>
  <c r="E49" i="22" s="1"/>
  <c r="M40" i="22"/>
  <c r="M41" i="22" s="1"/>
  <c r="M42" i="22" s="1"/>
  <c r="M43" i="22" s="1"/>
  <c r="M44" i="22" s="1"/>
  <c r="M45" i="22" s="1"/>
  <c r="M46" i="22" s="1"/>
  <c r="M47" i="22" s="1"/>
  <c r="M48" i="22" s="1"/>
  <c r="M49" i="22" s="1"/>
  <c r="J40" i="22"/>
  <c r="J41" i="22" s="1"/>
  <c r="J42" i="22" s="1"/>
  <c r="J43" i="22" s="1"/>
  <c r="J44" i="22" s="1"/>
  <c r="J45" i="22" s="1"/>
  <c r="J46" i="22" s="1"/>
  <c r="J47" i="22" s="1"/>
  <c r="J48" i="22" s="1"/>
  <c r="J49" i="22" s="1"/>
  <c r="D40" i="22"/>
  <c r="D41" i="22" s="1"/>
  <c r="D42" i="22" s="1"/>
  <c r="D43" i="22" s="1"/>
  <c r="D44" i="22" s="1"/>
  <c r="D45" i="22" s="1"/>
  <c r="D46" i="22" s="1"/>
  <c r="D47" i="22" s="1"/>
  <c r="D48" i="22" s="1"/>
  <c r="D49" i="22" s="1"/>
  <c r="Q40" i="22"/>
  <c r="Q41" i="22" s="1"/>
  <c r="Q42" i="22" s="1"/>
  <c r="Q43" i="22" s="1"/>
  <c r="Q44" i="22" s="1"/>
  <c r="Q45" i="22" s="1"/>
  <c r="Q46" i="22" s="1"/>
  <c r="Q47" i="22" s="1"/>
  <c r="Q48" i="22" s="1"/>
  <c r="Q49" i="22" s="1"/>
  <c r="N40" i="22"/>
  <c r="N41" i="22" s="1"/>
  <c r="N42" i="22" s="1"/>
  <c r="N43" i="22" s="1"/>
  <c r="N44" i="22" s="1"/>
  <c r="N45" i="22" s="1"/>
  <c r="N46" i="22" s="1"/>
  <c r="N47" i="22" s="1"/>
  <c r="N48" i="22" s="1"/>
  <c r="N49" i="22" s="1"/>
  <c r="C27" i="22"/>
  <c r="C25" i="22"/>
  <c r="G24" i="22"/>
  <c r="C24" i="22"/>
  <c r="G25" i="22"/>
  <c r="C26" i="22"/>
  <c r="G32" i="22"/>
  <c r="C29" i="22"/>
  <c r="C30" i="22"/>
  <c r="G26" i="22"/>
  <c r="G5" i="22"/>
  <c r="G22" i="22" s="1"/>
  <c r="G39" i="22" s="1"/>
  <c r="G14" i="22"/>
  <c r="G31" i="22" s="1"/>
  <c r="L12" i="22"/>
  <c r="L29" i="22" s="1"/>
  <c r="C14" i="22"/>
  <c r="C31" i="22" s="1"/>
  <c r="C4" i="22"/>
  <c r="L10" i="22"/>
  <c r="L27" i="22" s="1"/>
  <c r="L15" i="22"/>
  <c r="L32" i="22" s="1"/>
  <c r="L5" i="22"/>
  <c r="L22" i="22" s="1"/>
  <c r="L39" i="22" s="1"/>
  <c r="L13" i="22"/>
  <c r="L30" i="22" s="1"/>
  <c r="G4" i="22"/>
  <c r="L14" i="22"/>
  <c r="L31" i="22" s="1"/>
  <c r="L6" i="22"/>
  <c r="L23" i="22" s="1"/>
  <c r="L9" i="22"/>
  <c r="L26" i="22" s="1"/>
  <c r="G12" i="22"/>
  <c r="G29" i="22" s="1"/>
  <c r="C5" i="22"/>
  <c r="C22" i="22" s="1"/>
  <c r="C39" i="22" s="1"/>
  <c r="L4" i="22"/>
  <c r="L7" i="22"/>
  <c r="L24" i="22" s="1"/>
  <c r="C15" i="22"/>
  <c r="C32" i="22" s="1"/>
  <c r="C6" i="22"/>
  <c r="C23" i="22" s="1"/>
  <c r="G13" i="22"/>
  <c r="G30" i="22" s="1"/>
  <c r="L8" i="22"/>
  <c r="L25" i="22" s="1"/>
  <c r="L11" i="22"/>
  <c r="L28" i="22" s="1"/>
  <c r="G40" i="22" l="1"/>
  <c r="G41" i="22" s="1"/>
  <c r="G42" i="22" s="1"/>
  <c r="G43" i="22" s="1"/>
  <c r="G44" i="22" s="1"/>
  <c r="G45" i="22" s="1"/>
  <c r="G46" i="22" s="1"/>
  <c r="G47" i="22" s="1"/>
  <c r="G48" i="22" s="1"/>
  <c r="G49" i="22" s="1"/>
  <c r="C40" i="22"/>
  <c r="C41" i="22" s="1"/>
  <c r="C42" i="22" s="1"/>
  <c r="C43" i="22" s="1"/>
  <c r="C44" i="22" s="1"/>
  <c r="C45" i="22" s="1"/>
  <c r="C46" i="22" s="1"/>
  <c r="C47" i="22" s="1"/>
  <c r="C48" i="22" s="1"/>
  <c r="C49" i="22" s="1"/>
  <c r="L40" i="22"/>
  <c r="L41" i="22" s="1"/>
  <c r="L42" i="22" s="1"/>
  <c r="L43" i="22" s="1"/>
  <c r="L44" i="22" s="1"/>
  <c r="L45" i="22" s="1"/>
  <c r="L46" i="22" s="1"/>
  <c r="L47" i="22" s="1"/>
  <c r="L48" i="22" s="1"/>
  <c r="L49" i="22" s="1"/>
</calcChain>
</file>

<file path=xl/sharedStrings.xml><?xml version="1.0" encoding="utf-8"?>
<sst xmlns="http://schemas.openxmlformats.org/spreadsheetml/2006/main" count="638" uniqueCount="59">
  <si>
    <t>Sumário</t>
  </si>
  <si>
    <t>Tabela 21 - Conta de produção por atividade econômica - Espírito Santo - 2010-2021</t>
  </si>
  <si>
    <t>Tabela 21.1 Total das Atividades</t>
  </si>
  <si>
    <t>Tabela 21.2 Agricultura, inclusive apoio à agricultura e a pós-colheita</t>
  </si>
  <si>
    <t>Tabela 21.3 Pecuária, inclusive apoio à Pecuária</t>
  </si>
  <si>
    <t>Tabela 21.4 Produção florestal, pesca e aquicultura</t>
  </si>
  <si>
    <t>Tabela 21.5 Indústrias extrativas</t>
  </si>
  <si>
    <t>Tabela 21.6 Indústrias de transformação</t>
  </si>
  <si>
    <t>Tabela 21.7 Eletricidade e gás, água, esgoto, atividades de gestão de resíduos e descontaminação</t>
  </si>
  <si>
    <t>Tabela 21.8 Construção</t>
  </si>
  <si>
    <t>Tabela 21.9 Comércio e reparação de veículos automotores e motocicletas</t>
  </si>
  <si>
    <t>Tabela 21.10 Transporte, armazenagem e correio</t>
  </si>
  <si>
    <t>Tabela 21.11 Alojamento e alimentação</t>
  </si>
  <si>
    <t>Tabela 21.12 Informação e comunicação</t>
  </si>
  <si>
    <t>Tabela 21.13 Atividades financeiras, de seguros e serviços relacionados</t>
  </si>
  <si>
    <t>Tabela 21.14 Atividades imobiliárias</t>
  </si>
  <si>
    <t>Tabela 21.15 Atividades profissionais, científicas e técnicas, administrativas e serviços complementares</t>
  </si>
  <si>
    <t>Tabela 21.16 Administração, defesa, educação e saúde públicas e seguridade social</t>
  </si>
  <si>
    <t>Tabela 21.17 Educação e saúde privadas</t>
  </si>
  <si>
    <t>Tabela 21.18 Artes, cultura, esporte e recreação e outras atividades de serviços</t>
  </si>
  <si>
    <t>Tabela 21.19 Serviços domésticos</t>
  </si>
  <si>
    <t>CONTAS REGIONAIS DO BRASIL</t>
  </si>
  <si>
    <t>Ano de referência 2010</t>
  </si>
  <si>
    <t>Valor Bruto da Produção 2010-2021</t>
  </si>
  <si>
    <t>Espírito Santo</t>
  </si>
  <si>
    <t>Total das Atividades</t>
  </si>
  <si>
    <t>ANO</t>
  </si>
  <si>
    <t xml:space="preserve">ÍNDICE DE VOLUME </t>
  </si>
  <si>
    <t xml:space="preserve">ÍNDICE DE PREÇO       </t>
  </si>
  <si>
    <t>Consumo intermediário 2010-2021</t>
  </si>
  <si>
    <t>Valor Adicionado Bruto 2010-2021</t>
  </si>
  <si>
    <t>Fonte: IBGE, em parceria com os Órgãos Estaduais de Estatística, Secretarias Estaduais de Governo e Superintendência da Zona Franca de Manaus - SUFRAMA.</t>
  </si>
  <si>
    <t>Agricultura, inclusive apoio à agricultura e a pós-colheita</t>
  </si>
  <si>
    <t>Pecuária, inclusive apoio à Pecuária</t>
  </si>
  <si>
    <t>Produção florestal, pesca e aquicultura</t>
  </si>
  <si>
    <t>Indústrias extrativas</t>
  </si>
  <si>
    <t>Indústrias de transformação</t>
  </si>
  <si>
    <t>Eletricidade e gás, água, esgoto, atividades de gestão de resíduos e descontaminação</t>
  </si>
  <si>
    <t>Construção</t>
  </si>
  <si>
    <t>Comércio e reparação de veículos automotores e motocicletas</t>
  </si>
  <si>
    <t>Transporte, armazenagem e correio</t>
  </si>
  <si>
    <t>Alojamento e alimentação</t>
  </si>
  <si>
    <t>Informação e comunicação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</si>
  <si>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</si>
  <si>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</si>
  <si>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</si>
  <si>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Administração, defesa, educação e saúde públicas e seguridade social</t>
  </si>
  <si>
    <t>Educação e saúde privadas</t>
  </si>
  <si>
    <t>Artes, cultura, esporte e recreação e outras atividades de serviços</t>
  </si>
  <si>
    <t>Serviços domésticos</t>
  </si>
  <si>
    <t>VALOR DO ANO ANTERIOR
(R$ MILHÕES)</t>
  </si>
  <si>
    <t>VALOR A PREÇOS DO ANO ANTERIOR
(R$ MILHÕES)</t>
  </si>
  <si>
    <t>VALOR A PREÇO CORRENTE
(R$ MILHÕES)</t>
  </si>
  <si>
    <t>Agropecuária</t>
  </si>
  <si>
    <t>Indústrias</t>
  </si>
  <si>
    <t>Serviços</t>
  </si>
  <si>
    <t>Participação (%) das atividades econômicas no Valor Adicionado Bruto do Espírito Santo,  2010-2019</t>
  </si>
  <si>
    <t>Série encadeada do volume do valor adicionado bruto do Espírito Santo, por atividades econômicas</t>
  </si>
  <si>
    <t>Variação real (%) do valor adicionado bruto do Espírito Santo, ppor atividades econômicas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</si>
</sst>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??_);_(@_)"/>
    <numFmt numFmtId="165" formatCode="0.000"/>
    <numFmt numFmtId="166" formatCode="_-* #,##0_-;\-* #,##0_-;_-* &quot;-&quot;??_-;_-@_-"/>
    <numFmt numFmtId="167" formatCode="0.0"/>
  </numFmts>
  <fonts count="12" x14ac:knownFonts="1">
    <font>
      <sz val="10"/>
      <color indexed="8"/>
      <name val="Arial"/>
    </font>
    <font>
      <sz val="7"/>
      <color indexed="8"/>
      <name val="Univers"/>
    </font>
    <font>
      <b/>
      <sz val="7"/>
      <color indexed="9"/>
      <name val="Univers"/>
    </font>
    <font>
      <sz val="9"/>
      <color indexed="8"/>
      <name val="Univers"/>
    </font>
    <font>
      <sz val="11"/>
      <color indexed="8"/>
      <name val="Univers"/>
    </font>
    <font>
      <u/>
      <sz val="11"/>
      <color indexed="12"/>
      <name val="Univers"/>
    </font>
    <font>
      <b/>
      <sz val="11"/>
      <color indexed="8"/>
      <name val="Univers"/>
    </font>
    <font>
      <sz val="10"/>
      <color indexed="8"/>
      <name val="Arial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7"/>
      <color indexed="9"/>
      <name val="Univers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18203D"/>
        <bgColor indexed="8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 applyFill="0" applyProtection="0"/>
    <xf numFmtId="43" fontId="7" fillId="0" borderId="0" applyFont="0" applyFill="0" applyBorder="0" applyAlignment="0" applyProtection="0"/>
  </cellStyleXfs>
  <cellXfs count="20">
    <xf numFmtId="0" fontId="0" fillId="0" borderId="0" xfId="0" applyFill="1" applyProtection="1"/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164" fontId="1" fillId="4" borderId="3" xfId="0" applyNumberFormat="1" applyFont="1" applyFill="1" applyBorder="1" applyAlignment="1" applyProtection="1">
      <alignment horizontal="right"/>
    </xf>
    <xf numFmtId="165" fontId="1" fillId="3" borderId="3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/>
    <xf numFmtId="166" fontId="0" fillId="0" borderId="0" xfId="1" applyNumberFormat="1" applyFont="1" applyFill="1" applyProtection="1"/>
    <xf numFmtId="0" fontId="11" fillId="0" borderId="0" xfId="0" applyFont="1" applyFill="1" applyProtection="1"/>
    <xf numFmtId="167" fontId="0" fillId="0" borderId="0" xfId="0" applyNumberFormat="1" applyFill="1" applyProtection="1"/>
    <xf numFmtId="0" fontId="1" fillId="0" borderId="0" xfId="0" applyFont="1" applyFill="1" applyProtection="1"/>
    <xf numFmtId="0" fontId="8" fillId="5" borderId="0" xfId="0" applyFont="1" applyFill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24242"/>
      <rgbColor rgb="00C0C0C0"/>
      <rgbColor rgb="000000FF"/>
      <rgbColor rgb="006666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="90" workbookViewId="0"/>
  </sheetViews>
  <sheetFormatPr defaultRowHeight="15" customHeight="1" x14ac:dyDescent="0.25"/>
  <cols>
    <col min="1" max="1" width="121.28515625" style="7" customWidth="1"/>
  </cols>
  <sheetData>
    <row r="1" spans="1:6" ht="20.25" customHeight="1" x14ac:dyDescent="0.2">
      <c r="A1" s="9" t="s">
        <v>0</v>
      </c>
      <c r="B1" s="10"/>
      <c r="C1" s="10"/>
      <c r="D1" s="10"/>
      <c r="E1" s="10"/>
      <c r="F1" s="10"/>
    </row>
    <row r="2" spans="1:6" ht="15" customHeight="1" x14ac:dyDescent="0.2">
      <c r="A2" s="9" t="s">
        <v>1</v>
      </c>
      <c r="B2" s="10"/>
      <c r="C2" s="10"/>
      <c r="D2" s="10"/>
      <c r="E2" s="10"/>
      <c r="F2" s="10"/>
    </row>
    <row r="3" spans="1:6" ht="15" customHeight="1" x14ac:dyDescent="0.25">
      <c r="B3" s="6"/>
      <c r="C3" s="6"/>
      <c r="D3" s="6"/>
      <c r="E3" s="6"/>
      <c r="F3" s="6"/>
    </row>
    <row r="4" spans="1:6" ht="15" customHeight="1" x14ac:dyDescent="0.25">
      <c r="A4" s="8" t="s">
        <v>2</v>
      </c>
      <c r="B4" s="6"/>
      <c r="C4" s="6"/>
      <c r="D4" s="6"/>
      <c r="E4" s="6"/>
      <c r="F4" s="6"/>
    </row>
    <row r="5" spans="1:6" ht="15" customHeight="1" x14ac:dyDescent="0.25">
      <c r="A5" s="8" t="s">
        <v>3</v>
      </c>
      <c r="B5" s="6"/>
      <c r="C5" s="6"/>
      <c r="D5" s="6"/>
      <c r="E5" s="6"/>
      <c r="F5" s="6"/>
    </row>
    <row r="6" spans="1:6" ht="15" customHeight="1" x14ac:dyDescent="0.25">
      <c r="A6" s="8" t="s">
        <v>4</v>
      </c>
    </row>
    <row r="7" spans="1:6" ht="15" customHeight="1" x14ac:dyDescent="0.25">
      <c r="A7" s="8" t="s">
        <v>5</v>
      </c>
    </row>
    <row r="8" spans="1:6" ht="15" customHeight="1" x14ac:dyDescent="0.25">
      <c r="A8" s="8" t="s">
        <v>6</v>
      </c>
    </row>
    <row r="9" spans="1:6" ht="15" customHeight="1" x14ac:dyDescent="0.25">
      <c r="A9" s="8" t="s">
        <v>7</v>
      </c>
    </row>
    <row r="10" spans="1:6" ht="15" customHeight="1" x14ac:dyDescent="0.25">
      <c r="A10" s="8" t="s">
        <v>8</v>
      </c>
    </row>
    <row r="11" spans="1:6" ht="15" customHeight="1" x14ac:dyDescent="0.25">
      <c r="A11" s="8" t="s">
        <v>9</v>
      </c>
    </row>
    <row r="12" spans="1:6" ht="15" customHeight="1" x14ac:dyDescent="0.25">
      <c r="A12" s="8" t="s">
        <v>10</v>
      </c>
    </row>
    <row r="13" spans="1:6" ht="15" customHeight="1" x14ac:dyDescent="0.25">
      <c r="A13" s="8" t="s">
        <v>11</v>
      </c>
    </row>
    <row r="14" spans="1:6" ht="15" customHeight="1" x14ac:dyDescent="0.25">
      <c r="A14" s="8" t="s">
        <v>12</v>
      </c>
    </row>
    <row r="15" spans="1:6" ht="15" customHeight="1" x14ac:dyDescent="0.25">
      <c r="A15" s="8" t="s">
        <v>13</v>
      </c>
    </row>
    <row r="16" spans="1:6" ht="15" customHeight="1" x14ac:dyDescent="0.25">
      <c r="A16" s="8" t="s">
        <v>14</v>
      </c>
    </row>
    <row r="17" spans="1:1" ht="15" customHeight="1" x14ac:dyDescent="0.25">
      <c r="A17" s="8" t="s">
        <v>15</v>
      </c>
    </row>
    <row r="18" spans="1:1" ht="15" customHeight="1" x14ac:dyDescent="0.25">
      <c r="A18" s="8" t="s">
        <v>16</v>
      </c>
    </row>
    <row r="19" spans="1:1" ht="15" customHeight="1" x14ac:dyDescent="0.25">
      <c r="A19" s="8" t="s">
        <v>17</v>
      </c>
    </row>
    <row r="20" spans="1:1" ht="15" customHeight="1" x14ac:dyDescent="0.25">
      <c r="A20" s="8" t="s">
        <v>18</v>
      </c>
    </row>
    <row r="21" spans="1:1" ht="15" customHeight="1" x14ac:dyDescent="0.25">
      <c r="A21" s="8" t="s">
        <v>19</v>
      </c>
    </row>
    <row r="22" spans="1:1" ht="15" customHeight="1" x14ac:dyDescent="0.25">
      <c r="A22" s="8" t="s">
        <v>20</v>
      </c>
    </row>
  </sheetData>
  <hyperlinks>
    <hyperlink ref="A4" location="'Tabela21.1'!A1" display="'Tabela21.1'!A1" xr:uid="{00000000-0004-0000-0000-000000000000}"/>
    <hyperlink ref="A5" location="'Tabela21.2'!A1" display="'Tabela21.2'!A1" xr:uid="{00000000-0004-0000-0000-000001000000}"/>
    <hyperlink ref="A6" location="'Tabela21.3'!A1" display="'Tabela21.3'!A1" xr:uid="{00000000-0004-0000-0000-000002000000}"/>
    <hyperlink ref="A7" location="'Tabela21.4'!A1" display="'Tabela21.4'!A1" xr:uid="{00000000-0004-0000-0000-000003000000}"/>
    <hyperlink ref="A8" location="'Tabela21.5'!A1" display="'Tabela21.5'!A1" xr:uid="{00000000-0004-0000-0000-000004000000}"/>
    <hyperlink ref="A9" location="'Tabela21.6'!A1" display="'Tabela21.6'!A1" xr:uid="{00000000-0004-0000-0000-000005000000}"/>
    <hyperlink ref="A10" location="'Tabela21.7'!A1" display="'Tabela21.7'!A1" xr:uid="{00000000-0004-0000-0000-000006000000}"/>
    <hyperlink ref="A11" location="'Tabela21.8'!A1" display="'Tabela21.8'!A1" xr:uid="{00000000-0004-0000-0000-000007000000}"/>
    <hyperlink ref="A12" location="'Tabela21.9'!A1" display="'Tabela21.9'!A1" xr:uid="{00000000-0004-0000-0000-000008000000}"/>
    <hyperlink ref="A13" location="'Tabela21.10'!A1" display="'Tabela21.10'!A1" xr:uid="{00000000-0004-0000-0000-000009000000}"/>
    <hyperlink ref="A14" location="'Tabela21.11'!A1" display="'Tabela21.11'!A1" xr:uid="{00000000-0004-0000-0000-00000A000000}"/>
    <hyperlink ref="A15" location="'Tabela21.12'!A1" display="'Tabela21.12'!A1" xr:uid="{00000000-0004-0000-0000-00000B000000}"/>
    <hyperlink ref="A16" location="'Tabela21.13'!A1" display="'Tabela21.13'!A1" xr:uid="{00000000-0004-0000-0000-00000C000000}"/>
    <hyperlink ref="A17" location="'Tabela21.14'!A1" display="'Tabela21.14'!A1" xr:uid="{00000000-0004-0000-0000-00000D000000}"/>
    <hyperlink ref="A18" location="'Tabela21.15'!A1" display="'Tabela21.15'!A1" xr:uid="{00000000-0004-0000-0000-00000E000000}"/>
    <hyperlink ref="A19" location="'Tabela21.16'!A1" display="'Tabela21.16'!A1" xr:uid="{00000000-0004-0000-0000-00000F000000}"/>
    <hyperlink ref="A20" location="'Tabela21.17'!A1" display="'Tabela21.17'!A1" xr:uid="{00000000-0004-0000-0000-000010000000}"/>
    <hyperlink ref="A21" location="'Tabela21.18'!A1" display="'Tabela21.18'!A1" xr:uid="{00000000-0004-0000-0000-000011000000}"/>
    <hyperlink ref="A22" location="'Tabela21.19'!A1" display="'Tabela21.19'!A1" xr:uid="{00000000-0004-0000-0000-000012000000}"/>
  </hyperlinks>
  <pageMargins left="0.511811024" right="0.511811024" top="0.78740157499999996" bottom="0.78740157499999996" header="0.31496062000000002" footer="0.31496062000000002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5"/>
  <sheetViews>
    <sheetView zoomScale="90" workbookViewId="0">
      <pane ySplit="2" topLeftCell="A23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37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3454.3222475042598</v>
      </c>
    </row>
    <row r="8" spans="1:6" ht="15" customHeight="1" x14ac:dyDescent="0.2">
      <c r="A8" s="3">
        <v>2011</v>
      </c>
      <c r="B8" s="4">
        <v>3454.3222475042598</v>
      </c>
      <c r="C8" s="5">
        <v>1.0456598212668244</v>
      </c>
      <c r="D8" s="4">
        <v>3612.0459839233199</v>
      </c>
      <c r="E8" s="5">
        <v>1.0582869971670688</v>
      </c>
      <c r="F8" s="4">
        <v>3822.5812979555803</v>
      </c>
    </row>
    <row r="9" spans="1:6" ht="15" customHeight="1" x14ac:dyDescent="0.2">
      <c r="A9" s="3">
        <v>2012</v>
      </c>
      <c r="B9" s="4">
        <v>3822.5812979555803</v>
      </c>
      <c r="C9" s="5">
        <v>1.0172005463942611</v>
      </c>
      <c r="D9" s="4">
        <v>3888.3317849169002</v>
      </c>
      <c r="E9" s="5">
        <v>1.1143820164375517</v>
      </c>
      <c r="F9" s="4">
        <v>4333.0870150539195</v>
      </c>
    </row>
    <row r="10" spans="1:6" ht="15" customHeight="1" x14ac:dyDescent="0.2">
      <c r="A10" s="3">
        <v>2013</v>
      </c>
      <c r="B10" s="4">
        <v>4333.0870150539195</v>
      </c>
      <c r="C10" s="5">
        <v>1.0517871400169903</v>
      </c>
      <c r="D10" s="4">
        <v>4557.4851990083198</v>
      </c>
      <c r="E10" s="5">
        <v>1.0634756715688025</v>
      </c>
      <c r="F10" s="4">
        <v>4846.7746326802499</v>
      </c>
    </row>
    <row r="11" spans="1:6" ht="15" customHeight="1" x14ac:dyDescent="0.2">
      <c r="A11" s="3">
        <v>2014</v>
      </c>
      <c r="B11" s="4">
        <v>4846.7746326802499</v>
      </c>
      <c r="C11" s="5">
        <v>1.0640058138086932</v>
      </c>
      <c r="D11" s="4">
        <v>5156.9963873922798</v>
      </c>
      <c r="E11" s="5">
        <v>1.1569736038903711</v>
      </c>
      <c r="F11" s="4">
        <v>5966.5086955708703</v>
      </c>
    </row>
    <row r="12" spans="1:6" ht="15" customHeight="1" x14ac:dyDescent="0.2">
      <c r="A12" s="3">
        <v>2015</v>
      </c>
      <c r="B12" s="4">
        <v>5966.5086955708703</v>
      </c>
      <c r="C12" s="5">
        <v>0.97302891434713745</v>
      </c>
      <c r="D12" s="4">
        <v>5805.5854784940793</v>
      </c>
      <c r="E12" s="5">
        <v>1.0453799209436856</v>
      </c>
      <c r="F12" s="4">
        <v>6069.0424885399507</v>
      </c>
    </row>
    <row r="13" spans="1:6" ht="15" customHeight="1" x14ac:dyDescent="0.2">
      <c r="A13" s="3">
        <v>2016</v>
      </c>
      <c r="B13" s="4">
        <v>6069.0424885399507</v>
      </c>
      <c r="C13" s="5">
        <v>0.92229126476687617</v>
      </c>
      <c r="D13" s="4">
        <v>5597.4248726794203</v>
      </c>
      <c r="E13" s="5">
        <v>1.0379921926715352</v>
      </c>
      <c r="F13" s="4">
        <v>5810.0833169067</v>
      </c>
    </row>
    <row r="14" spans="1:6" ht="15" customHeight="1" x14ac:dyDescent="0.2">
      <c r="A14" s="3">
        <v>2017</v>
      </c>
      <c r="B14" s="4">
        <v>5810.0833169067</v>
      </c>
      <c r="C14" s="5">
        <v>0.97318528664053705</v>
      </c>
      <c r="D14" s="4">
        <v>5654.2875981692496</v>
      </c>
      <c r="E14" s="5">
        <v>1.1485776612868257</v>
      </c>
      <c r="F14" s="4">
        <v>6494.3884257483396</v>
      </c>
    </row>
    <row r="15" spans="1:6" ht="15" customHeight="1" x14ac:dyDescent="0.2">
      <c r="A15" s="3">
        <v>2018</v>
      </c>
      <c r="B15" s="4">
        <v>6494.3884257483396</v>
      </c>
      <c r="C15" s="5">
        <v>1.0615836146372497</v>
      </c>
      <c r="D15" s="4">
        <v>6894.3363398642396</v>
      </c>
      <c r="E15" s="5">
        <v>1.055901791568286</v>
      </c>
      <c r="F15" s="4">
        <v>7279.74209293699</v>
      </c>
    </row>
    <row r="16" spans="1:6" ht="15" customHeight="1" x14ac:dyDescent="0.2">
      <c r="A16" s="3">
        <v>2019</v>
      </c>
      <c r="B16" s="4">
        <v>7279.74209293699</v>
      </c>
      <c r="C16" s="5">
        <v>1.0034088381905777</v>
      </c>
      <c r="D16" s="4">
        <v>7304.5575558009505</v>
      </c>
      <c r="E16" s="5">
        <v>1.041089286407854</v>
      </c>
      <c r="F16" s="4">
        <v>7604.6966132939096</v>
      </c>
    </row>
    <row r="17" spans="1:6" ht="15" customHeight="1" x14ac:dyDescent="0.2">
      <c r="A17" s="3">
        <v>2020</v>
      </c>
      <c r="B17" s="4">
        <v>7604.6966132939096</v>
      </c>
      <c r="C17" s="5">
        <v>0.99695574543901855</v>
      </c>
      <c r="D17" s="4">
        <v>7581.5459809440099</v>
      </c>
      <c r="E17" s="5">
        <v>1.1012907886469154</v>
      </c>
      <c r="F17" s="4">
        <v>8349.4867525166792</v>
      </c>
    </row>
    <row r="18" spans="1:6" ht="15" customHeight="1" x14ac:dyDescent="0.2">
      <c r="A18" s="3">
        <v>2021</v>
      </c>
      <c r="B18" s="4">
        <v>8349.4867525166792</v>
      </c>
      <c r="C18" s="5">
        <v>1.0739626588714832</v>
      </c>
      <c r="D18" s="4">
        <v>8967.0369929450389</v>
      </c>
      <c r="E18" s="5">
        <v>1.4147476689443523</v>
      </c>
      <c r="F18" s="4">
        <v>12686.09468310677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37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1837.1106463204801</v>
      </c>
    </row>
    <row r="26" spans="1:6" ht="15" customHeight="1" x14ac:dyDescent="0.2">
      <c r="A26" s="3">
        <v>2011</v>
      </c>
      <c r="B26" s="4">
        <v>1837.1106463204801</v>
      </c>
      <c r="C26" s="5">
        <v>1.0283312363859496</v>
      </c>
      <c r="D26" s="4">
        <v>1889.1582623085301</v>
      </c>
      <c r="E26" s="5">
        <v>1.1041253369984436</v>
      </c>
      <c r="F26" s="4">
        <v>2085.8675030148001</v>
      </c>
    </row>
    <row r="27" spans="1:6" ht="15" customHeight="1" x14ac:dyDescent="0.2">
      <c r="A27" s="3">
        <v>2012</v>
      </c>
      <c r="B27" s="4">
        <v>2085.8675030148001</v>
      </c>
      <c r="C27" s="5">
        <v>1.0304499694684151</v>
      </c>
      <c r="D27" s="4">
        <v>2149.3821047967599</v>
      </c>
      <c r="E27" s="5">
        <v>1.2897352370553283</v>
      </c>
      <c r="F27" s="4">
        <v>2772.1338384525297</v>
      </c>
    </row>
    <row r="28" spans="1:6" ht="15" customHeight="1" x14ac:dyDescent="0.2">
      <c r="A28" s="3">
        <v>2013</v>
      </c>
      <c r="B28" s="4">
        <v>2772.1338384525297</v>
      </c>
      <c r="C28" s="5">
        <v>1.0646572077565726</v>
      </c>
      <c r="D28" s="4">
        <v>2951.3722719743801</v>
      </c>
      <c r="E28" s="5">
        <v>1.1130508786016291</v>
      </c>
      <c r="F28" s="4">
        <v>3285.0275004015698</v>
      </c>
    </row>
    <row r="29" spans="1:6" ht="15" customHeight="1" x14ac:dyDescent="0.2">
      <c r="A29" s="3">
        <v>2014</v>
      </c>
      <c r="B29" s="4">
        <v>3285.0275004015698</v>
      </c>
      <c r="C29" s="5">
        <v>1.0883619081250118</v>
      </c>
      <c r="D29" s="4">
        <v>3575.2987985801901</v>
      </c>
      <c r="E29" s="5">
        <v>1.2132450187029227</v>
      </c>
      <c r="F29" s="4">
        <v>4337.71345775196</v>
      </c>
    </row>
    <row r="30" spans="1:6" ht="15" customHeight="1" x14ac:dyDescent="0.2">
      <c r="A30" s="3">
        <v>2015</v>
      </c>
      <c r="B30" s="4">
        <v>4337.71345775196</v>
      </c>
      <c r="C30" s="5">
        <v>0.9646844767374928</v>
      </c>
      <c r="D30" s="4">
        <v>4184.5248372286296</v>
      </c>
      <c r="E30" s="5">
        <v>0.93602675236728583</v>
      </c>
      <c r="F30" s="4">
        <v>3916.8271935913599</v>
      </c>
    </row>
    <row r="31" spans="1:6" ht="15" customHeight="1" x14ac:dyDescent="0.2">
      <c r="A31" s="3">
        <v>2016</v>
      </c>
      <c r="B31" s="4">
        <v>3916.8271935913599</v>
      </c>
      <c r="C31" s="5">
        <v>0.88674058701731884</v>
      </c>
      <c r="D31" s="4">
        <v>3473.2096448906004</v>
      </c>
      <c r="E31" s="5">
        <v>0.95752184188173084</v>
      </c>
      <c r="F31" s="4">
        <v>3325.6740964170399</v>
      </c>
    </row>
    <row r="32" spans="1:6" ht="15" customHeight="1" x14ac:dyDescent="0.2">
      <c r="A32" s="3">
        <v>2017</v>
      </c>
      <c r="B32" s="4">
        <v>3325.6740964170399</v>
      </c>
      <c r="C32" s="5">
        <v>0.9716813908953813</v>
      </c>
      <c r="D32" s="4">
        <v>3231.4956316712501</v>
      </c>
      <c r="E32" s="5">
        <v>1.1997126765701027</v>
      </c>
      <c r="F32" s="4">
        <v>3876.8662735969101</v>
      </c>
    </row>
    <row r="33" spans="1:6" ht="15" customHeight="1" x14ac:dyDescent="0.2">
      <c r="A33" s="3">
        <v>2018</v>
      </c>
      <c r="B33" s="4">
        <v>3876.8662735969101</v>
      </c>
      <c r="C33" s="5">
        <v>1.0570621525170489</v>
      </c>
      <c r="D33" s="4">
        <v>4098.0886081890994</v>
      </c>
      <c r="E33" s="5">
        <v>1.0915168087163585</v>
      </c>
      <c r="F33" s="4">
        <v>4473.13259944743</v>
      </c>
    </row>
    <row r="34" spans="1:6" ht="15" customHeight="1" x14ac:dyDescent="0.2">
      <c r="A34" s="3">
        <v>2019</v>
      </c>
      <c r="B34" s="4">
        <v>4473.13259944743</v>
      </c>
      <c r="C34" s="5">
        <v>1.0028567218927062</v>
      </c>
      <c r="D34" s="4">
        <v>4485.9110952732499</v>
      </c>
      <c r="E34" s="5">
        <v>1.0450338506070471</v>
      </c>
      <c r="F34" s="4">
        <v>4687.9289453742804</v>
      </c>
    </row>
    <row r="35" spans="1:6" ht="15" customHeight="1" x14ac:dyDescent="0.2">
      <c r="A35" s="3">
        <v>2020</v>
      </c>
      <c r="B35" s="4">
        <v>4687.9289453742804</v>
      </c>
      <c r="C35" s="5">
        <v>0.99395844569216518</v>
      </c>
      <c r="D35" s="4">
        <v>4659.6065680595302</v>
      </c>
      <c r="E35" s="5">
        <v>1.0224117350630462</v>
      </c>
      <c r="F35" s="4">
        <v>4764.0364359609102</v>
      </c>
    </row>
    <row r="36" spans="1:6" ht="15" customHeight="1" x14ac:dyDescent="0.2">
      <c r="A36" s="3">
        <v>2021</v>
      </c>
      <c r="B36" s="4">
        <v>4764.0364359609102</v>
      </c>
      <c r="C36" s="5">
        <v>1.1159663562263513</v>
      </c>
      <c r="D36" s="4">
        <v>5316.5043823688702</v>
      </c>
      <c r="E36" s="5">
        <v>1.6828529348267294</v>
      </c>
      <c r="F36" s="4">
        <v>8946.8950028886211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37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1617.21160118378</v>
      </c>
    </row>
    <row r="44" spans="1:6" ht="15" customHeight="1" x14ac:dyDescent="0.2">
      <c r="A44" s="3">
        <v>2011</v>
      </c>
      <c r="B44" s="4">
        <v>1617.21160118378</v>
      </c>
      <c r="C44" s="5">
        <v>1.0653446465222338</v>
      </c>
      <c r="D44" s="4">
        <v>1722.8877216147898</v>
      </c>
      <c r="E44" s="5">
        <v>1.0080249415864615</v>
      </c>
      <c r="F44" s="4">
        <v>1736.7137949407802</v>
      </c>
    </row>
    <row r="45" spans="1:6" ht="15" customHeight="1" x14ac:dyDescent="0.2">
      <c r="A45" s="3">
        <v>2012</v>
      </c>
      <c r="B45" s="4">
        <v>1736.7137949407802</v>
      </c>
      <c r="C45" s="5">
        <v>1.0012874229397344</v>
      </c>
      <c r="D45" s="4">
        <v>1738.9496801201401</v>
      </c>
      <c r="E45" s="5">
        <v>0.89764137194214111</v>
      </c>
      <c r="F45" s="4">
        <v>1560.9531766013899</v>
      </c>
    </row>
    <row r="46" spans="1:6" ht="15" customHeight="1" x14ac:dyDescent="0.2">
      <c r="A46" s="3">
        <v>2013</v>
      </c>
      <c r="B46" s="4">
        <v>1560.9531766013899</v>
      </c>
      <c r="C46" s="5">
        <v>1.0289308808934774</v>
      </c>
      <c r="D46" s="4">
        <v>1606.1129270339397</v>
      </c>
      <c r="E46" s="5">
        <v>0.97237691446940078</v>
      </c>
      <c r="F46" s="4">
        <v>1561.7471322786803</v>
      </c>
    </row>
    <row r="47" spans="1:6" ht="15" customHeight="1" x14ac:dyDescent="0.2">
      <c r="A47" s="3">
        <v>2014</v>
      </c>
      <c r="B47" s="4">
        <v>1561.7471322786803</v>
      </c>
      <c r="C47" s="5">
        <v>1.0127744473615907</v>
      </c>
      <c r="D47" s="4">
        <v>1581.6975888120894</v>
      </c>
      <c r="E47" s="5">
        <v>1.0297766458898083</v>
      </c>
      <c r="F47" s="4">
        <v>1628.7952378189107</v>
      </c>
    </row>
    <row r="48" spans="1:6" ht="15" customHeight="1" x14ac:dyDescent="0.2">
      <c r="A48" s="3">
        <v>2015</v>
      </c>
      <c r="B48" s="4">
        <v>1628.7952378189107</v>
      </c>
      <c r="C48" s="5">
        <v>0.99525133891979056</v>
      </c>
      <c r="D48" s="4">
        <v>1621.0606412654495</v>
      </c>
      <c r="E48" s="5">
        <v>1.3276587193360669</v>
      </c>
      <c r="F48" s="4">
        <v>2152.2152949485903</v>
      </c>
    </row>
    <row r="49" spans="1:6" ht="15" customHeight="1" x14ac:dyDescent="0.2">
      <c r="A49" s="3">
        <v>2016</v>
      </c>
      <c r="B49" s="4">
        <v>2152.2152949485903</v>
      </c>
      <c r="C49" s="5">
        <v>0.98699011793778801</v>
      </c>
      <c r="D49" s="4">
        <v>2124.2152277888204</v>
      </c>
      <c r="E49" s="5">
        <v>1.1695656767679705</v>
      </c>
      <c r="F49" s="4">
        <v>2484.4092204896601</v>
      </c>
    </row>
    <row r="50" spans="1:6" ht="15" customHeight="1" x14ac:dyDescent="0.2">
      <c r="A50" s="3">
        <v>2017</v>
      </c>
      <c r="B50" s="4">
        <v>2484.4092204896601</v>
      </c>
      <c r="C50" s="5">
        <v>0.97519842806753221</v>
      </c>
      <c r="D50" s="4">
        <v>2422.7919664979995</v>
      </c>
      <c r="E50" s="5">
        <v>1.0803742906308629</v>
      </c>
      <c r="F50" s="4">
        <v>2617.5221521514295</v>
      </c>
    </row>
    <row r="51" spans="1:6" ht="15" customHeight="1" x14ac:dyDescent="0.2">
      <c r="A51" s="3">
        <v>2018</v>
      </c>
      <c r="B51" s="4">
        <v>2617.5221521514295</v>
      </c>
      <c r="C51" s="5">
        <v>1.0682804458318755</v>
      </c>
      <c r="D51" s="4">
        <v>2796.2477316751401</v>
      </c>
      <c r="E51" s="5">
        <v>1.0037055950719405</v>
      </c>
      <c r="F51" s="4">
        <v>2806.60949348956</v>
      </c>
    </row>
    <row r="52" spans="1:6" ht="15" customHeight="1" x14ac:dyDescent="0.2">
      <c r="A52" s="3">
        <v>2019</v>
      </c>
      <c r="B52" s="4">
        <v>2806.60949348956</v>
      </c>
      <c r="C52" s="5">
        <v>1.0042887929603539</v>
      </c>
      <c r="D52" s="4">
        <v>2818.6464605277006</v>
      </c>
      <c r="E52" s="5">
        <v>1.0348114631494294</v>
      </c>
      <c r="F52" s="4">
        <v>2916.7676679196302</v>
      </c>
    </row>
    <row r="53" spans="1:6" ht="15" customHeight="1" x14ac:dyDescent="0.2">
      <c r="A53" s="3">
        <v>2020</v>
      </c>
      <c r="B53" s="4">
        <v>2916.7676679196302</v>
      </c>
      <c r="C53" s="5">
        <v>1.0017731083012649</v>
      </c>
      <c r="D53" s="4">
        <v>2921.9394128844797</v>
      </c>
      <c r="E53" s="5">
        <v>1.2270789396746205</v>
      </c>
      <c r="F53" s="4">
        <v>3585.4503165557699</v>
      </c>
    </row>
    <row r="54" spans="1:6" ht="15" customHeight="1" x14ac:dyDescent="0.2">
      <c r="A54" s="3">
        <v>2021</v>
      </c>
      <c r="B54" s="4">
        <v>3585.4503165557699</v>
      </c>
      <c r="C54" s="5">
        <v>1.0181517768409405</v>
      </c>
      <c r="D54" s="4">
        <v>3650.5326105761701</v>
      </c>
      <c r="E54" s="5">
        <v>1.0242888036077522</v>
      </c>
      <c r="F54" s="4">
        <v>3739.1996802181493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5"/>
  <sheetViews>
    <sheetView zoomScale="90" workbookViewId="0">
      <pane ySplit="2" topLeftCell="A23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38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9597.5265510477511</v>
      </c>
    </row>
    <row r="8" spans="1:6" ht="15" customHeight="1" x14ac:dyDescent="0.2">
      <c r="A8" s="3">
        <v>2011</v>
      </c>
      <c r="B8" s="4">
        <v>9597.5265510477511</v>
      </c>
      <c r="C8" s="5">
        <v>1.0317956921533222</v>
      </c>
      <c r="D8" s="4">
        <v>9902.6865506981994</v>
      </c>
      <c r="E8" s="5">
        <v>1.0810013995042178</v>
      </c>
      <c r="F8" s="4">
        <v>10704.81802015635</v>
      </c>
    </row>
    <row r="9" spans="1:6" ht="15" customHeight="1" x14ac:dyDescent="0.2">
      <c r="A9" s="3">
        <v>2012</v>
      </c>
      <c r="B9" s="4">
        <v>10704.81802015635</v>
      </c>
      <c r="C9" s="5">
        <v>1.0279553535137742</v>
      </c>
      <c r="D9" s="4">
        <v>11004.074992210441</v>
      </c>
      <c r="E9" s="5">
        <v>1.1514616514540159</v>
      </c>
      <c r="F9" s="4">
        <v>12670.770363254471</v>
      </c>
    </row>
    <row r="10" spans="1:6" ht="15" customHeight="1" x14ac:dyDescent="0.2">
      <c r="A10" s="3">
        <v>2013</v>
      </c>
      <c r="B10" s="4">
        <v>12670.770363254471</v>
      </c>
      <c r="C10" s="5">
        <v>0.989691093328398</v>
      </c>
      <c r="D10" s="4">
        <v>12540.148574122379</v>
      </c>
      <c r="E10" s="5">
        <v>0.99146988532237423</v>
      </c>
      <c r="F10" s="4">
        <v>12433.179668710649</v>
      </c>
    </row>
    <row r="11" spans="1:6" ht="15" customHeight="1" x14ac:dyDescent="0.2">
      <c r="A11" s="3">
        <v>2014</v>
      </c>
      <c r="B11" s="4">
        <v>12433.179668710649</v>
      </c>
      <c r="C11" s="5">
        <v>0.95623725684857541</v>
      </c>
      <c r="D11" s="4">
        <v>11889.06962031335</v>
      </c>
      <c r="E11" s="5">
        <v>1.0460895287798642</v>
      </c>
      <c r="F11" s="4">
        <v>12437.031236744591</v>
      </c>
    </row>
    <row r="12" spans="1:6" ht="15" customHeight="1" x14ac:dyDescent="0.2">
      <c r="A12" s="3">
        <v>2015</v>
      </c>
      <c r="B12" s="4">
        <v>12437.031236744591</v>
      </c>
      <c r="C12" s="5">
        <v>0.89414871028935039</v>
      </c>
      <c r="D12" s="4">
        <v>11120.55544016354</v>
      </c>
      <c r="E12" s="5">
        <v>1.0278570692325728</v>
      </c>
      <c r="F12" s="4">
        <v>11430.34152296484</v>
      </c>
    </row>
    <row r="13" spans="1:6" ht="15" customHeight="1" x14ac:dyDescent="0.2">
      <c r="A13" s="3">
        <v>2016</v>
      </c>
      <c r="B13" s="4">
        <v>11430.34152296484</v>
      </c>
      <c r="C13" s="5">
        <v>0.90083406233146401</v>
      </c>
      <c r="D13" s="4">
        <v>10296.84098796843</v>
      </c>
      <c r="E13" s="5">
        <v>0.96618141253376144</v>
      </c>
      <c r="F13" s="4">
        <v>9948.6163703908696</v>
      </c>
    </row>
    <row r="14" spans="1:6" ht="15" customHeight="1" x14ac:dyDescent="0.2">
      <c r="A14" s="3">
        <v>2017</v>
      </c>
      <c r="B14" s="4">
        <v>9948.6163703908696</v>
      </c>
      <c r="C14" s="5">
        <v>0.96473067458732109</v>
      </c>
      <c r="D14" s="4">
        <v>9597.7353822176501</v>
      </c>
      <c r="E14" s="5">
        <v>1.034954361212246</v>
      </c>
      <c r="F14" s="4">
        <v>9933.2180915872395</v>
      </c>
    </row>
    <row r="15" spans="1:6" ht="15" customHeight="1" x14ac:dyDescent="0.2">
      <c r="A15" s="3">
        <v>2018</v>
      </c>
      <c r="B15" s="4">
        <v>9933.2180915872395</v>
      </c>
      <c r="C15" s="5">
        <v>1.0073114682734601</v>
      </c>
      <c r="D15" s="4">
        <v>10005.84450051724</v>
      </c>
      <c r="E15" s="5">
        <v>0.98622283975886038</v>
      </c>
      <c r="F15" s="4">
        <v>9867.9923774856888</v>
      </c>
    </row>
    <row r="16" spans="1:6" ht="15" customHeight="1" x14ac:dyDescent="0.2">
      <c r="A16" s="3">
        <v>2019</v>
      </c>
      <c r="B16" s="4">
        <v>9867.9923774856888</v>
      </c>
      <c r="C16" s="5">
        <v>1.0671958226704794</v>
      </c>
      <c r="D16" s="4">
        <v>10531.08024339686</v>
      </c>
      <c r="E16" s="5">
        <v>1.0917866433578265</v>
      </c>
      <c r="F16" s="4">
        <v>11497.692749870181</v>
      </c>
    </row>
    <row r="17" spans="1:6" ht="15" customHeight="1" x14ac:dyDescent="0.2">
      <c r="A17" s="3">
        <v>2020</v>
      </c>
      <c r="B17" s="4">
        <v>11497.692749870181</v>
      </c>
      <c r="C17" s="5">
        <v>0.99362149987524939</v>
      </c>
      <c r="D17" s="4">
        <v>11424.354715230789</v>
      </c>
      <c r="E17" s="5">
        <v>1.1165452876684208</v>
      </c>
      <c r="F17" s="4">
        <v>12755.809421943439</v>
      </c>
    </row>
    <row r="18" spans="1:6" ht="15" customHeight="1" x14ac:dyDescent="0.2">
      <c r="A18" s="3">
        <v>2021</v>
      </c>
      <c r="B18" s="4">
        <v>12755.809421943439</v>
      </c>
      <c r="C18" s="5">
        <v>1.1140747826040658</v>
      </c>
      <c r="D18" s="4">
        <v>14210.925608690532</v>
      </c>
      <c r="E18" s="5">
        <v>1.0202610523460816</v>
      </c>
      <c r="F18" s="4">
        <v>14498.853916334479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38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5211.1522789298397</v>
      </c>
    </row>
    <row r="26" spans="1:6" ht="15" customHeight="1" x14ac:dyDescent="0.2">
      <c r="A26" s="3">
        <v>2011</v>
      </c>
      <c r="B26" s="4">
        <v>5211.1522789298397</v>
      </c>
      <c r="C26" s="5">
        <v>1.0203649935348185</v>
      </c>
      <c r="D26" s="4">
        <v>5317.2773613992003</v>
      </c>
      <c r="E26" s="5">
        <v>1.1126437309791732</v>
      </c>
      <c r="F26" s="4">
        <v>5916.2353220382993</v>
      </c>
    </row>
    <row r="27" spans="1:6" ht="15" customHeight="1" x14ac:dyDescent="0.2">
      <c r="A27" s="3">
        <v>2012</v>
      </c>
      <c r="B27" s="4">
        <v>5916.2353220382993</v>
      </c>
      <c r="C27" s="5">
        <v>1.0308606121265587</v>
      </c>
      <c r="D27" s="4">
        <v>6098.8139655611694</v>
      </c>
      <c r="E27" s="5">
        <v>1.0700024748081551</v>
      </c>
      <c r="F27" s="4">
        <v>6525.7460365449897</v>
      </c>
    </row>
    <row r="28" spans="1:6" ht="15" customHeight="1" x14ac:dyDescent="0.2">
      <c r="A28" s="3">
        <v>2013</v>
      </c>
      <c r="B28" s="4">
        <v>6525.7460365449897</v>
      </c>
      <c r="C28" s="5">
        <v>0.98476291264196303</v>
      </c>
      <c r="D28" s="4">
        <v>6426.3126741097894</v>
      </c>
      <c r="E28" s="5">
        <v>0.9733342746789273</v>
      </c>
      <c r="F28" s="4">
        <v>6254.9503855146504</v>
      </c>
    </row>
    <row r="29" spans="1:6" ht="15" customHeight="1" x14ac:dyDescent="0.2">
      <c r="A29" s="3">
        <v>2014</v>
      </c>
      <c r="B29" s="4">
        <v>6254.9503855146504</v>
      </c>
      <c r="C29" s="5">
        <v>0.95013845819579934</v>
      </c>
      <c r="D29" s="4">
        <v>5943.0689153841104</v>
      </c>
      <c r="E29" s="5">
        <v>1.1346097467190845</v>
      </c>
      <c r="F29" s="4">
        <v>6743.0639168180305</v>
      </c>
    </row>
    <row r="30" spans="1:6" ht="15" customHeight="1" x14ac:dyDescent="0.2">
      <c r="A30" s="3">
        <v>2015</v>
      </c>
      <c r="B30" s="4">
        <v>6743.0639168180305</v>
      </c>
      <c r="C30" s="5">
        <v>0.88777913096842875</v>
      </c>
      <c r="D30" s="4">
        <v>5986.3514241372804</v>
      </c>
      <c r="E30" s="5">
        <v>1.0047292220446913</v>
      </c>
      <c r="F30" s="4">
        <v>6014.6622092595799</v>
      </c>
    </row>
    <row r="31" spans="1:6" ht="15" customHeight="1" x14ac:dyDescent="0.2">
      <c r="A31" s="3">
        <v>2016</v>
      </c>
      <c r="B31" s="4">
        <v>6014.6622092595799</v>
      </c>
      <c r="C31" s="5">
        <v>0.89854429338719932</v>
      </c>
      <c r="D31" s="4">
        <v>5404.4404047818407</v>
      </c>
      <c r="E31" s="5">
        <v>1.0015422895347397</v>
      </c>
      <c r="F31" s="4">
        <v>5412.7756166592599</v>
      </c>
    </row>
    <row r="32" spans="1:6" ht="15" customHeight="1" x14ac:dyDescent="0.2">
      <c r="A32" s="3">
        <v>2017</v>
      </c>
      <c r="B32" s="4">
        <v>5412.7756166592599</v>
      </c>
      <c r="C32" s="5">
        <v>0.97936309024488577</v>
      </c>
      <c r="D32" s="4">
        <v>5301.0726547335798</v>
      </c>
      <c r="E32" s="5">
        <v>1.0524445857669202</v>
      </c>
      <c r="F32" s="4">
        <v>5579.0852142314297</v>
      </c>
    </row>
    <row r="33" spans="1:6" ht="15" customHeight="1" x14ac:dyDescent="0.2">
      <c r="A33" s="3">
        <v>2018</v>
      </c>
      <c r="B33" s="4">
        <v>5579.0852142314297</v>
      </c>
      <c r="C33" s="5">
        <v>1.0233502619004622</v>
      </c>
      <c r="D33" s="4">
        <v>5709.3583151487301</v>
      </c>
      <c r="E33" s="5">
        <v>0.97790104777178044</v>
      </c>
      <c r="F33" s="4">
        <v>5583.1874784884703</v>
      </c>
    </row>
    <row r="34" spans="1:6" ht="15" customHeight="1" x14ac:dyDescent="0.2">
      <c r="A34" s="3">
        <v>2019</v>
      </c>
      <c r="B34" s="4">
        <v>5583.1874784884703</v>
      </c>
      <c r="C34" s="5">
        <v>1.0679917526179223</v>
      </c>
      <c r="D34" s="4">
        <v>5962.7981803453395</v>
      </c>
      <c r="E34" s="5">
        <v>1.0542900069551158</v>
      </c>
      <c r="F34" s="4">
        <v>6286.51853502824</v>
      </c>
    </row>
    <row r="35" spans="1:6" ht="15" customHeight="1" x14ac:dyDescent="0.2">
      <c r="A35" s="3">
        <v>2020</v>
      </c>
      <c r="B35" s="4">
        <v>6286.51853502824</v>
      </c>
      <c r="C35" s="5">
        <v>0.99749754341504226</v>
      </c>
      <c r="D35" s="4">
        <v>6270.7867953238001</v>
      </c>
      <c r="E35" s="5">
        <v>1.053104311148197</v>
      </c>
      <c r="F35" s="4">
        <v>6603.7926084466799</v>
      </c>
    </row>
    <row r="36" spans="1:6" ht="15" customHeight="1" x14ac:dyDescent="0.2">
      <c r="A36" s="3">
        <v>2021</v>
      </c>
      <c r="B36" s="4">
        <v>6603.7926084466799</v>
      </c>
      <c r="C36" s="5">
        <v>1.0980610389882397</v>
      </c>
      <c r="D36" s="4">
        <v>7251.3673728938202</v>
      </c>
      <c r="E36" s="5">
        <v>1.2350537376020128</v>
      </c>
      <c r="F36" s="4">
        <v>8955.8283766177992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38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4386.3742721179106</v>
      </c>
    </row>
    <row r="44" spans="1:6" ht="15" customHeight="1" x14ac:dyDescent="0.2">
      <c r="A44" s="3">
        <v>2011</v>
      </c>
      <c r="B44" s="4">
        <v>4386.3742721179106</v>
      </c>
      <c r="C44" s="5">
        <v>1.0453757260173304</v>
      </c>
      <c r="D44" s="4">
        <v>4585.409189299</v>
      </c>
      <c r="E44" s="5">
        <v>1.0443086975298077</v>
      </c>
      <c r="F44" s="4">
        <v>4788.5826981180498</v>
      </c>
    </row>
    <row r="45" spans="1:6" ht="15" customHeight="1" x14ac:dyDescent="0.2">
      <c r="A45" s="3">
        <v>2012</v>
      </c>
      <c r="B45" s="4">
        <v>4788.5826981180498</v>
      </c>
      <c r="C45" s="5">
        <v>1.0243659420515125</v>
      </c>
      <c r="D45" s="4">
        <v>4905.2610266492702</v>
      </c>
      <c r="E45" s="5">
        <v>1.2527415551027423</v>
      </c>
      <c r="F45" s="4">
        <v>6145.0243267094811</v>
      </c>
    </row>
    <row r="46" spans="1:6" ht="15" customHeight="1" x14ac:dyDescent="0.2">
      <c r="A46" s="3">
        <v>2013</v>
      </c>
      <c r="B46" s="4">
        <v>6145.0243267094811</v>
      </c>
      <c r="C46" s="5">
        <v>0.99492460484471468</v>
      </c>
      <c r="D46" s="4">
        <v>6113.8359000125893</v>
      </c>
      <c r="E46" s="5">
        <v>1.0105324029359828</v>
      </c>
      <c r="F46" s="4">
        <v>6178.2292831959994</v>
      </c>
    </row>
    <row r="47" spans="1:6" ht="15" customHeight="1" x14ac:dyDescent="0.2">
      <c r="A47" s="3">
        <v>2014</v>
      </c>
      <c r="B47" s="4">
        <v>6178.2292831959994</v>
      </c>
      <c r="C47" s="5">
        <v>0.96241179023601608</v>
      </c>
      <c r="D47" s="4">
        <v>5946.0007049292399</v>
      </c>
      <c r="E47" s="5">
        <v>0.95761295742973185</v>
      </c>
      <c r="F47" s="4">
        <v>5693.9673199265608</v>
      </c>
    </row>
    <row r="48" spans="1:6" ht="15" customHeight="1" x14ac:dyDescent="0.2">
      <c r="A48" s="3">
        <v>2015</v>
      </c>
      <c r="B48" s="4">
        <v>5693.9673199265608</v>
      </c>
      <c r="C48" s="5">
        <v>0.90169186571525306</v>
      </c>
      <c r="D48" s="4">
        <v>5134.2040160262595</v>
      </c>
      <c r="E48" s="5">
        <v>1.0548235513821391</v>
      </c>
      <c r="F48" s="4">
        <v>5415.67931370526</v>
      </c>
    </row>
    <row r="49" spans="1:6" ht="15" customHeight="1" x14ac:dyDescent="0.2">
      <c r="A49" s="3">
        <v>2016</v>
      </c>
      <c r="B49" s="4">
        <v>5415.67931370526</v>
      </c>
      <c r="C49" s="5">
        <v>0.9033770834261865</v>
      </c>
      <c r="D49" s="4">
        <v>4892.4005831865888</v>
      </c>
      <c r="E49" s="5">
        <v>0.92711965764202808</v>
      </c>
      <c r="F49" s="4">
        <v>4535.8407537316098</v>
      </c>
    </row>
    <row r="50" spans="1:6" ht="15" customHeight="1" x14ac:dyDescent="0.2">
      <c r="A50" s="3">
        <v>2017</v>
      </c>
      <c r="B50" s="4">
        <v>4535.8407537316098</v>
      </c>
      <c r="C50" s="5">
        <v>0.9472693070075775</v>
      </c>
      <c r="D50" s="4">
        <v>4296.6627274840703</v>
      </c>
      <c r="E50" s="5">
        <v>1.0133755320156097</v>
      </c>
      <c r="F50" s="4">
        <v>4354.1328773558098</v>
      </c>
    </row>
    <row r="51" spans="1:6" ht="15" customHeight="1" x14ac:dyDescent="0.2">
      <c r="A51" s="3">
        <v>2018</v>
      </c>
      <c r="B51" s="4">
        <v>4354.1328773558098</v>
      </c>
      <c r="C51" s="5">
        <v>0.98676046560565511</v>
      </c>
      <c r="D51" s="4">
        <v>4296.4861853685106</v>
      </c>
      <c r="E51" s="5">
        <v>0.99728120006272303</v>
      </c>
      <c r="F51" s="4">
        <v>4284.8048989972194</v>
      </c>
    </row>
    <row r="52" spans="1:6" ht="15" customHeight="1" x14ac:dyDescent="0.2">
      <c r="A52" s="3">
        <v>2019</v>
      </c>
      <c r="B52" s="4">
        <v>4284.8048989972194</v>
      </c>
      <c r="C52" s="5">
        <v>1.0661587098447922</v>
      </c>
      <c r="D52" s="4">
        <v>4568.2820630515207</v>
      </c>
      <c r="E52" s="5">
        <v>1.1407295221523561</v>
      </c>
      <c r="F52" s="4">
        <v>5211.1742148419398</v>
      </c>
    </row>
    <row r="53" spans="1:6" ht="15" customHeight="1" x14ac:dyDescent="0.2">
      <c r="A53" s="3">
        <v>2020</v>
      </c>
      <c r="B53" s="4">
        <v>5211.1742148419398</v>
      </c>
      <c r="C53" s="5">
        <v>0.98894562097523386</v>
      </c>
      <c r="D53" s="4">
        <v>5153.5679199069891</v>
      </c>
      <c r="E53" s="5">
        <v>1.1937393489533732</v>
      </c>
      <c r="F53" s="4">
        <v>6152.0168134967598</v>
      </c>
    </row>
    <row r="54" spans="1:6" ht="15" customHeight="1" x14ac:dyDescent="0.2">
      <c r="A54" s="3">
        <v>2021</v>
      </c>
      <c r="B54" s="4">
        <v>6152.0168134967598</v>
      </c>
      <c r="C54" s="5">
        <v>1.1312645018343099</v>
      </c>
      <c r="D54" s="4">
        <v>6959.5582357967114</v>
      </c>
      <c r="E54" s="5">
        <v>0.79646226842473289</v>
      </c>
      <c r="F54" s="4">
        <v>5543.0255397166802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5"/>
  <sheetViews>
    <sheetView zoomScale="90" workbookViewId="0">
      <pane ySplit="2" topLeftCell="A23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39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13753.73417512643</v>
      </c>
    </row>
    <row r="8" spans="1:6" ht="15" customHeight="1" x14ac:dyDescent="0.2">
      <c r="A8" s="3">
        <v>2011</v>
      </c>
      <c r="B8" s="4">
        <v>13753.73417512643</v>
      </c>
      <c r="C8" s="5">
        <v>1.1061791179208766</v>
      </c>
      <c r="D8" s="4">
        <v>15214.09353795957</v>
      </c>
      <c r="E8" s="5">
        <v>1.1642346306509135</v>
      </c>
      <c r="F8" s="4">
        <v>17712.77457085481</v>
      </c>
    </row>
    <row r="9" spans="1:6" ht="15" customHeight="1" x14ac:dyDescent="0.2">
      <c r="A9" s="3">
        <v>2012</v>
      </c>
      <c r="B9" s="4">
        <v>17712.77457085481</v>
      </c>
      <c r="C9" s="5">
        <v>1.010605911292862</v>
      </c>
      <c r="D9" s="4">
        <v>17900.634686703757</v>
      </c>
      <c r="E9" s="5">
        <v>1.1218801073485556</v>
      </c>
      <c r="F9" s="4">
        <v>20082.365963926492</v>
      </c>
    </row>
    <row r="10" spans="1:6" ht="15" customHeight="1" x14ac:dyDescent="0.2">
      <c r="A10" s="3">
        <v>2013</v>
      </c>
      <c r="B10" s="4">
        <v>20082.365963926492</v>
      </c>
      <c r="C10" s="5">
        <v>0.97565678696447189</v>
      </c>
      <c r="D10" s="4">
        <v>19593.496651009191</v>
      </c>
      <c r="E10" s="5">
        <v>1.1131106278922032</v>
      </c>
      <c r="F10" s="4">
        <v>21809.729359808622</v>
      </c>
    </row>
    <row r="11" spans="1:6" ht="15" customHeight="1" x14ac:dyDescent="0.2">
      <c r="A11" s="3">
        <v>2014</v>
      </c>
      <c r="B11" s="4">
        <v>21809.729359808622</v>
      </c>
      <c r="C11" s="5">
        <v>0.99200833765226704</v>
      </c>
      <c r="D11" s="4">
        <v>21635.433366869591</v>
      </c>
      <c r="E11" s="5">
        <v>1.1245008580873981</v>
      </c>
      <c r="F11" s="4">
        <v>24329.063386137579</v>
      </c>
    </row>
    <row r="12" spans="1:6" ht="15" customHeight="1" x14ac:dyDescent="0.2">
      <c r="A12" s="3">
        <v>2015</v>
      </c>
      <c r="B12" s="4">
        <v>24329.063386137579</v>
      </c>
      <c r="C12" s="5">
        <v>0.88410304267625683</v>
      </c>
      <c r="D12" s="4">
        <v>21509.39896514775</v>
      </c>
      <c r="E12" s="5">
        <v>1.1223051457447346</v>
      </c>
      <c r="F12" s="4">
        <v>24140.109140461787</v>
      </c>
    </row>
    <row r="13" spans="1:6" ht="15" customHeight="1" x14ac:dyDescent="0.2">
      <c r="A13" s="3">
        <v>2016</v>
      </c>
      <c r="B13" s="4">
        <v>24140.109140461787</v>
      </c>
      <c r="C13" s="5">
        <v>0.90647418000652502</v>
      </c>
      <c r="D13" s="4">
        <v>21882.38563836812</v>
      </c>
      <c r="E13" s="5">
        <v>1.0128967586872679</v>
      </c>
      <c r="F13" s="4">
        <v>22164.597485447892</v>
      </c>
    </row>
    <row r="14" spans="1:6" ht="15" customHeight="1" x14ac:dyDescent="0.2">
      <c r="A14" s="3">
        <v>2017</v>
      </c>
      <c r="B14" s="4">
        <v>22164.597485447892</v>
      </c>
      <c r="C14" s="5">
        <v>0.97011535803269677</v>
      </c>
      <c r="D14" s="4">
        <v>21502.216425245893</v>
      </c>
      <c r="E14" s="5">
        <v>1.1141238873784476</v>
      </c>
      <c r="F14" s="4">
        <v>23956.13295094766</v>
      </c>
    </row>
    <row r="15" spans="1:6" ht="15" customHeight="1" x14ac:dyDescent="0.2">
      <c r="A15" s="3">
        <v>2018</v>
      </c>
      <c r="B15" s="4">
        <v>23956.13295094766</v>
      </c>
      <c r="C15" s="5">
        <v>1.0777658677976909</v>
      </c>
      <c r="D15" s="4">
        <v>25819.102418954961</v>
      </c>
      <c r="E15" s="5">
        <v>1.0589347267363034</v>
      </c>
      <c r="F15" s="4">
        <v>27340.744164592699</v>
      </c>
    </row>
    <row r="16" spans="1:6" ht="15" customHeight="1" x14ac:dyDescent="0.2">
      <c r="A16" s="3">
        <v>2019</v>
      </c>
      <c r="B16" s="4">
        <v>27340.744164592699</v>
      </c>
      <c r="C16" s="5">
        <v>1.035709625313987</v>
      </c>
      <c r="D16" s="4">
        <v>28317.071894515881</v>
      </c>
      <c r="E16" s="5">
        <v>1.0350578454449946</v>
      </c>
      <c r="F16" s="4">
        <v>29309.80742444862</v>
      </c>
    </row>
    <row r="17" spans="1:6" ht="15" customHeight="1" x14ac:dyDescent="0.2">
      <c r="A17" s="3">
        <v>2020</v>
      </c>
      <c r="B17" s="4">
        <v>29309.80742444862</v>
      </c>
      <c r="C17" s="5">
        <v>1.0342729700864732</v>
      </c>
      <c r="D17" s="4">
        <v>30314.341577547038</v>
      </c>
      <c r="E17" s="5">
        <v>0.99429342533224641</v>
      </c>
      <c r="F17" s="4">
        <v>30141.350523830977</v>
      </c>
    </row>
    <row r="18" spans="1:6" ht="15" customHeight="1" x14ac:dyDescent="0.2">
      <c r="A18" s="3">
        <v>2021</v>
      </c>
      <c r="B18" s="4">
        <v>30141.350523830977</v>
      </c>
      <c r="C18" s="5">
        <v>1.1135329191550121</v>
      </c>
      <c r="D18" s="4">
        <v>33563.386036075957</v>
      </c>
      <c r="E18" s="5">
        <v>1.1138661097987175</v>
      </c>
      <c r="F18" s="4">
        <v>37385.11823567652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39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4781.9363735728393</v>
      </c>
    </row>
    <row r="26" spans="1:6" ht="15" customHeight="1" x14ac:dyDescent="0.2">
      <c r="A26" s="3">
        <v>2011</v>
      </c>
      <c r="B26" s="4">
        <v>4781.9363735728393</v>
      </c>
      <c r="C26" s="5">
        <v>1.1294534842821391</v>
      </c>
      <c r="D26" s="4">
        <v>5400.97469874734</v>
      </c>
      <c r="E26" s="5">
        <v>1.3311320003689955</v>
      </c>
      <c r="F26" s="4">
        <v>7189.4102546858794</v>
      </c>
    </row>
    <row r="27" spans="1:6" ht="15" customHeight="1" x14ac:dyDescent="0.2">
      <c r="A27" s="3">
        <v>2012</v>
      </c>
      <c r="B27" s="4">
        <v>7189.4102546858794</v>
      </c>
      <c r="C27" s="5">
        <v>1.0279700854583957</v>
      </c>
      <c r="D27" s="4">
        <v>7390.49867390491</v>
      </c>
      <c r="E27" s="5">
        <v>1.1406693235454866</v>
      </c>
      <c r="F27" s="4">
        <v>8430.1151230269297</v>
      </c>
    </row>
    <row r="28" spans="1:6" ht="15" customHeight="1" x14ac:dyDescent="0.2">
      <c r="A28" s="3">
        <v>2013</v>
      </c>
      <c r="B28" s="4">
        <v>8430.1151230269297</v>
      </c>
      <c r="C28" s="5">
        <v>0.98667773953775928</v>
      </c>
      <c r="D28" s="4">
        <v>8317.806933631291</v>
      </c>
      <c r="E28" s="5">
        <v>1.2207723002705391</v>
      </c>
      <c r="F28" s="4">
        <v>10154.14830357531</v>
      </c>
    </row>
    <row r="29" spans="1:6" ht="15" customHeight="1" x14ac:dyDescent="0.2">
      <c r="A29" s="3">
        <v>2014</v>
      </c>
      <c r="B29" s="4">
        <v>10154.14830357531</v>
      </c>
      <c r="C29" s="5">
        <v>1.0084426422677495</v>
      </c>
      <c r="D29" s="4">
        <v>10239.87614523607</v>
      </c>
      <c r="E29" s="5">
        <v>0.86010756766671548</v>
      </c>
      <c r="F29" s="4">
        <v>8807.3949644874192</v>
      </c>
    </row>
    <row r="30" spans="1:6" ht="15" customHeight="1" x14ac:dyDescent="0.2">
      <c r="A30" s="3">
        <v>2015</v>
      </c>
      <c r="B30" s="4">
        <v>8807.3949644874192</v>
      </c>
      <c r="C30" s="5">
        <v>0.88750791691240905</v>
      </c>
      <c r="D30" s="4">
        <v>7816.6327583570701</v>
      </c>
      <c r="E30" s="5">
        <v>1.1728574968675416</v>
      </c>
      <c r="F30" s="4">
        <v>9167.7963308995004</v>
      </c>
    </row>
    <row r="31" spans="1:6" ht="15" customHeight="1" x14ac:dyDescent="0.2">
      <c r="A31" s="3">
        <v>2016</v>
      </c>
      <c r="B31" s="4">
        <v>9167.7963308995004</v>
      </c>
      <c r="C31" s="5">
        <v>0.9178294924817797</v>
      </c>
      <c r="D31" s="4">
        <v>8414.4738535658107</v>
      </c>
      <c r="E31" s="5">
        <v>1.0497066621919211</v>
      </c>
      <c r="F31" s="4">
        <v>8832.7292629277599</v>
      </c>
    </row>
    <row r="32" spans="1:6" ht="15" customHeight="1" x14ac:dyDescent="0.2">
      <c r="A32" s="3">
        <v>2017</v>
      </c>
      <c r="B32" s="4">
        <v>8832.7292629277599</v>
      </c>
      <c r="C32" s="5">
        <v>0.98226932773102715</v>
      </c>
      <c r="D32" s="4">
        <v>8676.1190351262212</v>
      </c>
      <c r="E32" s="5">
        <v>1.1299488021180228</v>
      </c>
      <c r="F32" s="4">
        <v>9803.5703107742502</v>
      </c>
    </row>
    <row r="33" spans="1:6" ht="15" customHeight="1" x14ac:dyDescent="0.2">
      <c r="A33" s="3">
        <v>2018</v>
      </c>
      <c r="B33" s="4">
        <v>9803.5703107742502</v>
      </c>
      <c r="C33" s="5">
        <v>1.080493819384704</v>
      </c>
      <c r="D33" s="4">
        <v>10592.697128694959</v>
      </c>
      <c r="E33" s="5">
        <v>0.99581397944528394</v>
      </c>
      <c r="F33" s="4">
        <v>10548.35588078436</v>
      </c>
    </row>
    <row r="34" spans="1:6" ht="15" customHeight="1" x14ac:dyDescent="0.2">
      <c r="A34" s="3">
        <v>2019</v>
      </c>
      <c r="B34" s="4">
        <v>10548.35588078436</v>
      </c>
      <c r="C34" s="5">
        <v>1.05831623007777</v>
      </c>
      <c r="D34" s="4">
        <v>11163.49622927038</v>
      </c>
      <c r="E34" s="5">
        <v>1.0592125372681604</v>
      </c>
      <c r="F34" s="4">
        <v>11824.51516578902</v>
      </c>
    </row>
    <row r="35" spans="1:6" ht="15" customHeight="1" x14ac:dyDescent="0.2">
      <c r="A35" s="3">
        <v>2020</v>
      </c>
      <c r="B35" s="4">
        <v>11824.51516578902</v>
      </c>
      <c r="C35" s="5">
        <v>1.0169184893831866</v>
      </c>
      <c r="D35" s="4">
        <v>12024.56810008275</v>
      </c>
      <c r="E35" s="5">
        <v>1.051537838220524</v>
      </c>
      <c r="F35" s="4">
        <v>12644.28834549649</v>
      </c>
    </row>
    <row r="36" spans="1:6" ht="15" customHeight="1" x14ac:dyDescent="0.2">
      <c r="A36" s="3">
        <v>2021</v>
      </c>
      <c r="B36" s="4">
        <v>12644.28834549649</v>
      </c>
      <c r="C36" s="5">
        <v>1.1168635645299378</v>
      </c>
      <c r="D36" s="4">
        <v>14121.94495249556</v>
      </c>
      <c r="E36" s="5">
        <v>1.1635855493587532</v>
      </c>
      <c r="F36" s="4">
        <v>16432.091075563621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39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8971.79780155359</v>
      </c>
    </row>
    <row r="44" spans="1:6" ht="15" customHeight="1" x14ac:dyDescent="0.2">
      <c r="A44" s="3">
        <v>2011</v>
      </c>
      <c r="B44" s="4">
        <v>8971.79780155359</v>
      </c>
      <c r="C44" s="5">
        <v>1.0937739632867065</v>
      </c>
      <c r="D44" s="4">
        <v>9813.1188392122313</v>
      </c>
      <c r="E44" s="5">
        <v>1.072377140091143</v>
      </c>
      <c r="F44" s="4">
        <v>10523.364316168931</v>
      </c>
    </row>
    <row r="45" spans="1:6" ht="15" customHeight="1" x14ac:dyDescent="0.2">
      <c r="A45" s="3">
        <v>2012</v>
      </c>
      <c r="B45" s="4">
        <v>10523.364316168931</v>
      </c>
      <c r="C45" s="5">
        <v>0.99874295871808239</v>
      </c>
      <c r="D45" s="4">
        <v>10510.136012798846</v>
      </c>
      <c r="E45" s="5">
        <v>1.108667939854431</v>
      </c>
      <c r="F45" s="4">
        <v>11652.250840899562</v>
      </c>
    </row>
    <row r="46" spans="1:6" ht="15" customHeight="1" x14ac:dyDescent="0.2">
      <c r="A46" s="3">
        <v>2013</v>
      </c>
      <c r="B46" s="4">
        <v>11652.250840899562</v>
      </c>
      <c r="C46" s="5">
        <v>0.96768340051520974</v>
      </c>
      <c r="D46" s="4">
        <v>11275.6897173779</v>
      </c>
      <c r="E46" s="5">
        <v>1.0336911841649854</v>
      </c>
      <c r="F46" s="4">
        <v>11655.58105623331</v>
      </c>
    </row>
    <row r="47" spans="1:6" ht="15" customHeight="1" x14ac:dyDescent="0.2">
      <c r="A47" s="3">
        <v>2014</v>
      </c>
      <c r="B47" s="4">
        <v>11655.58105623331</v>
      </c>
      <c r="C47" s="5">
        <v>0.97769104488697012</v>
      </c>
      <c r="D47" s="4">
        <v>11395.55722163352</v>
      </c>
      <c r="E47" s="5">
        <v>1.362080688093388</v>
      </c>
      <c r="F47" s="4">
        <v>15521.668421650162</v>
      </c>
    </row>
    <row r="48" spans="1:6" ht="15" customHeight="1" x14ac:dyDescent="0.2">
      <c r="A48" s="3">
        <v>2015</v>
      </c>
      <c r="B48" s="4">
        <v>15521.668421650162</v>
      </c>
      <c r="C48" s="5">
        <v>0.88217102922334911</v>
      </c>
      <c r="D48" s="4">
        <v>13692.76620679068</v>
      </c>
      <c r="E48" s="5">
        <v>1.0934469035290357</v>
      </c>
      <c r="F48" s="4">
        <v>14972.312809562289</v>
      </c>
    </row>
    <row r="49" spans="1:6" ht="15" customHeight="1" x14ac:dyDescent="0.2">
      <c r="A49" s="3">
        <v>2016</v>
      </c>
      <c r="B49" s="4">
        <v>14972.312809562289</v>
      </c>
      <c r="C49" s="5">
        <v>0.89952113318129623</v>
      </c>
      <c r="D49" s="4">
        <v>13467.911784802307</v>
      </c>
      <c r="E49" s="5">
        <v>0.9898986892358701</v>
      </c>
      <c r="F49" s="4">
        <v>13331.868222520132</v>
      </c>
    </row>
    <row r="50" spans="1:6" ht="15" customHeight="1" x14ac:dyDescent="0.2">
      <c r="A50" s="3">
        <v>2017</v>
      </c>
      <c r="B50" s="4">
        <v>13331.868222520132</v>
      </c>
      <c r="C50" s="5">
        <v>0.96206301892887636</v>
      </c>
      <c r="D50" s="4">
        <v>12826.09739011967</v>
      </c>
      <c r="E50" s="5">
        <v>1.103419240452326</v>
      </c>
      <c r="F50" s="4">
        <v>14152.562640173408</v>
      </c>
    </row>
    <row r="51" spans="1:6" ht="15" customHeight="1" x14ac:dyDescent="0.2">
      <c r="A51" s="3">
        <v>2018</v>
      </c>
      <c r="B51" s="4">
        <v>14152.562640173408</v>
      </c>
      <c r="C51" s="5">
        <v>1.075876198352826</v>
      </c>
      <c r="D51" s="4">
        <v>15226.40529026</v>
      </c>
      <c r="E51" s="5">
        <v>1.1028465329600852</v>
      </c>
      <c r="F51" s="4">
        <v>16792.388283808341</v>
      </c>
    </row>
    <row r="52" spans="1:6" ht="15" customHeight="1" x14ac:dyDescent="0.2">
      <c r="A52" s="3">
        <v>2019</v>
      </c>
      <c r="B52" s="4">
        <v>16792.388283808341</v>
      </c>
      <c r="C52" s="5">
        <v>1.0215089941545377</v>
      </c>
      <c r="D52" s="4">
        <v>17153.575665245502</v>
      </c>
      <c r="E52" s="5">
        <v>1.0193380435594068</v>
      </c>
      <c r="F52" s="4">
        <v>17485.2922586596</v>
      </c>
    </row>
    <row r="53" spans="1:6" ht="15" customHeight="1" x14ac:dyDescent="0.2">
      <c r="A53" s="3">
        <v>2020</v>
      </c>
      <c r="B53" s="4">
        <v>17485.2922586596</v>
      </c>
      <c r="C53" s="5">
        <v>1.0460090232924912</v>
      </c>
      <c r="D53" s="4">
        <v>18289.773477464289</v>
      </c>
      <c r="E53" s="5">
        <v>0.95665822214219676</v>
      </c>
      <c r="F53" s="4">
        <v>17497.062178334487</v>
      </c>
    </row>
    <row r="54" spans="1:6" ht="15" customHeight="1" x14ac:dyDescent="0.2">
      <c r="A54" s="3">
        <v>2021</v>
      </c>
      <c r="B54" s="4">
        <v>17497.062178334487</v>
      </c>
      <c r="C54" s="5">
        <v>1.1111260213530882</v>
      </c>
      <c r="D54" s="4">
        <v>19441.441083580397</v>
      </c>
      <c r="E54" s="5">
        <v>1.0777507217718103</v>
      </c>
      <c r="F54" s="4">
        <v>20953.027160112899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5"/>
  <sheetViews>
    <sheetView zoomScale="90" workbookViewId="0">
      <pane ySplit="2" topLeftCell="A23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40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8460.7475940780005</v>
      </c>
    </row>
    <row r="8" spans="1:6" ht="15" customHeight="1" x14ac:dyDescent="0.2">
      <c r="A8" s="3">
        <v>2011</v>
      </c>
      <c r="B8" s="4">
        <v>8460.7475940780005</v>
      </c>
      <c r="C8" s="5">
        <v>1.0993693269996869</v>
      </c>
      <c r="D8" s="4">
        <v>9301.4863884157512</v>
      </c>
      <c r="E8" s="5">
        <v>1.1709894469975761</v>
      </c>
      <c r="F8" s="4">
        <v>10891.942402226441</v>
      </c>
    </row>
    <row r="9" spans="1:6" ht="15" customHeight="1" x14ac:dyDescent="0.2">
      <c r="A9" s="3">
        <v>2012</v>
      </c>
      <c r="B9" s="4">
        <v>10891.942402226441</v>
      </c>
      <c r="C9" s="5">
        <v>0.99963884649718071</v>
      </c>
      <c r="D9" s="4">
        <v>10888.008739075371</v>
      </c>
      <c r="E9" s="5">
        <v>1.0439983994453141</v>
      </c>
      <c r="F9" s="4">
        <v>11367.063696741279</v>
      </c>
    </row>
    <row r="10" spans="1:6" ht="15" customHeight="1" x14ac:dyDescent="0.2">
      <c r="A10" s="3">
        <v>2013</v>
      </c>
      <c r="B10" s="4">
        <v>11367.063696741279</v>
      </c>
      <c r="C10" s="5">
        <v>1.0185727466121619</v>
      </c>
      <c r="D10" s="4">
        <v>11578.181290505159</v>
      </c>
      <c r="E10" s="5">
        <v>1.0641943445892306</v>
      </c>
      <c r="F10" s="4">
        <v>12321.435049984429</v>
      </c>
    </row>
    <row r="11" spans="1:6" ht="15" customHeight="1" x14ac:dyDescent="0.2">
      <c r="A11" s="3">
        <v>2014</v>
      </c>
      <c r="B11" s="4">
        <v>12321.435049984429</v>
      </c>
      <c r="C11" s="5">
        <v>1.0151006848982282</v>
      </c>
      <c r="D11" s="4">
        <v>12507.497158168229</v>
      </c>
      <c r="E11" s="5">
        <v>1.0667123749984206</v>
      </c>
      <c r="F11" s="4">
        <v>13341.90199887563</v>
      </c>
    </row>
    <row r="12" spans="1:6" ht="15" customHeight="1" x14ac:dyDescent="0.2">
      <c r="A12" s="3">
        <v>2015</v>
      </c>
      <c r="B12" s="4">
        <v>13341.90199887563</v>
      </c>
      <c r="C12" s="5">
        <v>0.93225340597233874</v>
      </c>
      <c r="D12" s="4">
        <v>12438.033580600959</v>
      </c>
      <c r="E12" s="5">
        <v>1.1247295776480251</v>
      </c>
      <c r="F12" s="4">
        <v>13989.424255881269</v>
      </c>
    </row>
    <row r="13" spans="1:6" ht="15" customHeight="1" x14ac:dyDescent="0.2">
      <c r="A13" s="3">
        <v>2016</v>
      </c>
      <c r="B13" s="4">
        <v>13989.424255881269</v>
      </c>
      <c r="C13" s="5">
        <v>0.89421123440058681</v>
      </c>
      <c r="D13" s="4">
        <v>12509.500332405099</v>
      </c>
      <c r="E13" s="5">
        <v>1.1393982510998089</v>
      </c>
      <c r="F13" s="4">
        <v>14253.30280087485</v>
      </c>
    </row>
    <row r="14" spans="1:6" ht="15" customHeight="1" x14ac:dyDescent="0.2">
      <c r="A14" s="3">
        <v>2017</v>
      </c>
      <c r="B14" s="4">
        <v>14253.30280087485</v>
      </c>
      <c r="C14" s="5">
        <v>1.0131111754400637</v>
      </c>
      <c r="D14" s="4">
        <v>14440.18035449747</v>
      </c>
      <c r="E14" s="5">
        <v>0.98270059319311021</v>
      </c>
      <c r="F14" s="4">
        <v>14190.373800180161</v>
      </c>
    </row>
    <row r="15" spans="1:6" ht="15" customHeight="1" x14ac:dyDescent="0.2">
      <c r="A15" s="3">
        <v>2018</v>
      </c>
      <c r="B15" s="4">
        <v>14190.373800180161</v>
      </c>
      <c r="C15" s="5">
        <v>1.0808693737203625</v>
      </c>
      <c r="D15" s="4">
        <v>15337.94044225857</v>
      </c>
      <c r="E15" s="5">
        <v>1.0166654759844411</v>
      </c>
      <c r="F15" s="4">
        <v>15593.554520349819</v>
      </c>
    </row>
    <row r="16" spans="1:6" ht="15" customHeight="1" x14ac:dyDescent="0.2">
      <c r="A16" s="3">
        <v>2019</v>
      </c>
      <c r="B16" s="4">
        <v>15593.554520349819</v>
      </c>
      <c r="C16" s="5">
        <v>0.98177850653534549</v>
      </c>
      <c r="D16" s="4">
        <v>15309.41666856653</v>
      </c>
      <c r="E16" s="5">
        <v>1.1481710302395374</v>
      </c>
      <c r="F16" s="4">
        <v>17577.82870871438</v>
      </c>
    </row>
    <row r="17" spans="1:6" ht="15" customHeight="1" x14ac:dyDescent="0.2">
      <c r="A17" s="3">
        <v>2020</v>
      </c>
      <c r="B17" s="4">
        <v>17577.82870871438</v>
      </c>
      <c r="C17" s="5">
        <v>0.8892155045938398</v>
      </c>
      <c r="D17" s="4">
        <v>15630.477824883539</v>
      </c>
      <c r="E17" s="5">
        <v>1.1262879843636551</v>
      </c>
      <c r="F17" s="4">
        <v>17604.41936402889</v>
      </c>
    </row>
    <row r="18" spans="1:6" ht="15" customHeight="1" x14ac:dyDescent="0.2">
      <c r="A18" s="3">
        <v>2021</v>
      </c>
      <c r="B18" s="4">
        <v>17604.41936402889</v>
      </c>
      <c r="C18" s="5">
        <v>1.0894162366305766</v>
      </c>
      <c r="D18" s="4">
        <v>19178.540291626799</v>
      </c>
      <c r="E18" s="5">
        <v>1.0990972265581735</v>
      </c>
      <c r="F18" s="4">
        <v>21079.0804439612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40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4801.6163505150098</v>
      </c>
    </row>
    <row r="26" spans="1:6" ht="15" customHeight="1" x14ac:dyDescent="0.2">
      <c r="A26" s="3">
        <v>2011</v>
      </c>
      <c r="B26" s="4">
        <v>4801.6163505150098</v>
      </c>
      <c r="C26" s="5">
        <v>1.0982260768558409</v>
      </c>
      <c r="D26" s="4">
        <v>5273.2602871929594</v>
      </c>
      <c r="E26" s="5">
        <v>1.1547616037608817</v>
      </c>
      <c r="F26" s="4">
        <v>6089.35850628751</v>
      </c>
    </row>
    <row r="27" spans="1:6" ht="15" customHeight="1" x14ac:dyDescent="0.2">
      <c r="A27" s="3">
        <v>2012</v>
      </c>
      <c r="B27" s="4">
        <v>6089.35850628751</v>
      </c>
      <c r="C27" s="5">
        <v>1.022013060044511</v>
      </c>
      <c r="D27" s="4">
        <v>6223.4039207189699</v>
      </c>
      <c r="E27" s="5">
        <v>1.0122426375588631</v>
      </c>
      <c r="F27" s="4">
        <v>6299.5947993027403</v>
      </c>
    </row>
    <row r="28" spans="1:6" ht="15" customHeight="1" x14ac:dyDescent="0.2">
      <c r="A28" s="3">
        <v>2013</v>
      </c>
      <c r="B28" s="4">
        <v>6299.5947993027403</v>
      </c>
      <c r="C28" s="5">
        <v>1.0032627195360446</v>
      </c>
      <c r="D28" s="4">
        <v>6320.1486103235902</v>
      </c>
      <c r="E28" s="5">
        <v>1.0913105127159475</v>
      </c>
      <c r="F28" s="4">
        <v>6897.2446203732206</v>
      </c>
    </row>
    <row r="29" spans="1:6" ht="15" customHeight="1" x14ac:dyDescent="0.2">
      <c r="A29" s="3">
        <v>2014</v>
      </c>
      <c r="B29" s="4">
        <v>6897.2446203732206</v>
      </c>
      <c r="C29" s="5">
        <v>1.0222502431815772</v>
      </c>
      <c r="D29" s="4">
        <v>7050.7099904593497</v>
      </c>
      <c r="E29" s="5">
        <v>1.0271325178775559</v>
      </c>
      <c r="F29" s="4">
        <v>7242.0135053249505</v>
      </c>
    </row>
    <row r="30" spans="1:6" ht="15" customHeight="1" x14ac:dyDescent="0.2">
      <c r="A30" s="3">
        <v>2015</v>
      </c>
      <c r="B30" s="4">
        <v>7242.0135053249505</v>
      </c>
      <c r="C30" s="5">
        <v>0.92512113527853901</v>
      </c>
      <c r="D30" s="4">
        <v>6699.7397557487293</v>
      </c>
      <c r="E30" s="5">
        <v>1.1612571671053531</v>
      </c>
      <c r="F30" s="4">
        <v>7780.1208091038798</v>
      </c>
    </row>
    <row r="31" spans="1:6" ht="15" customHeight="1" x14ac:dyDescent="0.2">
      <c r="A31" s="3">
        <v>2016</v>
      </c>
      <c r="B31" s="4">
        <v>7780.1208091038798</v>
      </c>
      <c r="C31" s="5">
        <v>0.88188666747307443</v>
      </c>
      <c r="D31" s="4">
        <v>6861.1848128785405</v>
      </c>
      <c r="E31" s="5">
        <v>1.1828602216471005</v>
      </c>
      <c r="F31" s="4">
        <v>8115.8225885232296</v>
      </c>
    </row>
    <row r="32" spans="1:6" ht="15" customHeight="1" x14ac:dyDescent="0.2">
      <c r="A32" s="3">
        <v>2017</v>
      </c>
      <c r="B32" s="4">
        <v>8115.8225885232296</v>
      </c>
      <c r="C32" s="5">
        <v>1.0127417009196324</v>
      </c>
      <c r="D32" s="4">
        <v>8219.2319726629903</v>
      </c>
      <c r="E32" s="5">
        <v>0.93753151619687081</v>
      </c>
      <c r="F32" s="4">
        <v>7705.7890133045303</v>
      </c>
    </row>
    <row r="33" spans="1:6" ht="15" customHeight="1" x14ac:dyDescent="0.2">
      <c r="A33" s="3">
        <v>2018</v>
      </c>
      <c r="B33" s="4">
        <v>7705.7890133045303</v>
      </c>
      <c r="C33" s="5">
        <v>1.0889095496426673</v>
      </c>
      <c r="D33" s="4">
        <v>8390.9072441188491</v>
      </c>
      <c r="E33" s="5">
        <v>1.0538735393782024</v>
      </c>
      <c r="F33" s="4">
        <v>8842.9551159537295</v>
      </c>
    </row>
    <row r="34" spans="1:6" ht="15" customHeight="1" x14ac:dyDescent="0.2">
      <c r="A34" s="3">
        <v>2019</v>
      </c>
      <c r="B34" s="4">
        <v>8842.9551159537295</v>
      </c>
      <c r="C34" s="5">
        <v>0.99696925396839831</v>
      </c>
      <c r="D34" s="4">
        <v>8816.1543648284205</v>
      </c>
      <c r="E34" s="5">
        <v>1.1463444966766696</v>
      </c>
      <c r="F34" s="4">
        <v>10106.350037973061</v>
      </c>
    </row>
    <row r="35" spans="1:6" ht="15" customHeight="1" x14ac:dyDescent="0.2">
      <c r="A35" s="3">
        <v>2020</v>
      </c>
      <c r="B35" s="4">
        <v>10106.350037973061</v>
      </c>
      <c r="C35" s="5">
        <v>0.88439361908333358</v>
      </c>
      <c r="D35" s="4">
        <v>8937.9914858059801</v>
      </c>
      <c r="E35" s="5">
        <v>1.1516937170386572</v>
      </c>
      <c r="F35" s="4">
        <v>10293.828637147761</v>
      </c>
    </row>
    <row r="36" spans="1:6" ht="15" customHeight="1" x14ac:dyDescent="0.2">
      <c r="A36" s="3">
        <v>2021</v>
      </c>
      <c r="B36" s="4">
        <v>10293.828637147761</v>
      </c>
      <c r="C36" s="5">
        <v>1.1093970163862399</v>
      </c>
      <c r="D36" s="4">
        <v>11419.942777242961</v>
      </c>
      <c r="E36" s="5">
        <v>1.1500092749808131</v>
      </c>
      <c r="F36" s="4">
        <v>13133.040113579549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40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3659.1312435629902</v>
      </c>
    </row>
    <row r="44" spans="1:6" ht="15" customHeight="1" x14ac:dyDescent="0.2">
      <c r="A44" s="3">
        <v>2011</v>
      </c>
      <c r="B44" s="4">
        <v>3659.1312435629902</v>
      </c>
      <c r="C44" s="5">
        <v>1.1008695324359024</v>
      </c>
      <c r="D44" s="4">
        <v>4028.2261012227909</v>
      </c>
      <c r="E44" s="5">
        <v>1.1922329519887374</v>
      </c>
      <c r="F44" s="4">
        <v>4802.5838959389303</v>
      </c>
    </row>
    <row r="45" spans="1:6" ht="15" customHeight="1" x14ac:dyDescent="0.2">
      <c r="A45" s="3">
        <v>2012</v>
      </c>
      <c r="B45" s="4">
        <v>4802.5838959389303</v>
      </c>
      <c r="C45" s="5">
        <v>0.97126982462519706</v>
      </c>
      <c r="D45" s="4">
        <v>4664.6048183564008</v>
      </c>
      <c r="E45" s="5">
        <v>1.0863661756504575</v>
      </c>
      <c r="F45" s="4">
        <v>5067.4688974385399</v>
      </c>
    </row>
    <row r="46" spans="1:6" ht="15" customHeight="1" x14ac:dyDescent="0.2">
      <c r="A46" s="3">
        <v>2013</v>
      </c>
      <c r="B46" s="4">
        <v>5067.4688974385399</v>
      </c>
      <c r="C46" s="5">
        <v>1.0376053186708958</v>
      </c>
      <c r="D46" s="4">
        <v>5258.032680181569</v>
      </c>
      <c r="E46" s="5">
        <v>1.0316007449052034</v>
      </c>
      <c r="F46" s="4">
        <v>5424.1904296112098</v>
      </c>
    </row>
    <row r="47" spans="1:6" ht="15" customHeight="1" x14ac:dyDescent="0.2">
      <c r="A47" s="3">
        <v>2014</v>
      </c>
      <c r="B47" s="4">
        <v>5424.1904296112098</v>
      </c>
      <c r="C47" s="5">
        <v>1.0060095121144201</v>
      </c>
      <c r="D47" s="4">
        <v>5456.7871677088806</v>
      </c>
      <c r="E47" s="5">
        <v>1.1178534742288317</v>
      </c>
      <c r="F47" s="4">
        <v>6099.8884935506794</v>
      </c>
    </row>
    <row r="48" spans="1:6" ht="15" customHeight="1" x14ac:dyDescent="0.2">
      <c r="A48" s="3">
        <v>2015</v>
      </c>
      <c r="B48" s="4">
        <v>6099.8884935506794</v>
      </c>
      <c r="C48" s="5">
        <v>0.94072110185608182</v>
      </c>
      <c r="D48" s="4">
        <v>5738.2938248522305</v>
      </c>
      <c r="E48" s="5">
        <v>1.0820818236747032</v>
      </c>
      <c r="F48" s="4">
        <v>6209.3034467773896</v>
      </c>
    </row>
    <row r="49" spans="1:6" ht="15" customHeight="1" x14ac:dyDescent="0.2">
      <c r="A49" s="3">
        <v>2016</v>
      </c>
      <c r="B49" s="4">
        <v>6209.3034467773896</v>
      </c>
      <c r="C49" s="5">
        <v>0.90965364600726983</v>
      </c>
      <c r="D49" s="4">
        <v>5648.3155195265599</v>
      </c>
      <c r="E49" s="5">
        <v>1.0866036415872995</v>
      </c>
      <c r="F49" s="4">
        <v>6137.4802123516201</v>
      </c>
    </row>
    <row r="50" spans="1:6" ht="15" customHeight="1" x14ac:dyDescent="0.2">
      <c r="A50" s="3">
        <v>2017</v>
      </c>
      <c r="B50" s="4">
        <v>6137.4802123516201</v>
      </c>
      <c r="C50" s="5">
        <v>1.0135997455950869</v>
      </c>
      <c r="D50" s="4">
        <v>6220.9483818344816</v>
      </c>
      <c r="E50" s="5">
        <v>1.0423788124992295</v>
      </c>
      <c r="F50" s="4">
        <v>6484.58478687563</v>
      </c>
    </row>
    <row r="51" spans="1:6" ht="15" customHeight="1" x14ac:dyDescent="0.2">
      <c r="A51" s="3">
        <v>2018</v>
      </c>
      <c r="B51" s="4">
        <v>6484.58478687563</v>
      </c>
      <c r="C51" s="5">
        <v>1.0713150381193342</v>
      </c>
      <c r="D51" s="4">
        <v>6947.0331981397203</v>
      </c>
      <c r="E51" s="5">
        <v>0.97172407441550279</v>
      </c>
      <c r="F51" s="4">
        <v>6750.59940439609</v>
      </c>
    </row>
    <row r="52" spans="1:6" ht="15" customHeight="1" x14ac:dyDescent="0.2">
      <c r="A52" s="3">
        <v>2019</v>
      </c>
      <c r="B52" s="4">
        <v>6750.59940439609</v>
      </c>
      <c r="C52" s="5">
        <v>0.96187937022445769</v>
      </c>
      <c r="D52" s="4">
        <v>6493.2623037381099</v>
      </c>
      <c r="E52" s="5">
        <v>1.1506509857826102</v>
      </c>
      <c r="F52" s="4">
        <v>7471.4786707413177</v>
      </c>
    </row>
    <row r="53" spans="1:6" ht="15" customHeight="1" x14ac:dyDescent="0.2">
      <c r="A53" s="3">
        <v>2020</v>
      </c>
      <c r="B53" s="4">
        <v>7471.4786707413177</v>
      </c>
      <c r="C53" s="5">
        <v>0.89573786314691206</v>
      </c>
      <c r="D53" s="4">
        <v>6692.4863390775581</v>
      </c>
      <c r="E53" s="5">
        <v>1.0923579603285025</v>
      </c>
      <c r="F53" s="4">
        <v>7310.5907268811279</v>
      </c>
    </row>
    <row r="54" spans="1:6" ht="15" customHeight="1" x14ac:dyDescent="0.2">
      <c r="A54" s="3">
        <v>2021</v>
      </c>
      <c r="B54" s="4">
        <v>7310.5907268811279</v>
      </c>
      <c r="C54" s="5">
        <v>1.0612818859979927</v>
      </c>
      <c r="D54" s="4">
        <v>7758.5975143838405</v>
      </c>
      <c r="E54" s="5">
        <v>1.0241593684490407</v>
      </c>
      <c r="F54" s="4">
        <v>7946.0403303816511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5"/>
  <sheetViews>
    <sheetView zoomScale="90" workbookViewId="0">
      <pane ySplit="2" topLeftCell="A23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41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2759.6663712951299</v>
      </c>
    </row>
    <row r="8" spans="1:6" ht="15" customHeight="1" x14ac:dyDescent="0.2">
      <c r="A8" s="3">
        <v>2011</v>
      </c>
      <c r="B8" s="4">
        <v>2759.6663712951299</v>
      </c>
      <c r="C8" s="5">
        <v>1.0402525320999647</v>
      </c>
      <c r="D8" s="4">
        <v>2870.7499304908802</v>
      </c>
      <c r="E8" s="5">
        <v>1.1875338490444181</v>
      </c>
      <c r="F8" s="4">
        <v>3409.1127145998303</v>
      </c>
    </row>
    <row r="9" spans="1:6" ht="15" customHeight="1" x14ac:dyDescent="0.2">
      <c r="A9" s="3">
        <v>2012</v>
      </c>
      <c r="B9" s="4">
        <v>3409.1127145998303</v>
      </c>
      <c r="C9" s="5">
        <v>1.0434775689747788</v>
      </c>
      <c r="D9" s="4">
        <v>3557.3326477916398</v>
      </c>
      <c r="E9" s="5">
        <v>1.0138992867623511</v>
      </c>
      <c r="F9" s="4">
        <v>3606.7770343723696</v>
      </c>
    </row>
    <row r="10" spans="1:6" ht="15" customHeight="1" x14ac:dyDescent="0.2">
      <c r="A10" s="3">
        <v>2013</v>
      </c>
      <c r="B10" s="4">
        <v>3606.7770343723696</v>
      </c>
      <c r="C10" s="5">
        <v>0.99101663536913143</v>
      </c>
      <c r="D10" s="4">
        <v>3574.3760411303601</v>
      </c>
      <c r="E10" s="5">
        <v>1.0583598821268123</v>
      </c>
      <c r="F10" s="4">
        <v>3782.9762055676297</v>
      </c>
    </row>
    <row r="11" spans="1:6" ht="15" customHeight="1" x14ac:dyDescent="0.2">
      <c r="A11" s="3">
        <v>2014</v>
      </c>
      <c r="B11" s="4">
        <v>3782.9762055676297</v>
      </c>
      <c r="C11" s="5">
        <v>1.0106284069642164</v>
      </c>
      <c r="D11" s="4">
        <v>3823.18321621635</v>
      </c>
      <c r="E11" s="5">
        <v>1.1583183582264391</v>
      </c>
      <c r="F11" s="4">
        <v>4428.4633062066005</v>
      </c>
    </row>
    <row r="12" spans="1:6" ht="15" customHeight="1" x14ac:dyDescent="0.2">
      <c r="A12" s="3">
        <v>2015</v>
      </c>
      <c r="B12" s="4">
        <v>4428.4633062066005</v>
      </c>
      <c r="C12" s="5">
        <v>0.92095241803664862</v>
      </c>
      <c r="D12" s="4">
        <v>4078.4039900375401</v>
      </c>
      <c r="E12" s="5">
        <v>1.0760675560705733</v>
      </c>
      <c r="F12" s="4">
        <v>4388.63821422817</v>
      </c>
    </row>
    <row r="13" spans="1:6" ht="15" customHeight="1" x14ac:dyDescent="0.2">
      <c r="A13" s="3">
        <v>2016</v>
      </c>
      <c r="B13" s="4">
        <v>4388.63821422817</v>
      </c>
      <c r="C13" s="5">
        <v>0.95015050478248508</v>
      </c>
      <c r="D13" s="4">
        <v>4169.8668145565998</v>
      </c>
      <c r="E13" s="5">
        <v>1.0325708302886532</v>
      </c>
      <c r="F13" s="4">
        <v>4305.6828388998101</v>
      </c>
    </row>
    <row r="14" spans="1:6" ht="15" customHeight="1" x14ac:dyDescent="0.2">
      <c r="A14" s="3">
        <v>2017</v>
      </c>
      <c r="B14" s="4">
        <v>4305.6828388998101</v>
      </c>
      <c r="C14" s="5">
        <v>1.0079685572266597</v>
      </c>
      <c r="D14" s="4">
        <v>4339.99291900143</v>
      </c>
      <c r="E14" s="5">
        <v>1.1387988450579916</v>
      </c>
      <c r="F14" s="4">
        <v>4942.3789237186902</v>
      </c>
    </row>
    <row r="15" spans="1:6" ht="15" customHeight="1" x14ac:dyDescent="0.2">
      <c r="A15" s="3">
        <v>2018</v>
      </c>
      <c r="B15" s="4">
        <v>4942.3789237186902</v>
      </c>
      <c r="C15" s="5">
        <v>1.0464417409348286</v>
      </c>
      <c r="D15" s="4">
        <v>5171.9116052957897</v>
      </c>
      <c r="E15" s="5">
        <v>0.9349882601201186</v>
      </c>
      <c r="F15" s="4">
        <v>4835.6766333305595</v>
      </c>
    </row>
    <row r="16" spans="1:6" ht="15" customHeight="1" x14ac:dyDescent="0.2">
      <c r="A16" s="3">
        <v>2019</v>
      </c>
      <c r="B16" s="4">
        <v>4835.6766333305595</v>
      </c>
      <c r="C16" s="5">
        <v>1.0622534685585669</v>
      </c>
      <c r="D16" s="4">
        <v>5136.7142765830004</v>
      </c>
      <c r="E16" s="5">
        <v>1.1276225154873003</v>
      </c>
      <c r="F16" s="4">
        <v>5792.2746739000504</v>
      </c>
    </row>
    <row r="17" spans="1:6" ht="15" customHeight="1" x14ac:dyDescent="0.2">
      <c r="A17" s="3">
        <v>2020</v>
      </c>
      <c r="B17" s="4">
        <v>5792.2746739000504</v>
      </c>
      <c r="C17" s="5">
        <v>0.74334906779351007</v>
      </c>
      <c r="D17" s="4">
        <v>4305.6819792475599</v>
      </c>
      <c r="E17" s="5">
        <v>0.9399458468212748</v>
      </c>
      <c r="F17" s="4">
        <v>4047.1078941269498</v>
      </c>
    </row>
    <row r="18" spans="1:6" ht="15" customHeight="1" x14ac:dyDescent="0.2">
      <c r="A18" s="3">
        <v>2021</v>
      </c>
      <c r="B18" s="4">
        <v>4047.1078941269498</v>
      </c>
      <c r="C18" s="5">
        <v>1.0836851969697143</v>
      </c>
      <c r="D18" s="4">
        <v>4385.7909154046501</v>
      </c>
      <c r="E18" s="5">
        <v>1.1542016750714763</v>
      </c>
      <c r="F18" s="4">
        <v>5062.0872210733096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41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1017.30640213991</v>
      </c>
    </row>
    <row r="26" spans="1:6" ht="15" customHeight="1" x14ac:dyDescent="0.2">
      <c r="A26" s="3">
        <v>2011</v>
      </c>
      <c r="B26" s="4">
        <v>1017.30640213991</v>
      </c>
      <c r="C26" s="5">
        <v>1.0465511900775466</v>
      </c>
      <c r="D26" s="4">
        <v>1064.6632258330301</v>
      </c>
      <c r="E26" s="5">
        <v>1.3476232620217341</v>
      </c>
      <c r="F26" s="4">
        <v>1434.7649293516899</v>
      </c>
    </row>
    <row r="27" spans="1:6" ht="15" customHeight="1" x14ac:dyDescent="0.2">
      <c r="A27" s="3">
        <v>2012</v>
      </c>
      <c r="B27" s="4">
        <v>1434.7649293516899</v>
      </c>
      <c r="C27" s="5">
        <v>1.0407035957734612</v>
      </c>
      <c r="D27" s="4">
        <v>1493.16502106596</v>
      </c>
      <c r="E27" s="5">
        <v>1.112144036171373</v>
      </c>
      <c r="F27" s="4">
        <v>1660.6145731982101</v>
      </c>
    </row>
    <row r="28" spans="1:6" ht="15" customHeight="1" x14ac:dyDescent="0.2">
      <c r="A28" s="3">
        <v>2013</v>
      </c>
      <c r="B28" s="4">
        <v>1660.6145731982101</v>
      </c>
      <c r="C28" s="5">
        <v>1.0020976703921676</v>
      </c>
      <c r="D28" s="4">
        <v>1664.0979952212101</v>
      </c>
      <c r="E28" s="5">
        <v>1.1275901251293232</v>
      </c>
      <c r="F28" s="4">
        <v>1876.4204666589401</v>
      </c>
    </row>
    <row r="29" spans="1:6" ht="15" customHeight="1" x14ac:dyDescent="0.2">
      <c r="A29" s="3">
        <v>2014</v>
      </c>
      <c r="B29" s="4">
        <v>1876.4204666589401</v>
      </c>
      <c r="C29" s="5">
        <v>1.0137388541113987</v>
      </c>
      <c r="D29" s="4">
        <v>1902.2003337020099</v>
      </c>
      <c r="E29" s="5">
        <v>1.2013019812087604</v>
      </c>
      <c r="F29" s="4">
        <v>2285.1170295321899</v>
      </c>
    </row>
    <row r="30" spans="1:6" ht="15" customHeight="1" x14ac:dyDescent="0.2">
      <c r="A30" s="3">
        <v>2015</v>
      </c>
      <c r="B30" s="4">
        <v>2285.1170295321899</v>
      </c>
      <c r="C30" s="5">
        <v>0.92417054905382956</v>
      </c>
      <c r="D30" s="4">
        <v>2111.83785983502</v>
      </c>
      <c r="E30" s="5">
        <v>1.0143704067099029</v>
      </c>
      <c r="F30" s="4">
        <v>2142.1858287862201</v>
      </c>
    </row>
    <row r="31" spans="1:6" ht="15" customHeight="1" x14ac:dyDescent="0.2">
      <c r="A31" s="3">
        <v>2016</v>
      </c>
      <c r="B31" s="4">
        <v>2142.1858287862201</v>
      </c>
      <c r="C31" s="5">
        <v>0.95170290366137744</v>
      </c>
      <c r="D31" s="4">
        <v>2038.7244734381002</v>
      </c>
      <c r="E31" s="5">
        <v>1.0105602732971233</v>
      </c>
      <c r="F31" s="4">
        <v>2060.2539610551398</v>
      </c>
    </row>
    <row r="32" spans="1:6" ht="15" customHeight="1" x14ac:dyDescent="0.2">
      <c r="A32" s="3">
        <v>2017</v>
      </c>
      <c r="B32" s="4">
        <v>2060.2539610551398</v>
      </c>
      <c r="C32" s="5">
        <v>0.99612050931220308</v>
      </c>
      <c r="D32" s="4">
        <v>2052.2612249987301</v>
      </c>
      <c r="E32" s="5">
        <v>0.91040199323453397</v>
      </c>
      <c r="F32" s="4">
        <v>1868.3827098767902</v>
      </c>
    </row>
    <row r="33" spans="1:6" ht="15" customHeight="1" x14ac:dyDescent="0.2">
      <c r="A33" s="3">
        <v>2018</v>
      </c>
      <c r="B33" s="4">
        <v>1868.3827098767902</v>
      </c>
      <c r="C33" s="5">
        <v>1.0376556934278574</v>
      </c>
      <c r="D33" s="4">
        <v>1938.7379564058199</v>
      </c>
      <c r="E33" s="5">
        <v>1.0006143721216549</v>
      </c>
      <c r="F33" s="4">
        <v>1939.9290629574298</v>
      </c>
    </row>
    <row r="34" spans="1:6" ht="15" customHeight="1" x14ac:dyDescent="0.2">
      <c r="A34" s="3">
        <v>2019</v>
      </c>
      <c r="B34" s="4">
        <v>1939.9290629574298</v>
      </c>
      <c r="C34" s="5">
        <v>1.057382343768156</v>
      </c>
      <c r="D34" s="4">
        <v>2051.2467393338898</v>
      </c>
      <c r="E34" s="5">
        <v>1.1476007692412511</v>
      </c>
      <c r="F34" s="4">
        <v>2354.0123359631802</v>
      </c>
    </row>
    <row r="35" spans="1:6" ht="15" customHeight="1" x14ac:dyDescent="0.2">
      <c r="A35" s="3">
        <v>2020</v>
      </c>
      <c r="B35" s="4">
        <v>2354.0123359631802</v>
      </c>
      <c r="C35" s="5">
        <v>0.76036409167232866</v>
      </c>
      <c r="D35" s="4">
        <v>1789.9064516200999</v>
      </c>
      <c r="E35" s="5">
        <v>1.0227903536229379</v>
      </c>
      <c r="F35" s="4">
        <v>1830.6990526045001</v>
      </c>
    </row>
    <row r="36" spans="1:6" ht="15" customHeight="1" x14ac:dyDescent="0.2">
      <c r="A36" s="3">
        <v>2021</v>
      </c>
      <c r="B36" s="4">
        <v>1830.6990526045001</v>
      </c>
      <c r="C36" s="5">
        <v>1.0688522078648997</v>
      </c>
      <c r="D36" s="4">
        <v>1956.7467243125</v>
      </c>
      <c r="E36" s="5">
        <v>1.0493150755791116</v>
      </c>
      <c r="F36" s="4">
        <v>2053.2438369111501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41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1742.3599691552197</v>
      </c>
    </row>
    <row r="44" spans="1:6" ht="15" customHeight="1" x14ac:dyDescent="0.2">
      <c r="A44" s="3">
        <v>2011</v>
      </c>
      <c r="B44" s="4">
        <v>1742.3599691552197</v>
      </c>
      <c r="C44" s="5">
        <v>1.0365749538733537</v>
      </c>
      <c r="D44" s="4">
        <v>1806.0867046578501</v>
      </c>
      <c r="E44" s="5">
        <v>1.0931633460101053</v>
      </c>
      <c r="F44" s="4">
        <v>1974.3477852481401</v>
      </c>
    </row>
    <row r="45" spans="1:6" ht="15" customHeight="1" x14ac:dyDescent="0.2">
      <c r="A45" s="3">
        <v>2012</v>
      </c>
      <c r="B45" s="4">
        <v>1974.3477852481401</v>
      </c>
      <c r="C45" s="5">
        <v>1.0454934242835292</v>
      </c>
      <c r="D45" s="4">
        <v>2064.1676267256798</v>
      </c>
      <c r="E45" s="5">
        <v>0.94283159757780532</v>
      </c>
      <c r="F45" s="4">
        <v>1946.1624611741597</v>
      </c>
    </row>
    <row r="46" spans="1:6" ht="15" customHeight="1" x14ac:dyDescent="0.2">
      <c r="A46" s="3">
        <v>2013</v>
      </c>
      <c r="B46" s="4">
        <v>1946.1624611741597</v>
      </c>
      <c r="C46" s="5">
        <v>0.98156144927214362</v>
      </c>
      <c r="D46" s="4">
        <v>1910.27804590915</v>
      </c>
      <c r="E46" s="5">
        <v>0.99805143182772182</v>
      </c>
      <c r="F46" s="4">
        <v>1906.5557389086898</v>
      </c>
    </row>
    <row r="47" spans="1:6" ht="15" customHeight="1" x14ac:dyDescent="0.2">
      <c r="A47" s="3">
        <v>2014</v>
      </c>
      <c r="B47" s="4">
        <v>1906.5557389086898</v>
      </c>
      <c r="C47" s="5">
        <v>1.0075671239561601</v>
      </c>
      <c r="D47" s="4">
        <v>1920.9828825143402</v>
      </c>
      <c r="E47" s="5">
        <v>1.1157550107208778</v>
      </c>
      <c r="F47" s="4">
        <v>2143.3462766744105</v>
      </c>
    </row>
    <row r="48" spans="1:6" ht="15" customHeight="1" x14ac:dyDescent="0.2">
      <c r="A48" s="3">
        <v>2015</v>
      </c>
      <c r="B48" s="4">
        <v>2143.3462766744105</v>
      </c>
      <c r="C48" s="5">
        <v>0.9175214250745426</v>
      </c>
      <c r="D48" s="4">
        <v>1966.5661302025198</v>
      </c>
      <c r="E48" s="5">
        <v>1.1423223205876161</v>
      </c>
      <c r="F48" s="4">
        <v>2246.4523854419504</v>
      </c>
    </row>
    <row r="49" spans="1:6" ht="15" customHeight="1" x14ac:dyDescent="0.2">
      <c r="A49" s="3">
        <v>2016</v>
      </c>
      <c r="B49" s="4">
        <v>2246.4523854419504</v>
      </c>
      <c r="C49" s="5">
        <v>0.94867015874865068</v>
      </c>
      <c r="D49" s="4">
        <v>2131.1423411185001</v>
      </c>
      <c r="E49" s="5">
        <v>1.0536268903869594</v>
      </c>
      <c r="F49" s="4">
        <v>2245.4288778446698</v>
      </c>
    </row>
    <row r="50" spans="1:6" ht="15" customHeight="1" x14ac:dyDescent="0.2">
      <c r="A50" s="3">
        <v>2017</v>
      </c>
      <c r="B50" s="4">
        <v>2245.4288778446698</v>
      </c>
      <c r="C50" s="5">
        <v>1.0188395261927135</v>
      </c>
      <c r="D50" s="4">
        <v>2287.7316940026999</v>
      </c>
      <c r="E50" s="5">
        <v>1.3436873834026937</v>
      </c>
      <c r="F50" s="4">
        <v>3073.9962138419</v>
      </c>
    </row>
    <row r="51" spans="1:6" ht="15" customHeight="1" x14ac:dyDescent="0.2">
      <c r="A51" s="3">
        <v>2018</v>
      </c>
      <c r="B51" s="4">
        <v>3073.9962138419</v>
      </c>
      <c r="C51" s="5">
        <v>1.0517819229351388</v>
      </c>
      <c r="D51" s="4">
        <v>3233.1736488899696</v>
      </c>
      <c r="E51" s="5">
        <v>0.89563626480975222</v>
      </c>
      <c r="F51" s="4">
        <v>2895.7475703731297</v>
      </c>
    </row>
    <row r="52" spans="1:6" ht="15" customHeight="1" x14ac:dyDescent="0.2">
      <c r="A52" s="3">
        <v>2019</v>
      </c>
      <c r="B52" s="4">
        <v>2895.7475703731297</v>
      </c>
      <c r="C52" s="5">
        <v>1.065516749048514</v>
      </c>
      <c r="D52" s="4">
        <v>3085.4675372491101</v>
      </c>
      <c r="E52" s="5">
        <v>1.1143407916073227</v>
      </c>
      <c r="F52" s="4">
        <v>3438.2623379368702</v>
      </c>
    </row>
    <row r="53" spans="1:6" ht="15" customHeight="1" x14ac:dyDescent="0.2">
      <c r="A53" s="3">
        <v>2020</v>
      </c>
      <c r="B53" s="4">
        <v>3438.2623379368702</v>
      </c>
      <c r="C53" s="5">
        <v>0.73169970187238564</v>
      </c>
      <c r="D53" s="4">
        <v>2515.7755276274597</v>
      </c>
      <c r="E53" s="5">
        <v>0.88100421408132057</v>
      </c>
      <c r="F53" s="4">
        <v>2216.4088415224496</v>
      </c>
    </row>
    <row r="54" spans="1:6" ht="15" customHeight="1" x14ac:dyDescent="0.2">
      <c r="A54" s="3">
        <v>2021</v>
      </c>
      <c r="B54" s="4">
        <v>2216.4088415224496</v>
      </c>
      <c r="C54" s="5">
        <v>1.0959368802299314</v>
      </c>
      <c r="D54" s="4">
        <v>2429.04419109215</v>
      </c>
      <c r="E54" s="5">
        <v>1.2386943783057813</v>
      </c>
      <c r="F54" s="4">
        <v>3008.84338416216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5"/>
  <sheetViews>
    <sheetView zoomScale="90" workbookViewId="0">
      <pane ySplit="2" topLeftCell="A23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42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2210.4013605277801</v>
      </c>
    </row>
    <row r="8" spans="1:6" ht="15" customHeight="1" x14ac:dyDescent="0.2">
      <c r="A8" s="3">
        <v>2011</v>
      </c>
      <c r="B8" s="4">
        <v>2210.4013605277801</v>
      </c>
      <c r="C8" s="5">
        <v>1.0400540953758959</v>
      </c>
      <c r="D8" s="4">
        <v>2298.9369874413701</v>
      </c>
      <c r="E8" s="5">
        <v>1.0369989970403524</v>
      </c>
      <c r="F8" s="4">
        <v>2383.9953502356702</v>
      </c>
    </row>
    <row r="9" spans="1:6" ht="15" customHeight="1" x14ac:dyDescent="0.2">
      <c r="A9" s="3">
        <v>2012</v>
      </c>
      <c r="B9" s="4">
        <v>2383.9953502356702</v>
      </c>
      <c r="C9" s="5">
        <v>1.1714013351522501</v>
      </c>
      <c r="D9" s="4">
        <v>2792.6153362628197</v>
      </c>
      <c r="E9" s="5">
        <v>1.0730558645721517</v>
      </c>
      <c r="F9" s="4">
        <v>2996.63226407095</v>
      </c>
    </row>
    <row r="10" spans="1:6" ht="15" customHeight="1" x14ac:dyDescent="0.2">
      <c r="A10" s="3">
        <v>2013</v>
      </c>
      <c r="B10" s="4">
        <v>2996.63226407095</v>
      </c>
      <c r="C10" s="5">
        <v>1.0329700082460069</v>
      </c>
      <c r="D10" s="4">
        <v>3095.4312545276198</v>
      </c>
      <c r="E10" s="5">
        <v>0.94447454677852349</v>
      </c>
      <c r="F10" s="4">
        <v>2923.5560312040502</v>
      </c>
    </row>
    <row r="11" spans="1:6" ht="15" customHeight="1" x14ac:dyDescent="0.2">
      <c r="A11" s="3">
        <v>2014</v>
      </c>
      <c r="B11" s="4">
        <v>2923.5560312040502</v>
      </c>
      <c r="C11" s="5">
        <v>0.9974059848072907</v>
      </c>
      <c r="D11" s="4">
        <v>2915.9722824423698</v>
      </c>
      <c r="E11" s="5">
        <v>1.336899510929386</v>
      </c>
      <c r="F11" s="4">
        <v>3898.3619182808497</v>
      </c>
    </row>
    <row r="12" spans="1:6" ht="15" customHeight="1" x14ac:dyDescent="0.2">
      <c r="A12" s="3">
        <v>2015</v>
      </c>
      <c r="B12" s="4">
        <v>3898.3619182808497</v>
      </c>
      <c r="C12" s="5">
        <v>0.98199489372169846</v>
      </c>
      <c r="D12" s="4">
        <v>3828.1714976309199</v>
      </c>
      <c r="E12" s="5">
        <v>0.94013457507055098</v>
      </c>
      <c r="F12" s="4">
        <v>3598.9963842224397</v>
      </c>
    </row>
    <row r="13" spans="1:6" ht="15" customHeight="1" x14ac:dyDescent="0.2">
      <c r="A13" s="3">
        <v>2016</v>
      </c>
      <c r="B13" s="4">
        <v>3598.9963842224397</v>
      </c>
      <c r="C13" s="5">
        <v>0.95739337880190478</v>
      </c>
      <c r="D13" s="4">
        <v>3445.6553085865598</v>
      </c>
      <c r="E13" s="5">
        <v>1.0824658605774906</v>
      </c>
      <c r="F13" s="4">
        <v>3729.8042388625499</v>
      </c>
    </row>
    <row r="14" spans="1:6" ht="15" customHeight="1" x14ac:dyDescent="0.2">
      <c r="A14" s="3">
        <v>2017</v>
      </c>
      <c r="B14" s="4">
        <v>3729.8042388625499</v>
      </c>
      <c r="C14" s="5">
        <v>1.1032198712992529</v>
      </c>
      <c r="D14" s="4">
        <v>4114.7941523693498</v>
      </c>
      <c r="E14" s="5">
        <v>0.93571835468782949</v>
      </c>
      <c r="F14" s="4">
        <v>3850.2884141341501</v>
      </c>
    </row>
    <row r="15" spans="1:6" ht="15" customHeight="1" x14ac:dyDescent="0.2">
      <c r="A15" s="3">
        <v>2018</v>
      </c>
      <c r="B15" s="4">
        <v>3850.2884141341501</v>
      </c>
      <c r="C15" s="5">
        <v>0.96184508954065551</v>
      </c>
      <c r="D15" s="4">
        <v>3703.3810044502102</v>
      </c>
      <c r="E15" s="5">
        <v>1.0647576307983826</v>
      </c>
      <c r="F15" s="4">
        <v>3943.2031842421397</v>
      </c>
    </row>
    <row r="16" spans="1:6" ht="15" customHeight="1" x14ac:dyDescent="0.2">
      <c r="A16" s="3">
        <v>2019</v>
      </c>
      <c r="B16" s="4">
        <v>3943.2031842421397</v>
      </c>
      <c r="C16" s="5">
        <v>0.96773328113108037</v>
      </c>
      <c r="D16" s="4">
        <v>3815.9689556531703</v>
      </c>
      <c r="E16" s="5">
        <v>1.0896152202510609</v>
      </c>
      <c r="F16" s="4">
        <v>4157.9378540852395</v>
      </c>
    </row>
    <row r="17" spans="1:6" ht="15" customHeight="1" x14ac:dyDescent="0.2">
      <c r="A17" s="3">
        <v>2020</v>
      </c>
      <c r="B17" s="4">
        <v>4157.9378540852395</v>
      </c>
      <c r="C17" s="5">
        <v>1.0759710683294919</v>
      </c>
      <c r="D17" s="4">
        <v>4473.8208349077304</v>
      </c>
      <c r="E17" s="5">
        <v>0.94764819885649476</v>
      </c>
      <c r="F17" s="4">
        <v>4239.6082562069705</v>
      </c>
    </row>
    <row r="18" spans="1:6" ht="15" customHeight="1" x14ac:dyDescent="0.2">
      <c r="A18" s="3">
        <v>2021</v>
      </c>
      <c r="B18" s="4">
        <v>4239.6082562069705</v>
      </c>
      <c r="C18" s="5">
        <v>0.97941213177505204</v>
      </c>
      <c r="D18" s="4">
        <v>4152.3237601027795</v>
      </c>
      <c r="E18" s="5">
        <v>1.0618760506680001</v>
      </c>
      <c r="F18" s="4">
        <v>4409.2531554728403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42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1042.01891181779</v>
      </c>
    </row>
    <row r="26" spans="1:6" ht="15" customHeight="1" x14ac:dyDescent="0.2">
      <c r="A26" s="3">
        <v>2011</v>
      </c>
      <c r="B26" s="4">
        <v>1042.01891181779</v>
      </c>
      <c r="C26" s="5">
        <v>1.0347133449674233</v>
      </c>
      <c r="D26" s="4">
        <v>1078.1908737663</v>
      </c>
      <c r="E26" s="5">
        <v>1.0469442593003073</v>
      </c>
      <c r="F26" s="4">
        <v>1128.8057457196101</v>
      </c>
    </row>
    <row r="27" spans="1:6" ht="15" customHeight="1" x14ac:dyDescent="0.2">
      <c r="A27" s="3">
        <v>2012</v>
      </c>
      <c r="B27" s="4">
        <v>1128.8057457196101</v>
      </c>
      <c r="C27" s="5">
        <v>1.2177763932948587</v>
      </c>
      <c r="D27" s="4">
        <v>1374.6329897529399</v>
      </c>
      <c r="E27" s="5">
        <v>1.150238183216953</v>
      </c>
      <c r="F27" s="4">
        <v>1581.1553527235101</v>
      </c>
    </row>
    <row r="28" spans="1:6" ht="15" customHeight="1" x14ac:dyDescent="0.2">
      <c r="A28" s="3">
        <v>2013</v>
      </c>
      <c r="B28" s="4">
        <v>1581.1553527235101</v>
      </c>
      <c r="C28" s="5">
        <v>1.0272283996384752</v>
      </c>
      <c r="D28" s="4">
        <v>1624.20768255798</v>
      </c>
      <c r="E28" s="5">
        <v>0.89696450544866446</v>
      </c>
      <c r="F28" s="4">
        <v>1456.85664073154</v>
      </c>
    </row>
    <row r="29" spans="1:6" ht="15" customHeight="1" x14ac:dyDescent="0.2">
      <c r="A29" s="3">
        <v>2014</v>
      </c>
      <c r="B29" s="4">
        <v>1456.85664073154</v>
      </c>
      <c r="C29" s="5">
        <v>0.9887238189825589</v>
      </c>
      <c r="D29" s="4">
        <v>1440.42886153419</v>
      </c>
      <c r="E29" s="5">
        <v>1.326627514510742</v>
      </c>
      <c r="F29" s="4">
        <v>1910.9125604066401</v>
      </c>
    </row>
    <row r="30" spans="1:6" ht="15" customHeight="1" x14ac:dyDescent="0.2">
      <c r="A30" s="3">
        <v>2015</v>
      </c>
      <c r="B30" s="4">
        <v>1910.9125604066401</v>
      </c>
      <c r="C30" s="5">
        <v>0.99158553107166325</v>
      </c>
      <c r="D30" s="4">
        <v>1894.8332460423301</v>
      </c>
      <c r="E30" s="5">
        <v>0.96338777732138225</v>
      </c>
      <c r="F30" s="4">
        <v>1825.4591892993801</v>
      </c>
    </row>
    <row r="31" spans="1:6" ht="15" customHeight="1" x14ac:dyDescent="0.2">
      <c r="A31" s="3">
        <v>2016</v>
      </c>
      <c r="B31" s="4">
        <v>1825.4591892993801</v>
      </c>
      <c r="C31" s="5">
        <v>0.96664933409409914</v>
      </c>
      <c r="D31" s="4">
        <v>1764.5789097521999</v>
      </c>
      <c r="E31" s="5">
        <v>1.0288257456242538</v>
      </c>
      <c r="F31" s="4">
        <v>1815.4442125386399</v>
      </c>
    </row>
    <row r="32" spans="1:6" ht="15" customHeight="1" x14ac:dyDescent="0.2">
      <c r="A32" s="3">
        <v>2017</v>
      </c>
      <c r="B32" s="4">
        <v>1815.4442125386399</v>
      </c>
      <c r="C32" s="5">
        <v>1.1126181213123003</v>
      </c>
      <c r="D32" s="4">
        <v>2019.89612910203</v>
      </c>
      <c r="E32" s="5">
        <v>1.0082023797019084</v>
      </c>
      <c r="F32" s="4">
        <v>2036.4640841113401</v>
      </c>
    </row>
    <row r="33" spans="1:6" ht="15" customHeight="1" x14ac:dyDescent="0.2">
      <c r="A33" s="3">
        <v>2018</v>
      </c>
      <c r="B33" s="4">
        <v>2036.4640841113401</v>
      </c>
      <c r="C33" s="5">
        <v>0.95414039483978241</v>
      </c>
      <c r="D33" s="4">
        <v>1943.0726452910299</v>
      </c>
      <c r="E33" s="5">
        <v>1.0045090520469027</v>
      </c>
      <c r="F33" s="4">
        <v>1951.8340609795598</v>
      </c>
    </row>
    <row r="34" spans="1:6" ht="15" customHeight="1" x14ac:dyDescent="0.2">
      <c r="A34" s="3">
        <v>2019</v>
      </c>
      <c r="B34" s="4">
        <v>1951.8340609795598</v>
      </c>
      <c r="C34" s="5">
        <v>0.95262973731134293</v>
      </c>
      <c r="D34" s="4">
        <v>1859.37516878629</v>
      </c>
      <c r="E34" s="5">
        <v>1.1311561207845191</v>
      </c>
      <c r="F34" s="4">
        <v>2103.24360300736</v>
      </c>
    </row>
    <row r="35" spans="1:6" ht="15" customHeight="1" x14ac:dyDescent="0.2">
      <c r="A35" s="3">
        <v>2020</v>
      </c>
      <c r="B35" s="4">
        <v>2103.24360300736</v>
      </c>
      <c r="C35" s="5">
        <v>1.0575652951389178</v>
      </c>
      <c r="D35" s="4">
        <v>2224.3174417635196</v>
      </c>
      <c r="E35" s="5">
        <v>0.88512788176037027</v>
      </c>
      <c r="F35" s="4">
        <v>1968.8053855907901</v>
      </c>
    </row>
    <row r="36" spans="1:6" ht="15" customHeight="1" x14ac:dyDescent="0.2">
      <c r="A36" s="3">
        <v>2021</v>
      </c>
      <c r="B36" s="4">
        <v>1968.8053855907901</v>
      </c>
      <c r="C36" s="5">
        <v>0.94227755604397723</v>
      </c>
      <c r="D36" s="4">
        <v>1855.16112706071</v>
      </c>
      <c r="E36" s="5">
        <v>0.99901493993812529</v>
      </c>
      <c r="F36" s="4">
        <v>1853.3336819261001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42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1168.3824487099901</v>
      </c>
    </row>
    <row r="44" spans="1:6" ht="15" customHeight="1" x14ac:dyDescent="0.2">
      <c r="A44" s="3">
        <v>2011</v>
      </c>
      <c r="B44" s="4">
        <v>1168.3824487099901</v>
      </c>
      <c r="C44" s="5">
        <v>1.0448172300284848</v>
      </c>
      <c r="D44" s="4">
        <v>1220.7461136750701</v>
      </c>
      <c r="E44" s="5">
        <v>1.0282151140643794</v>
      </c>
      <c r="F44" s="4">
        <v>1255.1896045160602</v>
      </c>
    </row>
    <row r="45" spans="1:6" ht="15" customHeight="1" x14ac:dyDescent="0.2">
      <c r="A45" s="3">
        <v>2012</v>
      </c>
      <c r="B45" s="4">
        <v>1255.1896045160602</v>
      </c>
      <c r="C45" s="5">
        <v>1.1296957379252552</v>
      </c>
      <c r="D45" s="4">
        <v>1417.9823465098798</v>
      </c>
      <c r="E45" s="5">
        <v>0.9982330984806641</v>
      </c>
      <c r="F45" s="4">
        <v>1415.4769113474399</v>
      </c>
    </row>
    <row r="46" spans="1:6" ht="15" customHeight="1" x14ac:dyDescent="0.2">
      <c r="A46" s="3">
        <v>2013</v>
      </c>
      <c r="B46" s="4">
        <v>1415.4769113474399</v>
      </c>
      <c r="C46" s="5">
        <v>1.0393836594403596</v>
      </c>
      <c r="D46" s="4">
        <v>1471.2235719696398</v>
      </c>
      <c r="E46" s="5">
        <v>0.99692488512057154</v>
      </c>
      <c r="F46" s="4">
        <v>1466.69939047251</v>
      </c>
    </row>
    <row r="47" spans="1:6" ht="15" customHeight="1" x14ac:dyDescent="0.2">
      <c r="A47" s="3">
        <v>2014</v>
      </c>
      <c r="B47" s="4">
        <v>1466.69939047251</v>
      </c>
      <c r="C47" s="5">
        <v>1.0060298862146664</v>
      </c>
      <c r="D47" s="4">
        <v>1475.54342090818</v>
      </c>
      <c r="E47" s="5">
        <v>1.3469270573216732</v>
      </c>
      <c r="F47" s="4">
        <v>1987.4493578742099</v>
      </c>
    </row>
    <row r="48" spans="1:6" ht="15" customHeight="1" x14ac:dyDescent="0.2">
      <c r="A48" s="3">
        <v>2015</v>
      </c>
      <c r="B48" s="4">
        <v>1987.4493578742099</v>
      </c>
      <c r="C48" s="5">
        <v>0.97277359240816197</v>
      </c>
      <c r="D48" s="4">
        <v>1933.3382515885899</v>
      </c>
      <c r="E48" s="5">
        <v>0.91734449130449647</v>
      </c>
      <c r="F48" s="4">
        <v>1773.5371949230598</v>
      </c>
    </row>
    <row r="49" spans="1:6" ht="15" customHeight="1" x14ac:dyDescent="0.2">
      <c r="A49" s="3">
        <v>2016</v>
      </c>
      <c r="B49" s="4">
        <v>1773.5371949230598</v>
      </c>
      <c r="C49" s="5">
        <v>0.94786644658291985</v>
      </c>
      <c r="D49" s="4">
        <v>1681.0763988343599</v>
      </c>
      <c r="E49" s="5">
        <v>1.138770390002088</v>
      </c>
      <c r="F49" s="4">
        <v>1914.3600263239098</v>
      </c>
    </row>
    <row r="50" spans="1:6" ht="15" customHeight="1" x14ac:dyDescent="0.2">
      <c r="A50" s="3">
        <v>2017</v>
      </c>
      <c r="B50" s="4">
        <v>1914.3600263239098</v>
      </c>
      <c r="C50" s="5">
        <v>1.0943072329451489</v>
      </c>
      <c r="D50" s="4">
        <v>2094.8980232673198</v>
      </c>
      <c r="E50" s="5">
        <v>0.86582941502511335</v>
      </c>
      <c r="F50" s="4">
        <v>1813.82433002281</v>
      </c>
    </row>
    <row r="51" spans="1:6" ht="15" customHeight="1" x14ac:dyDescent="0.2">
      <c r="A51" s="3">
        <v>2018</v>
      </c>
      <c r="B51" s="4">
        <v>1813.82433002281</v>
      </c>
      <c r="C51" s="5">
        <v>0.97049550500684001</v>
      </c>
      <c r="D51" s="4">
        <v>1760.3083591591801</v>
      </c>
      <c r="E51" s="5">
        <v>1.1312615275051963</v>
      </c>
      <c r="F51" s="4">
        <v>1991.3691232625799</v>
      </c>
    </row>
    <row r="52" spans="1:6" ht="15" customHeight="1" x14ac:dyDescent="0.2">
      <c r="A52" s="3">
        <v>2019</v>
      </c>
      <c r="B52" s="4">
        <v>1991.3691232625799</v>
      </c>
      <c r="C52" s="5">
        <v>0.9825369711775358</v>
      </c>
      <c r="D52" s="4">
        <v>1956.5937868668802</v>
      </c>
      <c r="E52" s="5">
        <v>1.050138390947305</v>
      </c>
      <c r="F52" s="4">
        <v>2054.6942510778799</v>
      </c>
    </row>
    <row r="53" spans="1:6" ht="15" customHeight="1" x14ac:dyDescent="0.2">
      <c r="A53" s="3">
        <v>2020</v>
      </c>
      <c r="B53" s="4">
        <v>2054.6942510778799</v>
      </c>
      <c r="C53" s="5">
        <v>1.094811742410889</v>
      </c>
      <c r="D53" s="4">
        <v>2249.5033931442103</v>
      </c>
      <c r="E53" s="5">
        <v>1.0094685242693495</v>
      </c>
      <c r="F53" s="4">
        <v>2270.8028706161804</v>
      </c>
    </row>
    <row r="54" spans="1:6" ht="15" customHeight="1" x14ac:dyDescent="0.2">
      <c r="A54" s="3">
        <v>2021</v>
      </c>
      <c r="B54" s="4">
        <v>2270.8028706161804</v>
      </c>
      <c r="C54" s="5">
        <v>1.0116081244950763</v>
      </c>
      <c r="D54" s="4">
        <v>2297.16263304207</v>
      </c>
      <c r="E54" s="5">
        <v>1.1126419334803501</v>
      </c>
      <c r="F54" s="4">
        <v>2555.9194735467404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5"/>
  <sheetViews>
    <sheetView zoomScale="90" workbookViewId="0">
      <pane ySplit="2" topLeftCell="A23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43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3105.2272686648503</v>
      </c>
    </row>
    <row r="8" spans="1:6" ht="15" customHeight="1" x14ac:dyDescent="0.2">
      <c r="A8" s="3">
        <v>2011</v>
      </c>
      <c r="B8" s="4">
        <v>3105.2272686648503</v>
      </c>
      <c r="C8" s="5">
        <v>1.030932320616049</v>
      </c>
      <c r="D8" s="4">
        <v>3201.2791541248898</v>
      </c>
      <c r="E8" s="5">
        <v>1.0187508839486132</v>
      </c>
      <c r="F8" s="4">
        <v>3261.3059680310002</v>
      </c>
    </row>
    <row r="9" spans="1:6" ht="15" customHeight="1" x14ac:dyDescent="0.2">
      <c r="A9" s="3">
        <v>2012</v>
      </c>
      <c r="B9" s="4">
        <v>3261.3059680310002</v>
      </c>
      <c r="C9" s="5">
        <v>1.0872992762851572</v>
      </c>
      <c r="D9" s="4">
        <v>3546.0156187845701</v>
      </c>
      <c r="E9" s="5">
        <v>1.0421434875790767</v>
      </c>
      <c r="F9" s="4">
        <v>3695.45708397003</v>
      </c>
    </row>
    <row r="10" spans="1:6" ht="15" customHeight="1" x14ac:dyDescent="0.2">
      <c r="A10" s="3">
        <v>2013</v>
      </c>
      <c r="B10" s="4">
        <v>3695.45708397003</v>
      </c>
      <c r="C10" s="5">
        <v>1.0437772336660134</v>
      </c>
      <c r="D10" s="4">
        <v>3857.2339722377101</v>
      </c>
      <c r="E10" s="5">
        <v>1.0327035927400507</v>
      </c>
      <c r="F10" s="4">
        <v>3983.3793811688602</v>
      </c>
    </row>
    <row r="11" spans="1:6" ht="15" customHeight="1" x14ac:dyDescent="0.2">
      <c r="A11" s="3">
        <v>2014</v>
      </c>
      <c r="B11" s="4">
        <v>3983.3793811688602</v>
      </c>
      <c r="C11" s="5">
        <v>1.0311258869880473</v>
      </c>
      <c r="D11" s="4">
        <v>4107.3655976176397</v>
      </c>
      <c r="E11" s="5">
        <v>1.1234395320839172</v>
      </c>
      <c r="F11" s="4">
        <v>4614.3768850851402</v>
      </c>
    </row>
    <row r="12" spans="1:6" ht="15" customHeight="1" x14ac:dyDescent="0.2">
      <c r="A12" s="3">
        <v>2015</v>
      </c>
      <c r="B12" s="4">
        <v>4614.3768850851402</v>
      </c>
      <c r="C12" s="5">
        <v>0.99564533683621315</v>
      </c>
      <c r="D12" s="4">
        <v>4594.2828280398298</v>
      </c>
      <c r="E12" s="5">
        <v>1.116408095341777</v>
      </c>
      <c r="F12" s="4">
        <v>5129.0945415133801</v>
      </c>
    </row>
    <row r="13" spans="1:6" ht="15" customHeight="1" x14ac:dyDescent="0.2">
      <c r="A13" s="3">
        <v>2016</v>
      </c>
      <c r="B13" s="4">
        <v>5129.0945415133801</v>
      </c>
      <c r="C13" s="5">
        <v>0.98207955075224851</v>
      </c>
      <c r="D13" s="4">
        <v>5037.1788630952706</v>
      </c>
      <c r="E13" s="5">
        <v>1.1556804374084737</v>
      </c>
      <c r="F13" s="4">
        <v>5821.36907180666</v>
      </c>
    </row>
    <row r="14" spans="1:6" ht="15" customHeight="1" x14ac:dyDescent="0.2">
      <c r="A14" s="3">
        <v>2017</v>
      </c>
      <c r="B14" s="4">
        <v>5821.36907180666</v>
      </c>
      <c r="C14" s="5">
        <v>0.99916371176169239</v>
      </c>
      <c r="D14" s="4">
        <v>5816.5007293210601</v>
      </c>
      <c r="E14" s="5">
        <v>1.1067939813315413</v>
      </c>
      <c r="F14" s="4">
        <v>6437.6679996230696</v>
      </c>
    </row>
    <row r="15" spans="1:6" ht="15" customHeight="1" x14ac:dyDescent="0.2">
      <c r="A15" s="3">
        <v>2018</v>
      </c>
      <c r="B15" s="4">
        <v>6437.6679996230696</v>
      </c>
      <c r="C15" s="5">
        <v>1.0414155061098709</v>
      </c>
      <c r="D15" s="4">
        <v>6704.2872779947793</v>
      </c>
      <c r="E15" s="5">
        <v>1.0117913155389344</v>
      </c>
      <c r="F15" s="4">
        <v>6783.3396447532796</v>
      </c>
    </row>
    <row r="16" spans="1:6" ht="15" customHeight="1" x14ac:dyDescent="0.2">
      <c r="A16" s="3">
        <v>2019</v>
      </c>
      <c r="B16" s="4">
        <v>6783.3396447532796</v>
      </c>
      <c r="C16" s="5">
        <v>1.046666220933598</v>
      </c>
      <c r="D16" s="4">
        <v>7099.8924712829703</v>
      </c>
      <c r="E16" s="5">
        <v>1.0934870399998013</v>
      </c>
      <c r="F16" s="4">
        <v>7763.6404027400904</v>
      </c>
    </row>
    <row r="17" spans="1:6" ht="15" customHeight="1" x14ac:dyDescent="0.2">
      <c r="A17" s="3">
        <v>2020</v>
      </c>
      <c r="B17" s="4">
        <v>7763.6404027400904</v>
      </c>
      <c r="C17" s="5">
        <v>1.0267640690942168</v>
      </c>
      <c r="D17" s="4">
        <v>7971.4270109016798</v>
      </c>
      <c r="E17" s="5">
        <v>0.97264014459642645</v>
      </c>
      <c r="F17" s="4">
        <v>7753.3299205232697</v>
      </c>
    </row>
    <row r="18" spans="1:6" ht="15" customHeight="1" x14ac:dyDescent="0.2">
      <c r="A18" s="3">
        <v>2021</v>
      </c>
      <c r="B18" s="4">
        <v>7753.3299205232697</v>
      </c>
      <c r="C18" s="5">
        <v>0.98517395777800443</v>
      </c>
      <c r="D18" s="4">
        <v>7638.3787237605302</v>
      </c>
      <c r="E18" s="5">
        <v>1.0376464598529842</v>
      </c>
      <c r="F18" s="4">
        <v>7925.93664172647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43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1181.9859241654401</v>
      </c>
    </row>
    <row r="26" spans="1:6" ht="15" customHeight="1" x14ac:dyDescent="0.2">
      <c r="A26" s="3">
        <v>2011</v>
      </c>
      <c r="B26" s="4">
        <v>1181.9859241654401</v>
      </c>
      <c r="C26" s="5">
        <v>1.0210408860008378</v>
      </c>
      <c r="D26" s="4">
        <v>1206.8559552504</v>
      </c>
      <c r="E26" s="5">
        <v>1.0718702645368425</v>
      </c>
      <c r="F26" s="4">
        <v>1293.59301201211</v>
      </c>
    </row>
    <row r="27" spans="1:6" ht="15" customHeight="1" x14ac:dyDescent="0.2">
      <c r="A27" s="3">
        <v>2012</v>
      </c>
      <c r="B27" s="4">
        <v>1293.59301201211</v>
      </c>
      <c r="C27" s="5">
        <v>1.0975850872982593</v>
      </c>
      <c r="D27" s="4">
        <v>1419.8283990177299</v>
      </c>
      <c r="E27" s="5">
        <v>1.0128225828481494</v>
      </c>
      <c r="F27" s="4">
        <v>1438.0342662942901</v>
      </c>
    </row>
    <row r="28" spans="1:6" ht="15" customHeight="1" x14ac:dyDescent="0.2">
      <c r="A28" s="3">
        <v>2013</v>
      </c>
      <c r="B28" s="4">
        <v>1438.0342662942901</v>
      </c>
      <c r="C28" s="5">
        <v>1.0455895462599383</v>
      </c>
      <c r="D28" s="4">
        <v>1503.5935960008901</v>
      </c>
      <c r="E28" s="5">
        <v>1.0367695483952548</v>
      </c>
      <c r="F28" s="4">
        <v>1558.88005349584</v>
      </c>
    </row>
    <row r="29" spans="1:6" ht="15" customHeight="1" x14ac:dyDescent="0.2">
      <c r="A29" s="3">
        <v>2014</v>
      </c>
      <c r="B29" s="4">
        <v>1558.88005349584</v>
      </c>
      <c r="C29" s="5">
        <v>1.0458554421988508</v>
      </c>
      <c r="D29" s="4">
        <v>1630.3631876838601</v>
      </c>
      <c r="E29" s="5">
        <v>1.0406683676633939</v>
      </c>
      <c r="F29" s="4">
        <v>1696.66739722545</v>
      </c>
    </row>
    <row r="30" spans="1:6" ht="15" customHeight="1" x14ac:dyDescent="0.2">
      <c r="A30" s="3">
        <v>2015</v>
      </c>
      <c r="B30" s="4">
        <v>1696.66739722545</v>
      </c>
      <c r="C30" s="5">
        <v>1.026113779186518</v>
      </c>
      <c r="D30" s="4">
        <v>1740.9737949895598</v>
      </c>
      <c r="E30" s="5">
        <v>1.0724555580147699</v>
      </c>
      <c r="F30" s="4">
        <v>1867.11702279462</v>
      </c>
    </row>
    <row r="31" spans="1:6" ht="15" customHeight="1" x14ac:dyDescent="0.2">
      <c r="A31" s="3">
        <v>2016</v>
      </c>
      <c r="B31" s="4">
        <v>1867.11702279462</v>
      </c>
      <c r="C31" s="5">
        <v>0.95242938353291962</v>
      </c>
      <c r="D31" s="4">
        <v>1778.2971150041001</v>
      </c>
      <c r="E31" s="5">
        <v>1.0838221744221388</v>
      </c>
      <c r="F31" s="4">
        <v>1927.3578459523599</v>
      </c>
    </row>
    <row r="32" spans="1:6" ht="15" customHeight="1" x14ac:dyDescent="0.2">
      <c r="A32" s="3">
        <v>2017</v>
      </c>
      <c r="B32" s="4">
        <v>1927.3578459523599</v>
      </c>
      <c r="C32" s="5">
        <v>0.9967624633970622</v>
      </c>
      <c r="D32" s="4">
        <v>1921.11795437913</v>
      </c>
      <c r="E32" s="5">
        <v>1.1566875120089972</v>
      </c>
      <c r="F32" s="4">
        <v>2222.1331469266102</v>
      </c>
    </row>
    <row r="33" spans="1:6" ht="15" customHeight="1" x14ac:dyDescent="0.2">
      <c r="A33" s="3">
        <v>2018</v>
      </c>
      <c r="B33" s="4">
        <v>2222.1331469266102</v>
      </c>
      <c r="C33" s="5">
        <v>1.0313083398119156</v>
      </c>
      <c r="D33" s="4">
        <v>2291.7044465979097</v>
      </c>
      <c r="E33" s="5">
        <v>1.054780841952351</v>
      </c>
      <c r="F33" s="4">
        <v>2417.2459456884899</v>
      </c>
    </row>
    <row r="34" spans="1:6" ht="15" customHeight="1" x14ac:dyDescent="0.2">
      <c r="A34" s="3">
        <v>2019</v>
      </c>
      <c r="B34" s="4">
        <v>2417.2459456884899</v>
      </c>
      <c r="C34" s="5">
        <v>1.0651174699687489</v>
      </c>
      <c r="D34" s="4">
        <v>2574.6508859639403</v>
      </c>
      <c r="E34" s="5">
        <v>1.0694907289275357</v>
      </c>
      <c r="F34" s="4">
        <v>2753.5652527635002</v>
      </c>
    </row>
    <row r="35" spans="1:6" ht="15" customHeight="1" x14ac:dyDescent="0.2">
      <c r="A35" s="3">
        <v>2020</v>
      </c>
      <c r="B35" s="4">
        <v>2753.5652527635002</v>
      </c>
      <c r="C35" s="5">
        <v>1.0377509260166236</v>
      </c>
      <c r="D35" s="4">
        <v>2857.5148909025202</v>
      </c>
      <c r="E35" s="5">
        <v>0.98346130194488901</v>
      </c>
      <c r="F35" s="4">
        <v>2810.2553149339001</v>
      </c>
    </row>
    <row r="36" spans="1:6" ht="15" customHeight="1" x14ac:dyDescent="0.2">
      <c r="A36" s="3">
        <v>2021</v>
      </c>
      <c r="B36" s="4">
        <v>2810.2553149339001</v>
      </c>
      <c r="C36" s="5">
        <v>1.0118653504781485</v>
      </c>
      <c r="D36" s="4">
        <v>2843.5999791786699</v>
      </c>
      <c r="E36" s="5">
        <v>1.0923360669165494</v>
      </c>
      <c r="F36" s="4">
        <v>3106.1668171400097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43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1923.2413444994102</v>
      </c>
    </row>
    <row r="44" spans="1:6" ht="15" customHeight="1" x14ac:dyDescent="0.2">
      <c r="A44" s="3">
        <v>2011</v>
      </c>
      <c r="B44" s="4">
        <v>1923.2413444994102</v>
      </c>
      <c r="C44" s="5">
        <v>1.0370113998321968</v>
      </c>
      <c r="D44" s="4">
        <v>1994.4231988744898</v>
      </c>
      <c r="E44" s="5">
        <v>0.98660753501530019</v>
      </c>
      <c r="F44" s="4">
        <v>1967.7129560188901</v>
      </c>
    </row>
    <row r="45" spans="1:6" ht="15" customHeight="1" x14ac:dyDescent="0.2">
      <c r="A45" s="3">
        <v>2012</v>
      </c>
      <c r="B45" s="4">
        <v>1967.7129560188901</v>
      </c>
      <c r="C45" s="5">
        <v>1.0805372873432606</v>
      </c>
      <c r="D45" s="4">
        <v>2126.1872197668404</v>
      </c>
      <c r="E45" s="5">
        <v>1.0617234440546073</v>
      </c>
      <c r="F45" s="4">
        <v>2257.4228176757397</v>
      </c>
    </row>
    <row r="46" spans="1:6" ht="15" customHeight="1" x14ac:dyDescent="0.2">
      <c r="A46" s="3">
        <v>2013</v>
      </c>
      <c r="B46" s="4">
        <v>2257.4228176757397</v>
      </c>
      <c r="C46" s="5">
        <v>1.0426227456406003</v>
      </c>
      <c r="D46" s="4">
        <v>2353.6403762368204</v>
      </c>
      <c r="E46" s="5">
        <v>1.0301061080323131</v>
      </c>
      <c r="F46" s="4">
        <v>2424.4993276730197</v>
      </c>
    </row>
    <row r="47" spans="1:6" ht="15" customHeight="1" x14ac:dyDescent="0.2">
      <c r="A47" s="3">
        <v>2014</v>
      </c>
      <c r="B47" s="4">
        <v>2424.4993276730197</v>
      </c>
      <c r="C47" s="5">
        <v>1.0216552265704899</v>
      </c>
      <c r="D47" s="4">
        <v>2477.0024099337797</v>
      </c>
      <c r="E47" s="5">
        <v>1.1779195192376468</v>
      </c>
      <c r="F47" s="4">
        <v>2917.7094878596904</v>
      </c>
    </row>
    <row r="48" spans="1:6" ht="15" customHeight="1" x14ac:dyDescent="0.2">
      <c r="A48" s="3">
        <v>2015</v>
      </c>
      <c r="B48" s="4">
        <v>2917.7094878596904</v>
      </c>
      <c r="C48" s="5">
        <v>0.97792773575389047</v>
      </c>
      <c r="D48" s="4">
        <v>2853.30903305027</v>
      </c>
      <c r="E48" s="5">
        <v>1.143226156345081</v>
      </c>
      <c r="F48" s="4">
        <v>3261.9775187187602</v>
      </c>
    </row>
    <row r="49" spans="1:6" ht="15" customHeight="1" x14ac:dyDescent="0.2">
      <c r="A49" s="3">
        <v>2016</v>
      </c>
      <c r="B49" s="4">
        <v>3261.9775187187602</v>
      </c>
      <c r="C49" s="5">
        <v>0.99905095280092371</v>
      </c>
      <c r="D49" s="4">
        <v>3258.8817480911703</v>
      </c>
      <c r="E49" s="5">
        <v>1.1948918453807489</v>
      </c>
      <c r="F49" s="4">
        <v>3894.0112258542995</v>
      </c>
    </row>
    <row r="50" spans="1:6" ht="15" customHeight="1" x14ac:dyDescent="0.2">
      <c r="A50" s="3">
        <v>2017</v>
      </c>
      <c r="B50" s="4">
        <v>3894.0112258542995</v>
      </c>
      <c r="C50" s="5">
        <v>1.000352220116502</v>
      </c>
      <c r="D50" s="4">
        <v>3895.3827749419302</v>
      </c>
      <c r="E50" s="5">
        <v>1.0821875785388773</v>
      </c>
      <c r="F50" s="4">
        <v>4215.5348526964599</v>
      </c>
    </row>
    <row r="51" spans="1:6" ht="15" customHeight="1" x14ac:dyDescent="0.2">
      <c r="A51" s="3">
        <v>2018</v>
      </c>
      <c r="B51" s="4">
        <v>4215.5348526964599</v>
      </c>
      <c r="C51" s="5">
        <v>1.0467432925087474</v>
      </c>
      <c r="D51" s="4">
        <v>4412.5828313968696</v>
      </c>
      <c r="E51" s="5">
        <v>0.98946441707534749</v>
      </c>
      <c r="F51" s="4">
        <v>4366.0936990647897</v>
      </c>
    </row>
    <row r="52" spans="1:6" ht="15" customHeight="1" x14ac:dyDescent="0.2">
      <c r="A52" s="3">
        <v>2019</v>
      </c>
      <c r="B52" s="4">
        <v>4366.0936990647897</v>
      </c>
      <c r="C52" s="5">
        <v>1.0364508636835554</v>
      </c>
      <c r="D52" s="4">
        <v>4525.2415853190305</v>
      </c>
      <c r="E52" s="5">
        <v>1.1071398190608157</v>
      </c>
      <c r="F52" s="4">
        <v>5010.0751499765902</v>
      </c>
    </row>
    <row r="53" spans="1:6" ht="15" customHeight="1" x14ac:dyDescent="0.2">
      <c r="A53" s="3">
        <v>2020</v>
      </c>
      <c r="B53" s="4">
        <v>5010.0751499765902</v>
      </c>
      <c r="C53" s="5">
        <v>1.0207256312359017</v>
      </c>
      <c r="D53" s="4">
        <v>5113.9121199991596</v>
      </c>
      <c r="E53" s="5">
        <v>0.96659357642426247</v>
      </c>
      <c r="F53" s="4">
        <v>4943.0746055893696</v>
      </c>
    </row>
    <row r="54" spans="1:6" ht="15" customHeight="1" x14ac:dyDescent="0.2">
      <c r="A54" s="3">
        <v>2021</v>
      </c>
      <c r="B54" s="4">
        <v>4943.0746055893696</v>
      </c>
      <c r="C54" s="5">
        <v>0.96999926708777084</v>
      </c>
      <c r="D54" s="4">
        <v>4794.7787445818603</v>
      </c>
      <c r="E54" s="5">
        <v>1.0052121445713924</v>
      </c>
      <c r="F54" s="4">
        <v>4819.7698245864603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5"/>
  <sheetViews>
    <sheetView zoomScale="90" workbookViewId="0">
      <pane ySplit="2" topLeftCell="A23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44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5312.8115251323898</v>
      </c>
    </row>
    <row r="8" spans="1:6" ht="15" customHeight="1" x14ac:dyDescent="0.2">
      <c r="A8" s="3">
        <v>2011</v>
      </c>
      <c r="B8" s="4">
        <v>5312.8115251323898</v>
      </c>
      <c r="C8" s="5">
        <v>1.0320070854311612</v>
      </c>
      <c r="D8" s="4">
        <v>5482.8591374969601</v>
      </c>
      <c r="E8" s="5">
        <v>1.0960582878905747</v>
      </c>
      <c r="F8" s="4">
        <v>6009.5331989901106</v>
      </c>
    </row>
    <row r="9" spans="1:6" ht="15" customHeight="1" x14ac:dyDescent="0.2">
      <c r="A9" s="3">
        <v>2012</v>
      </c>
      <c r="B9" s="4">
        <v>6009.5331989901106</v>
      </c>
      <c r="C9" s="5">
        <v>1.0605939362950207</v>
      </c>
      <c r="D9" s="4">
        <v>6373.6744708125298</v>
      </c>
      <c r="E9" s="5">
        <v>1.0751081607411059</v>
      </c>
      <c r="F9" s="4">
        <v>6852.3894374778001</v>
      </c>
    </row>
    <row r="10" spans="1:6" ht="15" customHeight="1" x14ac:dyDescent="0.2">
      <c r="A10" s="3">
        <v>2013</v>
      </c>
      <c r="B10" s="4">
        <v>6852.3894374778001</v>
      </c>
      <c r="C10" s="5">
        <v>1.1046635350025233</v>
      </c>
      <c r="D10" s="4">
        <v>7569.5847392181795</v>
      </c>
      <c r="E10" s="5">
        <v>1.0582192718343923</v>
      </c>
      <c r="F10" s="4">
        <v>8010.2804508241898</v>
      </c>
    </row>
    <row r="11" spans="1:6" ht="15" customHeight="1" x14ac:dyDescent="0.2">
      <c r="A11" s="3">
        <v>2014</v>
      </c>
      <c r="B11" s="4">
        <v>8010.2804508241898</v>
      </c>
      <c r="C11" s="5">
        <v>0.99376335733348264</v>
      </c>
      <c r="D11" s="4">
        <v>7960.3231939938096</v>
      </c>
      <c r="E11" s="5">
        <v>1.0442380900339414</v>
      </c>
      <c r="F11" s="4">
        <v>8312.4726881489805</v>
      </c>
    </row>
    <row r="12" spans="1:6" ht="15" customHeight="1" x14ac:dyDescent="0.2">
      <c r="A12" s="3">
        <v>2015</v>
      </c>
      <c r="B12" s="4">
        <v>8312.4726881489805</v>
      </c>
      <c r="C12" s="5">
        <v>1.0126726207270327</v>
      </c>
      <c r="D12" s="4">
        <v>8417.8135018297107</v>
      </c>
      <c r="E12" s="5">
        <v>1.2292716530433216</v>
      </c>
      <c r="F12" s="4">
        <v>10347.779518404601</v>
      </c>
    </row>
    <row r="13" spans="1:6" ht="15" customHeight="1" x14ac:dyDescent="0.2">
      <c r="A13" s="3">
        <v>2016</v>
      </c>
      <c r="B13" s="4">
        <v>10347.779518404601</v>
      </c>
      <c r="C13" s="5">
        <v>0.97463581899764662</v>
      </c>
      <c r="D13" s="4">
        <v>10085.31656572734</v>
      </c>
      <c r="E13" s="5">
        <v>1.0614065355116213</v>
      </c>
      <c r="F13" s="4">
        <v>10704.62091556662</v>
      </c>
    </row>
    <row r="14" spans="1:6" ht="15" customHeight="1" x14ac:dyDescent="0.2">
      <c r="A14" s="3">
        <v>2017</v>
      </c>
      <c r="B14" s="4">
        <v>10704.62091556662</v>
      </c>
      <c r="C14" s="5">
        <v>1.0153052277561738</v>
      </c>
      <c r="D14" s="4">
        <v>10868.457576722871</v>
      </c>
      <c r="E14" s="5">
        <v>0.9952289348210821</v>
      </c>
      <c r="F14" s="4">
        <v>10816.603457230021</v>
      </c>
    </row>
    <row r="15" spans="1:6" ht="15" customHeight="1" x14ac:dyDescent="0.2">
      <c r="A15" s="3">
        <v>2018</v>
      </c>
      <c r="B15" s="4">
        <v>10816.603457230021</v>
      </c>
      <c r="C15" s="5">
        <v>1.0437907675385614</v>
      </c>
      <c r="D15" s="4">
        <v>11290.270824782379</v>
      </c>
      <c r="E15" s="5">
        <v>0.95635118529184371</v>
      </c>
      <c r="F15" s="4">
        <v>10797.463885546551</v>
      </c>
    </row>
    <row r="16" spans="1:6" ht="15" customHeight="1" x14ac:dyDescent="0.2">
      <c r="A16" s="3">
        <v>2019</v>
      </c>
      <c r="B16" s="4">
        <v>10797.463885546551</v>
      </c>
      <c r="C16" s="5">
        <v>1.0307328087617802</v>
      </c>
      <c r="D16" s="4">
        <v>11129.30027825328</v>
      </c>
      <c r="E16" s="5">
        <v>1.0489788172139123</v>
      </c>
      <c r="F16" s="4">
        <v>11674.400242300591</v>
      </c>
    </row>
    <row r="17" spans="1:6" ht="15" customHeight="1" x14ac:dyDescent="0.2">
      <c r="A17" s="3">
        <v>2020</v>
      </c>
      <c r="B17" s="4">
        <v>11674.400242300591</v>
      </c>
      <c r="C17" s="5">
        <v>1.0195837548993734</v>
      </c>
      <c r="D17" s="4">
        <v>11903.028835242991</v>
      </c>
      <c r="E17" s="5">
        <v>1.0269608304714242</v>
      </c>
      <c r="F17" s="4">
        <v>12223.944377766451</v>
      </c>
    </row>
    <row r="18" spans="1:6" ht="15" customHeight="1" x14ac:dyDescent="0.2">
      <c r="A18" s="3">
        <v>2021</v>
      </c>
      <c r="B18" s="4">
        <v>12223.944377766451</v>
      </c>
      <c r="C18" s="5">
        <v>1.0111520415541098</v>
      </c>
      <c r="D18" s="4">
        <v>12360.266313422429</v>
      </c>
      <c r="E18" s="5">
        <v>1.0796267317350456</v>
      </c>
      <c r="F18" s="4">
        <v>13344.473923335039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44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362.48475217878996</v>
      </c>
    </row>
    <row r="26" spans="1:6" ht="15" customHeight="1" x14ac:dyDescent="0.2">
      <c r="A26" s="3">
        <v>2011</v>
      </c>
      <c r="B26" s="4">
        <v>362.48475217878996</v>
      </c>
      <c r="C26" s="5">
        <v>1.2768718880775103</v>
      </c>
      <c r="D26" s="4">
        <v>462.84658991383998</v>
      </c>
      <c r="E26" s="5">
        <v>1.0745664185701673</v>
      </c>
      <c r="F26" s="4">
        <v>497.35940247113001</v>
      </c>
    </row>
    <row r="27" spans="1:6" ht="15" customHeight="1" x14ac:dyDescent="0.2">
      <c r="A27" s="3">
        <v>2012</v>
      </c>
      <c r="B27" s="4">
        <v>497.35940247113001</v>
      </c>
      <c r="C27" s="5">
        <v>1.0320287065084179</v>
      </c>
      <c r="D27" s="4">
        <v>513.28918080207995</v>
      </c>
      <c r="E27" s="5">
        <v>1.0926814859023564</v>
      </c>
      <c r="F27" s="4">
        <v>560.86158477642005</v>
      </c>
    </row>
    <row r="28" spans="1:6" ht="15" customHeight="1" x14ac:dyDescent="0.2">
      <c r="A28" s="3">
        <v>2013</v>
      </c>
      <c r="B28" s="4">
        <v>560.86158477642005</v>
      </c>
      <c r="C28" s="5">
        <v>1.141685029357427</v>
      </c>
      <c r="D28" s="4">
        <v>640.32727488092007</v>
      </c>
      <c r="E28" s="5">
        <v>0.89821904231508787</v>
      </c>
      <c r="F28" s="4">
        <v>575.15415161177009</v>
      </c>
    </row>
    <row r="29" spans="1:6" ht="15" customHeight="1" x14ac:dyDescent="0.2">
      <c r="A29" s="3">
        <v>2014</v>
      </c>
      <c r="B29" s="4">
        <v>575.15415161177009</v>
      </c>
      <c r="C29" s="5">
        <v>1.0463830578152851</v>
      </c>
      <c r="D29" s="4">
        <v>601.83155987867997</v>
      </c>
      <c r="E29" s="5">
        <v>1.1296000751379058</v>
      </c>
      <c r="F29" s="4">
        <v>679.82897525932003</v>
      </c>
    </row>
    <row r="30" spans="1:6" ht="15" customHeight="1" x14ac:dyDescent="0.2">
      <c r="A30" s="3">
        <v>2015</v>
      </c>
      <c r="B30" s="4">
        <v>679.82897525932003</v>
      </c>
      <c r="C30" s="5">
        <v>1.0280774657177403</v>
      </c>
      <c r="D30" s="4">
        <v>698.91685000609004</v>
      </c>
      <c r="E30" s="5">
        <v>1.169025053385121</v>
      </c>
      <c r="F30" s="4">
        <v>817.05130789013003</v>
      </c>
    </row>
    <row r="31" spans="1:6" ht="15" customHeight="1" x14ac:dyDescent="0.2">
      <c r="A31" s="3">
        <v>2016</v>
      </c>
      <c r="B31" s="4">
        <v>817.05130789013003</v>
      </c>
      <c r="C31" s="5">
        <v>0.94085299278010759</v>
      </c>
      <c r="D31" s="4">
        <v>768.72516828332994</v>
      </c>
      <c r="E31" s="5">
        <v>1.4985442057958189</v>
      </c>
      <c r="F31" s="4">
        <v>1151.9686467804001</v>
      </c>
    </row>
    <row r="32" spans="1:6" ht="15" customHeight="1" x14ac:dyDescent="0.2">
      <c r="A32" s="3">
        <v>2017</v>
      </c>
      <c r="B32" s="4">
        <v>1151.9686467804001</v>
      </c>
      <c r="C32" s="5">
        <v>1.0702122564329466</v>
      </c>
      <c r="D32" s="4">
        <v>1232.85096481086</v>
      </c>
      <c r="E32" s="5">
        <v>0.69277477245409913</v>
      </c>
      <c r="F32" s="4">
        <v>854.08804661665999</v>
      </c>
    </row>
    <row r="33" spans="1:6" ht="15" customHeight="1" x14ac:dyDescent="0.2">
      <c r="A33" s="3">
        <v>2018</v>
      </c>
      <c r="B33" s="4">
        <v>854.08804661665999</v>
      </c>
      <c r="C33" s="5">
        <v>1.0274072862310368</v>
      </c>
      <c r="D33" s="4">
        <v>877.49628217679003</v>
      </c>
      <c r="E33" s="5">
        <v>0.8956976920287163</v>
      </c>
      <c r="F33" s="4">
        <v>785.97139470953005</v>
      </c>
    </row>
    <row r="34" spans="1:6" ht="15" customHeight="1" x14ac:dyDescent="0.2">
      <c r="A34" s="3">
        <v>2019</v>
      </c>
      <c r="B34" s="4">
        <v>785.97139470953005</v>
      </c>
      <c r="C34" s="5">
        <v>1.0416047317603141</v>
      </c>
      <c r="D34" s="4">
        <v>818.67152375770002</v>
      </c>
      <c r="E34" s="5">
        <v>1.1534382164657875</v>
      </c>
      <c r="F34" s="4">
        <v>944.28702223441007</v>
      </c>
    </row>
    <row r="35" spans="1:6" ht="15" customHeight="1" x14ac:dyDescent="0.2">
      <c r="A35" s="3">
        <v>2020</v>
      </c>
      <c r="B35" s="4">
        <v>944.28702223441007</v>
      </c>
      <c r="C35" s="5">
        <v>0.99467621991681665</v>
      </c>
      <c r="D35" s="4">
        <v>939.2598457926299</v>
      </c>
      <c r="E35" s="5">
        <v>1.3188081132896223</v>
      </c>
      <c r="F35" s="4">
        <v>1238.7035051184801</v>
      </c>
    </row>
    <row r="36" spans="1:6" ht="15" customHeight="1" x14ac:dyDescent="0.2">
      <c r="A36" s="3">
        <v>2021</v>
      </c>
      <c r="B36" s="4">
        <v>1238.7035051184801</v>
      </c>
      <c r="C36" s="5">
        <v>0.99123696365602698</v>
      </c>
      <c r="D36" s="4">
        <v>1227.8487012837199</v>
      </c>
      <c r="E36" s="5">
        <v>0.82400651976954187</v>
      </c>
      <c r="F36" s="4">
        <v>1011.75533514835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44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4950.3267729536001</v>
      </c>
    </row>
    <row r="44" spans="1:6" ht="15" customHeight="1" x14ac:dyDescent="0.2">
      <c r="A44" s="3">
        <v>2011</v>
      </c>
      <c r="B44" s="4">
        <v>4950.3267729536001</v>
      </c>
      <c r="C44" s="5">
        <v>1.0140770049787928</v>
      </c>
      <c r="D44" s="4">
        <v>5020.0125475831192</v>
      </c>
      <c r="E44" s="5">
        <v>1.0980398443770447</v>
      </c>
      <c r="F44" s="4">
        <v>5512.1737965189805</v>
      </c>
    </row>
    <row r="45" spans="1:6" ht="15" customHeight="1" x14ac:dyDescent="0.2">
      <c r="A45" s="3">
        <v>2012</v>
      </c>
      <c r="B45" s="4">
        <v>5512.1737965189805</v>
      </c>
      <c r="C45" s="5">
        <v>1.0631713560467506</v>
      </c>
      <c r="D45" s="4">
        <v>5860.3852900104494</v>
      </c>
      <c r="E45" s="5">
        <v>1.0735689790611298</v>
      </c>
      <c r="F45" s="4">
        <v>6291.5278527013807</v>
      </c>
    </row>
    <row r="46" spans="1:6" ht="15" customHeight="1" x14ac:dyDescent="0.2">
      <c r="A46" s="3">
        <v>2013</v>
      </c>
      <c r="B46" s="4">
        <v>6291.5278527013807</v>
      </c>
      <c r="C46" s="5">
        <v>1.101363234267819</v>
      </c>
      <c r="D46" s="4">
        <v>6929.2574643372591</v>
      </c>
      <c r="E46" s="5">
        <v>1.0730047681845727</v>
      </c>
      <c r="F46" s="4">
        <v>7435.1262992124202</v>
      </c>
    </row>
    <row r="47" spans="1:6" ht="15" customHeight="1" x14ac:dyDescent="0.2">
      <c r="A47" s="3">
        <v>2014</v>
      </c>
      <c r="B47" s="4">
        <v>7435.1262992124202</v>
      </c>
      <c r="C47" s="5">
        <v>0.98969288993713411</v>
      </c>
      <c r="D47" s="4">
        <v>7358.4916341151293</v>
      </c>
      <c r="E47" s="5">
        <v>1.0372565591436591</v>
      </c>
      <c r="F47" s="4">
        <v>7632.6437128896596</v>
      </c>
    </row>
    <row r="48" spans="1:6" ht="15" customHeight="1" x14ac:dyDescent="0.2">
      <c r="A48" s="3">
        <v>2015</v>
      </c>
      <c r="B48" s="4">
        <v>7632.6437128896596</v>
      </c>
      <c r="C48" s="5">
        <v>1.011300532578024</v>
      </c>
      <c r="D48" s="4">
        <v>7718.8966518236202</v>
      </c>
      <c r="E48" s="5">
        <v>1.2347267544076779</v>
      </c>
      <c r="F48" s="4">
        <v>9530.7282105144695</v>
      </c>
    </row>
    <row r="49" spans="1:6" ht="15" customHeight="1" x14ac:dyDescent="0.2">
      <c r="A49" s="3">
        <v>2016</v>
      </c>
      <c r="B49" s="4">
        <v>9530.7282105144695</v>
      </c>
      <c r="C49" s="5">
        <v>0.97753195680953131</v>
      </c>
      <c r="D49" s="4">
        <v>9316.5913974440118</v>
      </c>
      <c r="E49" s="5">
        <v>1.0253376864211274</v>
      </c>
      <c r="F49" s="4">
        <v>9552.6522687862198</v>
      </c>
    </row>
    <row r="50" spans="1:6" ht="15" customHeight="1" x14ac:dyDescent="0.2">
      <c r="A50" s="3">
        <v>2017</v>
      </c>
      <c r="B50" s="4">
        <v>9552.6522687862198</v>
      </c>
      <c r="C50" s="5">
        <v>1.0086839069183799</v>
      </c>
      <c r="D50" s="4">
        <v>9635.6066119120096</v>
      </c>
      <c r="E50" s="5">
        <v>1.033927163267252</v>
      </c>
      <c r="F50" s="4">
        <v>9962.5154106133614</v>
      </c>
    </row>
    <row r="51" spans="1:6" ht="15" customHeight="1" x14ac:dyDescent="0.2">
      <c r="A51" s="3">
        <v>2018</v>
      </c>
      <c r="B51" s="4">
        <v>9962.5154106133614</v>
      </c>
      <c r="C51" s="5">
        <v>1.0451953260230396</v>
      </c>
      <c r="D51" s="4">
        <v>10412.774542605588</v>
      </c>
      <c r="E51" s="5">
        <v>0.96146252373691021</v>
      </c>
      <c r="F51" s="4">
        <v>10011.492490837021</v>
      </c>
    </row>
    <row r="52" spans="1:6" ht="15" customHeight="1" x14ac:dyDescent="0.2">
      <c r="A52" s="3">
        <v>2019</v>
      </c>
      <c r="B52" s="4">
        <v>10011.492490837021</v>
      </c>
      <c r="C52" s="5">
        <v>1.0298792876219347</v>
      </c>
      <c r="D52" s="4">
        <v>10310.628754495581</v>
      </c>
      <c r="E52" s="5">
        <v>1.0406846639093372</v>
      </c>
      <c r="F52" s="4">
        <v>10730.113220066181</v>
      </c>
    </row>
    <row r="53" spans="1:6" ht="15" customHeight="1" x14ac:dyDescent="0.2">
      <c r="A53" s="3">
        <v>2020</v>
      </c>
      <c r="B53" s="4">
        <v>10730.113220066181</v>
      </c>
      <c r="C53" s="5">
        <v>1.021775704001634</v>
      </c>
      <c r="D53" s="4">
        <v>10963.768989450362</v>
      </c>
      <c r="E53" s="5">
        <v>1.0019584399505561</v>
      </c>
      <c r="F53" s="4">
        <v>10985.24087264797</v>
      </c>
    </row>
    <row r="54" spans="1:6" ht="15" customHeight="1" x14ac:dyDescent="0.2">
      <c r="A54" s="3">
        <v>2021</v>
      </c>
      <c r="B54" s="4">
        <v>10985.24087264797</v>
      </c>
      <c r="C54" s="5">
        <v>1.013397679777527</v>
      </c>
      <c r="D54" s="4">
        <v>11132.41761213871</v>
      </c>
      <c r="E54" s="5">
        <v>1.1078203331807441</v>
      </c>
      <c r="F54" s="4">
        <v>12332.71858818669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5"/>
  <sheetViews>
    <sheetView zoomScale="90" workbookViewId="0">
      <pane ySplit="2" topLeftCell="A23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45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5495.5069961127592</v>
      </c>
    </row>
    <row r="8" spans="1:6" ht="15" customHeight="1" x14ac:dyDescent="0.2">
      <c r="A8" s="3">
        <v>2011</v>
      </c>
      <c r="B8" s="4">
        <v>5495.5069961127592</v>
      </c>
      <c r="C8" s="5">
        <v>1.09653105391516</v>
      </c>
      <c r="D8" s="4">
        <v>6025.9940782456597</v>
      </c>
      <c r="E8" s="5">
        <v>1.0529151662732252</v>
      </c>
      <c r="F8" s="4">
        <v>6344.8605568575003</v>
      </c>
    </row>
    <row r="9" spans="1:6" ht="15" customHeight="1" x14ac:dyDescent="0.2">
      <c r="A9" s="3">
        <v>2012</v>
      </c>
      <c r="B9" s="4">
        <v>6344.8605568575003</v>
      </c>
      <c r="C9" s="5">
        <v>1.0897962604402553</v>
      </c>
      <c r="D9" s="4">
        <v>6914.6053078781797</v>
      </c>
      <c r="E9" s="5">
        <v>1.1333839324559318</v>
      </c>
      <c r="F9" s="4">
        <v>7836.9025552236299</v>
      </c>
    </row>
    <row r="10" spans="1:6" ht="15" customHeight="1" x14ac:dyDescent="0.2">
      <c r="A10" s="3">
        <v>2013</v>
      </c>
      <c r="B10" s="4">
        <v>7836.9025552236299</v>
      </c>
      <c r="C10" s="5">
        <v>1.0233012492502658</v>
      </c>
      <c r="D10" s="4">
        <v>8019.5121750129401</v>
      </c>
      <c r="E10" s="5">
        <v>0.99724784740319883</v>
      </c>
      <c r="F10" s="4">
        <v>7997.4412537553999</v>
      </c>
    </row>
    <row r="11" spans="1:6" ht="15" customHeight="1" x14ac:dyDescent="0.2">
      <c r="A11" s="3">
        <v>2014</v>
      </c>
      <c r="B11" s="4">
        <v>7997.4412537553999</v>
      </c>
      <c r="C11" s="5">
        <v>0.99027350457119978</v>
      </c>
      <c r="D11" s="4">
        <v>7919.6541779586496</v>
      </c>
      <c r="E11" s="5">
        <v>1.0673109366227258</v>
      </c>
      <c r="F11" s="4">
        <v>8452.7335184051299</v>
      </c>
    </row>
    <row r="12" spans="1:6" ht="15" customHeight="1" x14ac:dyDescent="0.2">
      <c r="A12" s="3">
        <v>2015</v>
      </c>
      <c r="B12" s="4">
        <v>8452.7335184051299</v>
      </c>
      <c r="C12" s="5">
        <v>0.93940704386773355</v>
      </c>
      <c r="D12" s="4">
        <v>7940.5574071266701</v>
      </c>
      <c r="E12" s="5">
        <v>1.1227101076404253</v>
      </c>
      <c r="F12" s="4">
        <v>8914.9440612801609</v>
      </c>
    </row>
    <row r="13" spans="1:6" ht="15" customHeight="1" x14ac:dyDescent="0.2">
      <c r="A13" s="3">
        <v>2016</v>
      </c>
      <c r="B13" s="4">
        <v>8914.9440612801609</v>
      </c>
      <c r="C13" s="5">
        <v>0.93066765226369974</v>
      </c>
      <c r="D13" s="4">
        <v>8296.8500595738205</v>
      </c>
      <c r="E13" s="5">
        <v>1.0579415334014526</v>
      </c>
      <c r="F13" s="4">
        <v>8777.5822744274592</v>
      </c>
    </row>
    <row r="14" spans="1:6" ht="15" customHeight="1" x14ac:dyDescent="0.2">
      <c r="A14" s="3">
        <v>2017</v>
      </c>
      <c r="B14" s="4">
        <v>8777.5822744274592</v>
      </c>
      <c r="C14" s="5">
        <v>0.99716158394302667</v>
      </c>
      <c r="D14" s="4">
        <v>8752.6678439583211</v>
      </c>
      <c r="E14" s="5">
        <v>1.0999608921364314</v>
      </c>
      <c r="F14" s="4">
        <v>9627.592330214251</v>
      </c>
    </row>
    <row r="15" spans="1:6" ht="15" customHeight="1" x14ac:dyDescent="0.2">
      <c r="A15" s="3">
        <v>2018</v>
      </c>
      <c r="B15" s="4">
        <v>9627.592330214251</v>
      </c>
      <c r="C15" s="5">
        <v>1.0311217881548629</v>
      </c>
      <c r="D15" s="4">
        <v>9927.2202191565611</v>
      </c>
      <c r="E15" s="5">
        <v>0.9791545809290868</v>
      </c>
      <c r="F15" s="4">
        <v>9720.2831534790002</v>
      </c>
    </row>
    <row r="16" spans="1:6" ht="15" customHeight="1" x14ac:dyDescent="0.2">
      <c r="A16" s="3">
        <v>2019</v>
      </c>
      <c r="B16" s="4">
        <v>9720.2831534790002</v>
      </c>
      <c r="C16" s="5">
        <v>1.0449828857235928</v>
      </c>
      <c r="D16" s="4">
        <v>10157.52953977291</v>
      </c>
      <c r="E16" s="5">
        <v>1.126213988551056</v>
      </c>
      <c r="F16" s="4">
        <v>11439.551856812821</v>
      </c>
    </row>
    <row r="17" spans="1:6" ht="15" customHeight="1" x14ac:dyDescent="0.2">
      <c r="A17" s="3">
        <v>2020</v>
      </c>
      <c r="B17" s="4">
        <v>11439.551856812821</v>
      </c>
      <c r="C17" s="5">
        <v>0.99350688768206918</v>
      </c>
      <c r="D17" s="4">
        <v>11365.273561739741</v>
      </c>
      <c r="E17" s="5">
        <v>0.97445716466058452</v>
      </c>
      <c r="F17" s="4">
        <v>11074.97225056481</v>
      </c>
    </row>
    <row r="18" spans="1:6" ht="15" customHeight="1" x14ac:dyDescent="0.2">
      <c r="A18" s="3">
        <v>2021</v>
      </c>
      <c r="B18" s="4">
        <v>11074.97225056481</v>
      </c>
      <c r="C18" s="5">
        <v>1.0475973463650239</v>
      </c>
      <c r="D18" s="4">
        <v>11602.111540757971</v>
      </c>
      <c r="E18" s="5">
        <v>1.1868903255878267</v>
      </c>
      <c r="F18" s="4">
        <v>13770.43394411651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45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1534.09763801603</v>
      </c>
    </row>
    <row r="26" spans="1:6" ht="15" customHeight="1" x14ac:dyDescent="0.2">
      <c r="A26" s="3">
        <v>2011</v>
      </c>
      <c r="B26" s="4">
        <v>1534.09763801603</v>
      </c>
      <c r="C26" s="5">
        <v>1.0994092342016346</v>
      </c>
      <c r="D26" s="4">
        <v>1686.6011094017401</v>
      </c>
      <c r="E26" s="5">
        <v>1.1190027254023358</v>
      </c>
      <c r="F26" s="4">
        <v>1887.3112380871501</v>
      </c>
    </row>
    <row r="27" spans="1:6" ht="15" customHeight="1" x14ac:dyDescent="0.2">
      <c r="A27" s="3">
        <v>2012</v>
      </c>
      <c r="B27" s="4">
        <v>1887.3112380871501</v>
      </c>
      <c r="C27" s="5">
        <v>1.1045790266136621</v>
      </c>
      <c r="D27" s="4">
        <v>2084.6844102833302</v>
      </c>
      <c r="E27" s="5">
        <v>1.1649265518713796</v>
      </c>
      <c r="F27" s="4">
        <v>2428.5042218113799</v>
      </c>
    </row>
    <row r="28" spans="1:6" ht="15" customHeight="1" x14ac:dyDescent="0.2">
      <c r="A28" s="3">
        <v>2013</v>
      </c>
      <c r="B28" s="4">
        <v>2428.5042218113799</v>
      </c>
      <c r="C28" s="5">
        <v>1.024604600563001</v>
      </c>
      <c r="D28" s="4">
        <v>2488.2565981546099</v>
      </c>
      <c r="E28" s="5">
        <v>1.0265392922540806</v>
      </c>
      <c r="F28" s="4">
        <v>2554.2931672161799</v>
      </c>
    </row>
    <row r="29" spans="1:6" ht="15" customHeight="1" x14ac:dyDescent="0.2">
      <c r="A29" s="3">
        <v>2014</v>
      </c>
      <c r="B29" s="4">
        <v>2554.2931672161799</v>
      </c>
      <c r="C29" s="5">
        <v>0.99424997934301074</v>
      </c>
      <c r="D29" s="4">
        <v>2539.6059287406802</v>
      </c>
      <c r="E29" s="5">
        <v>1.0237528895109653</v>
      </c>
      <c r="F29" s="4">
        <v>2599.9289077674498</v>
      </c>
    </row>
    <row r="30" spans="1:6" ht="15" customHeight="1" x14ac:dyDescent="0.2">
      <c r="A30" s="3">
        <v>2015</v>
      </c>
      <c r="B30" s="4">
        <v>2599.9289077674498</v>
      </c>
      <c r="C30" s="5">
        <v>0.94846956282060269</v>
      </c>
      <c r="D30" s="4">
        <v>2465.95343451484</v>
      </c>
      <c r="E30" s="5">
        <v>1.1081373131423684</v>
      </c>
      <c r="F30" s="4">
        <v>2732.6150132574703</v>
      </c>
    </row>
    <row r="31" spans="1:6" ht="15" customHeight="1" x14ac:dyDescent="0.2">
      <c r="A31" s="3">
        <v>2016</v>
      </c>
      <c r="B31" s="4">
        <v>2732.6150132574703</v>
      </c>
      <c r="C31" s="5">
        <v>0.92678026769223187</v>
      </c>
      <c r="D31" s="4">
        <v>2532.53367348657</v>
      </c>
      <c r="E31" s="5">
        <v>0.98709566006850447</v>
      </c>
      <c r="F31" s="4">
        <v>2499.8529980759399</v>
      </c>
    </row>
    <row r="32" spans="1:6" ht="15" customHeight="1" x14ac:dyDescent="0.2">
      <c r="A32" s="3">
        <v>2017</v>
      </c>
      <c r="B32" s="4">
        <v>2499.8529980759399</v>
      </c>
      <c r="C32" s="5">
        <v>0.99137256556846354</v>
      </c>
      <c r="D32" s="4">
        <v>2478.2856802465599</v>
      </c>
      <c r="E32" s="5">
        <v>1.0179651938825676</v>
      </c>
      <c r="F32" s="4">
        <v>2522.8085629885804</v>
      </c>
    </row>
    <row r="33" spans="1:6" ht="15" customHeight="1" x14ac:dyDescent="0.2">
      <c r="A33" s="3">
        <v>2018</v>
      </c>
      <c r="B33" s="4">
        <v>2522.8085629885804</v>
      </c>
      <c r="C33" s="5">
        <v>1.0300784742881552</v>
      </c>
      <c r="D33" s="4">
        <v>2598.69079548437</v>
      </c>
      <c r="E33" s="5">
        <v>1.0325672879651946</v>
      </c>
      <c r="F33" s="4">
        <v>2683.3231069534099</v>
      </c>
    </row>
    <row r="34" spans="1:6" ht="15" customHeight="1" x14ac:dyDescent="0.2">
      <c r="A34" s="3">
        <v>2019</v>
      </c>
      <c r="B34" s="4">
        <v>2683.3231069534099</v>
      </c>
      <c r="C34" s="5">
        <v>1.0548728697087526</v>
      </c>
      <c r="D34" s="4">
        <v>2830.5647461877497</v>
      </c>
      <c r="E34" s="5">
        <v>1.204229334842587</v>
      </c>
      <c r="F34" s="4">
        <v>3408.6491015305501</v>
      </c>
    </row>
    <row r="35" spans="1:6" ht="15" customHeight="1" x14ac:dyDescent="0.2">
      <c r="A35" s="3">
        <v>2020</v>
      </c>
      <c r="B35" s="4">
        <v>3408.6491015305501</v>
      </c>
      <c r="C35" s="5">
        <v>0.99328608410703412</v>
      </c>
      <c r="D35" s="4">
        <v>3385.76371815424</v>
      </c>
      <c r="E35" s="5">
        <v>0.99092011691119741</v>
      </c>
      <c r="F35" s="4">
        <v>3355.0213794270903</v>
      </c>
    </row>
    <row r="36" spans="1:6" ht="15" customHeight="1" x14ac:dyDescent="0.2">
      <c r="A36" s="3">
        <v>2021</v>
      </c>
      <c r="B36" s="4">
        <v>3355.0213794270903</v>
      </c>
      <c r="C36" s="5">
        <v>1.0363206177495501</v>
      </c>
      <c r="D36" s="4">
        <v>3476.8778284908299</v>
      </c>
      <c r="E36" s="5">
        <v>1.172369554022505</v>
      </c>
      <c r="F36" s="4">
        <v>4076.18570917853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45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3961.4093580967292</v>
      </c>
    </row>
    <row r="44" spans="1:6" ht="15" customHeight="1" x14ac:dyDescent="0.2">
      <c r="A44" s="3">
        <v>2011</v>
      </c>
      <c r="B44" s="4">
        <v>3961.4093580967292</v>
      </c>
      <c r="C44" s="5">
        <v>1.0954164481826725</v>
      </c>
      <c r="D44" s="4">
        <v>4339.3929688439193</v>
      </c>
      <c r="E44" s="5">
        <v>1.0272287738803034</v>
      </c>
      <c r="F44" s="4">
        <v>4457.5493187703496</v>
      </c>
    </row>
    <row r="45" spans="1:6" ht="15" customHeight="1" x14ac:dyDescent="0.2">
      <c r="A45" s="3">
        <v>2012</v>
      </c>
      <c r="B45" s="4">
        <v>4457.5493187703496</v>
      </c>
      <c r="C45" s="5">
        <v>1.0835372874634221</v>
      </c>
      <c r="D45" s="4">
        <v>4829.9208975948495</v>
      </c>
      <c r="E45" s="5">
        <v>1.1197695465583017</v>
      </c>
      <c r="F45" s="4">
        <v>5408.3983334122504</v>
      </c>
    </row>
    <row r="46" spans="1:6" ht="15" customHeight="1" x14ac:dyDescent="0.2">
      <c r="A46" s="3">
        <v>2013</v>
      </c>
      <c r="B46" s="4">
        <v>5408.3983334122504</v>
      </c>
      <c r="C46" s="5">
        <v>1.0227160123704435</v>
      </c>
      <c r="D46" s="4">
        <v>5531.2555768583297</v>
      </c>
      <c r="E46" s="5">
        <v>0.98407097826256051</v>
      </c>
      <c r="F46" s="4">
        <v>5443.1480865392195</v>
      </c>
    </row>
    <row r="47" spans="1:6" ht="15" customHeight="1" x14ac:dyDescent="0.2">
      <c r="A47" s="3">
        <v>2014</v>
      </c>
      <c r="B47" s="4">
        <v>5443.1480865392195</v>
      </c>
      <c r="C47" s="5">
        <v>0.98840747370491455</v>
      </c>
      <c r="D47" s="4">
        <v>5380.0482492179699</v>
      </c>
      <c r="E47" s="5">
        <v>1.0878721415720443</v>
      </c>
      <c r="F47" s="4">
        <v>5852.8046106376796</v>
      </c>
    </row>
    <row r="48" spans="1:6" ht="15" customHeight="1" x14ac:dyDescent="0.2">
      <c r="A48" s="3">
        <v>2015</v>
      </c>
      <c r="B48" s="4">
        <v>5852.8046106376796</v>
      </c>
      <c r="C48" s="5">
        <v>0.93538129782455792</v>
      </c>
      <c r="D48" s="4">
        <v>5474.6039726118297</v>
      </c>
      <c r="E48" s="5">
        <v>1.1292742048468611</v>
      </c>
      <c r="F48" s="4">
        <v>6182.3290480226906</v>
      </c>
    </row>
    <row r="49" spans="1:6" ht="15" customHeight="1" x14ac:dyDescent="0.2">
      <c r="A49" s="3">
        <v>2016</v>
      </c>
      <c r="B49" s="4">
        <v>6182.3290480226906</v>
      </c>
      <c r="C49" s="5">
        <v>0.93238589232497504</v>
      </c>
      <c r="D49" s="4">
        <v>5764.3163860872501</v>
      </c>
      <c r="E49" s="5">
        <v>1.0890674376415983</v>
      </c>
      <c r="F49" s="4">
        <v>6277.7292763515197</v>
      </c>
    </row>
    <row r="50" spans="1:6" ht="15" customHeight="1" x14ac:dyDescent="0.2">
      <c r="A50" s="3">
        <v>2017</v>
      </c>
      <c r="B50" s="4">
        <v>6277.7292763515197</v>
      </c>
      <c r="C50" s="5">
        <v>0.99946682749567306</v>
      </c>
      <c r="D50" s="4">
        <v>6274.3821637117608</v>
      </c>
      <c r="E50" s="5">
        <v>1.1323479478691278</v>
      </c>
      <c r="F50" s="4">
        <v>7104.7837672256701</v>
      </c>
    </row>
    <row r="51" spans="1:6" ht="15" customHeight="1" x14ac:dyDescent="0.2">
      <c r="A51" s="3">
        <v>2018</v>
      </c>
      <c r="B51" s="4">
        <v>7104.7837672256701</v>
      </c>
      <c r="C51" s="5">
        <v>1.0314922542018321</v>
      </c>
      <c r="D51" s="4">
        <v>7328.5294236721911</v>
      </c>
      <c r="E51" s="5">
        <v>0.96021447683558581</v>
      </c>
      <c r="F51" s="4">
        <v>7036.9600465255899</v>
      </c>
    </row>
    <row r="52" spans="1:6" ht="15" customHeight="1" x14ac:dyDescent="0.2">
      <c r="A52" s="3">
        <v>2019</v>
      </c>
      <c r="B52" s="4">
        <v>7036.9600465255899</v>
      </c>
      <c r="C52" s="5">
        <v>1.041211651784602</v>
      </c>
      <c r="D52" s="4">
        <v>7326.964793585159</v>
      </c>
      <c r="E52" s="5">
        <v>1.0960749753176673</v>
      </c>
      <c r="F52" s="4">
        <v>8030.9027552822708</v>
      </c>
    </row>
    <row r="53" spans="1:6" ht="15" customHeight="1" x14ac:dyDescent="0.2">
      <c r="A53" s="3">
        <v>2020</v>
      </c>
      <c r="B53" s="4">
        <v>8030.9027552822708</v>
      </c>
      <c r="C53" s="5">
        <v>0.99360060590162591</v>
      </c>
      <c r="D53" s="4">
        <v>7979.5098435855007</v>
      </c>
      <c r="E53" s="5">
        <v>0.96747181499419632</v>
      </c>
      <c r="F53" s="4">
        <v>7719.9508711377202</v>
      </c>
    </row>
    <row r="54" spans="1:6" ht="15" customHeight="1" x14ac:dyDescent="0.2">
      <c r="A54" s="3">
        <v>2021</v>
      </c>
      <c r="B54" s="4">
        <v>7719.9508711377202</v>
      </c>
      <c r="C54" s="5">
        <v>1.0524981114380709</v>
      </c>
      <c r="D54" s="4">
        <v>8125.2337122671415</v>
      </c>
      <c r="E54" s="5">
        <v>1.1931039251587319</v>
      </c>
      <c r="F54" s="4">
        <v>9694.2482349379807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55"/>
  <sheetViews>
    <sheetView zoomScale="90" workbookViewId="0">
      <pane ySplit="2" topLeftCell="A23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46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14183.347873369499</v>
      </c>
    </row>
    <row r="8" spans="1:6" ht="15" customHeight="1" x14ac:dyDescent="0.2">
      <c r="A8" s="3">
        <v>2011</v>
      </c>
      <c r="B8" s="4">
        <v>14183.347873369499</v>
      </c>
      <c r="C8" s="5">
        <v>1.03141173168448</v>
      </c>
      <c r="D8" s="4">
        <v>14628.87139115542</v>
      </c>
      <c r="E8" s="5">
        <v>1.0635986248386846</v>
      </c>
      <c r="F8" s="4">
        <v>15559.24749457488</v>
      </c>
    </row>
    <row r="9" spans="1:6" ht="15" customHeight="1" x14ac:dyDescent="0.2">
      <c r="A9" s="3">
        <v>2012</v>
      </c>
      <c r="B9" s="4">
        <v>15559.24749457488</v>
      </c>
      <c r="C9" s="5">
        <v>1.0295275249062013</v>
      </c>
      <c r="D9" s="4">
        <v>16018.67356249269</v>
      </c>
      <c r="E9" s="5">
        <v>1.0923398656171932</v>
      </c>
      <c r="F9" s="4">
        <v>17497.835726618949</v>
      </c>
    </row>
    <row r="10" spans="1:6" ht="15" customHeight="1" x14ac:dyDescent="0.2">
      <c r="A10" s="3">
        <v>2013</v>
      </c>
      <c r="B10" s="4">
        <v>17497.835726618949</v>
      </c>
      <c r="C10" s="5">
        <v>1.023822951883357</v>
      </c>
      <c r="D10" s="4">
        <v>17914.685825197077</v>
      </c>
      <c r="E10" s="5">
        <v>1.0536399000354979</v>
      </c>
      <c r="F10" s="4">
        <v>18875.627782028001</v>
      </c>
    </row>
    <row r="11" spans="1:6" ht="15" customHeight="1" x14ac:dyDescent="0.2">
      <c r="A11" s="3">
        <v>2014</v>
      </c>
      <c r="B11" s="4">
        <v>18875.627782028001</v>
      </c>
      <c r="C11" s="5">
        <v>1.0120520210957418</v>
      </c>
      <c r="D11" s="4">
        <v>19103.117246252368</v>
      </c>
      <c r="E11" s="5">
        <v>1.0380125391907589</v>
      </c>
      <c r="F11" s="4">
        <v>19829.2752392412</v>
      </c>
    </row>
    <row r="12" spans="1:6" ht="15" customHeight="1" x14ac:dyDescent="0.2">
      <c r="A12" s="3">
        <v>2015</v>
      </c>
      <c r="B12" s="4">
        <v>19829.2752392412</v>
      </c>
      <c r="C12" s="5">
        <v>0.99107017534377551</v>
      </c>
      <c r="D12" s="4">
        <v>19652.203288294761</v>
      </c>
      <c r="E12" s="5">
        <v>1.0321156590842449</v>
      </c>
      <c r="F12" s="4">
        <v>20283.346749355911</v>
      </c>
    </row>
    <row r="13" spans="1:6" ht="15" customHeight="1" x14ac:dyDescent="0.2">
      <c r="A13" s="3">
        <v>2016</v>
      </c>
      <c r="B13" s="4">
        <v>20283.346749355911</v>
      </c>
      <c r="C13" s="5">
        <v>1.0088375659239954</v>
      </c>
      <c r="D13" s="4">
        <v>20462.602163412601</v>
      </c>
      <c r="E13" s="5">
        <v>1.0074861743653158</v>
      </c>
      <c r="F13" s="4">
        <v>20615.788771175998</v>
      </c>
    </row>
    <row r="14" spans="1:6" ht="15" customHeight="1" x14ac:dyDescent="0.2">
      <c r="A14" s="3">
        <v>2017</v>
      </c>
      <c r="B14" s="4">
        <v>20615.788771175998</v>
      </c>
      <c r="C14" s="5">
        <v>0.9887893053515926</v>
      </c>
      <c r="D14" s="4">
        <v>20384.67145832628</v>
      </c>
      <c r="E14" s="5">
        <v>1.0233372665448246</v>
      </c>
      <c r="F14" s="4">
        <v>20860.393969577919</v>
      </c>
    </row>
    <row r="15" spans="1:6" ht="15" customHeight="1" x14ac:dyDescent="0.2">
      <c r="A15" s="3">
        <v>2018</v>
      </c>
      <c r="B15" s="4">
        <v>20860.393969577919</v>
      </c>
      <c r="C15" s="5">
        <v>1.006487733681712</v>
      </c>
      <c r="D15" s="4">
        <v>20995.730650148129</v>
      </c>
      <c r="E15" s="5">
        <v>1.0678499926957026</v>
      </c>
      <c r="F15" s="4">
        <v>22420.290821401621</v>
      </c>
    </row>
    <row r="16" spans="1:6" ht="15" customHeight="1" x14ac:dyDescent="0.2">
      <c r="A16" s="3">
        <v>2019</v>
      </c>
      <c r="B16" s="4">
        <v>22420.290821401621</v>
      </c>
      <c r="C16" s="5">
        <v>1.0033392446240765</v>
      </c>
      <c r="D16" s="4">
        <v>22495.15765699722</v>
      </c>
      <c r="E16" s="5">
        <v>1.0610565925811375</v>
      </c>
      <c r="F16" s="4">
        <v>23868.635333108952</v>
      </c>
    </row>
    <row r="17" spans="1:6" ht="15" customHeight="1" x14ac:dyDescent="0.2">
      <c r="A17" s="3">
        <v>2020</v>
      </c>
      <c r="B17" s="4">
        <v>23868.635333108952</v>
      </c>
      <c r="C17" s="5">
        <v>0.93986363528960448</v>
      </c>
      <c r="D17" s="4">
        <v>22433.26237357768</v>
      </c>
      <c r="E17" s="5">
        <v>1.0851871009223153</v>
      </c>
      <c r="F17" s="4">
        <v>24344.286959412417</v>
      </c>
    </row>
    <row r="18" spans="1:6" ht="15" customHeight="1" x14ac:dyDescent="0.2">
      <c r="A18" s="3">
        <v>2021</v>
      </c>
      <c r="B18" s="4">
        <v>24344.286959412417</v>
      </c>
      <c r="C18" s="5">
        <v>1.0485184013811313</v>
      </c>
      <c r="D18" s="4">
        <v>25525.43284544663</v>
      </c>
      <c r="E18" s="5">
        <v>1.0235783961550102</v>
      </c>
      <c r="F18" s="4">
        <v>26127.281613104678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46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3051.1981529188197</v>
      </c>
    </row>
    <row r="26" spans="1:6" ht="15" customHeight="1" x14ac:dyDescent="0.2">
      <c r="A26" s="3">
        <v>2011</v>
      </c>
      <c r="B26" s="4">
        <v>3051.1981529188197</v>
      </c>
      <c r="C26" s="5">
        <v>1.0431577881881091</v>
      </c>
      <c r="D26" s="4">
        <v>3182.8811165224402</v>
      </c>
      <c r="E26" s="5">
        <v>1.1095775378418853</v>
      </c>
      <c r="F26" s="4">
        <v>3531.6533925143999</v>
      </c>
    </row>
    <row r="27" spans="1:6" ht="15" customHeight="1" x14ac:dyDescent="0.2">
      <c r="A27" s="3">
        <v>2012</v>
      </c>
      <c r="B27" s="4">
        <v>3531.6533925143999</v>
      </c>
      <c r="C27" s="5">
        <v>1.0589133864629274</v>
      </c>
      <c r="D27" s="4">
        <v>3739.7150536807098</v>
      </c>
      <c r="E27" s="5">
        <v>1.0951177640125789</v>
      </c>
      <c r="F27" s="4">
        <v>4095.4283876310001</v>
      </c>
    </row>
    <row r="28" spans="1:6" ht="15" customHeight="1" x14ac:dyDescent="0.2">
      <c r="A28" s="3">
        <v>2013</v>
      </c>
      <c r="B28" s="4">
        <v>4095.4283876310001</v>
      </c>
      <c r="C28" s="5">
        <v>1.0126314249265738</v>
      </c>
      <c r="D28" s="4">
        <v>4147.1594838515202</v>
      </c>
      <c r="E28" s="5">
        <v>1.0109747327213012</v>
      </c>
      <c r="F28" s="4">
        <v>4192.6734507394003</v>
      </c>
    </row>
    <row r="29" spans="1:6" ht="15" customHeight="1" x14ac:dyDescent="0.2">
      <c r="A29" s="3">
        <v>2014</v>
      </c>
      <c r="B29" s="4">
        <v>4192.6734507394003</v>
      </c>
      <c r="C29" s="5">
        <v>1.0329681517140177</v>
      </c>
      <c r="D29" s="4">
        <v>4330.8981451507098</v>
      </c>
      <c r="E29" s="5">
        <v>1.0188587775810549</v>
      </c>
      <c r="F29" s="4">
        <v>4412.5735899963101</v>
      </c>
    </row>
    <row r="30" spans="1:6" ht="15" customHeight="1" x14ac:dyDescent="0.2">
      <c r="A30" s="3">
        <v>2015</v>
      </c>
      <c r="B30" s="4">
        <v>4412.5735899963101</v>
      </c>
      <c r="C30" s="5">
        <v>0.9471785365410359</v>
      </c>
      <c r="D30" s="4">
        <v>4179.4949953523301</v>
      </c>
      <c r="E30" s="5">
        <v>1.0545435139969996</v>
      </c>
      <c r="F30" s="4">
        <v>4407.4593391317194</v>
      </c>
    </row>
    <row r="31" spans="1:6" ht="15" customHeight="1" x14ac:dyDescent="0.2">
      <c r="A31" s="3">
        <v>2016</v>
      </c>
      <c r="B31" s="4">
        <v>4407.4593391317194</v>
      </c>
      <c r="C31" s="5">
        <v>1.0026949395790956</v>
      </c>
      <c r="D31" s="4">
        <v>4419.3371757479999</v>
      </c>
      <c r="E31" s="5">
        <v>0.96105606260072474</v>
      </c>
      <c r="F31" s="4">
        <v>4247.2307854293804</v>
      </c>
    </row>
    <row r="32" spans="1:6" ht="15" customHeight="1" x14ac:dyDescent="0.2">
      <c r="A32" s="3">
        <v>2017</v>
      </c>
      <c r="B32" s="4">
        <v>4247.2307854293804</v>
      </c>
      <c r="C32" s="5">
        <v>0.97311563537541645</v>
      </c>
      <c r="D32" s="4">
        <v>4133.0466843491404</v>
      </c>
      <c r="E32" s="5">
        <v>1.0220794740398658</v>
      </c>
      <c r="F32" s="4">
        <v>4224.3021813217802</v>
      </c>
    </row>
    <row r="33" spans="1:6" ht="15" customHeight="1" x14ac:dyDescent="0.2">
      <c r="A33" s="3">
        <v>2018</v>
      </c>
      <c r="B33" s="4">
        <v>4224.3021813217802</v>
      </c>
      <c r="C33" s="5">
        <v>1.0352164319657222</v>
      </c>
      <c r="D33" s="4">
        <v>4373.06703169295</v>
      </c>
      <c r="E33" s="5">
        <v>1.0732995118765736</v>
      </c>
      <c r="F33" s="4">
        <v>4693.6107105195797</v>
      </c>
    </row>
    <row r="34" spans="1:6" ht="15" customHeight="1" x14ac:dyDescent="0.2">
      <c r="A34" s="3">
        <v>2019</v>
      </c>
      <c r="B34" s="4">
        <v>4693.6107105195797</v>
      </c>
      <c r="C34" s="5">
        <v>1.0016709393711525</v>
      </c>
      <c r="D34" s="4">
        <v>4701.4534494486506</v>
      </c>
      <c r="E34" s="5">
        <v>1.0457985758299255</v>
      </c>
      <c r="F34" s="4">
        <v>4916.7733217640898</v>
      </c>
    </row>
    <row r="35" spans="1:6" ht="15" customHeight="1" x14ac:dyDescent="0.2">
      <c r="A35" s="3">
        <v>2020</v>
      </c>
      <c r="B35" s="4">
        <v>4916.7733217640898</v>
      </c>
      <c r="C35" s="5">
        <v>0.94280881422442731</v>
      </c>
      <c r="D35" s="4">
        <v>4635.5772253026998</v>
      </c>
      <c r="E35" s="5">
        <v>1.1326461778040895</v>
      </c>
      <c r="F35" s="4">
        <v>5250.4688261547899</v>
      </c>
    </row>
    <row r="36" spans="1:6" ht="15" customHeight="1" x14ac:dyDescent="0.2">
      <c r="A36" s="3">
        <v>2021</v>
      </c>
      <c r="B36" s="4">
        <v>5250.4688261547899</v>
      </c>
      <c r="C36" s="5">
        <v>1.0923114091123434</v>
      </c>
      <c r="D36" s="4">
        <v>5735.1470019975704</v>
      </c>
      <c r="E36" s="5">
        <v>0.98773754511956458</v>
      </c>
      <c r="F36" s="4">
        <v>5664.82002065291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46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11132.14972045068</v>
      </c>
    </row>
    <row r="44" spans="1:6" ht="15" customHeight="1" x14ac:dyDescent="0.2">
      <c r="A44" s="3">
        <v>2011</v>
      </c>
      <c r="B44" s="4">
        <v>11132.14972045068</v>
      </c>
      <c r="C44" s="5">
        <v>1.028192268525256</v>
      </c>
      <c r="D44" s="4">
        <v>11445.990274632981</v>
      </c>
      <c r="E44" s="5">
        <v>1.0508128884851904</v>
      </c>
      <c r="F44" s="4">
        <v>12027.594102060481</v>
      </c>
    </row>
    <row r="45" spans="1:6" ht="15" customHeight="1" x14ac:dyDescent="0.2">
      <c r="A45" s="3">
        <v>2012</v>
      </c>
      <c r="B45" s="4">
        <v>12027.594102060481</v>
      </c>
      <c r="C45" s="5">
        <v>1.0208989765217</v>
      </c>
      <c r="D45" s="4">
        <v>12278.958508811978</v>
      </c>
      <c r="E45" s="5">
        <v>1.0914938208619021</v>
      </c>
      <c r="F45" s="4">
        <v>13402.407338987949</v>
      </c>
    </row>
    <row r="46" spans="1:6" ht="15" customHeight="1" x14ac:dyDescent="0.2">
      <c r="A46" s="3">
        <v>2013</v>
      </c>
      <c r="B46" s="4">
        <v>13402.407338987949</v>
      </c>
      <c r="C46" s="5">
        <v>1.0272427925164958</v>
      </c>
      <c r="D46" s="4">
        <v>13767.526341345558</v>
      </c>
      <c r="E46" s="5">
        <v>1.0664918277435143</v>
      </c>
      <c r="F46" s="4">
        <v>14682.954331288602</v>
      </c>
    </row>
    <row r="47" spans="1:6" ht="15" customHeight="1" x14ac:dyDescent="0.2">
      <c r="A47" s="3">
        <v>2014</v>
      </c>
      <c r="B47" s="4">
        <v>14682.954331288602</v>
      </c>
      <c r="C47" s="5">
        <v>1.0060794829023501</v>
      </c>
      <c r="D47" s="4">
        <v>14772.219101101658</v>
      </c>
      <c r="E47" s="5">
        <v>1.0436280117247358</v>
      </c>
      <c r="F47" s="4">
        <v>15416.701649244887</v>
      </c>
    </row>
    <row r="48" spans="1:6" ht="15" customHeight="1" x14ac:dyDescent="0.2">
      <c r="A48" s="3">
        <v>2015</v>
      </c>
      <c r="B48" s="4">
        <v>15416.701649244887</v>
      </c>
      <c r="C48" s="5">
        <v>1.0036328551315181</v>
      </c>
      <c r="D48" s="4">
        <v>15472.708292942432</v>
      </c>
      <c r="E48" s="5">
        <v>1.0260574367233215</v>
      </c>
      <c r="F48" s="4">
        <v>15875.887410224192</v>
      </c>
    </row>
    <row r="49" spans="1:6" ht="15" customHeight="1" x14ac:dyDescent="0.2">
      <c r="A49" s="3">
        <v>2016</v>
      </c>
      <c r="B49" s="4">
        <v>15875.887410224192</v>
      </c>
      <c r="C49" s="5">
        <v>1.010542880099579</v>
      </c>
      <c r="D49" s="4">
        <v>16043.264987664601</v>
      </c>
      <c r="E49" s="5">
        <v>1.020275984865433</v>
      </c>
      <c r="F49" s="4">
        <v>16368.557985746618</v>
      </c>
    </row>
    <row r="50" spans="1:6" ht="15" customHeight="1" x14ac:dyDescent="0.2">
      <c r="A50" s="3">
        <v>2017</v>
      </c>
      <c r="B50" s="4">
        <v>16368.557985746618</v>
      </c>
      <c r="C50" s="5">
        <v>0.99285623010461255</v>
      </c>
      <c r="D50" s="4">
        <v>16251.624773977139</v>
      </c>
      <c r="E50" s="5">
        <v>1.0236571431857464</v>
      </c>
      <c r="F50" s="4">
        <v>16636.091788256137</v>
      </c>
    </row>
    <row r="51" spans="1:6" ht="15" customHeight="1" x14ac:dyDescent="0.2">
      <c r="A51" s="3">
        <v>2018</v>
      </c>
      <c r="B51" s="4">
        <v>16636.091788256137</v>
      </c>
      <c r="C51" s="5">
        <v>0.99919282906274653</v>
      </c>
      <c r="D51" s="4">
        <v>16622.663618455179</v>
      </c>
      <c r="E51" s="5">
        <v>1.0664163408324725</v>
      </c>
      <c r="F51" s="4">
        <v>17726.680110882036</v>
      </c>
    </row>
    <row r="52" spans="1:6" ht="15" customHeight="1" x14ac:dyDescent="0.2">
      <c r="A52" s="3">
        <v>2019</v>
      </c>
      <c r="B52" s="4">
        <v>17726.680110882036</v>
      </c>
      <c r="C52" s="5">
        <v>1.0037809728751965</v>
      </c>
      <c r="D52" s="4">
        <v>17793.70420754857</v>
      </c>
      <c r="E52" s="5">
        <v>1.0650880665592368</v>
      </c>
      <c r="F52" s="4">
        <v>18951.862011344863</v>
      </c>
    </row>
    <row r="53" spans="1:6" ht="15" customHeight="1" x14ac:dyDescent="0.2">
      <c r="A53" s="3">
        <v>2020</v>
      </c>
      <c r="B53" s="4">
        <v>18951.862011344863</v>
      </c>
      <c r="C53" s="5">
        <v>0.93909955325872585</v>
      </c>
      <c r="D53" s="4">
        <v>17797.685148274977</v>
      </c>
      <c r="E53" s="5">
        <v>1.0728259306861756</v>
      </c>
      <c r="F53" s="4">
        <v>19093.818133257628</v>
      </c>
    </row>
    <row r="54" spans="1:6" ht="15" customHeight="1" x14ac:dyDescent="0.2">
      <c r="A54" s="3">
        <v>2021</v>
      </c>
      <c r="B54" s="4">
        <v>19093.818133257628</v>
      </c>
      <c r="C54" s="5">
        <v>1.0364760837948028</v>
      </c>
      <c r="D54" s="4">
        <v>19790.285843449059</v>
      </c>
      <c r="E54" s="5">
        <v>1.0339649338225809</v>
      </c>
      <c r="F54" s="4">
        <v>20462.461592451768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029A5-1A48-40E1-8631-F3BDFCCC5DCA}">
  <dimension ref="A2:X32"/>
  <sheetViews>
    <sheetView workbookViewId="0">
      <selection activeCell="B21" sqref="B21"/>
    </sheetView>
  </sheetViews>
  <sheetFormatPr defaultRowHeight="12.75" x14ac:dyDescent="0.2"/>
  <cols>
    <col min="2" max="23" width="11.28515625" customWidth="1"/>
  </cols>
  <sheetData>
    <row r="2" spans="1:24" x14ac:dyDescent="0.2">
      <c r="B2" t="s">
        <v>2</v>
      </c>
      <c r="C2" t="s">
        <v>53</v>
      </c>
      <c r="D2" t="s">
        <v>3</v>
      </c>
      <c r="E2" t="s">
        <v>4</v>
      </c>
      <c r="F2" t="s">
        <v>5</v>
      </c>
      <c r="G2" t="s">
        <v>54</v>
      </c>
      <c r="H2" t="s">
        <v>6</v>
      </c>
      <c r="I2" t="s">
        <v>7</v>
      </c>
      <c r="J2" t="s">
        <v>8</v>
      </c>
      <c r="K2" t="s">
        <v>9</v>
      </c>
      <c r="L2" t="s">
        <v>55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  <c r="V2" t="s">
        <v>19</v>
      </c>
      <c r="W2" t="s">
        <v>20</v>
      </c>
    </row>
    <row r="3" spans="1:24" x14ac:dyDescent="0.2">
      <c r="B3" t="str">
        <f t="shared" ref="B3:M3" si="0">LEFT(B2,6)&amp;RIGHT(LEFT(B2,11),4)</f>
        <v>Tabela21.1</v>
      </c>
      <c r="D3" t="str">
        <f t="shared" si="0"/>
        <v>Tabela21.2</v>
      </c>
      <c r="E3" t="str">
        <f t="shared" si="0"/>
        <v>Tabela21.3</v>
      </c>
      <c r="F3" t="str">
        <f t="shared" si="0"/>
        <v>Tabela21.4</v>
      </c>
      <c r="H3" t="str">
        <f t="shared" si="0"/>
        <v>Tabela21.5</v>
      </c>
      <c r="I3" t="str">
        <f t="shared" si="0"/>
        <v>Tabela21.6</v>
      </c>
      <c r="J3" t="str">
        <f t="shared" si="0"/>
        <v>Tabela21.7</v>
      </c>
      <c r="K3" t="str">
        <f t="shared" si="0"/>
        <v>Tabela21.8</v>
      </c>
      <c r="M3" t="str">
        <f t="shared" si="0"/>
        <v>Tabela21.9</v>
      </c>
      <c r="N3" t="str">
        <f t="shared" ref="N3:W3" si="1">LEFT(N2,6)&amp;RIGHT(LEFT(N2,12),5)</f>
        <v>Tabela21.10</v>
      </c>
      <c r="O3" t="str">
        <f t="shared" si="1"/>
        <v>Tabela21.11</v>
      </c>
      <c r="P3" t="str">
        <f t="shared" si="1"/>
        <v>Tabela21.12</v>
      </c>
      <c r="Q3" t="str">
        <f t="shared" si="1"/>
        <v>Tabela21.13</v>
      </c>
      <c r="R3" t="str">
        <f t="shared" si="1"/>
        <v>Tabela21.14</v>
      </c>
      <c r="S3" t="str">
        <f t="shared" si="1"/>
        <v>Tabela21.15</v>
      </c>
      <c r="T3" t="str">
        <f t="shared" si="1"/>
        <v>Tabela21.16</v>
      </c>
      <c r="U3" t="str">
        <f t="shared" si="1"/>
        <v>Tabela21.17</v>
      </c>
      <c r="V3" t="str">
        <f t="shared" si="1"/>
        <v>Tabela21.18</v>
      </c>
      <c r="W3" t="str">
        <f t="shared" si="1"/>
        <v>Tabela21.19</v>
      </c>
    </row>
    <row r="4" spans="1:24" x14ac:dyDescent="0.2">
      <c r="A4">
        <v>2010</v>
      </c>
      <c r="B4" s="13">
        <f ca="1">INDIRECT(B$3&amp;"!"&amp;"f"&amp;ROW(A6)+37,TRUE)</f>
        <v>69817.926814189341</v>
      </c>
      <c r="C4" s="13">
        <f ca="1">SUM(D4:F4)</f>
        <v>2243.1971890478603</v>
      </c>
      <c r="D4" s="13">
        <f ca="1">INDIRECT(D$3&amp;"!"&amp;"f"&amp;ROW(C6)+37,TRUE)</f>
        <v>1527.07798776406</v>
      </c>
      <c r="E4" s="13">
        <f ca="1">INDIRECT(E$3&amp;"!"&amp;"f"&amp;ROW(D6)+37,TRUE)</f>
        <v>650.73434802542999</v>
      </c>
      <c r="F4" s="13">
        <f ca="1">INDIRECT(F$3&amp;"!"&amp;"f"&amp;ROW(E6)+37,TRUE)</f>
        <v>65.384853258369986</v>
      </c>
      <c r="G4" s="13">
        <f ca="1">SUM(H4:K4)</f>
        <v>26949.550397093579</v>
      </c>
      <c r="H4" s="13">
        <f t="shared" ref="H4:K4" ca="1" si="2">INDIRECT(H$3&amp;"!"&amp;"f"&amp;ROW(G6)+37,TRUE)</f>
        <v>12976.118192036989</v>
      </c>
      <c r="I4" s="13">
        <f t="shared" ca="1" si="2"/>
        <v>7969.8463317548976</v>
      </c>
      <c r="J4" s="13">
        <f t="shared" ca="1" si="2"/>
        <v>1617.21160118378</v>
      </c>
      <c r="K4" s="13">
        <f t="shared" ca="1" si="2"/>
        <v>4386.3742721179106</v>
      </c>
      <c r="L4" s="13">
        <f ca="1">SUM(M4:W4)</f>
        <v>40625.179228047906</v>
      </c>
      <c r="M4" s="13">
        <f t="shared" ref="M4:W4" ca="1" si="3">INDIRECT(M$3&amp;"!"&amp;"f"&amp;ROW(L6)+37,TRUE)</f>
        <v>8971.79780155359</v>
      </c>
      <c r="N4" s="13">
        <f t="shared" ca="1" si="3"/>
        <v>3659.1312435629902</v>
      </c>
      <c r="O4" s="13">
        <f t="shared" ca="1" si="3"/>
        <v>1742.3599691552197</v>
      </c>
      <c r="P4" s="13">
        <f t="shared" ca="1" si="3"/>
        <v>1168.3824487099901</v>
      </c>
      <c r="Q4" s="13">
        <f t="shared" ca="1" si="3"/>
        <v>1923.2413444994102</v>
      </c>
      <c r="R4" s="13">
        <f t="shared" ca="1" si="3"/>
        <v>4950.3267729536001</v>
      </c>
      <c r="S4" s="13">
        <f t="shared" ca="1" si="3"/>
        <v>3961.4093580967292</v>
      </c>
      <c r="T4" s="13">
        <f t="shared" ca="1" si="3"/>
        <v>11132.14972045068</v>
      </c>
      <c r="U4" s="13">
        <f t="shared" ca="1" si="3"/>
        <v>1345.5777211422401</v>
      </c>
      <c r="V4" s="13">
        <f t="shared" ca="1" si="3"/>
        <v>1093.7722837446502</v>
      </c>
      <c r="W4" s="13">
        <f t="shared" ca="1" si="3"/>
        <v>677.03056417880998</v>
      </c>
      <c r="X4" s="12"/>
    </row>
    <row r="5" spans="1:24" x14ac:dyDescent="0.2">
      <c r="A5">
        <v>2011</v>
      </c>
      <c r="B5" s="13">
        <f t="shared" ref="B5:B15" ca="1" si="4">INDIRECT(B$3&amp;"!"&amp;"f"&amp;ROW(A7)+37,TRUE)</f>
        <v>86126.685390378101</v>
      </c>
      <c r="C5" s="13">
        <f t="shared" ref="C5:C15" ca="1" si="5">SUM(D5:F5)</f>
        <v>2985.7139064349599</v>
      </c>
      <c r="D5" s="13">
        <f t="shared" ref="D5:F5" ca="1" si="6">INDIRECT(D$3&amp;"!"&amp;"f"&amp;ROW(C7)+37,TRUE)</f>
        <v>2228.4348279860601</v>
      </c>
      <c r="E5" s="13">
        <f t="shared" ca="1" si="6"/>
        <v>664.60665443028995</v>
      </c>
      <c r="F5" s="13">
        <f t="shared" ca="1" si="6"/>
        <v>92.67242401861003</v>
      </c>
      <c r="G5" s="13">
        <f t="shared" ref="G5:G15" ca="1" si="7">SUM(H5:K5)</f>
        <v>37166.208558943494</v>
      </c>
      <c r="H5" s="13">
        <f t="shared" ref="H5:K5" ca="1" si="8">INDIRECT(H$3&amp;"!"&amp;"f"&amp;ROW(G7)+37,TRUE)</f>
        <v>22443.950813402673</v>
      </c>
      <c r="I5" s="13">
        <f t="shared" ca="1" si="8"/>
        <v>8196.9612524819913</v>
      </c>
      <c r="J5" s="13">
        <f t="shared" ca="1" si="8"/>
        <v>1736.7137949407802</v>
      </c>
      <c r="K5" s="13">
        <f t="shared" ca="1" si="8"/>
        <v>4788.5826981180498</v>
      </c>
      <c r="L5" s="13">
        <f t="shared" ref="L5:L15" ca="1" si="9">SUM(M5:W5)</f>
        <v>45974.762924999646</v>
      </c>
      <c r="M5" s="13">
        <f t="shared" ref="M5:W5" ca="1" si="10">INDIRECT(M$3&amp;"!"&amp;"f"&amp;ROW(L7)+37,TRUE)</f>
        <v>10523.364316168931</v>
      </c>
      <c r="N5" s="13">
        <f t="shared" ca="1" si="10"/>
        <v>4802.5838959389303</v>
      </c>
      <c r="O5" s="13">
        <f t="shared" ca="1" si="10"/>
        <v>1974.3477852481401</v>
      </c>
      <c r="P5" s="13">
        <f t="shared" ca="1" si="10"/>
        <v>1255.1896045160602</v>
      </c>
      <c r="Q5" s="13">
        <f t="shared" ca="1" si="10"/>
        <v>1967.7129560188901</v>
      </c>
      <c r="R5" s="13">
        <f t="shared" ca="1" si="10"/>
        <v>5512.1737965189805</v>
      </c>
      <c r="S5" s="13">
        <f t="shared" ca="1" si="10"/>
        <v>4457.5493187703496</v>
      </c>
      <c r="T5" s="13">
        <f t="shared" ca="1" si="10"/>
        <v>12027.594102060481</v>
      </c>
      <c r="U5" s="13">
        <f t="shared" ca="1" si="10"/>
        <v>1528.0307863539801</v>
      </c>
      <c r="V5" s="13">
        <f t="shared" ca="1" si="10"/>
        <v>1181.7913817378801</v>
      </c>
      <c r="W5" s="13">
        <f t="shared" ca="1" si="10"/>
        <v>744.42498166702001</v>
      </c>
      <c r="X5" s="12"/>
    </row>
    <row r="6" spans="1:24" x14ac:dyDescent="0.2">
      <c r="A6">
        <v>2012</v>
      </c>
      <c r="B6" s="13">
        <f t="shared" ca="1" si="4"/>
        <v>95958.304563990925</v>
      </c>
      <c r="C6" s="13">
        <f t="shared" ca="1" si="5"/>
        <v>3176.2014001443504</v>
      </c>
      <c r="D6" s="13">
        <f t="shared" ref="D6:F6" ca="1" si="11">INDIRECT(D$3&amp;"!"&amp;"f"&amp;ROW(C8)+37,TRUE)</f>
        <v>2221.8861574635803</v>
      </c>
      <c r="E6" s="13">
        <f t="shared" ca="1" si="11"/>
        <v>848.49808616611006</v>
      </c>
      <c r="F6" s="13">
        <f t="shared" ca="1" si="11"/>
        <v>105.81715651466</v>
      </c>
      <c r="G6" s="13">
        <f t="shared" ca="1" si="7"/>
        <v>40943.377525610034</v>
      </c>
      <c r="H6" s="13">
        <f t="shared" ref="H6:K6" ca="1" si="12">INDIRECT(H$3&amp;"!"&amp;"f"&amp;ROW(G8)+37,TRUE)</f>
        <v>25397.847722966821</v>
      </c>
      <c r="I6" s="13">
        <f t="shared" ca="1" si="12"/>
        <v>7839.5522993323475</v>
      </c>
      <c r="J6" s="13">
        <f t="shared" ca="1" si="12"/>
        <v>1560.9531766013899</v>
      </c>
      <c r="K6" s="13">
        <f t="shared" ca="1" si="12"/>
        <v>6145.0243267094811</v>
      </c>
      <c r="L6" s="13">
        <f t="shared" ca="1" si="9"/>
        <v>51838.72563823653</v>
      </c>
      <c r="M6" s="13">
        <f t="shared" ref="M6:W6" ca="1" si="13">INDIRECT(M$3&amp;"!"&amp;"f"&amp;ROW(L8)+37,TRUE)</f>
        <v>11652.250840899562</v>
      </c>
      <c r="N6" s="13">
        <f t="shared" ca="1" si="13"/>
        <v>5067.4688974385399</v>
      </c>
      <c r="O6" s="13">
        <f t="shared" ca="1" si="13"/>
        <v>1946.1624611741597</v>
      </c>
      <c r="P6" s="13">
        <f t="shared" ca="1" si="13"/>
        <v>1415.4769113474399</v>
      </c>
      <c r="Q6" s="13">
        <f t="shared" ca="1" si="13"/>
        <v>2257.4228176757397</v>
      </c>
      <c r="R6" s="13">
        <f t="shared" ca="1" si="13"/>
        <v>6291.5278527013807</v>
      </c>
      <c r="S6" s="13">
        <f t="shared" ca="1" si="13"/>
        <v>5408.3983334122504</v>
      </c>
      <c r="T6" s="13">
        <f t="shared" ca="1" si="13"/>
        <v>13402.407338987949</v>
      </c>
      <c r="U6" s="13">
        <f t="shared" ca="1" si="13"/>
        <v>2034.3220991389701</v>
      </c>
      <c r="V6" s="13">
        <f t="shared" ca="1" si="13"/>
        <v>1406.6672091973699</v>
      </c>
      <c r="W6" s="13">
        <f t="shared" ca="1" si="13"/>
        <v>956.62087626316998</v>
      </c>
      <c r="X6" s="12"/>
    </row>
    <row r="7" spans="1:24" x14ac:dyDescent="0.2">
      <c r="A7">
        <v>2013</v>
      </c>
      <c r="B7" s="13">
        <f t="shared" ca="1" si="4"/>
        <v>97681.967228112044</v>
      </c>
      <c r="C7" s="13">
        <f t="shared" ca="1" si="5"/>
        <v>3181.3609067945304</v>
      </c>
      <c r="D7" s="13">
        <f t="shared" ref="D7:F7" ca="1" si="14">INDIRECT(D$3&amp;"!"&amp;"f"&amp;ROW(C9)+37,TRUE)</f>
        <v>2013.7276548014302</v>
      </c>
      <c r="E7" s="13">
        <f t="shared" ca="1" si="14"/>
        <v>997.54063038446009</v>
      </c>
      <c r="F7" s="13">
        <f t="shared" ca="1" si="14"/>
        <v>170.09262160863997</v>
      </c>
      <c r="G7" s="13">
        <f t="shared" ca="1" si="7"/>
        <v>39529.666735919658</v>
      </c>
      <c r="H7" s="13">
        <f t="shared" ref="H7:K7" ca="1" si="15">INDIRECT(H$3&amp;"!"&amp;"f"&amp;ROW(G9)+37,TRUE)</f>
        <v>23654.76017885753</v>
      </c>
      <c r="I7" s="13">
        <f t="shared" ca="1" si="15"/>
        <v>8134.9301415874479</v>
      </c>
      <c r="J7" s="13">
        <f t="shared" ca="1" si="15"/>
        <v>1561.7471322786803</v>
      </c>
      <c r="K7" s="13">
        <f t="shared" ca="1" si="15"/>
        <v>6178.2292831959994</v>
      </c>
      <c r="L7" s="13">
        <f t="shared" ca="1" si="9"/>
        <v>54970.939585397871</v>
      </c>
      <c r="M7" s="13">
        <f t="shared" ref="M7:W7" ca="1" si="16">INDIRECT(M$3&amp;"!"&amp;"f"&amp;ROW(L9)+37,TRUE)</f>
        <v>11655.58105623331</v>
      </c>
      <c r="N7" s="13">
        <f t="shared" ca="1" si="16"/>
        <v>5424.1904296112098</v>
      </c>
      <c r="O7" s="13">
        <f t="shared" ca="1" si="16"/>
        <v>1906.5557389086898</v>
      </c>
      <c r="P7" s="13">
        <f t="shared" ca="1" si="16"/>
        <v>1466.69939047251</v>
      </c>
      <c r="Q7" s="13">
        <f t="shared" ca="1" si="16"/>
        <v>2424.4993276730197</v>
      </c>
      <c r="R7" s="13">
        <f t="shared" ca="1" si="16"/>
        <v>7435.1262992124202</v>
      </c>
      <c r="S7" s="13">
        <f t="shared" ca="1" si="16"/>
        <v>5443.1480865392195</v>
      </c>
      <c r="T7" s="13">
        <f t="shared" ca="1" si="16"/>
        <v>14682.954331288602</v>
      </c>
      <c r="U7" s="13">
        <f t="shared" ca="1" si="16"/>
        <v>2100.63557075584</v>
      </c>
      <c r="V7" s="13">
        <f t="shared" ca="1" si="16"/>
        <v>1635.6257691454298</v>
      </c>
      <c r="W7" s="13">
        <f t="shared" ca="1" si="16"/>
        <v>795.92358555762007</v>
      </c>
      <c r="X7" s="12"/>
    </row>
    <row r="8" spans="1:24" x14ac:dyDescent="0.2">
      <c r="A8">
        <v>2014</v>
      </c>
      <c r="B8" s="13">
        <f t="shared" ca="1" si="4"/>
        <v>109804.16900522233</v>
      </c>
      <c r="C8" s="13">
        <f t="shared" ca="1" si="5"/>
        <v>3725.4614075769391</v>
      </c>
      <c r="D8" s="13">
        <f t="shared" ref="D8:F8" ca="1" si="17">INDIRECT(D$3&amp;"!"&amp;"f"&amp;ROW(C10)+37,TRUE)</f>
        <v>2317.6969457819996</v>
      </c>
      <c r="E8" s="13">
        <f t="shared" ca="1" si="17"/>
        <v>1155.1702033747699</v>
      </c>
      <c r="F8" s="13">
        <f t="shared" ca="1" si="17"/>
        <v>252.59425842016998</v>
      </c>
      <c r="G8" s="13">
        <f t="shared" ca="1" si="7"/>
        <v>42713.516552042209</v>
      </c>
      <c r="H8" s="13">
        <f t="shared" ref="H8:K8" ca="1" si="18">INDIRECT(H$3&amp;"!"&amp;"f"&amp;ROW(G10)+37,TRUE)</f>
        <v>25549.10178101264</v>
      </c>
      <c r="I8" s="13">
        <f t="shared" ca="1" si="18"/>
        <v>9841.6522132841001</v>
      </c>
      <c r="J8" s="13">
        <f t="shared" ca="1" si="18"/>
        <v>1628.7952378189107</v>
      </c>
      <c r="K8" s="13">
        <f t="shared" ca="1" si="18"/>
        <v>5693.9673199265608</v>
      </c>
      <c r="L8" s="13">
        <f t="shared" ca="1" si="9"/>
        <v>63365.191045603176</v>
      </c>
      <c r="M8" s="13">
        <f t="shared" ref="M8:W8" ca="1" si="19">INDIRECT(M$3&amp;"!"&amp;"f"&amp;ROW(L10)+37,TRUE)</f>
        <v>15521.668421650162</v>
      </c>
      <c r="N8" s="13">
        <f t="shared" ca="1" si="19"/>
        <v>6099.8884935506794</v>
      </c>
      <c r="O8" s="13">
        <f t="shared" ca="1" si="19"/>
        <v>2143.3462766744105</v>
      </c>
      <c r="P8" s="13">
        <f t="shared" ca="1" si="19"/>
        <v>1987.4493578742099</v>
      </c>
      <c r="Q8" s="13">
        <f t="shared" ca="1" si="19"/>
        <v>2917.7094878596904</v>
      </c>
      <c r="R8" s="13">
        <f t="shared" ca="1" si="19"/>
        <v>7632.6437128896596</v>
      </c>
      <c r="S8" s="13">
        <f t="shared" ca="1" si="19"/>
        <v>5852.8046106376796</v>
      </c>
      <c r="T8" s="13">
        <f t="shared" ca="1" si="19"/>
        <v>15416.701649244887</v>
      </c>
      <c r="U8" s="13">
        <f t="shared" ca="1" si="19"/>
        <v>3356.4637101779699</v>
      </c>
      <c r="V8" s="13">
        <f t="shared" ca="1" si="19"/>
        <v>1467.3105620628498</v>
      </c>
      <c r="W8" s="13">
        <f t="shared" ca="1" si="19"/>
        <v>969.20476298098004</v>
      </c>
      <c r="X8" s="12"/>
    </row>
    <row r="9" spans="1:24" x14ac:dyDescent="0.2">
      <c r="A9">
        <v>2015</v>
      </c>
      <c r="B9" s="13">
        <f t="shared" ca="1" si="4"/>
        <v>100489.68772488016</v>
      </c>
      <c r="C9" s="13">
        <f t="shared" ca="1" si="5"/>
        <v>3780.6589374408595</v>
      </c>
      <c r="D9" s="13">
        <f t="shared" ref="D9:F9" ca="1" si="20">INDIRECT(D$3&amp;"!"&amp;"f"&amp;ROW(C11)+37,TRUE)</f>
        <v>2372.9699149236599</v>
      </c>
      <c r="E9" s="13">
        <f t="shared" ca="1" si="20"/>
        <v>1150.0945545980599</v>
      </c>
      <c r="F9" s="13">
        <f t="shared" ca="1" si="20"/>
        <v>257.59446791914002</v>
      </c>
      <c r="G9" s="13">
        <f t="shared" ca="1" si="7"/>
        <v>31209.703054206599</v>
      </c>
      <c r="H9" s="13">
        <f t="shared" ref="H9:K9" ca="1" si="21">INDIRECT(H$3&amp;"!"&amp;"f"&amp;ROW(G11)+37,TRUE)</f>
        <v>13051.83697946424</v>
      </c>
      <c r="I9" s="13">
        <f t="shared" ca="1" si="21"/>
        <v>10589.971466088509</v>
      </c>
      <c r="J9" s="13">
        <f t="shared" ca="1" si="21"/>
        <v>2152.2152949485903</v>
      </c>
      <c r="K9" s="13">
        <f t="shared" ca="1" si="21"/>
        <v>5415.67931370526</v>
      </c>
      <c r="L9" s="13">
        <f t="shared" ca="1" si="9"/>
        <v>65499.325733232683</v>
      </c>
      <c r="M9" s="13">
        <f t="shared" ref="M9:W9" ca="1" si="22">INDIRECT(M$3&amp;"!"&amp;"f"&amp;ROW(L11)+37,TRUE)</f>
        <v>14972.312809562289</v>
      </c>
      <c r="N9" s="13">
        <f t="shared" ca="1" si="22"/>
        <v>6209.3034467773896</v>
      </c>
      <c r="O9" s="13">
        <f t="shared" ca="1" si="22"/>
        <v>2246.4523854419504</v>
      </c>
      <c r="P9" s="13">
        <f t="shared" ca="1" si="22"/>
        <v>1773.5371949230598</v>
      </c>
      <c r="Q9" s="13">
        <f t="shared" ca="1" si="22"/>
        <v>3261.9775187187602</v>
      </c>
      <c r="R9" s="13">
        <f t="shared" ca="1" si="22"/>
        <v>9530.7282105144695</v>
      </c>
      <c r="S9" s="13">
        <f t="shared" ca="1" si="22"/>
        <v>6182.3290480226906</v>
      </c>
      <c r="T9" s="13">
        <f t="shared" ca="1" si="22"/>
        <v>15875.887410224192</v>
      </c>
      <c r="U9" s="13">
        <f t="shared" ca="1" si="22"/>
        <v>3049.6431079963004</v>
      </c>
      <c r="V9" s="13">
        <f t="shared" ca="1" si="22"/>
        <v>1378.13761735038</v>
      </c>
      <c r="W9" s="13">
        <f t="shared" ca="1" si="22"/>
        <v>1019.0169837012</v>
      </c>
      <c r="X9" s="12"/>
    </row>
    <row r="10" spans="1:24" x14ac:dyDescent="0.2">
      <c r="A10">
        <v>2016</v>
      </c>
      <c r="B10" s="13">
        <f t="shared" ca="1" si="4"/>
        <v>92228.236180319029</v>
      </c>
      <c r="C10" s="13">
        <f t="shared" ca="1" si="5"/>
        <v>4268.6580213428606</v>
      </c>
      <c r="D10" s="13">
        <f t="shared" ref="D10:F10" ca="1" si="23">INDIRECT(D$3&amp;"!"&amp;"f"&amp;ROW(C12)+37,TRUE)</f>
        <v>2970.9090114756405</v>
      </c>
      <c r="E10" s="13">
        <f t="shared" ca="1" si="23"/>
        <v>1063.5547837004799</v>
      </c>
      <c r="F10" s="13">
        <f t="shared" ca="1" si="23"/>
        <v>234.19422616674001</v>
      </c>
      <c r="G10" s="13">
        <f t="shared" ca="1" si="7"/>
        <v>22591.139612364284</v>
      </c>
      <c r="H10" s="13">
        <f t="shared" ref="H10:K10" ca="1" si="24">INDIRECT(H$3&amp;"!"&amp;"f"&amp;ROW(G12)+37,TRUE)</f>
        <v>4469.5541413435976</v>
      </c>
      <c r="I10" s="13">
        <f t="shared" ca="1" si="24"/>
        <v>11101.33549679942</v>
      </c>
      <c r="J10" s="13">
        <f t="shared" ca="1" si="24"/>
        <v>2484.4092204896601</v>
      </c>
      <c r="K10" s="13">
        <f t="shared" ca="1" si="24"/>
        <v>4535.8407537316098</v>
      </c>
      <c r="L10" s="13">
        <f t="shared" ca="1" si="9"/>
        <v>65368.438546611884</v>
      </c>
      <c r="M10" s="13">
        <f t="shared" ref="M10:W10" ca="1" si="25">INDIRECT(M$3&amp;"!"&amp;"f"&amp;ROW(L12)+37,TRUE)</f>
        <v>13331.868222520132</v>
      </c>
      <c r="N10" s="13">
        <f t="shared" ca="1" si="25"/>
        <v>6137.4802123516201</v>
      </c>
      <c r="O10" s="13">
        <f t="shared" ca="1" si="25"/>
        <v>2245.4288778446698</v>
      </c>
      <c r="P10" s="13">
        <f t="shared" ca="1" si="25"/>
        <v>1914.3600263239098</v>
      </c>
      <c r="Q10" s="13">
        <f t="shared" ca="1" si="25"/>
        <v>3894.0112258542995</v>
      </c>
      <c r="R10" s="13">
        <f t="shared" ca="1" si="25"/>
        <v>9552.6522687862198</v>
      </c>
      <c r="S10" s="13">
        <f t="shared" ca="1" si="25"/>
        <v>6277.7292763515197</v>
      </c>
      <c r="T10" s="13">
        <f t="shared" ca="1" si="25"/>
        <v>16368.557985746618</v>
      </c>
      <c r="U10" s="13">
        <f t="shared" ca="1" si="25"/>
        <v>3216.1500747380005</v>
      </c>
      <c r="V10" s="13">
        <f t="shared" ca="1" si="25"/>
        <v>1364.4018449535902</v>
      </c>
      <c r="W10" s="13">
        <f t="shared" ca="1" si="25"/>
        <v>1065.7985311413099</v>
      </c>
      <c r="X10" s="12"/>
    </row>
    <row r="11" spans="1:24" x14ac:dyDescent="0.2">
      <c r="A11">
        <v>2017</v>
      </c>
      <c r="B11" s="13">
        <f t="shared" ca="1" si="4"/>
        <v>95510.655327951084</v>
      </c>
      <c r="C11" s="13">
        <f t="shared" ca="1" si="5"/>
        <v>4487.4182851408095</v>
      </c>
      <c r="D11" s="13">
        <f t="shared" ref="D11:F11" ca="1" si="26">INDIRECT(D$3&amp;"!"&amp;"f"&amp;ROW(C13)+37,TRUE)</f>
        <v>2866.5444205877197</v>
      </c>
      <c r="E11" s="13">
        <f t="shared" ca="1" si="26"/>
        <v>1388.2681745363802</v>
      </c>
      <c r="F11" s="13">
        <f t="shared" ca="1" si="26"/>
        <v>232.60569001671001</v>
      </c>
      <c r="G11" s="13">
        <f t="shared" ca="1" si="7"/>
        <v>21310.119993931588</v>
      </c>
      <c r="H11" s="13">
        <f t="shared" ref="H11:K11" ca="1" si="27">INDIRECT(H$3&amp;"!"&amp;"f"&amp;ROW(G13)+37,TRUE)</f>
        <v>5779.4599546206509</v>
      </c>
      <c r="I11" s="13">
        <f t="shared" ca="1" si="27"/>
        <v>8559.0050098036991</v>
      </c>
      <c r="J11" s="13">
        <f t="shared" ca="1" si="27"/>
        <v>2617.5221521514295</v>
      </c>
      <c r="K11" s="13">
        <f t="shared" ca="1" si="27"/>
        <v>4354.1328773558098</v>
      </c>
      <c r="L11" s="13">
        <f t="shared" ca="1" si="9"/>
        <v>69713.117048878659</v>
      </c>
      <c r="M11" s="13">
        <f t="shared" ref="M11:W11" ca="1" si="28">INDIRECT(M$3&amp;"!"&amp;"f"&amp;ROW(L13)+37,TRUE)</f>
        <v>14152.562640173408</v>
      </c>
      <c r="N11" s="13">
        <f t="shared" ca="1" si="28"/>
        <v>6484.58478687563</v>
      </c>
      <c r="O11" s="13">
        <f t="shared" ca="1" si="28"/>
        <v>3073.9962138419</v>
      </c>
      <c r="P11" s="13">
        <f t="shared" ca="1" si="28"/>
        <v>1813.82433002281</v>
      </c>
      <c r="Q11" s="13">
        <f t="shared" ca="1" si="28"/>
        <v>4215.5348526964599</v>
      </c>
      <c r="R11" s="13">
        <f t="shared" ca="1" si="28"/>
        <v>9962.5154106133614</v>
      </c>
      <c r="S11" s="13">
        <f t="shared" ca="1" si="28"/>
        <v>7104.7837672256701</v>
      </c>
      <c r="T11" s="13">
        <f t="shared" ca="1" si="28"/>
        <v>16636.091788256137</v>
      </c>
      <c r="U11" s="13">
        <f t="shared" ca="1" si="28"/>
        <v>3522.2800735992905</v>
      </c>
      <c r="V11" s="13">
        <f t="shared" ca="1" si="28"/>
        <v>1494.3826495154096</v>
      </c>
      <c r="W11" s="13">
        <f t="shared" ca="1" si="28"/>
        <v>1252.5605360585898</v>
      </c>
      <c r="X11" s="12"/>
    </row>
    <row r="12" spans="1:24" x14ac:dyDescent="0.2">
      <c r="A12">
        <v>2018</v>
      </c>
      <c r="B12" s="13">
        <f t="shared" ca="1" si="4"/>
        <v>116261.86859235662</v>
      </c>
      <c r="C12" s="13">
        <f t="shared" ca="1" si="5"/>
        <v>4383.1711454955303</v>
      </c>
      <c r="D12" s="13">
        <f t="shared" ref="D12:F12" ca="1" si="29">INDIRECT(D$3&amp;"!"&amp;"f"&amp;ROW(C14)+37,TRUE)</f>
        <v>2899.0102076104004</v>
      </c>
      <c r="E12" s="13">
        <f t="shared" ca="1" si="29"/>
        <v>1285.30596229717</v>
      </c>
      <c r="F12" s="13">
        <f t="shared" ca="1" si="29"/>
        <v>198.85497558796001</v>
      </c>
      <c r="G12" s="13">
        <f t="shared" ca="1" si="7"/>
        <v>37612.827157994208</v>
      </c>
      <c r="H12" s="13">
        <f t="shared" ref="H12:K12" ca="1" si="30">INDIRECT(H$3&amp;"!"&amp;"f"&amp;ROW(G14)+37,TRUE)</f>
        <v>17291.967522486393</v>
      </c>
      <c r="I12" s="13">
        <f t="shared" ca="1" si="30"/>
        <v>13229.445243021031</v>
      </c>
      <c r="J12" s="13">
        <f t="shared" ca="1" si="30"/>
        <v>2806.60949348956</v>
      </c>
      <c r="K12" s="13">
        <f t="shared" ca="1" si="30"/>
        <v>4284.8048989972194</v>
      </c>
      <c r="L12" s="13">
        <f t="shared" ca="1" si="9"/>
        <v>74265.870288866907</v>
      </c>
      <c r="M12" s="13">
        <f t="shared" ref="M12:W12" ca="1" si="31">INDIRECT(M$3&amp;"!"&amp;"f"&amp;ROW(L14)+37,TRUE)</f>
        <v>16792.388283808341</v>
      </c>
      <c r="N12" s="13">
        <f t="shared" ca="1" si="31"/>
        <v>6750.59940439609</v>
      </c>
      <c r="O12" s="13">
        <f t="shared" ca="1" si="31"/>
        <v>2895.7475703731297</v>
      </c>
      <c r="P12" s="13">
        <f t="shared" ca="1" si="31"/>
        <v>1991.3691232625799</v>
      </c>
      <c r="Q12" s="13">
        <f t="shared" ca="1" si="31"/>
        <v>4366.0936990647897</v>
      </c>
      <c r="R12" s="13">
        <f t="shared" ca="1" si="31"/>
        <v>10011.492490837021</v>
      </c>
      <c r="S12" s="13">
        <f t="shared" ca="1" si="31"/>
        <v>7036.9600465255899</v>
      </c>
      <c r="T12" s="13">
        <f t="shared" ca="1" si="31"/>
        <v>17726.680110882036</v>
      </c>
      <c r="U12" s="13">
        <f t="shared" ca="1" si="31"/>
        <v>3870.97208284731</v>
      </c>
      <c r="V12" s="13">
        <f t="shared" ca="1" si="31"/>
        <v>1522.97371367292</v>
      </c>
      <c r="W12" s="13">
        <f t="shared" ca="1" si="31"/>
        <v>1300.5937631970999</v>
      </c>
      <c r="X12" s="12"/>
    </row>
    <row r="13" spans="1:24" x14ac:dyDescent="0.2">
      <c r="A13">
        <v>2019</v>
      </c>
      <c r="B13" s="13">
        <f t="shared" ca="1" si="4"/>
        <v>114812.8264596013</v>
      </c>
      <c r="C13" s="13">
        <f t="shared" ca="1" si="5"/>
        <v>4151.8901406714904</v>
      </c>
      <c r="D13" s="13">
        <f t="shared" ref="D13:F13" ca="1" si="32">INDIRECT(D$3&amp;"!"&amp;"f"&amp;ROW(C15)+37,TRUE)</f>
        <v>2579.3618768971601</v>
      </c>
      <c r="E13" s="13">
        <f t="shared" ca="1" si="32"/>
        <v>1379.4611224994503</v>
      </c>
      <c r="F13" s="13">
        <f t="shared" ca="1" si="32"/>
        <v>193.06714127487999</v>
      </c>
      <c r="G13" s="13">
        <f t="shared" ca="1" si="7"/>
        <v>30481.764270412728</v>
      </c>
      <c r="H13" s="13">
        <f t="shared" ref="H13:K13" ca="1" si="33">INDIRECT(H$3&amp;"!"&amp;"f"&amp;ROW(G15)+37,TRUE)</f>
        <v>11356.08636798288</v>
      </c>
      <c r="I13" s="13">
        <f t="shared" ca="1" si="33"/>
        <v>10997.736019668278</v>
      </c>
      <c r="J13" s="13">
        <f t="shared" ca="1" si="33"/>
        <v>2916.7676679196302</v>
      </c>
      <c r="K13" s="13">
        <f t="shared" ca="1" si="33"/>
        <v>5211.1742148419398</v>
      </c>
      <c r="L13" s="13">
        <f t="shared" ca="1" si="9"/>
        <v>80179.172048517066</v>
      </c>
      <c r="M13" s="13">
        <f t="shared" ref="M13:W13" ca="1" si="34">INDIRECT(M$3&amp;"!"&amp;"f"&amp;ROW(L15)+37,TRUE)</f>
        <v>17485.2922586596</v>
      </c>
      <c r="N13" s="13">
        <f t="shared" ca="1" si="34"/>
        <v>7471.4786707413177</v>
      </c>
      <c r="O13" s="13">
        <f t="shared" ca="1" si="34"/>
        <v>3438.2623379368702</v>
      </c>
      <c r="P13" s="13">
        <f t="shared" ca="1" si="34"/>
        <v>2054.6942510778799</v>
      </c>
      <c r="Q13" s="13">
        <f t="shared" ca="1" si="34"/>
        <v>5010.0751499765902</v>
      </c>
      <c r="R13" s="13">
        <f t="shared" ca="1" si="34"/>
        <v>10730.113220066181</v>
      </c>
      <c r="S13" s="13">
        <f t="shared" ca="1" si="34"/>
        <v>8030.9027552822708</v>
      </c>
      <c r="T13" s="13">
        <f t="shared" ca="1" si="34"/>
        <v>18951.862011344863</v>
      </c>
      <c r="U13" s="13">
        <f t="shared" ca="1" si="34"/>
        <v>3884.8805371836697</v>
      </c>
      <c r="V13" s="13">
        <f t="shared" ca="1" si="34"/>
        <v>1721.61085624783</v>
      </c>
      <c r="W13" s="13">
        <f t="shared" ca="1" si="34"/>
        <v>1400</v>
      </c>
      <c r="X13" s="12"/>
    </row>
    <row r="14" spans="1:24" x14ac:dyDescent="0.2">
      <c r="A14">
        <v>2020</v>
      </c>
      <c r="B14" s="13">
        <f t="shared" ca="1" si="4"/>
        <v>114860.14867396564</v>
      </c>
      <c r="C14" s="13">
        <f t="shared" ca="1" si="5"/>
        <v>5223.3196208993504</v>
      </c>
      <c r="D14" s="13">
        <f t="shared" ref="D14:F14" ca="1" si="35">INDIRECT(D$3&amp;"!"&amp;"f"&amp;ROW(C16)+37,TRUE)</f>
        <v>3513.5957995836798</v>
      </c>
      <c r="E14" s="13">
        <f t="shared" ca="1" si="35"/>
        <v>1535.75278097356</v>
      </c>
      <c r="F14" s="13">
        <f t="shared" ca="1" si="35"/>
        <v>173.97104034210997</v>
      </c>
      <c r="G14" s="13">
        <f t="shared" ca="1" si="7"/>
        <v>31468.83301566905</v>
      </c>
      <c r="H14" s="13">
        <f t="shared" ref="H14:K14" ca="1" si="36">INDIRECT(H$3&amp;"!"&amp;"f"&amp;ROW(G16)+37,TRUE)</f>
        <v>11256.41905434422</v>
      </c>
      <c r="I14" s="13">
        <f t="shared" ca="1" si="36"/>
        <v>10474.9468312723</v>
      </c>
      <c r="J14" s="13">
        <f t="shared" ca="1" si="36"/>
        <v>3585.4503165557699</v>
      </c>
      <c r="K14" s="13">
        <f t="shared" ca="1" si="36"/>
        <v>6152.0168134967598</v>
      </c>
      <c r="L14" s="13">
        <f t="shared" ca="1" si="9"/>
        <v>78167.996037397228</v>
      </c>
      <c r="M14" s="13">
        <f t="shared" ref="M14:W14" ca="1" si="37">INDIRECT(M$3&amp;"!"&amp;"f"&amp;ROW(L16)+37,TRUE)</f>
        <v>17497.062178334487</v>
      </c>
      <c r="N14" s="13">
        <f t="shared" ca="1" si="37"/>
        <v>7310.5907268811279</v>
      </c>
      <c r="O14" s="13">
        <f t="shared" ca="1" si="37"/>
        <v>2216.4088415224496</v>
      </c>
      <c r="P14" s="13">
        <f t="shared" ca="1" si="37"/>
        <v>2270.8028706161804</v>
      </c>
      <c r="Q14" s="13">
        <f t="shared" ca="1" si="37"/>
        <v>4943.0746055893696</v>
      </c>
      <c r="R14" s="13">
        <f t="shared" ca="1" si="37"/>
        <v>10985.24087264797</v>
      </c>
      <c r="S14" s="13">
        <f t="shared" ca="1" si="37"/>
        <v>7719.9508711377202</v>
      </c>
      <c r="T14" s="13">
        <f t="shared" ca="1" si="37"/>
        <v>19093.818133257628</v>
      </c>
      <c r="U14" s="13">
        <f t="shared" ca="1" si="37"/>
        <v>3624.5576224891402</v>
      </c>
      <c r="V14" s="13">
        <f t="shared" ca="1" si="37"/>
        <v>1496.8203352331402</v>
      </c>
      <c r="W14" s="13">
        <f t="shared" ca="1" si="37"/>
        <v>1009.6689796880099</v>
      </c>
      <c r="X14" s="12"/>
    </row>
    <row r="15" spans="1:24" x14ac:dyDescent="0.2">
      <c r="A15">
        <v>2021</v>
      </c>
      <c r="B15" s="13">
        <f t="shared" ca="1" si="4"/>
        <v>155644.15797041799</v>
      </c>
      <c r="C15" s="13">
        <f t="shared" ca="1" si="5"/>
        <v>7014.8302453729302</v>
      </c>
      <c r="D15" s="13">
        <f t="shared" ref="D15:F15" ca="1" si="38">INDIRECT(D$3&amp;"!"&amp;"f"&amp;ROW(C17)+37,TRUE)</f>
        <v>5004.3067785352805</v>
      </c>
      <c r="E15" s="13">
        <f t="shared" ca="1" si="38"/>
        <v>1747.2539882716699</v>
      </c>
      <c r="F15" s="13">
        <f t="shared" ca="1" si="38"/>
        <v>263.26947856597997</v>
      </c>
      <c r="G15" s="13">
        <f t="shared" ca="1" si="7"/>
        <v>59642.698974856394</v>
      </c>
      <c r="H15" s="13">
        <f t="shared" ref="H15:K15" ca="1" si="39">INDIRECT(H$3&amp;"!"&amp;"f"&amp;ROW(G17)+37,TRUE)</f>
        <v>28592.165579069759</v>
      </c>
      <c r="I15" s="13">
        <f t="shared" ca="1" si="39"/>
        <v>21768.308175851806</v>
      </c>
      <c r="J15" s="13">
        <f t="shared" ca="1" si="39"/>
        <v>3739.1996802181493</v>
      </c>
      <c r="K15" s="13">
        <f t="shared" ca="1" si="39"/>
        <v>5543.0255397166802</v>
      </c>
      <c r="L15" s="13">
        <f t="shared" ca="1" si="9"/>
        <v>88986.628750188684</v>
      </c>
      <c r="M15" s="13">
        <f t="shared" ref="M15:W15" ca="1" si="40">INDIRECT(M$3&amp;"!"&amp;"f"&amp;ROW(L17)+37,TRUE)</f>
        <v>20953.027160112899</v>
      </c>
      <c r="N15" s="13">
        <f t="shared" ca="1" si="40"/>
        <v>7946.0403303816511</v>
      </c>
      <c r="O15" s="13">
        <f t="shared" ca="1" si="40"/>
        <v>3008.84338416216</v>
      </c>
      <c r="P15" s="13">
        <f t="shared" ca="1" si="40"/>
        <v>2555.9194735467404</v>
      </c>
      <c r="Q15" s="13">
        <f t="shared" ca="1" si="40"/>
        <v>4819.7698245864603</v>
      </c>
      <c r="R15" s="13">
        <f t="shared" ca="1" si="40"/>
        <v>12332.71858818669</v>
      </c>
      <c r="S15" s="13">
        <f t="shared" ca="1" si="40"/>
        <v>9694.2482349379807</v>
      </c>
      <c r="T15" s="13">
        <f t="shared" ca="1" si="40"/>
        <v>20462.461592451768</v>
      </c>
      <c r="U15" s="13">
        <f t="shared" ca="1" si="40"/>
        <v>4357.7963183578304</v>
      </c>
      <c r="V15" s="13">
        <f t="shared" ca="1" si="40"/>
        <v>1797.9006441831102</v>
      </c>
      <c r="W15" s="13">
        <f t="shared" ca="1" si="40"/>
        <v>1057.9031992814</v>
      </c>
      <c r="X15" s="12"/>
    </row>
    <row r="18" spans="1:23" x14ac:dyDescent="0.2">
      <c r="A18" s="14" t="s">
        <v>56</v>
      </c>
    </row>
    <row r="19" spans="1:23" x14ac:dyDescent="0.2">
      <c r="B19" t="str">
        <f>B2</f>
        <v>Tabela 21.1 Total das Atividades</v>
      </c>
      <c r="C19" t="str">
        <f t="shared" ref="C19:W19" si="41">C2</f>
        <v>Agropecuária</v>
      </c>
      <c r="D19" t="str">
        <f t="shared" si="41"/>
        <v>Tabela 21.2 Agricultura, inclusive apoio à agricultura e a pós-colheita</v>
      </c>
      <c r="E19" t="str">
        <f t="shared" si="41"/>
        <v>Tabela 21.3 Pecuária, inclusive apoio à Pecuária</v>
      </c>
      <c r="F19" t="str">
        <f t="shared" si="41"/>
        <v>Tabela 21.4 Produção florestal, pesca e aquicultura</v>
      </c>
      <c r="G19" t="str">
        <f t="shared" si="41"/>
        <v>Indústrias</v>
      </c>
      <c r="H19" t="str">
        <f t="shared" si="41"/>
        <v>Tabela 21.5 Indústrias extrativas</v>
      </c>
      <c r="I19" t="str">
        <f t="shared" si="41"/>
        <v>Tabela 21.6 Indústrias de transformação</v>
      </c>
      <c r="J19" t="str">
        <f t="shared" si="41"/>
        <v>Tabela 21.7 Eletricidade e gás, água, esgoto, atividades de gestão de resíduos e descontaminação</v>
      </c>
      <c r="K19" t="str">
        <f t="shared" si="41"/>
        <v>Tabela 21.8 Construção</v>
      </c>
      <c r="L19" t="str">
        <f t="shared" si="41"/>
        <v>Serviços</v>
      </c>
      <c r="M19" t="str">
        <f t="shared" si="41"/>
        <v>Tabela 21.9 Comércio e reparação de veículos automotores e motocicletas</v>
      </c>
      <c r="N19" t="str">
        <f t="shared" si="41"/>
        <v>Tabela 21.10 Transporte, armazenagem e correio</v>
      </c>
      <c r="O19" t="str">
        <f t="shared" si="41"/>
        <v>Tabela 21.11 Alojamento e alimentação</v>
      </c>
      <c r="P19" t="str">
        <f t="shared" si="41"/>
        <v>Tabela 21.12 Informação e comunicação</v>
      </c>
      <c r="Q19" t="str">
        <f t="shared" si="41"/>
        <v>Tabela 21.13 Atividades financeiras, de seguros e serviços relacionados</v>
      </c>
      <c r="R19" t="str">
        <f t="shared" si="41"/>
        <v>Tabela 21.14 Atividades imobiliárias</v>
      </c>
      <c r="S19" t="str">
        <f t="shared" si="41"/>
        <v>Tabela 21.15 Atividades profissionais, científicas e técnicas, administrativas e serviços complementares</v>
      </c>
      <c r="T19" t="str">
        <f t="shared" si="41"/>
        <v>Tabela 21.16 Administração, defesa, educação e saúde públicas e seguridade social</v>
      </c>
      <c r="U19" t="str">
        <f t="shared" si="41"/>
        <v>Tabela 21.17 Educação e saúde privadas</v>
      </c>
      <c r="V19" t="str">
        <f t="shared" si="41"/>
        <v>Tabela 21.18 Artes, cultura, esporte e recreação e outras atividades de serviços</v>
      </c>
      <c r="W19" t="str">
        <f t="shared" si="41"/>
        <v>Tabela 21.19 Serviços domésticos</v>
      </c>
    </row>
    <row r="20" spans="1:23" x14ac:dyDescent="0.2">
      <c r="B20" t="str">
        <f>B3</f>
        <v>Tabela21.1</v>
      </c>
      <c r="D20" t="str">
        <f t="shared" ref="D20:W20" si="42">D3</f>
        <v>Tabela21.2</v>
      </c>
      <c r="E20" t="str">
        <f t="shared" si="42"/>
        <v>Tabela21.3</v>
      </c>
      <c r="F20" t="str">
        <f t="shared" si="42"/>
        <v>Tabela21.4</v>
      </c>
      <c r="H20" t="str">
        <f t="shared" si="42"/>
        <v>Tabela21.5</v>
      </c>
      <c r="I20" t="str">
        <f t="shared" si="42"/>
        <v>Tabela21.6</v>
      </c>
      <c r="J20" t="str">
        <f t="shared" si="42"/>
        <v>Tabela21.7</v>
      </c>
      <c r="K20" t="str">
        <f t="shared" si="42"/>
        <v>Tabela21.8</v>
      </c>
      <c r="M20" t="str">
        <f t="shared" si="42"/>
        <v>Tabela21.9</v>
      </c>
      <c r="N20" t="str">
        <f t="shared" si="42"/>
        <v>Tabela21.10</v>
      </c>
      <c r="O20" t="str">
        <f t="shared" si="42"/>
        <v>Tabela21.11</v>
      </c>
      <c r="P20" t="str">
        <f t="shared" si="42"/>
        <v>Tabela21.12</v>
      </c>
      <c r="Q20" t="str">
        <f t="shared" si="42"/>
        <v>Tabela21.13</v>
      </c>
      <c r="R20" t="str">
        <f t="shared" si="42"/>
        <v>Tabela21.14</v>
      </c>
      <c r="S20" t="str">
        <f t="shared" si="42"/>
        <v>Tabela21.15</v>
      </c>
      <c r="T20" t="str">
        <f t="shared" si="42"/>
        <v>Tabela21.16</v>
      </c>
      <c r="U20" t="str">
        <f t="shared" si="42"/>
        <v>Tabela21.17</v>
      </c>
      <c r="V20" t="str">
        <f t="shared" si="42"/>
        <v>Tabela21.18</v>
      </c>
      <c r="W20" t="str">
        <f t="shared" si="42"/>
        <v>Tabela21.19</v>
      </c>
    </row>
    <row r="21" spans="1:23" x14ac:dyDescent="0.2">
      <c r="A21">
        <v>2010</v>
      </c>
      <c r="B21" s="15">
        <f ca="1">B4/$B4*100</f>
        <v>100</v>
      </c>
      <c r="C21" s="15">
        <f t="shared" ref="C21:W21" ca="1" si="43">C4/$B4*100</f>
        <v>3.2129243754513306</v>
      </c>
      <c r="D21" s="15">
        <f t="shared" ca="1" si="43"/>
        <v>2.1872290648620445</v>
      </c>
      <c r="E21" s="15">
        <f t="shared" ca="1" si="43"/>
        <v>0.93204478809184432</v>
      </c>
      <c r="F21" s="15">
        <f t="shared" ca="1" si="43"/>
        <v>9.3650522497442004E-2</v>
      </c>
      <c r="G21" s="15">
        <f t="shared" ca="1" si="43"/>
        <v>38.599757435960598</v>
      </c>
      <c r="H21" s="15">
        <f t="shared" ca="1" si="43"/>
        <v>18.585653834395735</v>
      </c>
      <c r="I21" s="15">
        <f t="shared" ca="1" si="43"/>
        <v>11.415186178423101</v>
      </c>
      <c r="J21" s="15">
        <f t="shared" ca="1" si="43"/>
        <v>2.3163271597676665</v>
      </c>
      <c r="K21" s="15">
        <f t="shared" ca="1" si="43"/>
        <v>6.282590263374094</v>
      </c>
      <c r="L21" s="15">
        <f t="shared" ca="1" si="43"/>
        <v>58.18731818858808</v>
      </c>
      <c r="M21" s="15">
        <f t="shared" ca="1" si="43"/>
        <v>12.850278160551481</v>
      </c>
      <c r="N21" s="15">
        <f t="shared" ca="1" si="43"/>
        <v>5.2409623294906149</v>
      </c>
      <c r="O21" s="15">
        <f t="shared" ca="1" si="43"/>
        <v>2.4955767790015697</v>
      </c>
      <c r="P21" s="15">
        <f t="shared" ca="1" si="43"/>
        <v>1.6734705569523378</v>
      </c>
      <c r="Q21" s="15">
        <f t="shared" ca="1" si="43"/>
        <v>2.754652611811073</v>
      </c>
      <c r="R21" s="15">
        <f t="shared" ca="1" si="43"/>
        <v>7.0903376809343017</v>
      </c>
      <c r="S21" s="15">
        <f t="shared" ca="1" si="43"/>
        <v>5.6739143352673116</v>
      </c>
      <c r="T21" s="15">
        <f t="shared" ca="1" si="43"/>
        <v>15.944543512552785</v>
      </c>
      <c r="U21" s="15">
        <f t="shared" ca="1" si="43"/>
        <v>1.9272667959953997</v>
      </c>
      <c r="V21" s="15">
        <f t="shared" ca="1" si="43"/>
        <v>1.5666066491140194</v>
      </c>
      <c r="W21" s="15">
        <f t="shared" ca="1" si="43"/>
        <v>0.96970877691718371</v>
      </c>
    </row>
    <row r="22" spans="1:23" x14ac:dyDescent="0.2">
      <c r="A22">
        <v>2011</v>
      </c>
      <c r="B22" s="15">
        <f t="shared" ref="B22:W22" ca="1" si="44">B5/$B5*100</f>
        <v>100</v>
      </c>
      <c r="C22" s="15">
        <f t="shared" ca="1" si="44"/>
        <v>3.4666536775470962</v>
      </c>
      <c r="D22" s="15">
        <f t="shared" ca="1" si="44"/>
        <v>2.5873918378321989</v>
      </c>
      <c r="E22" s="15">
        <f t="shared" ca="1" si="44"/>
        <v>0.77166171137074602</v>
      </c>
      <c r="F22" s="15">
        <f t="shared" ca="1" si="44"/>
        <v>0.10760012834415106</v>
      </c>
      <c r="G22" s="15">
        <f t="shared" ca="1" si="44"/>
        <v>43.152953571223385</v>
      </c>
      <c r="H22" s="15">
        <f t="shared" ca="1" si="44"/>
        <v>26.059229740089435</v>
      </c>
      <c r="I22" s="15">
        <f t="shared" ca="1" si="44"/>
        <v>9.5173304479655947</v>
      </c>
      <c r="J22" s="15">
        <f t="shared" ca="1" si="44"/>
        <v>2.0164642201995182</v>
      </c>
      <c r="K22" s="15">
        <f t="shared" ca="1" si="44"/>
        <v>5.5599291629688334</v>
      </c>
      <c r="L22" s="15">
        <f t="shared" ca="1" si="44"/>
        <v>53.380392751229522</v>
      </c>
      <c r="M22" s="15">
        <f t="shared" ca="1" si="44"/>
        <v>12.218471276899482</v>
      </c>
      <c r="N22" s="15">
        <f t="shared" ca="1" si="44"/>
        <v>5.5761856783071622</v>
      </c>
      <c r="O22" s="15">
        <f t="shared" ca="1" si="44"/>
        <v>2.2923763712712324</v>
      </c>
      <c r="P22" s="15">
        <f t="shared" ca="1" si="44"/>
        <v>1.4573759559267647</v>
      </c>
      <c r="Q22" s="15">
        <f t="shared" ca="1" si="44"/>
        <v>2.2846728015829565</v>
      </c>
      <c r="R22" s="15">
        <f t="shared" ca="1" si="44"/>
        <v>6.4000765518079357</v>
      </c>
      <c r="S22" s="15">
        <f t="shared" ca="1" si="44"/>
        <v>5.1755728187681278</v>
      </c>
      <c r="T22" s="15">
        <f t="shared" ca="1" si="44"/>
        <v>13.965002887948339</v>
      </c>
      <c r="U22" s="15">
        <f t="shared" ca="1" si="44"/>
        <v>1.7741664844386182</v>
      </c>
      <c r="V22" s="15">
        <f t="shared" ca="1" si="44"/>
        <v>1.3721547234533509</v>
      </c>
      <c r="W22" s="15">
        <f t="shared" ca="1" si="44"/>
        <v>0.86433720082554766</v>
      </c>
    </row>
    <row r="23" spans="1:23" x14ac:dyDescent="0.2">
      <c r="A23">
        <v>2012</v>
      </c>
      <c r="B23" s="15">
        <f t="shared" ref="B23:W23" ca="1" si="45">B6/$B6*100</f>
        <v>100</v>
      </c>
      <c r="C23" s="15">
        <f t="shared" ca="1" si="45"/>
        <v>3.3099807406729069</v>
      </c>
      <c r="D23" s="15">
        <f t="shared" ca="1" si="45"/>
        <v>2.3154704197403668</v>
      </c>
      <c r="E23" s="15">
        <f t="shared" ca="1" si="45"/>
        <v>0.88423622116028444</v>
      </c>
      <c r="F23" s="15">
        <f t="shared" ca="1" si="45"/>
        <v>0.11027409977225533</v>
      </c>
      <c r="G23" s="15">
        <f t="shared" ca="1" si="45"/>
        <v>42.667883422540527</v>
      </c>
      <c r="H23" s="15">
        <f t="shared" ca="1" si="45"/>
        <v>26.46758697787326</v>
      </c>
      <c r="I23" s="15">
        <f t="shared" ca="1" si="45"/>
        <v>8.1697486579751413</v>
      </c>
      <c r="J23" s="15">
        <f t="shared" ca="1" si="45"/>
        <v>1.6266994125145779</v>
      </c>
      <c r="K23" s="15">
        <f t="shared" ca="1" si="45"/>
        <v>6.4038483741775565</v>
      </c>
      <c r="L23" s="15">
        <f t="shared" ca="1" si="45"/>
        <v>54.022135836786553</v>
      </c>
      <c r="M23" s="15">
        <f t="shared" ca="1" si="45"/>
        <v>12.143035346283261</v>
      </c>
      <c r="N23" s="15">
        <f t="shared" ca="1" si="45"/>
        <v>5.2809070777810989</v>
      </c>
      <c r="O23" s="15">
        <f t="shared" ca="1" si="45"/>
        <v>2.0281334377644598</v>
      </c>
      <c r="P23" s="15">
        <f t="shared" ca="1" si="45"/>
        <v>1.4750957905925823</v>
      </c>
      <c r="Q23" s="15">
        <f t="shared" ca="1" si="45"/>
        <v>2.3525038587674825</v>
      </c>
      <c r="R23" s="15">
        <f t="shared" ca="1" si="45"/>
        <v>6.556522524328054</v>
      </c>
      <c r="S23" s="15">
        <f t="shared" ca="1" si="45"/>
        <v>5.6361962187499843</v>
      </c>
      <c r="T23" s="15">
        <f t="shared" ca="1" si="45"/>
        <v>13.966907189414124</v>
      </c>
      <c r="U23" s="15">
        <f t="shared" ca="1" si="45"/>
        <v>2.1200062968832034</v>
      </c>
      <c r="V23" s="15">
        <f t="shared" ca="1" si="45"/>
        <v>1.4659150300632056</v>
      </c>
      <c r="W23" s="15">
        <f t="shared" ca="1" si="45"/>
        <v>0.99691306615910036</v>
      </c>
    </row>
    <row r="24" spans="1:23" x14ac:dyDescent="0.2">
      <c r="A24">
        <v>2013</v>
      </c>
      <c r="B24" s="15">
        <f t="shared" ref="B24:W24" ca="1" si="46">B7/$B7*100</f>
        <v>100</v>
      </c>
      <c r="C24" s="15">
        <f t="shared" ca="1" si="46"/>
        <v>3.2568558937446972</v>
      </c>
      <c r="D24" s="15">
        <f t="shared" ca="1" si="46"/>
        <v>2.0615142302558955</v>
      </c>
      <c r="E24" s="15">
        <f t="shared" ca="1" si="46"/>
        <v>1.0212126748583503</v>
      </c>
      <c r="F24" s="15">
        <f t="shared" ca="1" si="46"/>
        <v>0.17412898863045087</v>
      </c>
      <c r="G24" s="15">
        <f t="shared" ca="1" si="46"/>
        <v>40.467721789025717</v>
      </c>
      <c r="H24" s="15">
        <f t="shared" ca="1" si="46"/>
        <v>24.216097249165443</v>
      </c>
      <c r="I24" s="15">
        <f t="shared" ca="1" si="46"/>
        <v>8.3279753391844924</v>
      </c>
      <c r="J24" s="15">
        <f t="shared" ca="1" si="46"/>
        <v>1.5988080262876019</v>
      </c>
      <c r="K24" s="15">
        <f t="shared" ca="1" si="46"/>
        <v>6.3248411743881805</v>
      </c>
      <c r="L24" s="15">
        <f t="shared" ca="1" si="46"/>
        <v>56.275422317229605</v>
      </c>
      <c r="M24" s="15">
        <f t="shared" ca="1" si="46"/>
        <v>11.932172730525162</v>
      </c>
      <c r="N24" s="15">
        <f t="shared" ca="1" si="46"/>
        <v>5.5529086724311725</v>
      </c>
      <c r="O24" s="15">
        <f t="shared" ca="1" si="46"/>
        <v>1.9517990812535553</v>
      </c>
      <c r="P24" s="15">
        <f t="shared" ca="1" si="46"/>
        <v>1.5015047629491294</v>
      </c>
      <c r="Q24" s="15">
        <f t="shared" ca="1" si="46"/>
        <v>2.4820336818270681</v>
      </c>
      <c r="R24" s="15">
        <f t="shared" ca="1" si="46"/>
        <v>7.6115648672897054</v>
      </c>
      <c r="S24" s="15">
        <f t="shared" ca="1" si="46"/>
        <v>5.5723162022608488</v>
      </c>
      <c r="T24" s="15">
        <f t="shared" ca="1" si="46"/>
        <v>15.031386803462093</v>
      </c>
      <c r="U24" s="15">
        <f t="shared" ca="1" si="46"/>
        <v>2.1504845063678188</v>
      </c>
      <c r="V24" s="15">
        <f t="shared" ca="1" si="46"/>
        <v>1.6744398332251345</v>
      </c>
      <c r="W24" s="15">
        <f t="shared" ca="1" si="46"/>
        <v>0.81481117563791239</v>
      </c>
    </row>
    <row r="25" spans="1:23" x14ac:dyDescent="0.2">
      <c r="A25">
        <v>2014</v>
      </c>
      <c r="B25" s="15">
        <f t="shared" ref="B25:W25" ca="1" si="47">B8/$B8*100</f>
        <v>100</v>
      </c>
      <c r="C25" s="15">
        <f t="shared" ca="1" si="47"/>
        <v>3.3928232792324624</v>
      </c>
      <c r="D25" s="15">
        <f t="shared" ca="1" si="47"/>
        <v>2.1107549620194921</v>
      </c>
      <c r="E25" s="15">
        <f t="shared" ca="1" si="47"/>
        <v>1.0520276359632845</v>
      </c>
      <c r="F25" s="15">
        <f t="shared" ca="1" si="47"/>
        <v>0.23004068124968599</v>
      </c>
      <c r="G25" s="15">
        <f t="shared" ca="1" si="47"/>
        <v>38.899722058832523</v>
      </c>
      <c r="H25" s="15">
        <f t="shared" ca="1" si="47"/>
        <v>23.267879546356308</v>
      </c>
      <c r="I25" s="15">
        <f t="shared" ca="1" si="47"/>
        <v>8.9629130682788798</v>
      </c>
      <c r="J25" s="15">
        <f t="shared" ca="1" si="47"/>
        <v>1.4833637489132534</v>
      </c>
      <c r="K25" s="15">
        <f t="shared" ca="1" si="47"/>
        <v>5.1855656952840778</v>
      </c>
      <c r="L25" s="15">
        <f t="shared" ca="1" si="47"/>
        <v>57.707454661935017</v>
      </c>
      <c r="M25" s="15">
        <f t="shared" ca="1" si="47"/>
        <v>14.135773315594188</v>
      </c>
      <c r="N25" s="15">
        <f t="shared" ca="1" si="47"/>
        <v>5.5552430739315248</v>
      </c>
      <c r="O25" s="15">
        <f t="shared" ca="1" si="47"/>
        <v>1.9519716747480438</v>
      </c>
      <c r="P25" s="15">
        <f t="shared" ca="1" si="47"/>
        <v>1.8099944436350921</v>
      </c>
      <c r="Q25" s="15">
        <f t="shared" ca="1" si="47"/>
        <v>2.6571937243301966</v>
      </c>
      <c r="R25" s="15">
        <f t="shared" ca="1" si="47"/>
        <v>6.9511420031116016</v>
      </c>
      <c r="S25" s="15">
        <f t="shared" ca="1" si="47"/>
        <v>5.330220759067279</v>
      </c>
      <c r="T25" s="15">
        <f t="shared" ca="1" si="47"/>
        <v>14.040178791855947</v>
      </c>
      <c r="U25" s="15">
        <f t="shared" ca="1" si="47"/>
        <v>3.0567725620858122</v>
      </c>
      <c r="V25" s="15">
        <f t="shared" ca="1" si="47"/>
        <v>1.3362976791828951</v>
      </c>
      <c r="W25" s="15">
        <f t="shared" ca="1" si="47"/>
        <v>0.88266663439243753</v>
      </c>
    </row>
    <row r="26" spans="1:23" x14ac:dyDescent="0.2">
      <c r="A26">
        <v>2015</v>
      </c>
      <c r="B26" s="15">
        <f t="shared" ref="B26:W26" ca="1" si="48">B9/$B9*100</f>
        <v>100</v>
      </c>
      <c r="C26" s="15">
        <f t="shared" ca="1" si="48"/>
        <v>3.7622357308856569</v>
      </c>
      <c r="D26" s="15">
        <f t="shared" ca="1" si="48"/>
        <v>2.3614063976597852</v>
      </c>
      <c r="E26" s="15">
        <f t="shared" ca="1" si="48"/>
        <v>1.1444901269339987</v>
      </c>
      <c r="F26" s="15">
        <f t="shared" ca="1" si="48"/>
        <v>0.25633920629187346</v>
      </c>
      <c r="G26" s="15">
        <f t="shared" ca="1" si="48"/>
        <v>31.057617712627657</v>
      </c>
      <c r="H26" s="15">
        <f t="shared" ca="1" si="48"/>
        <v>12.988235186079445</v>
      </c>
      <c r="I26" s="15">
        <f t="shared" ca="1" si="48"/>
        <v>10.538366379525076</v>
      </c>
      <c r="J26" s="15">
        <f t="shared" ca="1" si="48"/>
        <v>2.1417275181916255</v>
      </c>
      <c r="K26" s="15">
        <f t="shared" ca="1" si="48"/>
        <v>5.3892886288315092</v>
      </c>
      <c r="L26" s="15">
        <f t="shared" ca="1" si="48"/>
        <v>65.180146556486676</v>
      </c>
      <c r="M26" s="15">
        <f t="shared" ca="1" si="48"/>
        <v>14.899352509237925</v>
      </c>
      <c r="N26" s="15">
        <f t="shared" ca="1" si="48"/>
        <v>6.1790454198416551</v>
      </c>
      <c r="O26" s="15">
        <f t="shared" ca="1" si="48"/>
        <v>2.23550538995829</v>
      </c>
      <c r="P26" s="15">
        <f t="shared" ca="1" si="48"/>
        <v>1.7648947221118205</v>
      </c>
      <c r="Q26" s="15">
        <f t="shared" ca="1" si="48"/>
        <v>3.2460818543385019</v>
      </c>
      <c r="R26" s="15">
        <f t="shared" ca="1" si="48"/>
        <v>9.4842848318999842</v>
      </c>
      <c r="S26" s="15">
        <f t="shared" ca="1" si="48"/>
        <v>6.1522024677284497</v>
      </c>
      <c r="T26" s="15">
        <f t="shared" ca="1" si="48"/>
        <v>15.798523977593668</v>
      </c>
      <c r="U26" s="15">
        <f t="shared" ca="1" si="48"/>
        <v>3.0347821523195377</v>
      </c>
      <c r="V26" s="15">
        <f t="shared" ca="1" si="48"/>
        <v>1.3714219324906589</v>
      </c>
      <c r="W26" s="15">
        <f t="shared" ca="1" si="48"/>
        <v>1.014051298966175</v>
      </c>
    </row>
    <row r="27" spans="1:23" x14ac:dyDescent="0.2">
      <c r="A27">
        <v>2016</v>
      </c>
      <c r="B27" s="15">
        <f t="shared" ref="B27:W27" ca="1" si="49">B10/$B10*100</f>
        <v>100</v>
      </c>
      <c r="C27" s="15">
        <f t="shared" ca="1" si="49"/>
        <v>4.6283635013869731</v>
      </c>
      <c r="D27" s="15">
        <f t="shared" ca="1" si="49"/>
        <v>3.2212575394666558</v>
      </c>
      <c r="E27" s="15">
        <f t="shared" ca="1" si="49"/>
        <v>1.1531769745884355</v>
      </c>
      <c r="F27" s="15">
        <f t="shared" ca="1" si="49"/>
        <v>0.25392898733188146</v>
      </c>
      <c r="G27" s="15">
        <f t="shared" ca="1" si="49"/>
        <v>24.494819100948071</v>
      </c>
      <c r="H27" s="15">
        <f t="shared" ca="1" si="49"/>
        <v>4.8461884629399155</v>
      </c>
      <c r="I27" s="15">
        <f t="shared" ca="1" si="49"/>
        <v>12.036807767953803</v>
      </c>
      <c r="J27" s="15">
        <f t="shared" ca="1" si="49"/>
        <v>2.6937620444483992</v>
      </c>
      <c r="K27" s="15">
        <f t="shared" ca="1" si="49"/>
        <v>4.9180608256059566</v>
      </c>
      <c r="L27" s="15">
        <f t="shared" ca="1" si="49"/>
        <v>70.876817397664965</v>
      </c>
      <c r="M27" s="15">
        <f t="shared" ca="1" si="49"/>
        <v>14.455299997773432</v>
      </c>
      <c r="N27" s="15">
        <f t="shared" ca="1" si="49"/>
        <v>6.6546650641263403</v>
      </c>
      <c r="O27" s="15">
        <f t="shared" ca="1" si="49"/>
        <v>2.4346436306713533</v>
      </c>
      <c r="P27" s="15">
        <f t="shared" ca="1" si="49"/>
        <v>2.0756767185496963</v>
      </c>
      <c r="Q27" s="15">
        <f t="shared" ca="1" si="49"/>
        <v>4.2221464782661204</v>
      </c>
      <c r="R27" s="15">
        <f t="shared" ca="1" si="49"/>
        <v>10.357622203800423</v>
      </c>
      <c r="S27" s="15">
        <f t="shared" ca="1" si="49"/>
        <v>6.8067324458831528</v>
      </c>
      <c r="T27" s="15">
        <f t="shared" ca="1" si="49"/>
        <v>17.747881412091424</v>
      </c>
      <c r="U27" s="15">
        <f t="shared" ca="1" si="49"/>
        <v>3.4871642437680141</v>
      </c>
      <c r="V27" s="15">
        <f t="shared" ca="1" si="49"/>
        <v>1.4793754076419663</v>
      </c>
      <c r="W27" s="15">
        <f t="shared" ca="1" si="49"/>
        <v>1.1556097950930402</v>
      </c>
    </row>
    <row r="28" spans="1:23" x14ac:dyDescent="0.2">
      <c r="A28">
        <v>2017</v>
      </c>
      <c r="B28" s="15">
        <f t="shared" ref="B28:W28" ca="1" si="50">B11/$B11*100</f>
        <v>100</v>
      </c>
      <c r="C28" s="15">
        <f t="shared" ca="1" si="50"/>
        <v>4.6983431008116767</v>
      </c>
      <c r="D28" s="15">
        <f t="shared" ca="1" si="50"/>
        <v>3.0012823289139643</v>
      </c>
      <c r="E28" s="15">
        <f t="shared" ca="1" si="50"/>
        <v>1.4535217769886928</v>
      </c>
      <c r="F28" s="15">
        <f t="shared" ca="1" si="50"/>
        <v>0.24353899490901959</v>
      </c>
      <c r="G28" s="15">
        <f t="shared" ca="1" si="50"/>
        <v>22.311772357502825</v>
      </c>
      <c r="H28" s="15">
        <f t="shared" ca="1" si="50"/>
        <v>6.0511153805572295</v>
      </c>
      <c r="I28" s="15">
        <f t="shared" ca="1" si="50"/>
        <v>8.9613090606644761</v>
      </c>
      <c r="J28" s="15">
        <f t="shared" ca="1" si="50"/>
        <v>2.7405551172942424</v>
      </c>
      <c r="K28" s="15">
        <f t="shared" ca="1" si="50"/>
        <v>4.5587927989868771</v>
      </c>
      <c r="L28" s="15">
        <f t="shared" ca="1" si="50"/>
        <v>72.98988454168547</v>
      </c>
      <c r="M28" s="15">
        <f t="shared" ca="1" si="50"/>
        <v>14.817784038417834</v>
      </c>
      <c r="N28" s="15">
        <f t="shared" ca="1" si="50"/>
        <v>6.7893836186232557</v>
      </c>
      <c r="O28" s="15">
        <f t="shared" ca="1" si="50"/>
        <v>3.2184851033498232</v>
      </c>
      <c r="P28" s="15">
        <f t="shared" ca="1" si="50"/>
        <v>1.8990806039334092</v>
      </c>
      <c r="Q28" s="15">
        <f t="shared" ca="1" si="50"/>
        <v>4.4136801681673612</v>
      </c>
      <c r="R28" s="15">
        <f t="shared" ca="1" si="50"/>
        <v>10.43078950343862</v>
      </c>
      <c r="S28" s="15">
        <f t="shared" ca="1" si="50"/>
        <v>7.4387341839821541</v>
      </c>
      <c r="T28" s="15">
        <f t="shared" ca="1" si="50"/>
        <v>17.418047998030652</v>
      </c>
      <c r="U28" s="15">
        <f t="shared" ca="1" si="50"/>
        <v>3.6878399184938888</v>
      </c>
      <c r="V28" s="15">
        <f t="shared" ca="1" si="50"/>
        <v>1.564624014340817</v>
      </c>
      <c r="W28" s="15">
        <f t="shared" ca="1" si="50"/>
        <v>1.311435390907667</v>
      </c>
    </row>
    <row r="29" spans="1:23" x14ac:dyDescent="0.2">
      <c r="A29">
        <v>2018</v>
      </c>
      <c r="B29" s="15">
        <f t="shared" ref="B29:W29" ca="1" si="51">B12/$B12*100</f>
        <v>100</v>
      </c>
      <c r="C29" s="15">
        <f t="shared" ca="1" si="51"/>
        <v>3.7700848941831753</v>
      </c>
      <c r="D29" s="15">
        <f t="shared" ca="1" si="51"/>
        <v>2.4935176448737977</v>
      </c>
      <c r="E29" s="15">
        <f t="shared" ca="1" si="51"/>
        <v>1.1055266682524914</v>
      </c>
      <c r="F29" s="15">
        <f t="shared" ca="1" si="51"/>
        <v>0.17104058105688599</v>
      </c>
      <c r="G29" s="15">
        <f t="shared" ca="1" si="51"/>
        <v>32.351817163608686</v>
      </c>
      <c r="H29" s="15">
        <f t="shared" ca="1" si="51"/>
        <v>14.873292277037439</v>
      </c>
      <c r="I29" s="15">
        <f t="shared" ca="1" si="51"/>
        <v>11.379006206589365</v>
      </c>
      <c r="J29" s="15">
        <f t="shared" ca="1" si="51"/>
        <v>2.4140412737818964</v>
      </c>
      <c r="K29" s="15">
        <f t="shared" ca="1" si="51"/>
        <v>3.6854774061999849</v>
      </c>
      <c r="L29" s="15">
        <f t="shared" ca="1" si="51"/>
        <v>63.878097942208157</v>
      </c>
      <c r="M29" s="15">
        <f t="shared" ca="1" si="51"/>
        <v>14.443590565954759</v>
      </c>
      <c r="N29" s="15">
        <f t="shared" ca="1" si="51"/>
        <v>5.8063744253633072</v>
      </c>
      <c r="O29" s="15">
        <f t="shared" ca="1" si="51"/>
        <v>2.4907113617159808</v>
      </c>
      <c r="P29" s="15">
        <f t="shared" ca="1" si="51"/>
        <v>1.7128308252509008</v>
      </c>
      <c r="Q29" s="15">
        <f t="shared" ca="1" si="51"/>
        <v>3.7553961173404269</v>
      </c>
      <c r="R29" s="15">
        <f t="shared" ca="1" si="51"/>
        <v>8.6111573915432533</v>
      </c>
      <c r="S29" s="15">
        <f t="shared" ca="1" si="51"/>
        <v>6.0526810137543396</v>
      </c>
      <c r="T29" s="15">
        <f t="shared" ca="1" si="51"/>
        <v>15.247200415328125</v>
      </c>
      <c r="U29" s="15">
        <f t="shared" ca="1" si="51"/>
        <v>3.3295285287559864</v>
      </c>
      <c r="V29" s="15">
        <f t="shared" ca="1" si="51"/>
        <v>1.3099511749745303</v>
      </c>
      <c r="W29" s="15">
        <f t="shared" ca="1" si="51"/>
        <v>1.1186761222265478</v>
      </c>
    </row>
    <row r="30" spans="1:23" x14ac:dyDescent="0.2">
      <c r="A30">
        <v>2019</v>
      </c>
      <c r="B30" s="15">
        <f t="shared" ref="B30:W30" ca="1" si="52">B13/$B13*100</f>
        <v>100</v>
      </c>
      <c r="C30" s="15">
        <f t="shared" ca="1" si="52"/>
        <v>3.6162250061254246</v>
      </c>
      <c r="D30" s="15">
        <f t="shared" ca="1" si="52"/>
        <v>2.246579895674591</v>
      </c>
      <c r="E30" s="15">
        <f t="shared" ca="1" si="52"/>
        <v>1.2014869462209743</v>
      </c>
      <c r="F30" s="15">
        <f t="shared" ca="1" si="52"/>
        <v>0.16815816422985952</v>
      </c>
      <c r="G30" s="15">
        <f t="shared" ca="1" si="52"/>
        <v>26.549093172214704</v>
      </c>
      <c r="H30" s="15">
        <f t="shared" ca="1" si="52"/>
        <v>9.8909561920581215</v>
      </c>
      <c r="I30" s="15">
        <f t="shared" ca="1" si="52"/>
        <v>9.5788391931436365</v>
      </c>
      <c r="J30" s="15">
        <f t="shared" ca="1" si="52"/>
        <v>2.5404545448987275</v>
      </c>
      <c r="K30" s="15">
        <f t="shared" ca="1" si="52"/>
        <v>4.5388432421142193</v>
      </c>
      <c r="L30" s="15">
        <f t="shared" ca="1" si="52"/>
        <v>69.834681821659856</v>
      </c>
      <c r="M30" s="15">
        <f t="shared" ca="1" si="52"/>
        <v>15.229389257141992</v>
      </c>
      <c r="N30" s="15">
        <f t="shared" ca="1" si="52"/>
        <v>6.507529603733146</v>
      </c>
      <c r="O30" s="15">
        <f t="shared" ca="1" si="52"/>
        <v>2.9946674461033993</v>
      </c>
      <c r="P30" s="15">
        <f t="shared" ca="1" si="52"/>
        <v>1.7896034044600901</v>
      </c>
      <c r="Q30" s="15">
        <f t="shared" ca="1" si="52"/>
        <v>4.3636894103808723</v>
      </c>
      <c r="R30" s="15">
        <f t="shared" ca="1" si="52"/>
        <v>9.3457443309626562</v>
      </c>
      <c r="S30" s="15">
        <f t="shared" ca="1" si="52"/>
        <v>6.994778373571414</v>
      </c>
      <c r="T30" s="15">
        <f t="shared" ca="1" si="52"/>
        <v>16.506746324212628</v>
      </c>
      <c r="U30" s="15">
        <f t="shared" ca="1" si="52"/>
        <v>3.3836642272286763</v>
      </c>
      <c r="V30" s="15">
        <f t="shared" ca="1" si="52"/>
        <v>1.4994934880848054</v>
      </c>
      <c r="W30" s="15">
        <f t="shared" ca="1" si="52"/>
        <v>1.2193759557801775</v>
      </c>
    </row>
    <row r="31" spans="1:23" x14ac:dyDescent="0.2">
      <c r="A31">
        <v>2020</v>
      </c>
      <c r="B31" s="15">
        <f t="shared" ref="B31:W31" ca="1" si="53">B14/$B14*100</f>
        <v>100</v>
      </c>
      <c r="C31" s="15">
        <f t="shared" ca="1" si="53"/>
        <v>4.5475473270767885</v>
      </c>
      <c r="D31" s="15">
        <f t="shared" ca="1" si="53"/>
        <v>3.0590207658159474</v>
      </c>
      <c r="E31" s="15">
        <f t="shared" ca="1" si="53"/>
        <v>1.3370632013831407</v>
      </c>
      <c r="F31" s="15">
        <f t="shared" ca="1" si="53"/>
        <v>0.1514633598777001</v>
      </c>
      <c r="G31" s="15">
        <f t="shared" ca="1" si="53"/>
        <v>27.397520705805789</v>
      </c>
      <c r="H31" s="15">
        <f t="shared" ca="1" si="53"/>
        <v>9.8001083790131087</v>
      </c>
      <c r="I31" s="15">
        <f t="shared" ca="1" si="53"/>
        <v>9.1197399204190361</v>
      </c>
      <c r="J31" s="15">
        <f t="shared" ca="1" si="53"/>
        <v>3.1215790314995937</v>
      </c>
      <c r="K31" s="15">
        <f t="shared" ca="1" si="53"/>
        <v>5.3560933748740522</v>
      </c>
      <c r="L31" s="15">
        <f t="shared" ca="1" si="53"/>
        <v>68.054931967117412</v>
      </c>
      <c r="M31" s="15">
        <f t="shared" ca="1" si="53"/>
        <v>15.233361945230003</v>
      </c>
      <c r="N31" s="15">
        <f t="shared" ca="1" si="53"/>
        <v>6.3647756086686629</v>
      </c>
      <c r="O31" s="15">
        <f t="shared" ca="1" si="53"/>
        <v>1.92965869112167</v>
      </c>
      <c r="P31" s="15">
        <f t="shared" ca="1" si="53"/>
        <v>1.9770154373227655</v>
      </c>
      <c r="Q31" s="15">
        <f t="shared" ca="1" si="53"/>
        <v>4.3035592959403628</v>
      </c>
      <c r="R31" s="15">
        <f t="shared" ca="1" si="53"/>
        <v>9.5640141506606806</v>
      </c>
      <c r="S31" s="15">
        <f t="shared" ca="1" si="53"/>
        <v>6.7211743674919475</v>
      </c>
      <c r="T31" s="15">
        <f t="shared" ca="1" si="53"/>
        <v>16.623535972825586</v>
      </c>
      <c r="U31" s="15">
        <f t="shared" ca="1" si="53"/>
        <v>3.1556267899126333</v>
      </c>
      <c r="V31" s="15">
        <f t="shared" ca="1" si="53"/>
        <v>1.3031676804475629</v>
      </c>
      <c r="W31" s="15">
        <f t="shared" ca="1" si="53"/>
        <v>0.87904202749553195</v>
      </c>
    </row>
    <row r="32" spans="1:23" x14ac:dyDescent="0.2">
      <c r="A32">
        <v>2021</v>
      </c>
      <c r="B32" s="15">
        <f t="shared" ref="B32:W32" ca="1" si="54">B15/$B15*100</f>
        <v>100</v>
      </c>
      <c r="C32" s="15">
        <f t="shared" ca="1" si="54"/>
        <v>4.5069666197854863</v>
      </c>
      <c r="D32" s="15">
        <f t="shared" ca="1" si="54"/>
        <v>3.2152230085541715</v>
      </c>
      <c r="E32" s="15">
        <f t="shared" ca="1" si="54"/>
        <v>1.1225952911151063</v>
      </c>
      <c r="F32" s="15">
        <f t="shared" ca="1" si="54"/>
        <v>0.16914832011620856</v>
      </c>
      <c r="G32" s="15">
        <f t="shared" ca="1" si="54"/>
        <v>38.319908535334932</v>
      </c>
      <c r="H32" s="15">
        <f t="shared" ca="1" si="54"/>
        <v>18.370214437797298</v>
      </c>
      <c r="I32" s="15">
        <f t="shared" ca="1" si="54"/>
        <v>13.98594618629318</v>
      </c>
      <c r="J32" s="15">
        <f t="shared" ca="1" si="54"/>
        <v>2.4024028456813831</v>
      </c>
      <c r="K32" s="15">
        <f t="shared" ca="1" si="54"/>
        <v>3.5613450655630761</v>
      </c>
      <c r="L32" s="15">
        <f t="shared" ca="1" si="54"/>
        <v>57.173124844879588</v>
      </c>
      <c r="M32" s="15">
        <f t="shared" ca="1" si="54"/>
        <v>13.462135317726007</v>
      </c>
      <c r="N32" s="15">
        <f t="shared" ca="1" si="54"/>
        <v>5.1052608938215913</v>
      </c>
      <c r="O32" s="15">
        <f t="shared" ca="1" si="54"/>
        <v>1.9331553611758601</v>
      </c>
      <c r="P32" s="15">
        <f t="shared" ca="1" si="54"/>
        <v>1.6421557396536033</v>
      </c>
      <c r="Q32" s="15">
        <f t="shared" ca="1" si="54"/>
        <v>3.0966596417338801</v>
      </c>
      <c r="R32" s="15">
        <f t="shared" ca="1" si="54"/>
        <v>7.9236630201890836</v>
      </c>
      <c r="S32" s="15">
        <f t="shared" ca="1" si="54"/>
        <v>6.2284690677439283</v>
      </c>
      <c r="T32" s="15">
        <f t="shared" ca="1" si="54"/>
        <v>13.14695126324041</v>
      </c>
      <c r="U32" s="15">
        <f t="shared" ca="1" si="54"/>
        <v>2.7998457347728278</v>
      </c>
      <c r="V32" s="15">
        <f t="shared" ca="1" si="54"/>
        <v>1.1551353212529971</v>
      </c>
      <c r="W32" s="15">
        <f t="shared" ca="1" si="54"/>
        <v>0.67969348356940384</v>
      </c>
    </row>
  </sheetData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55"/>
  <sheetViews>
    <sheetView zoomScale="90" workbookViewId="0">
      <pane ySplit="2" topLeftCell="A23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47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2334.0827666632399</v>
      </c>
    </row>
    <row r="8" spans="1:6" ht="15" customHeight="1" x14ac:dyDescent="0.2">
      <c r="A8" s="3">
        <v>2011</v>
      </c>
      <c r="B8" s="4">
        <v>2334.0827666632399</v>
      </c>
      <c r="C8" s="5">
        <v>1.0425047738787123</v>
      </c>
      <c r="D8" s="4">
        <v>2433.29242687446</v>
      </c>
      <c r="E8" s="5">
        <v>1.0570046847414063</v>
      </c>
      <c r="F8" s="4">
        <v>2572.0014945520902</v>
      </c>
    </row>
    <row r="9" spans="1:6" ht="15" customHeight="1" x14ac:dyDescent="0.2">
      <c r="A9" s="3">
        <v>2012</v>
      </c>
      <c r="B9" s="4">
        <v>2572.0014945520902</v>
      </c>
      <c r="C9" s="5">
        <v>1.0426473776769216</v>
      </c>
      <c r="D9" s="4">
        <v>2681.6906136758598</v>
      </c>
      <c r="E9" s="5">
        <v>1.2093943149297808</v>
      </c>
      <c r="F9" s="4">
        <v>3243.22138258014</v>
      </c>
    </row>
    <row r="10" spans="1:6" ht="15" customHeight="1" x14ac:dyDescent="0.2">
      <c r="A10" s="3">
        <v>2013</v>
      </c>
      <c r="B10" s="4">
        <v>3243.22138258014</v>
      </c>
      <c r="C10" s="5">
        <v>1.0010398449089242</v>
      </c>
      <c r="D10" s="4">
        <v>3246.59382982333</v>
      </c>
      <c r="E10" s="5">
        <v>1.0436442060905537</v>
      </c>
      <c r="F10" s="4">
        <v>3388.2888400244597</v>
      </c>
    </row>
    <row r="11" spans="1:6" ht="15" customHeight="1" x14ac:dyDescent="0.2">
      <c r="A11" s="3">
        <v>2014</v>
      </c>
      <c r="B11" s="4">
        <v>3388.2888400244597</v>
      </c>
      <c r="C11" s="5">
        <v>1.1019200356914427</v>
      </c>
      <c r="D11" s="4">
        <v>3733.6233595326698</v>
      </c>
      <c r="E11" s="5">
        <v>1.3860853016211199</v>
      </c>
      <c r="F11" s="4">
        <v>5175.1204604374998</v>
      </c>
    </row>
    <row r="12" spans="1:6" ht="15" customHeight="1" x14ac:dyDescent="0.2">
      <c r="A12" s="3">
        <v>2015</v>
      </c>
      <c r="B12" s="4">
        <v>5175.1204604374998</v>
      </c>
      <c r="C12" s="5">
        <v>1.0237390668008381</v>
      </c>
      <c r="D12" s="4">
        <v>5297.9729907502096</v>
      </c>
      <c r="E12" s="5">
        <v>0.94716180238207859</v>
      </c>
      <c r="F12" s="4">
        <v>5018.0376468905397</v>
      </c>
    </row>
    <row r="13" spans="1:6" ht="15" customHeight="1" x14ac:dyDescent="0.2">
      <c r="A13" s="3">
        <v>2016</v>
      </c>
      <c r="B13" s="4">
        <v>5018.0376468905397</v>
      </c>
      <c r="C13" s="5">
        <v>1.0327987988216802</v>
      </c>
      <c r="D13" s="4">
        <v>5182.6232541505206</v>
      </c>
      <c r="E13" s="5">
        <v>1.065970714157495</v>
      </c>
      <c r="F13" s="4">
        <v>5524.5246114360707</v>
      </c>
    </row>
    <row r="14" spans="1:6" ht="15" customHeight="1" x14ac:dyDescent="0.2">
      <c r="A14" s="3">
        <v>2017</v>
      </c>
      <c r="B14" s="4">
        <v>5524.5246114360707</v>
      </c>
      <c r="C14" s="5">
        <v>0.9972954616977755</v>
      </c>
      <c r="D14" s="4">
        <v>5509.58332302286</v>
      </c>
      <c r="E14" s="5">
        <v>1.0981515463634774</v>
      </c>
      <c r="F14" s="4">
        <v>6050.35744599598</v>
      </c>
    </row>
    <row r="15" spans="1:6" ht="15" customHeight="1" x14ac:dyDescent="0.2">
      <c r="A15" s="3">
        <v>2018</v>
      </c>
      <c r="B15" s="4">
        <v>6050.35744599598</v>
      </c>
      <c r="C15" s="5">
        <v>1.0355929796105194</v>
      </c>
      <c r="D15" s="4">
        <v>6265.7076952076704</v>
      </c>
      <c r="E15" s="5">
        <v>1.0590139044199882</v>
      </c>
      <c r="F15" s="4">
        <v>6635.4715702562398</v>
      </c>
    </row>
    <row r="16" spans="1:6" ht="15" customHeight="1" x14ac:dyDescent="0.2">
      <c r="A16" s="3">
        <v>2019</v>
      </c>
      <c r="B16" s="4">
        <v>6635.4715702562398</v>
      </c>
      <c r="C16" s="5">
        <v>1.0052978737484852</v>
      </c>
      <c r="D16" s="4">
        <v>6670.6254608971203</v>
      </c>
      <c r="E16" s="5">
        <v>1.0239119916895481</v>
      </c>
      <c r="F16" s="4">
        <v>6830.1334014821796</v>
      </c>
    </row>
    <row r="17" spans="1:6" ht="15" customHeight="1" x14ac:dyDescent="0.2">
      <c r="A17" s="3">
        <v>2020</v>
      </c>
      <c r="B17" s="4">
        <v>6830.1334014821796</v>
      </c>
      <c r="C17" s="5">
        <v>0.93463546169716571</v>
      </c>
      <c r="D17" s="4">
        <v>6383.6848851475297</v>
      </c>
      <c r="E17" s="5">
        <v>1.0140894245011112</v>
      </c>
      <c r="F17" s="4">
        <v>6473.6273313757001</v>
      </c>
    </row>
    <row r="18" spans="1:6" ht="15" customHeight="1" x14ac:dyDescent="0.2">
      <c r="A18" s="3">
        <v>2021</v>
      </c>
      <c r="B18" s="4">
        <v>6473.6273313757001</v>
      </c>
      <c r="C18" s="5">
        <v>1.0960737171270656</v>
      </c>
      <c r="D18" s="4">
        <v>7095.57277239633</v>
      </c>
      <c r="E18" s="5">
        <v>1.0799498250648925</v>
      </c>
      <c r="F18" s="4">
        <v>7662.8625742846298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47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988.50504552100006</v>
      </c>
    </row>
    <row r="26" spans="1:6" ht="15" customHeight="1" x14ac:dyDescent="0.2">
      <c r="A26" s="3">
        <v>2011</v>
      </c>
      <c r="B26" s="4">
        <v>988.50504552100006</v>
      </c>
      <c r="C26" s="5">
        <v>1.0377734869461086</v>
      </c>
      <c r="D26" s="4">
        <v>1025.84432795415</v>
      </c>
      <c r="E26" s="5">
        <v>1.0176697182506331</v>
      </c>
      <c r="F26" s="4">
        <v>1043.9707081981101</v>
      </c>
    </row>
    <row r="27" spans="1:6" ht="15" customHeight="1" x14ac:dyDescent="0.2">
      <c r="A27" s="3">
        <v>2012</v>
      </c>
      <c r="B27" s="4">
        <v>1043.9707081981101</v>
      </c>
      <c r="C27" s="5">
        <v>1.0512324945381613</v>
      </c>
      <c r="D27" s="4">
        <v>1097.45593180387</v>
      </c>
      <c r="E27" s="5">
        <v>1.1015469946516416</v>
      </c>
      <c r="F27" s="4">
        <v>1208.8992834411699</v>
      </c>
    </row>
    <row r="28" spans="1:6" ht="15" customHeight="1" x14ac:dyDescent="0.2">
      <c r="A28" s="3">
        <v>2013</v>
      </c>
      <c r="B28" s="4">
        <v>1208.8992834411699</v>
      </c>
      <c r="C28" s="5">
        <v>1.0078257476956891</v>
      </c>
      <c r="D28" s="4">
        <v>1218.35982422288</v>
      </c>
      <c r="E28" s="5">
        <v>1.0568743680381436</v>
      </c>
      <c r="F28" s="4">
        <v>1287.6532692686201</v>
      </c>
    </row>
    <row r="29" spans="1:6" ht="15" customHeight="1" x14ac:dyDescent="0.2">
      <c r="A29" s="3">
        <v>2014</v>
      </c>
      <c r="B29" s="4">
        <v>1287.6532692686201</v>
      </c>
      <c r="C29" s="5">
        <v>1.1403365535166927</v>
      </c>
      <c r="D29" s="4">
        <v>1468.3580912022801</v>
      </c>
      <c r="E29" s="5">
        <v>1.2385648713049473</v>
      </c>
      <c r="F29" s="4">
        <v>1818.6567502595301</v>
      </c>
    </row>
    <row r="30" spans="1:6" ht="15" customHeight="1" x14ac:dyDescent="0.2">
      <c r="A30" s="3">
        <v>2015</v>
      </c>
      <c r="B30" s="4">
        <v>1818.6567502595301</v>
      </c>
      <c r="C30" s="5">
        <v>1.0382597825657263</v>
      </c>
      <c r="D30" s="4">
        <v>1888.2381620861499</v>
      </c>
      <c r="E30" s="5">
        <v>1.0424503531480014</v>
      </c>
      <c r="F30" s="4">
        <v>1968.39453889424</v>
      </c>
    </row>
    <row r="31" spans="1:6" ht="15" customHeight="1" x14ac:dyDescent="0.2">
      <c r="A31" s="3">
        <v>2016</v>
      </c>
      <c r="B31" s="4">
        <v>1968.39453889424</v>
      </c>
      <c r="C31" s="5">
        <v>1.0442247926461035</v>
      </c>
      <c r="D31" s="4">
        <v>2055.4463792225602</v>
      </c>
      <c r="E31" s="5">
        <v>1.1230526663367284</v>
      </c>
      <c r="F31" s="4">
        <v>2308.3745366980702</v>
      </c>
    </row>
    <row r="32" spans="1:6" ht="15" customHeight="1" x14ac:dyDescent="0.2">
      <c r="A32" s="3">
        <v>2017</v>
      </c>
      <c r="B32" s="4">
        <v>2308.3745366980702</v>
      </c>
      <c r="C32" s="5">
        <v>1.0117781210358092</v>
      </c>
      <c r="D32" s="4">
        <v>2335.5628513872798</v>
      </c>
      <c r="E32" s="5">
        <v>1.0824274632108744</v>
      </c>
      <c r="F32" s="4">
        <v>2528.07737239669</v>
      </c>
    </row>
    <row r="33" spans="1:6" ht="15" customHeight="1" x14ac:dyDescent="0.2">
      <c r="A33" s="3">
        <v>2018</v>
      </c>
      <c r="B33" s="4">
        <v>2528.07737239669</v>
      </c>
      <c r="C33" s="5">
        <v>1.0487326844855593</v>
      </c>
      <c r="D33" s="4">
        <v>2651.2773693407798</v>
      </c>
      <c r="E33" s="5">
        <v>1.0427047427694454</v>
      </c>
      <c r="F33" s="4">
        <v>2764.4994874089298</v>
      </c>
    </row>
    <row r="34" spans="1:6" ht="15" customHeight="1" x14ac:dyDescent="0.2">
      <c r="A34" s="3">
        <v>2019</v>
      </c>
      <c r="B34" s="4">
        <v>2764.4994874089298</v>
      </c>
      <c r="C34" s="5">
        <v>1.0162031663390301</v>
      </c>
      <c r="D34" s="4">
        <v>2809.2931324475799</v>
      </c>
      <c r="E34" s="5">
        <v>1.0483964205374596</v>
      </c>
      <c r="F34" s="4">
        <v>2945.2528642985098</v>
      </c>
    </row>
    <row r="35" spans="1:6" ht="15" customHeight="1" x14ac:dyDescent="0.2">
      <c r="A35" s="3">
        <v>2020</v>
      </c>
      <c r="B35" s="4">
        <v>2945.2528642985098</v>
      </c>
      <c r="C35" s="5">
        <v>0.89766995542167705</v>
      </c>
      <c r="D35" s="4">
        <v>2643.8650074004104</v>
      </c>
      <c r="E35" s="5">
        <v>1.0776154232200827</v>
      </c>
      <c r="F35" s="4">
        <v>2849.06970888656</v>
      </c>
    </row>
    <row r="36" spans="1:6" ht="15" customHeight="1" x14ac:dyDescent="0.2">
      <c r="A36" s="3">
        <v>2021</v>
      </c>
      <c r="B36" s="4">
        <v>2849.06970888656</v>
      </c>
      <c r="C36" s="5">
        <v>1.0862328352194461</v>
      </c>
      <c r="D36" s="4">
        <v>3094.7530676216898</v>
      </c>
      <c r="E36" s="5">
        <v>1.067957986860236</v>
      </c>
      <c r="F36" s="4">
        <v>3305.0662559267998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47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1345.5777211422401</v>
      </c>
    </row>
    <row r="44" spans="1:6" ht="15" customHeight="1" x14ac:dyDescent="0.2">
      <c r="A44" s="3">
        <v>2011</v>
      </c>
      <c r="B44" s="4">
        <v>1345.5777211422401</v>
      </c>
      <c r="C44" s="5">
        <v>1.045980530745968</v>
      </c>
      <c r="D44" s="4">
        <v>1407.4480989203103</v>
      </c>
      <c r="E44" s="5">
        <v>1.085674695589963</v>
      </c>
      <c r="F44" s="4">
        <v>1528.0307863539801</v>
      </c>
    </row>
    <row r="45" spans="1:6" ht="15" customHeight="1" x14ac:dyDescent="0.2">
      <c r="A45" s="3">
        <v>2012</v>
      </c>
      <c r="B45" s="4">
        <v>1528.0307863539801</v>
      </c>
      <c r="C45" s="5">
        <v>1.0367819130477844</v>
      </c>
      <c r="D45" s="4">
        <v>1584.23468187199</v>
      </c>
      <c r="E45" s="5">
        <v>1.2841040045500962</v>
      </c>
      <c r="F45" s="4">
        <v>2034.3220991389701</v>
      </c>
    </row>
    <row r="46" spans="1:6" ht="15" customHeight="1" x14ac:dyDescent="0.2">
      <c r="A46" s="3">
        <v>2013</v>
      </c>
      <c r="B46" s="4">
        <v>2034.3220991389701</v>
      </c>
      <c r="C46" s="5">
        <v>0.99700731091644879</v>
      </c>
      <c r="D46" s="4">
        <v>2028.23400560045</v>
      </c>
      <c r="E46" s="5">
        <v>1.0356968500456414</v>
      </c>
      <c r="F46" s="4">
        <v>2100.63557075584</v>
      </c>
    </row>
    <row r="47" spans="1:6" ht="15" customHeight="1" x14ac:dyDescent="0.2">
      <c r="A47" s="3">
        <v>2014</v>
      </c>
      <c r="B47" s="4">
        <v>2100.63557075584</v>
      </c>
      <c r="C47" s="5">
        <v>1.0783713747717383</v>
      </c>
      <c r="D47" s="4">
        <v>2265.26526833039</v>
      </c>
      <c r="E47" s="5">
        <v>1.4817089005438404</v>
      </c>
      <c r="F47" s="4">
        <v>3356.4637101779699</v>
      </c>
    </row>
    <row r="48" spans="1:6" ht="15" customHeight="1" x14ac:dyDescent="0.2">
      <c r="A48" s="3">
        <v>2015</v>
      </c>
      <c r="B48" s="4">
        <v>3356.4637101779699</v>
      </c>
      <c r="C48" s="5">
        <v>1.0158712034706507</v>
      </c>
      <c r="D48" s="4">
        <v>3409.7348286640595</v>
      </c>
      <c r="E48" s="5">
        <v>0.89439304263761643</v>
      </c>
      <c r="F48" s="4">
        <v>3049.6431079963004</v>
      </c>
    </row>
    <row r="49" spans="1:6" ht="15" customHeight="1" x14ac:dyDescent="0.2">
      <c r="A49" s="3">
        <v>2016</v>
      </c>
      <c r="B49" s="4">
        <v>3049.6431079963004</v>
      </c>
      <c r="C49" s="5">
        <v>1.0254238821350483</v>
      </c>
      <c r="D49" s="4">
        <v>3127.1768749279604</v>
      </c>
      <c r="E49" s="5">
        <v>1.0284516045521377</v>
      </c>
      <c r="F49" s="4">
        <v>3216.1500747380005</v>
      </c>
    </row>
    <row r="50" spans="1:6" ht="15" customHeight="1" x14ac:dyDescent="0.2">
      <c r="A50" s="3">
        <v>2017</v>
      </c>
      <c r="B50" s="4">
        <v>3216.1500747380005</v>
      </c>
      <c r="C50" s="5">
        <v>0.98690061031873555</v>
      </c>
      <c r="D50" s="4">
        <v>3174.0204716355797</v>
      </c>
      <c r="E50" s="5">
        <v>1.1097219142333545</v>
      </c>
      <c r="F50" s="4">
        <v>3522.2800735992905</v>
      </c>
    </row>
    <row r="51" spans="1:6" ht="15" customHeight="1" x14ac:dyDescent="0.2">
      <c r="A51" s="3">
        <v>2018</v>
      </c>
      <c r="B51" s="4">
        <v>3522.2800735992905</v>
      </c>
      <c r="C51" s="5">
        <v>1.0261621024853469</v>
      </c>
      <c r="D51" s="4">
        <v>3614.4303258668906</v>
      </c>
      <c r="E51" s="5">
        <v>1.0709770928891513</v>
      </c>
      <c r="F51" s="4">
        <v>3870.97208284731</v>
      </c>
    </row>
    <row r="52" spans="1:6" ht="15" customHeight="1" x14ac:dyDescent="0.2">
      <c r="A52" s="3">
        <v>2019</v>
      </c>
      <c r="B52" s="4">
        <v>3870.97208284731</v>
      </c>
      <c r="C52" s="5">
        <v>0.99750973290650058</v>
      </c>
      <c r="D52" s="4">
        <v>3861.3323284495405</v>
      </c>
      <c r="E52" s="5">
        <v>1.0060984672468181</v>
      </c>
      <c r="F52" s="4">
        <v>3884.8805371836697</v>
      </c>
    </row>
    <row r="53" spans="1:6" ht="15" customHeight="1" x14ac:dyDescent="0.2">
      <c r="A53" s="3">
        <v>2020</v>
      </c>
      <c r="B53" s="4">
        <v>3884.8805371836697</v>
      </c>
      <c r="C53" s="5">
        <v>0.96266020073252723</v>
      </c>
      <c r="D53" s="4">
        <v>3739.8198777471193</v>
      </c>
      <c r="E53" s="5">
        <v>0.96917973083574982</v>
      </c>
      <c r="F53" s="4">
        <v>3624.5576224891402</v>
      </c>
    </row>
    <row r="54" spans="1:6" ht="15" customHeight="1" x14ac:dyDescent="0.2">
      <c r="A54" s="3">
        <v>2021</v>
      </c>
      <c r="B54" s="4">
        <v>3624.5576224891402</v>
      </c>
      <c r="C54" s="5">
        <v>1.1038091048548717</v>
      </c>
      <c r="D54" s="4">
        <v>4000.8197047746403</v>
      </c>
      <c r="E54" s="5">
        <v>1.0892258686781533</v>
      </c>
      <c r="F54" s="4">
        <v>4357.7963183578304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55"/>
  <sheetViews>
    <sheetView zoomScale="90" workbookViewId="0">
      <pane ySplit="2" topLeftCell="A23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48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2220.1155528888403</v>
      </c>
    </row>
    <row r="8" spans="1:6" ht="15" customHeight="1" x14ac:dyDescent="0.2">
      <c r="A8" s="3">
        <v>2011</v>
      </c>
      <c r="B8" s="4">
        <v>2220.1155528888403</v>
      </c>
      <c r="C8" s="5">
        <v>0.9897991416722064</v>
      </c>
      <c r="D8" s="4">
        <v>2197.4684686624901</v>
      </c>
      <c r="E8" s="5">
        <v>1.0852396781766107</v>
      </c>
      <c r="F8" s="4">
        <v>2384.7799737345299</v>
      </c>
    </row>
    <row r="9" spans="1:6" ht="15" customHeight="1" x14ac:dyDescent="0.2">
      <c r="A9" s="3">
        <v>2012</v>
      </c>
      <c r="B9" s="4">
        <v>2384.7799737345299</v>
      </c>
      <c r="C9" s="5">
        <v>1.0506899641963559</v>
      </c>
      <c r="D9" s="4">
        <v>2505.6643852193197</v>
      </c>
      <c r="E9" s="5">
        <v>1.1105067261304724</v>
      </c>
      <c r="F9" s="4">
        <v>2782.5571532116301</v>
      </c>
    </row>
    <row r="10" spans="1:6" ht="15" customHeight="1" x14ac:dyDescent="0.2">
      <c r="A10" s="3">
        <v>2013</v>
      </c>
      <c r="B10" s="4">
        <v>2782.5571532116301</v>
      </c>
      <c r="C10" s="5">
        <v>0.94271377820057078</v>
      </c>
      <c r="D10" s="4">
        <v>2623.1549669631599</v>
      </c>
      <c r="E10" s="5">
        <v>1.1404328261869874</v>
      </c>
      <c r="F10" s="4">
        <v>2991.5320325002299</v>
      </c>
    </row>
    <row r="11" spans="1:6" ht="15" customHeight="1" x14ac:dyDescent="0.2">
      <c r="A11" s="3">
        <v>2014</v>
      </c>
      <c r="B11" s="4">
        <v>2991.5320325002299</v>
      </c>
      <c r="C11" s="5">
        <v>0.98507836875493116</v>
      </c>
      <c r="D11" s="4">
        <v>2946.89349465345</v>
      </c>
      <c r="E11" s="5">
        <v>0.94035653218445558</v>
      </c>
      <c r="F11" s="4">
        <v>2771.1305473492498</v>
      </c>
    </row>
    <row r="12" spans="1:6" ht="15" customHeight="1" x14ac:dyDescent="0.2">
      <c r="A12" s="3">
        <v>2015</v>
      </c>
      <c r="B12" s="4">
        <v>2771.1305473492498</v>
      </c>
      <c r="C12" s="5">
        <v>0.91408095069716599</v>
      </c>
      <c r="D12" s="4">
        <v>2533.0376452269602</v>
      </c>
      <c r="E12" s="5">
        <v>1.0203144800811752</v>
      </c>
      <c r="F12" s="4">
        <v>2584.4949880157901</v>
      </c>
    </row>
    <row r="13" spans="1:6" ht="15" customHeight="1" x14ac:dyDescent="0.2">
      <c r="A13" s="3">
        <v>2016</v>
      </c>
      <c r="B13" s="4">
        <v>2584.4949880157901</v>
      </c>
      <c r="C13" s="5">
        <v>0.89243289322478603</v>
      </c>
      <c r="D13" s="4">
        <v>2306.48833967989</v>
      </c>
      <c r="E13" s="5">
        <v>1.0451926709289139</v>
      </c>
      <c r="F13" s="4">
        <v>2410.7247082164204</v>
      </c>
    </row>
    <row r="14" spans="1:6" ht="15" customHeight="1" x14ac:dyDescent="0.2">
      <c r="A14" s="3">
        <v>2017</v>
      </c>
      <c r="B14" s="4">
        <v>2410.7247082164204</v>
      </c>
      <c r="C14" s="5">
        <v>1.0185980530134653</v>
      </c>
      <c r="D14" s="4">
        <v>2455.5594941406998</v>
      </c>
      <c r="E14" s="5">
        <v>1.0610624768825814</v>
      </c>
      <c r="F14" s="4">
        <v>2605.5020389854699</v>
      </c>
    </row>
    <row r="15" spans="1:6" ht="15" customHeight="1" x14ac:dyDescent="0.2">
      <c r="A15" s="3">
        <v>2018</v>
      </c>
      <c r="B15" s="4">
        <v>2605.5020389854699</v>
      </c>
      <c r="C15" s="5">
        <v>1.0376393199680689</v>
      </c>
      <c r="D15" s="4">
        <v>2703.5713639083001</v>
      </c>
      <c r="E15" s="5">
        <v>1.0202420332183642</v>
      </c>
      <c r="F15" s="4">
        <v>2758.2971452647498</v>
      </c>
    </row>
    <row r="16" spans="1:6" ht="15" customHeight="1" x14ac:dyDescent="0.2">
      <c r="A16" s="3">
        <v>2019</v>
      </c>
      <c r="B16" s="4">
        <v>2758.2971452647498</v>
      </c>
      <c r="C16" s="5">
        <v>1.0194800213907238</v>
      </c>
      <c r="D16" s="4">
        <v>2812.0288326564801</v>
      </c>
      <c r="E16" s="5">
        <v>1.0745568727871049</v>
      </c>
      <c r="F16" s="4">
        <v>3021.6849086065204</v>
      </c>
    </row>
    <row r="17" spans="1:6" ht="15" customHeight="1" x14ac:dyDescent="0.2">
      <c r="A17" s="3">
        <v>2020</v>
      </c>
      <c r="B17" s="4">
        <v>3021.6849086065204</v>
      </c>
      <c r="C17" s="5">
        <v>0.8910594407162139</v>
      </c>
      <c r="D17" s="4">
        <v>2692.5008646835499</v>
      </c>
      <c r="E17" s="5">
        <v>1.0181534435657404</v>
      </c>
      <c r="F17" s="4">
        <v>2741.37902718129</v>
      </c>
    </row>
    <row r="18" spans="1:6" ht="15" customHeight="1" x14ac:dyDescent="0.2">
      <c r="A18" s="3">
        <v>2021</v>
      </c>
      <c r="B18" s="4">
        <v>2741.37902718129</v>
      </c>
      <c r="C18" s="5">
        <v>1.0967347935419594</v>
      </c>
      <c r="D18" s="4">
        <v>3006.5657613959297</v>
      </c>
      <c r="E18" s="5">
        <v>1.1340816788373729</v>
      </c>
      <c r="F18" s="4">
        <v>3409.69114621886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48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1126.3432691441901</v>
      </c>
    </row>
    <row r="26" spans="1:6" ht="15" customHeight="1" x14ac:dyDescent="0.2">
      <c r="A26" s="3">
        <v>2011</v>
      </c>
      <c r="B26" s="4">
        <v>1126.3432691441901</v>
      </c>
      <c r="C26" s="5">
        <v>0.97020345948226749</v>
      </c>
      <c r="D26" s="4">
        <v>1092.7821362882601</v>
      </c>
      <c r="E26" s="5">
        <v>1.1008494301368403</v>
      </c>
      <c r="F26" s="4">
        <v>1202.98859199665</v>
      </c>
    </row>
    <row r="27" spans="1:6" ht="15" customHeight="1" x14ac:dyDescent="0.2">
      <c r="A27" s="3">
        <v>2012</v>
      </c>
      <c r="B27" s="4">
        <v>1202.98859199665</v>
      </c>
      <c r="C27" s="5">
        <v>1.0531233291920012</v>
      </c>
      <c r="D27" s="4">
        <v>1266.8953509835101</v>
      </c>
      <c r="E27" s="5">
        <v>1.0860328305302691</v>
      </c>
      <c r="F27" s="4">
        <v>1375.88994401426</v>
      </c>
    </row>
    <row r="28" spans="1:6" ht="15" customHeight="1" x14ac:dyDescent="0.2">
      <c r="A28" s="3">
        <v>2013</v>
      </c>
      <c r="B28" s="4">
        <v>1375.88994401426</v>
      </c>
      <c r="C28" s="5">
        <v>0.92932312819034446</v>
      </c>
      <c r="D28" s="4">
        <v>1278.6463468169702</v>
      </c>
      <c r="E28" s="5">
        <v>1.0604232098501347</v>
      </c>
      <c r="F28" s="4">
        <v>1355.9062633547999</v>
      </c>
    </row>
    <row r="29" spans="1:6" ht="15" customHeight="1" x14ac:dyDescent="0.2">
      <c r="A29" s="3">
        <v>2014</v>
      </c>
      <c r="B29" s="4">
        <v>1355.9062633547999</v>
      </c>
      <c r="C29" s="5">
        <v>0.93680566748155913</v>
      </c>
      <c r="D29" s="4">
        <v>1270.2206720845202</v>
      </c>
      <c r="E29" s="5">
        <v>1.0264515559699885</v>
      </c>
      <c r="F29" s="4">
        <v>1303.8199852864</v>
      </c>
    </row>
    <row r="30" spans="1:6" ht="15" customHeight="1" x14ac:dyDescent="0.2">
      <c r="A30" s="3">
        <v>2015</v>
      </c>
      <c r="B30" s="4">
        <v>1303.8199852864</v>
      </c>
      <c r="C30" s="5">
        <v>0.89625143359819981</v>
      </c>
      <c r="D30" s="4">
        <v>1168.55053096692</v>
      </c>
      <c r="E30" s="5">
        <v>1.0323536198877141</v>
      </c>
      <c r="F30" s="4">
        <v>1206.3573706654101</v>
      </c>
    </row>
    <row r="31" spans="1:6" ht="15" customHeight="1" x14ac:dyDescent="0.2">
      <c r="A31" s="3">
        <v>2016</v>
      </c>
      <c r="B31" s="4">
        <v>1206.3573706654101</v>
      </c>
      <c r="C31" s="5">
        <v>0.87791395300398201</v>
      </c>
      <c r="D31" s="4">
        <v>1059.07796801636</v>
      </c>
      <c r="E31" s="5">
        <v>0.98795640629044512</v>
      </c>
      <c r="F31" s="4">
        <v>1046.32286326283</v>
      </c>
    </row>
    <row r="32" spans="1:6" ht="15" customHeight="1" x14ac:dyDescent="0.2">
      <c r="A32" s="3">
        <v>2017</v>
      </c>
      <c r="B32" s="4">
        <v>1046.32286326283</v>
      </c>
      <c r="C32" s="5">
        <v>1.0149254503836616</v>
      </c>
      <c r="D32" s="4">
        <v>1061.93970324375</v>
      </c>
      <c r="E32" s="5">
        <v>1.0463111851605964</v>
      </c>
      <c r="F32" s="4">
        <v>1111.11938947006</v>
      </c>
    </row>
    <row r="33" spans="1:6" ht="15" customHeight="1" x14ac:dyDescent="0.2">
      <c r="A33" s="3">
        <v>2018</v>
      </c>
      <c r="B33" s="4">
        <v>1111.11938947006</v>
      </c>
      <c r="C33" s="5">
        <v>1.0509357804345605</v>
      </c>
      <c r="D33" s="4">
        <v>1167.7151227286899</v>
      </c>
      <c r="E33" s="5">
        <v>1.0578979474935244</v>
      </c>
      <c r="F33" s="4">
        <v>1235.3234315918301</v>
      </c>
    </row>
    <row r="34" spans="1:6" ht="15" customHeight="1" x14ac:dyDescent="0.2">
      <c r="A34" s="3">
        <v>2019</v>
      </c>
      <c r="B34" s="4">
        <v>1235.3234315918301</v>
      </c>
      <c r="C34" s="5">
        <v>1.0146477635128099</v>
      </c>
      <c r="D34" s="4">
        <v>1253.41815707962</v>
      </c>
      <c r="E34" s="5">
        <v>1.0372229291681678</v>
      </c>
      <c r="F34" s="4">
        <v>1300.0740523586901</v>
      </c>
    </row>
    <row r="35" spans="1:6" ht="15" customHeight="1" x14ac:dyDescent="0.2">
      <c r="A35" s="3">
        <v>2020</v>
      </c>
      <c r="B35" s="4">
        <v>1300.0740523586901</v>
      </c>
      <c r="C35" s="5">
        <v>0.8865783210279804</v>
      </c>
      <c r="D35" s="4">
        <v>1152.6174705522101</v>
      </c>
      <c r="E35" s="5">
        <v>1.079767332827162</v>
      </c>
      <c r="F35" s="4">
        <v>1244.55869194815</v>
      </c>
    </row>
    <row r="36" spans="1:6" ht="15" customHeight="1" x14ac:dyDescent="0.2">
      <c r="A36" s="3">
        <v>2021</v>
      </c>
      <c r="B36" s="4">
        <v>1244.55869194815</v>
      </c>
      <c r="C36" s="5">
        <v>1.0981136902072091</v>
      </c>
      <c r="D36" s="4">
        <v>1366.6669378946399</v>
      </c>
      <c r="E36" s="5">
        <v>1.1793586698736742</v>
      </c>
      <c r="F36" s="4">
        <v>1611.79050203575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48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1093.7722837446502</v>
      </c>
    </row>
    <row r="44" spans="1:6" ht="15" customHeight="1" x14ac:dyDescent="0.2">
      <c r="A44" s="3">
        <v>2011</v>
      </c>
      <c r="B44" s="4">
        <v>1093.7722837446502</v>
      </c>
      <c r="C44" s="5">
        <v>1.0099783554509303</v>
      </c>
      <c r="D44" s="4">
        <v>1104.68633237423</v>
      </c>
      <c r="E44" s="5">
        <v>1.0697981382624091</v>
      </c>
      <c r="F44" s="4">
        <v>1181.7913817378801</v>
      </c>
    </row>
    <row r="45" spans="1:6" ht="15" customHeight="1" x14ac:dyDescent="0.2">
      <c r="A45" s="3">
        <v>2012</v>
      </c>
      <c r="B45" s="4">
        <v>1181.7913817378801</v>
      </c>
      <c r="C45" s="5">
        <v>1.0482129531306461</v>
      </c>
      <c r="D45" s="4">
        <v>1238.7690342358098</v>
      </c>
      <c r="E45" s="5">
        <v>1.1355363028307659</v>
      </c>
      <c r="F45" s="4">
        <v>1406.6672091973699</v>
      </c>
    </row>
    <row r="46" spans="1:6" ht="15" customHeight="1" x14ac:dyDescent="0.2">
      <c r="A46" s="3">
        <v>2013</v>
      </c>
      <c r="B46" s="4">
        <v>1406.6672091973699</v>
      </c>
      <c r="C46" s="5">
        <v>0.9558114466273463</v>
      </c>
      <c r="D46" s="4">
        <v>1344.50862014619</v>
      </c>
      <c r="E46" s="5">
        <v>1.21652308109976</v>
      </c>
      <c r="F46" s="4">
        <v>1635.6257691454298</v>
      </c>
    </row>
    <row r="47" spans="1:6" ht="15" customHeight="1" x14ac:dyDescent="0.2">
      <c r="A47" s="3">
        <v>2014</v>
      </c>
      <c r="B47" s="4">
        <v>1635.6257691454298</v>
      </c>
      <c r="C47" s="5">
        <v>1.0250956265166611</v>
      </c>
      <c r="D47" s="4">
        <v>1676.6728225689299</v>
      </c>
      <c r="E47" s="5">
        <v>0.8751323110341207</v>
      </c>
      <c r="F47" s="4">
        <v>1467.3105620628498</v>
      </c>
    </row>
    <row r="48" spans="1:6" ht="15" customHeight="1" x14ac:dyDescent="0.2">
      <c r="A48" s="3">
        <v>2015</v>
      </c>
      <c r="B48" s="4">
        <v>1467.3105620628498</v>
      </c>
      <c r="C48" s="5">
        <v>0.92992386856518439</v>
      </c>
      <c r="D48" s="4">
        <v>1364.4871142600402</v>
      </c>
      <c r="E48" s="5">
        <v>1.0100041275199161</v>
      </c>
      <c r="F48" s="4">
        <v>1378.13761735038</v>
      </c>
    </row>
    <row r="49" spans="1:6" ht="15" customHeight="1" x14ac:dyDescent="0.2">
      <c r="A49" s="3">
        <v>2016</v>
      </c>
      <c r="B49" s="4">
        <v>1378.13761735038</v>
      </c>
      <c r="C49" s="5">
        <v>0.90514209608603002</v>
      </c>
      <c r="D49" s="4">
        <v>1247.4103716635302</v>
      </c>
      <c r="E49" s="5">
        <v>1.0937874784013875</v>
      </c>
      <c r="F49" s="4">
        <v>1364.4018449535902</v>
      </c>
    </row>
    <row r="50" spans="1:6" ht="15" customHeight="1" x14ac:dyDescent="0.2">
      <c r="A50" s="3">
        <v>2017</v>
      </c>
      <c r="B50" s="4">
        <v>1364.4018449535902</v>
      </c>
      <c r="C50" s="5">
        <v>1.0214144726140806</v>
      </c>
      <c r="D50" s="4">
        <v>1393.6197908969498</v>
      </c>
      <c r="E50" s="5">
        <v>1.0723029762325691</v>
      </c>
      <c r="F50" s="4">
        <v>1494.3826495154096</v>
      </c>
    </row>
    <row r="51" spans="1:6" ht="15" customHeight="1" x14ac:dyDescent="0.2">
      <c r="A51" s="3">
        <v>2018</v>
      </c>
      <c r="B51" s="4">
        <v>1494.3826495154096</v>
      </c>
      <c r="C51" s="5">
        <v>1.0277529933030534</v>
      </c>
      <c r="D51" s="4">
        <v>1535.8562411796099</v>
      </c>
      <c r="E51" s="5">
        <v>0.99161215277753101</v>
      </c>
      <c r="F51" s="4">
        <v>1522.97371367292</v>
      </c>
    </row>
    <row r="52" spans="1:6" ht="15" customHeight="1" x14ac:dyDescent="0.2">
      <c r="A52" s="3">
        <v>2019</v>
      </c>
      <c r="B52" s="4">
        <v>1522.97371367292</v>
      </c>
      <c r="C52" s="5">
        <v>1.0233995909344982</v>
      </c>
      <c r="D52" s="4">
        <v>1558.6106755768599</v>
      </c>
      <c r="E52" s="5">
        <v>1.1045804338602017</v>
      </c>
      <c r="F52" s="4">
        <v>1721.61085624783</v>
      </c>
    </row>
    <row r="53" spans="1:6" ht="15" customHeight="1" x14ac:dyDescent="0.2">
      <c r="A53" s="3">
        <v>2020</v>
      </c>
      <c r="B53" s="4">
        <v>1721.61085624783</v>
      </c>
      <c r="C53" s="5">
        <v>0.89444335724476276</v>
      </c>
      <c r="D53" s="4">
        <v>1539.8833941313399</v>
      </c>
      <c r="E53" s="5">
        <v>0.97203485727405237</v>
      </c>
      <c r="F53" s="4">
        <v>1496.8203352331402</v>
      </c>
    </row>
    <row r="54" spans="1:6" ht="15" customHeight="1" x14ac:dyDescent="0.2">
      <c r="A54" s="3">
        <v>2021</v>
      </c>
      <c r="B54" s="4">
        <v>1496.8203352331402</v>
      </c>
      <c r="C54" s="5">
        <v>1.0955882846459752</v>
      </c>
      <c r="D54" s="4">
        <v>1639.8988235012898</v>
      </c>
      <c r="E54" s="5">
        <v>1.0963485176143222</v>
      </c>
      <c r="F54" s="4">
        <v>1797.9006441831102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5"/>
  <sheetViews>
    <sheetView zoomScale="90" workbookViewId="0">
      <pane ySplit="2" topLeftCell="A23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49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677.03056417880998</v>
      </c>
    </row>
    <row r="8" spans="1:6" ht="15" customHeight="1" x14ac:dyDescent="0.2">
      <c r="A8" s="3">
        <v>2011</v>
      </c>
      <c r="B8" s="4">
        <v>677.03056417880998</v>
      </c>
      <c r="C8" s="5">
        <v>1.0225231541891993</v>
      </c>
      <c r="D8" s="4">
        <v>692.27942796661</v>
      </c>
      <c r="E8" s="5">
        <v>1.0753244305606104</v>
      </c>
      <c r="F8" s="4">
        <v>744.42498166702001</v>
      </c>
    </row>
    <row r="9" spans="1:6" ht="15" customHeight="1" x14ac:dyDescent="0.2">
      <c r="A9" s="3">
        <v>2012</v>
      </c>
      <c r="B9" s="4">
        <v>744.42498166702001</v>
      </c>
      <c r="C9" s="5">
        <v>1.1048906839789352</v>
      </c>
      <c r="D9" s="4">
        <v>822.50822716507992</v>
      </c>
      <c r="E9" s="5">
        <v>1.1630532615586509</v>
      </c>
      <c r="F9" s="4">
        <v>956.62087626316998</v>
      </c>
    </row>
    <row r="10" spans="1:6" ht="15" customHeight="1" x14ac:dyDescent="0.2">
      <c r="A10" s="3">
        <v>2013</v>
      </c>
      <c r="B10" s="4">
        <v>956.62087626316998</v>
      </c>
      <c r="C10" s="5">
        <v>0.80970037833393593</v>
      </c>
      <c r="D10" s="4">
        <v>774.57628543243004</v>
      </c>
      <c r="E10" s="5">
        <v>1.0275599712083521</v>
      </c>
      <c r="F10" s="4">
        <v>795.92358555762007</v>
      </c>
    </row>
    <row r="11" spans="1:6" ht="15" customHeight="1" x14ac:dyDescent="0.2">
      <c r="A11" s="3">
        <v>2014</v>
      </c>
      <c r="B11" s="4">
        <v>795.92358555762007</v>
      </c>
      <c r="C11" s="5">
        <v>1.1474588970602797</v>
      </c>
      <c r="D11" s="4">
        <v>913.28959962821</v>
      </c>
      <c r="E11" s="5">
        <v>1.0612239133956332</v>
      </c>
      <c r="F11" s="4">
        <v>969.20476298098004</v>
      </c>
    </row>
    <row r="12" spans="1:6" ht="15" customHeight="1" x14ac:dyDescent="0.2">
      <c r="A12" s="3">
        <v>2015</v>
      </c>
      <c r="B12" s="4">
        <v>969.20476298098004</v>
      </c>
      <c r="C12" s="5">
        <v>0.97419205812016751</v>
      </c>
      <c r="D12" s="4">
        <v>944.19158278831003</v>
      </c>
      <c r="E12" s="5">
        <v>1.0792481126467168</v>
      </c>
      <c r="F12" s="4">
        <v>1019.0169837012</v>
      </c>
    </row>
    <row r="13" spans="1:6" ht="15" customHeight="1" x14ac:dyDescent="0.2">
      <c r="A13" s="3">
        <v>2016</v>
      </c>
      <c r="B13" s="4">
        <v>1019.0169837012</v>
      </c>
      <c r="C13" s="5">
        <v>0.96927956687077232</v>
      </c>
      <c r="D13" s="4">
        <v>987.71234059586004</v>
      </c>
      <c r="E13" s="5">
        <v>1.079057623698761</v>
      </c>
      <c r="F13" s="4">
        <v>1065.7985311413099</v>
      </c>
    </row>
    <row r="14" spans="1:6" ht="15" customHeight="1" x14ac:dyDescent="0.2">
      <c r="A14" s="3">
        <v>2017</v>
      </c>
      <c r="B14" s="4">
        <v>1065.7985311413099</v>
      </c>
      <c r="C14" s="5">
        <v>1.1395224534972399</v>
      </c>
      <c r="D14" s="4">
        <v>1214.5013571398999</v>
      </c>
      <c r="E14" s="5">
        <v>1.0313372880935414</v>
      </c>
      <c r="F14" s="4">
        <v>1252.5605360585898</v>
      </c>
    </row>
    <row r="15" spans="1:6" ht="15" customHeight="1" x14ac:dyDescent="0.2">
      <c r="A15" s="3">
        <v>2018</v>
      </c>
      <c r="B15" s="4">
        <v>1252.5605360585898</v>
      </c>
      <c r="C15" s="5">
        <v>1.0258458097347687</v>
      </c>
      <c r="D15" s="4">
        <v>1284.93397735484</v>
      </c>
      <c r="E15" s="5">
        <v>1.0121872299419594</v>
      </c>
      <c r="F15" s="4">
        <v>1300.5937631970999</v>
      </c>
    </row>
    <row r="16" spans="1:6" ht="15" customHeight="1" x14ac:dyDescent="0.2">
      <c r="A16" s="3">
        <v>2019</v>
      </c>
      <c r="B16" s="4">
        <v>1300.5937631970999</v>
      </c>
      <c r="C16" s="5">
        <v>1.0753397456689022</v>
      </c>
      <c r="D16" s="4">
        <v>1398.58016653493</v>
      </c>
      <c r="E16" s="5">
        <v>1.0010151963391472</v>
      </c>
      <c r="F16" s="4">
        <v>1400</v>
      </c>
    </row>
    <row r="17" spans="1:6" ht="15" customHeight="1" x14ac:dyDescent="0.2">
      <c r="A17" s="3">
        <v>2020</v>
      </c>
      <c r="B17" s="4">
        <v>1400</v>
      </c>
      <c r="C17" s="5">
        <v>0.72171519430660713</v>
      </c>
      <c r="D17" s="4">
        <v>1010.40127202925</v>
      </c>
      <c r="E17" s="5">
        <v>0.99927524602203899</v>
      </c>
      <c r="F17" s="4">
        <v>1009.6689796880099</v>
      </c>
    </row>
    <row r="18" spans="1:6" ht="15" customHeight="1" x14ac:dyDescent="0.2">
      <c r="A18" s="3">
        <v>2021</v>
      </c>
      <c r="B18" s="4">
        <v>1009.6689796880099</v>
      </c>
      <c r="C18" s="5">
        <v>1.043484324882326</v>
      </c>
      <c r="D18" s="4">
        <v>1053.5737536243701</v>
      </c>
      <c r="E18" s="5">
        <v>1.0041092952839195</v>
      </c>
      <c r="F18" s="4">
        <v>1057.9031992814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49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/>
    </row>
    <row r="26" spans="1:6" ht="15" customHeight="1" x14ac:dyDescent="0.2">
      <c r="A26" s="3">
        <v>2011</v>
      </c>
      <c r="B26" s="4"/>
      <c r="C26" s="5"/>
      <c r="D26" s="4">
        <v>0</v>
      </c>
      <c r="E26" s="5">
        <v>0</v>
      </c>
      <c r="F26" s="4"/>
    </row>
    <row r="27" spans="1:6" ht="15" customHeight="1" x14ac:dyDescent="0.2">
      <c r="A27" s="3">
        <v>2012</v>
      </c>
      <c r="B27" s="4"/>
      <c r="C27" s="5"/>
      <c r="D27" s="4">
        <v>0</v>
      </c>
      <c r="E27" s="5">
        <v>0</v>
      </c>
      <c r="F27" s="4">
        <v>0</v>
      </c>
    </row>
    <row r="28" spans="1:6" ht="15" customHeight="1" x14ac:dyDescent="0.2">
      <c r="A28" s="3">
        <v>2013</v>
      </c>
      <c r="B28" s="4">
        <v>0</v>
      </c>
      <c r="C28" s="5">
        <v>0</v>
      </c>
      <c r="D28" s="4">
        <v>0</v>
      </c>
      <c r="E28" s="5">
        <v>0</v>
      </c>
      <c r="F28" s="4">
        <v>0</v>
      </c>
    </row>
    <row r="29" spans="1:6" ht="15" customHeight="1" x14ac:dyDescent="0.2">
      <c r="A29" s="3">
        <v>2014</v>
      </c>
      <c r="B29" s="4">
        <v>0</v>
      </c>
      <c r="C29" s="5">
        <v>0</v>
      </c>
      <c r="D29" s="4">
        <v>0</v>
      </c>
      <c r="E29" s="5">
        <v>0</v>
      </c>
      <c r="F29" s="4">
        <v>0</v>
      </c>
    </row>
    <row r="30" spans="1:6" ht="15" customHeight="1" x14ac:dyDescent="0.2">
      <c r="A30" s="3">
        <v>2015</v>
      </c>
      <c r="B30" s="4">
        <v>0</v>
      </c>
      <c r="C30" s="5">
        <v>0</v>
      </c>
      <c r="D30" s="4">
        <v>0</v>
      </c>
      <c r="E30" s="5">
        <v>0</v>
      </c>
      <c r="F30" s="4">
        <v>0</v>
      </c>
    </row>
    <row r="31" spans="1:6" ht="15" customHeight="1" x14ac:dyDescent="0.2">
      <c r="A31" s="3">
        <v>2016</v>
      </c>
      <c r="B31" s="4">
        <v>0</v>
      </c>
      <c r="C31" s="5">
        <v>0</v>
      </c>
      <c r="D31" s="4">
        <v>0</v>
      </c>
      <c r="E31" s="5">
        <v>0</v>
      </c>
      <c r="F31" s="4">
        <v>0</v>
      </c>
    </row>
    <row r="32" spans="1:6" ht="15" customHeight="1" x14ac:dyDescent="0.2">
      <c r="A32" s="3">
        <v>2017</v>
      </c>
      <c r="B32" s="4">
        <v>0</v>
      </c>
      <c r="C32" s="5">
        <v>0</v>
      </c>
      <c r="D32" s="4">
        <v>0</v>
      </c>
      <c r="E32" s="5">
        <v>0</v>
      </c>
      <c r="F32" s="4">
        <v>0</v>
      </c>
    </row>
    <row r="33" spans="1:6" ht="15" customHeight="1" x14ac:dyDescent="0.2">
      <c r="A33" s="3">
        <v>2018</v>
      </c>
      <c r="B33" s="4">
        <v>0</v>
      </c>
      <c r="C33" s="5">
        <v>0</v>
      </c>
      <c r="D33" s="4">
        <v>0</v>
      </c>
      <c r="E33" s="5">
        <v>0</v>
      </c>
      <c r="F33" s="4">
        <v>0</v>
      </c>
    </row>
    <row r="34" spans="1:6" ht="15" customHeight="1" x14ac:dyDescent="0.2">
      <c r="A34" s="3">
        <v>2019</v>
      </c>
      <c r="B34" s="4">
        <v>0</v>
      </c>
      <c r="C34" s="5">
        <v>0</v>
      </c>
      <c r="D34" s="4">
        <v>0</v>
      </c>
      <c r="E34" s="5">
        <v>0</v>
      </c>
      <c r="F34" s="4">
        <v>0</v>
      </c>
    </row>
    <row r="35" spans="1:6" ht="15" customHeight="1" x14ac:dyDescent="0.2">
      <c r="A35" s="3">
        <v>2020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</row>
    <row r="36" spans="1:6" ht="15" customHeight="1" x14ac:dyDescent="0.2">
      <c r="A36" s="3">
        <v>2021</v>
      </c>
      <c r="B36" s="4">
        <v>0</v>
      </c>
      <c r="C36" s="5">
        <v>0</v>
      </c>
      <c r="D36" s="4">
        <v>0</v>
      </c>
      <c r="E36" s="5">
        <v>0</v>
      </c>
      <c r="F36" s="4">
        <v>0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49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677.03056417880998</v>
      </c>
    </row>
    <row r="44" spans="1:6" ht="15" customHeight="1" x14ac:dyDescent="0.2">
      <c r="A44" s="3">
        <v>2011</v>
      </c>
      <c r="B44" s="4">
        <v>677.03056417880998</v>
      </c>
      <c r="C44" s="5">
        <v>1.0225231541891993</v>
      </c>
      <c r="D44" s="4">
        <v>692.27942796661</v>
      </c>
      <c r="E44" s="5">
        <v>1.0753244305606104</v>
      </c>
      <c r="F44" s="4">
        <v>744.42498166702001</v>
      </c>
    </row>
    <row r="45" spans="1:6" ht="15" customHeight="1" x14ac:dyDescent="0.2">
      <c r="A45" s="3">
        <v>2012</v>
      </c>
      <c r="B45" s="4">
        <v>744.42498166702001</v>
      </c>
      <c r="C45" s="5">
        <v>1.1048906839789352</v>
      </c>
      <c r="D45" s="4">
        <v>822.50822716507992</v>
      </c>
      <c r="E45" s="5">
        <v>1.1630532615586509</v>
      </c>
      <c r="F45" s="4">
        <v>956.62087626316998</v>
      </c>
    </row>
    <row r="46" spans="1:6" ht="15" customHeight="1" x14ac:dyDescent="0.2">
      <c r="A46" s="3">
        <v>2013</v>
      </c>
      <c r="B46" s="4">
        <v>956.62087626316998</v>
      </c>
      <c r="C46" s="5">
        <v>0.80970037833393593</v>
      </c>
      <c r="D46" s="4">
        <v>774.57628543243004</v>
      </c>
      <c r="E46" s="5">
        <v>1.0275599712083521</v>
      </c>
      <c r="F46" s="4">
        <v>795.92358555762007</v>
      </c>
    </row>
    <row r="47" spans="1:6" ht="15" customHeight="1" x14ac:dyDescent="0.2">
      <c r="A47" s="3">
        <v>2014</v>
      </c>
      <c r="B47" s="4">
        <v>795.92358555762007</v>
      </c>
      <c r="C47" s="5">
        <v>1.1474588970602797</v>
      </c>
      <c r="D47" s="4">
        <v>913.28959962821</v>
      </c>
      <c r="E47" s="5">
        <v>1.0612239133956332</v>
      </c>
      <c r="F47" s="4">
        <v>969.20476298098004</v>
      </c>
    </row>
    <row r="48" spans="1:6" ht="15" customHeight="1" x14ac:dyDescent="0.2">
      <c r="A48" s="3">
        <v>2015</v>
      </c>
      <c r="B48" s="4">
        <v>969.20476298098004</v>
      </c>
      <c r="C48" s="5">
        <v>0.97419205812016751</v>
      </c>
      <c r="D48" s="4">
        <v>944.19158278831003</v>
      </c>
      <c r="E48" s="5">
        <v>1.0792481126467168</v>
      </c>
      <c r="F48" s="4">
        <v>1019.0169837012</v>
      </c>
    </row>
    <row r="49" spans="1:6" ht="15" customHeight="1" x14ac:dyDescent="0.2">
      <c r="A49" s="3">
        <v>2016</v>
      </c>
      <c r="B49" s="4">
        <v>1019.0169837012</v>
      </c>
      <c r="C49" s="5">
        <v>0.96927956687077232</v>
      </c>
      <c r="D49" s="4">
        <v>987.71234059586004</v>
      </c>
      <c r="E49" s="5">
        <v>1.079057623698761</v>
      </c>
      <c r="F49" s="4">
        <v>1065.7985311413099</v>
      </c>
    </row>
    <row r="50" spans="1:6" ht="15" customHeight="1" x14ac:dyDescent="0.2">
      <c r="A50" s="3">
        <v>2017</v>
      </c>
      <c r="B50" s="4">
        <v>1065.7985311413099</v>
      </c>
      <c r="C50" s="5">
        <v>1.1395224534972399</v>
      </c>
      <c r="D50" s="4">
        <v>1214.5013571398999</v>
      </c>
      <c r="E50" s="5">
        <v>1.0313372880935414</v>
      </c>
      <c r="F50" s="4">
        <v>1252.5605360585898</v>
      </c>
    </row>
    <row r="51" spans="1:6" ht="15" customHeight="1" x14ac:dyDescent="0.2">
      <c r="A51" s="3">
        <v>2018</v>
      </c>
      <c r="B51" s="4">
        <v>1252.5605360585898</v>
      </c>
      <c r="C51" s="5">
        <v>1.0258458097347687</v>
      </c>
      <c r="D51" s="4">
        <v>1284.93397735484</v>
      </c>
      <c r="E51" s="5">
        <v>1.0121872299419594</v>
      </c>
      <c r="F51" s="4">
        <v>1300.5937631970999</v>
      </c>
    </row>
    <row r="52" spans="1:6" ht="15" customHeight="1" x14ac:dyDescent="0.2">
      <c r="A52" s="3">
        <v>2019</v>
      </c>
      <c r="B52" s="4">
        <v>1300.5937631970999</v>
      </c>
      <c r="C52" s="5">
        <v>1.0753397456689022</v>
      </c>
      <c r="D52" s="4">
        <v>1398.58016653493</v>
      </c>
      <c r="E52" s="5">
        <v>1.0010151963391472</v>
      </c>
      <c r="F52" s="4">
        <v>1400</v>
      </c>
    </row>
    <row r="53" spans="1:6" ht="15" customHeight="1" x14ac:dyDescent="0.2">
      <c r="A53" s="3">
        <v>2020</v>
      </c>
      <c r="B53" s="4">
        <v>1400</v>
      </c>
      <c r="C53" s="5">
        <v>0.72171519430660713</v>
      </c>
      <c r="D53" s="4">
        <v>1010.40127202925</v>
      </c>
      <c r="E53" s="5">
        <v>0.99927524602203899</v>
      </c>
      <c r="F53" s="4">
        <v>1009.6689796880099</v>
      </c>
    </row>
    <row r="54" spans="1:6" ht="15" customHeight="1" x14ac:dyDescent="0.2">
      <c r="A54" s="3">
        <v>2021</v>
      </c>
      <c r="B54" s="4">
        <v>1009.6689796880099</v>
      </c>
      <c r="C54" s="5">
        <v>1.043484324882326</v>
      </c>
      <c r="D54" s="4">
        <v>1053.5737536243701</v>
      </c>
      <c r="E54" s="5">
        <v>1.0041092952839195</v>
      </c>
      <c r="F54" s="4">
        <v>1057.9031992814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85471-5C8A-4D5C-883C-05B3B8934F88}">
  <dimension ref="A2:X49"/>
  <sheetViews>
    <sheetView workbookViewId="0">
      <selection activeCell="B21" sqref="B21"/>
    </sheetView>
  </sheetViews>
  <sheetFormatPr defaultRowHeight="12.75" x14ac:dyDescent="0.2"/>
  <cols>
    <col min="2" max="23" width="11.28515625" customWidth="1"/>
  </cols>
  <sheetData>
    <row r="2" spans="1:24" x14ac:dyDescent="0.2">
      <c r="B2" t="s">
        <v>2</v>
      </c>
      <c r="C2" t="s">
        <v>53</v>
      </c>
      <c r="D2" t="s">
        <v>3</v>
      </c>
      <c r="E2" t="s">
        <v>4</v>
      </c>
      <c r="F2" t="s">
        <v>5</v>
      </c>
      <c r="G2" t="s">
        <v>54</v>
      </c>
      <c r="H2" t="s">
        <v>6</v>
      </c>
      <c r="I2" t="s">
        <v>7</v>
      </c>
      <c r="J2" t="s">
        <v>8</v>
      </c>
      <c r="K2" t="s">
        <v>9</v>
      </c>
      <c r="L2" t="s">
        <v>55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  <c r="V2" t="s">
        <v>19</v>
      </c>
      <c r="W2" t="s">
        <v>20</v>
      </c>
    </row>
    <row r="3" spans="1:24" x14ac:dyDescent="0.2">
      <c r="B3" t="str">
        <f t="shared" ref="B3:M3" si="0">LEFT(B2,6)&amp;RIGHT(LEFT(B2,11),4)</f>
        <v>Tabela21.1</v>
      </c>
      <c r="D3" t="str">
        <f t="shared" si="0"/>
        <v>Tabela21.2</v>
      </c>
      <c r="E3" t="str">
        <f t="shared" si="0"/>
        <v>Tabela21.3</v>
      </c>
      <c r="F3" t="str">
        <f t="shared" si="0"/>
        <v>Tabela21.4</v>
      </c>
      <c r="H3" t="str">
        <f t="shared" si="0"/>
        <v>Tabela21.5</v>
      </c>
      <c r="I3" t="str">
        <f t="shared" si="0"/>
        <v>Tabela21.6</v>
      </c>
      <c r="J3" t="str">
        <f t="shared" si="0"/>
        <v>Tabela21.7</v>
      </c>
      <c r="K3" t="str">
        <f t="shared" si="0"/>
        <v>Tabela21.8</v>
      </c>
      <c r="M3" t="str">
        <f t="shared" si="0"/>
        <v>Tabela21.9</v>
      </c>
      <c r="N3" t="str">
        <f t="shared" ref="N3:W3" si="1">LEFT(N2,6)&amp;RIGHT(LEFT(N2,12),5)</f>
        <v>Tabela21.10</v>
      </c>
      <c r="O3" t="str">
        <f t="shared" si="1"/>
        <v>Tabela21.11</v>
      </c>
      <c r="P3" t="str">
        <f t="shared" si="1"/>
        <v>Tabela21.12</v>
      </c>
      <c r="Q3" t="str">
        <f t="shared" si="1"/>
        <v>Tabela21.13</v>
      </c>
      <c r="R3" t="str">
        <f t="shared" si="1"/>
        <v>Tabela21.14</v>
      </c>
      <c r="S3" t="str">
        <f t="shared" si="1"/>
        <v>Tabela21.15</v>
      </c>
      <c r="T3" t="str">
        <f t="shared" si="1"/>
        <v>Tabela21.16</v>
      </c>
      <c r="U3" t="str">
        <f t="shared" si="1"/>
        <v>Tabela21.17</v>
      </c>
      <c r="V3" t="str">
        <f t="shared" si="1"/>
        <v>Tabela21.18</v>
      </c>
      <c r="W3" t="str">
        <f t="shared" si="1"/>
        <v>Tabela21.19</v>
      </c>
    </row>
    <row r="4" spans="1:24" x14ac:dyDescent="0.2">
      <c r="A4">
        <v>2010</v>
      </c>
      <c r="B4" s="13">
        <f t="shared" ref="B4:B15" ca="1" si="2">INDIRECT(B$3&amp;"!"&amp;"d"&amp;ROW(A6)+37,TRUE)</f>
        <v>0</v>
      </c>
      <c r="C4" s="13">
        <f ca="1">SUM(D4:F4)</f>
        <v>0</v>
      </c>
      <c r="D4" s="13">
        <f t="shared" ref="D4:F15" ca="1" si="3">INDIRECT(D$3&amp;"!"&amp;"d"&amp;ROW(C6)+37,TRUE)</f>
        <v>0</v>
      </c>
      <c r="E4" s="13">
        <f t="shared" ca="1" si="3"/>
        <v>0</v>
      </c>
      <c r="F4" s="13">
        <f t="shared" ca="1" si="3"/>
        <v>0</v>
      </c>
      <c r="G4" s="13">
        <f ca="1">SUM(H4:K4)</f>
        <v>0</v>
      </c>
      <c r="H4" s="13">
        <f t="shared" ref="H4:K15" ca="1" si="4">INDIRECT(H$3&amp;"!"&amp;"d"&amp;ROW(G6)+37,TRUE)</f>
        <v>0</v>
      </c>
      <c r="I4" s="13">
        <f t="shared" ca="1" si="4"/>
        <v>0</v>
      </c>
      <c r="J4" s="13">
        <f t="shared" ca="1" si="4"/>
        <v>0</v>
      </c>
      <c r="K4" s="13">
        <f t="shared" ca="1" si="4"/>
        <v>0</v>
      </c>
      <c r="L4" s="13">
        <f ca="1">SUM(M4:W4)</f>
        <v>0</v>
      </c>
      <c r="M4" s="13">
        <f t="shared" ref="M4:W4" ca="1" si="5">INDIRECT(M$3&amp;"!"&amp;"d"&amp;ROW(L6)+37,TRUE)</f>
        <v>0</v>
      </c>
      <c r="N4" s="13">
        <f t="shared" ca="1" si="5"/>
        <v>0</v>
      </c>
      <c r="O4" s="13">
        <f t="shared" ca="1" si="5"/>
        <v>0</v>
      </c>
      <c r="P4" s="13">
        <f t="shared" ca="1" si="5"/>
        <v>0</v>
      </c>
      <c r="Q4" s="13">
        <f t="shared" ca="1" si="5"/>
        <v>0</v>
      </c>
      <c r="R4" s="13">
        <f t="shared" ca="1" si="5"/>
        <v>0</v>
      </c>
      <c r="S4" s="13">
        <f t="shared" ca="1" si="5"/>
        <v>0</v>
      </c>
      <c r="T4" s="13">
        <f t="shared" ca="1" si="5"/>
        <v>0</v>
      </c>
      <c r="U4" s="13">
        <f t="shared" ca="1" si="5"/>
        <v>0</v>
      </c>
      <c r="V4" s="13">
        <f t="shared" ca="1" si="5"/>
        <v>0</v>
      </c>
      <c r="W4" s="13">
        <f t="shared" ca="1" si="5"/>
        <v>0</v>
      </c>
      <c r="X4" s="12"/>
    </row>
    <row r="5" spans="1:24" x14ac:dyDescent="0.2">
      <c r="A5">
        <v>2011</v>
      </c>
      <c r="B5" s="13">
        <f t="shared" ca="1" si="2"/>
        <v>75461.618330498182</v>
      </c>
      <c r="C5" s="13">
        <f t="shared" ref="C5:C15" ca="1" si="6">SUM(D5:F5)</f>
        <v>2313.5066369833698</v>
      </c>
      <c r="D5" s="13">
        <f t="shared" ca="1" si="3"/>
        <v>1589.0932094265002</v>
      </c>
      <c r="E5" s="13">
        <f t="shared" ca="1" si="3"/>
        <v>647.55650794557994</v>
      </c>
      <c r="F5" s="13">
        <f t="shared" ca="1" si="3"/>
        <v>76.85691961129001</v>
      </c>
      <c r="G5" s="13">
        <f t="shared" ref="G5:G15" ca="1" si="7">SUM(H5:K5)</f>
        <v>30275.701085551224</v>
      </c>
      <c r="H5" s="13">
        <f t="shared" ca="1" si="4"/>
        <v>16304.75559172767</v>
      </c>
      <c r="I5" s="13">
        <f t="shared" ca="1" si="4"/>
        <v>7662.6485829097637</v>
      </c>
      <c r="J5" s="13">
        <f t="shared" ca="1" si="4"/>
        <v>1722.8877216147898</v>
      </c>
      <c r="K5" s="13">
        <f t="shared" ca="1" si="4"/>
        <v>4585.409189299</v>
      </c>
      <c r="L5" s="13">
        <f t="shared" ref="L5:L15" ca="1" si="8">SUM(M5:W5)</f>
        <v>42872.410607963604</v>
      </c>
      <c r="M5" s="13">
        <f t="shared" ref="M5:W5" ca="1" si="9">INDIRECT(M$3&amp;"!"&amp;"d"&amp;ROW(L7)+37,TRUE)</f>
        <v>9813.1188392122313</v>
      </c>
      <c r="N5" s="13">
        <f t="shared" ca="1" si="9"/>
        <v>4028.2261012227909</v>
      </c>
      <c r="O5" s="13">
        <f t="shared" ca="1" si="9"/>
        <v>1806.0867046578501</v>
      </c>
      <c r="P5" s="13">
        <f t="shared" ca="1" si="9"/>
        <v>1220.7461136750701</v>
      </c>
      <c r="Q5" s="13">
        <f t="shared" ca="1" si="9"/>
        <v>1994.4231988744898</v>
      </c>
      <c r="R5" s="13">
        <f t="shared" ca="1" si="9"/>
        <v>5020.0125475831192</v>
      </c>
      <c r="S5" s="13">
        <f t="shared" ca="1" si="9"/>
        <v>4339.3929688439193</v>
      </c>
      <c r="T5" s="13">
        <f t="shared" ca="1" si="9"/>
        <v>11445.990274632981</v>
      </c>
      <c r="U5" s="13">
        <f t="shared" ca="1" si="9"/>
        <v>1407.4480989203103</v>
      </c>
      <c r="V5" s="13">
        <f t="shared" ca="1" si="9"/>
        <v>1104.68633237423</v>
      </c>
      <c r="W5" s="13">
        <f t="shared" ca="1" si="9"/>
        <v>692.27942796661</v>
      </c>
      <c r="X5" s="12"/>
    </row>
    <row r="6" spans="1:24" x14ac:dyDescent="0.2">
      <c r="A6">
        <v>2012</v>
      </c>
      <c r="B6" s="13">
        <f t="shared" ca="1" si="2"/>
        <v>85775.224686097557</v>
      </c>
      <c r="C6" s="13">
        <f t="shared" ca="1" si="6"/>
        <v>3172.1047228656998</v>
      </c>
      <c r="D6" s="13">
        <f t="shared" ca="1" si="3"/>
        <v>2368.92706578138</v>
      </c>
      <c r="E6" s="13">
        <f t="shared" ca="1" si="3"/>
        <v>714.22075643709991</v>
      </c>
      <c r="F6" s="13">
        <f t="shared" ca="1" si="3"/>
        <v>88.95690064722001</v>
      </c>
      <c r="G6" s="13">
        <f t="shared" ca="1" si="7"/>
        <v>35205.265299384038</v>
      </c>
      <c r="H6" s="13">
        <f t="shared" ca="1" si="4"/>
        <v>21427.893578631509</v>
      </c>
      <c r="I6" s="13">
        <f t="shared" ca="1" si="4"/>
        <v>7133.16101398312</v>
      </c>
      <c r="J6" s="13">
        <f t="shared" ca="1" si="4"/>
        <v>1738.9496801201401</v>
      </c>
      <c r="K6" s="13">
        <f t="shared" ca="1" si="4"/>
        <v>4905.2610266492702</v>
      </c>
      <c r="L6" s="13">
        <f t="shared" ca="1" si="8"/>
        <v>47397.854663847815</v>
      </c>
      <c r="M6" s="13">
        <f t="shared" ref="M6:W6" ca="1" si="10">INDIRECT(M$3&amp;"!"&amp;"d"&amp;ROW(L8)+37,TRUE)</f>
        <v>10510.136012798846</v>
      </c>
      <c r="N6" s="13">
        <f t="shared" ca="1" si="10"/>
        <v>4664.6048183564008</v>
      </c>
      <c r="O6" s="13">
        <f t="shared" ca="1" si="10"/>
        <v>2064.1676267256798</v>
      </c>
      <c r="P6" s="13">
        <f t="shared" ca="1" si="10"/>
        <v>1417.9823465098798</v>
      </c>
      <c r="Q6" s="13">
        <f t="shared" ca="1" si="10"/>
        <v>2126.1872197668404</v>
      </c>
      <c r="R6" s="13">
        <f t="shared" ca="1" si="10"/>
        <v>5860.3852900104494</v>
      </c>
      <c r="S6" s="13">
        <f t="shared" ca="1" si="10"/>
        <v>4829.9208975948495</v>
      </c>
      <c r="T6" s="13">
        <f t="shared" ca="1" si="10"/>
        <v>12278.958508811978</v>
      </c>
      <c r="U6" s="13">
        <f t="shared" ca="1" si="10"/>
        <v>1584.23468187199</v>
      </c>
      <c r="V6" s="13">
        <f t="shared" ca="1" si="10"/>
        <v>1238.7690342358098</v>
      </c>
      <c r="W6" s="13">
        <f t="shared" ca="1" si="10"/>
        <v>822.50822716507992</v>
      </c>
      <c r="X6" s="12"/>
    </row>
    <row r="7" spans="1:24" x14ac:dyDescent="0.2">
      <c r="A7">
        <v>2013</v>
      </c>
      <c r="B7" s="13">
        <f t="shared" ca="1" si="2"/>
        <v>95999.731007393348</v>
      </c>
      <c r="C7" s="13">
        <f t="shared" ca="1" si="6"/>
        <v>3102.2014493184001</v>
      </c>
      <c r="D7" s="13">
        <f t="shared" ca="1" si="3"/>
        <v>2082.0922948999601</v>
      </c>
      <c r="E7" s="13">
        <f t="shared" ca="1" si="3"/>
        <v>886.18693196593983</v>
      </c>
      <c r="F7" s="13">
        <f t="shared" ca="1" si="3"/>
        <v>133.92222245249999</v>
      </c>
      <c r="G7" s="13">
        <f t="shared" ca="1" si="7"/>
        <v>40253.306872679648</v>
      </c>
      <c r="H7" s="13">
        <f t="shared" ca="1" si="4"/>
        <v>24889.777077171395</v>
      </c>
      <c r="I7" s="13">
        <f t="shared" ca="1" si="4"/>
        <v>7643.580968461727</v>
      </c>
      <c r="J7" s="13">
        <f t="shared" ca="1" si="4"/>
        <v>1606.1129270339397</v>
      </c>
      <c r="K7" s="13">
        <f t="shared" ca="1" si="4"/>
        <v>6113.8359000125893</v>
      </c>
      <c r="L7" s="13">
        <f t="shared" ca="1" si="8"/>
        <v>52644.222685395282</v>
      </c>
      <c r="M7" s="13">
        <f t="shared" ref="M7:W7" ca="1" si="11">INDIRECT(M$3&amp;"!"&amp;"d"&amp;ROW(L9)+37,TRUE)</f>
        <v>11275.6897173779</v>
      </c>
      <c r="N7" s="13">
        <f t="shared" ca="1" si="11"/>
        <v>5258.032680181569</v>
      </c>
      <c r="O7" s="13">
        <f t="shared" ca="1" si="11"/>
        <v>1910.27804590915</v>
      </c>
      <c r="P7" s="13">
        <f t="shared" ca="1" si="11"/>
        <v>1471.2235719696398</v>
      </c>
      <c r="Q7" s="13">
        <f t="shared" ca="1" si="11"/>
        <v>2353.6403762368204</v>
      </c>
      <c r="R7" s="13">
        <f t="shared" ca="1" si="11"/>
        <v>6929.2574643372591</v>
      </c>
      <c r="S7" s="13">
        <f t="shared" ca="1" si="11"/>
        <v>5531.2555768583297</v>
      </c>
      <c r="T7" s="13">
        <f t="shared" ca="1" si="11"/>
        <v>13767.526341345558</v>
      </c>
      <c r="U7" s="13">
        <f t="shared" ca="1" si="11"/>
        <v>2028.23400560045</v>
      </c>
      <c r="V7" s="13">
        <f t="shared" ca="1" si="11"/>
        <v>1344.50862014619</v>
      </c>
      <c r="W7" s="13">
        <f t="shared" ca="1" si="11"/>
        <v>774.57628543243004</v>
      </c>
      <c r="X7" s="12"/>
    </row>
    <row r="8" spans="1:24" x14ac:dyDescent="0.2">
      <c r="A8">
        <v>2014</v>
      </c>
      <c r="B8" s="13">
        <f t="shared" ca="1" si="2"/>
        <v>101479.15360748963</v>
      </c>
      <c r="C8" s="13">
        <f t="shared" ca="1" si="6"/>
        <v>3530.0817641455797</v>
      </c>
      <c r="D8" s="13">
        <f t="shared" ca="1" si="3"/>
        <v>2204.1713857694799</v>
      </c>
      <c r="E8" s="13">
        <f t="shared" ca="1" si="3"/>
        <v>1117.2401751400701</v>
      </c>
      <c r="F8" s="13">
        <f t="shared" ca="1" si="3"/>
        <v>208.67020323603001</v>
      </c>
      <c r="G8" s="13">
        <f t="shared" ca="1" si="7"/>
        <v>42857.212065683038</v>
      </c>
      <c r="H8" s="13">
        <f t="shared" ca="1" si="4"/>
        <v>27463.157994673409</v>
      </c>
      <c r="I8" s="13">
        <f t="shared" ca="1" si="4"/>
        <v>7866.3557772683025</v>
      </c>
      <c r="J8" s="13">
        <f t="shared" ca="1" si="4"/>
        <v>1581.6975888120894</v>
      </c>
      <c r="K8" s="13">
        <f t="shared" ca="1" si="4"/>
        <v>5946.0007049292399</v>
      </c>
      <c r="L8" s="13">
        <f t="shared" ca="1" si="8"/>
        <v>55091.859777660989</v>
      </c>
      <c r="M8" s="13">
        <f t="shared" ref="M8:W8" ca="1" si="12">INDIRECT(M$3&amp;"!"&amp;"d"&amp;ROW(L10)+37,TRUE)</f>
        <v>11395.55722163352</v>
      </c>
      <c r="N8" s="13">
        <f t="shared" ca="1" si="12"/>
        <v>5456.7871677088806</v>
      </c>
      <c r="O8" s="13">
        <f t="shared" ca="1" si="12"/>
        <v>1920.9828825143402</v>
      </c>
      <c r="P8" s="13">
        <f t="shared" ca="1" si="12"/>
        <v>1475.54342090818</v>
      </c>
      <c r="Q8" s="13">
        <f t="shared" ca="1" si="12"/>
        <v>2477.0024099337797</v>
      </c>
      <c r="R8" s="13">
        <f t="shared" ca="1" si="12"/>
        <v>7358.4916341151293</v>
      </c>
      <c r="S8" s="13">
        <f t="shared" ca="1" si="12"/>
        <v>5380.0482492179699</v>
      </c>
      <c r="T8" s="13">
        <f t="shared" ca="1" si="12"/>
        <v>14772.219101101658</v>
      </c>
      <c r="U8" s="13">
        <f t="shared" ca="1" si="12"/>
        <v>2265.26526833039</v>
      </c>
      <c r="V8" s="13">
        <f t="shared" ca="1" si="12"/>
        <v>1676.6728225689299</v>
      </c>
      <c r="W8" s="13">
        <f t="shared" ca="1" si="12"/>
        <v>913.28959962821</v>
      </c>
      <c r="X8" s="12"/>
    </row>
    <row r="9" spans="1:24" x14ac:dyDescent="0.2">
      <c r="A9">
        <v>2015</v>
      </c>
      <c r="B9" s="13">
        <f t="shared" ca="1" si="2"/>
        <v>107816.46174465877</v>
      </c>
      <c r="C9" s="13">
        <f t="shared" ca="1" si="6"/>
        <v>3347.3398500828098</v>
      </c>
      <c r="D9" s="13">
        <f t="shared" ca="1" si="3"/>
        <v>1975.81991518273</v>
      </c>
      <c r="E9" s="13">
        <f t="shared" ca="1" si="3"/>
        <v>1124.31671651997</v>
      </c>
      <c r="F9" s="13">
        <f t="shared" ca="1" si="3"/>
        <v>247.20321838011</v>
      </c>
      <c r="G9" s="13">
        <f t="shared" ca="1" si="7"/>
        <v>43900.226005001372</v>
      </c>
      <c r="H9" s="13">
        <f t="shared" ca="1" si="4"/>
        <v>26899.024228009221</v>
      </c>
      <c r="I9" s="13">
        <f t="shared" ca="1" si="4"/>
        <v>10245.93711970044</v>
      </c>
      <c r="J9" s="13">
        <f t="shared" ca="1" si="4"/>
        <v>1621.0606412654495</v>
      </c>
      <c r="K9" s="13">
        <f t="shared" ca="1" si="4"/>
        <v>5134.2040160262595</v>
      </c>
      <c r="L9" s="13">
        <f t="shared" ca="1" si="8"/>
        <v>60568.895889574589</v>
      </c>
      <c r="M9" s="13">
        <f t="shared" ref="M9:W9" ca="1" si="13">INDIRECT(M$3&amp;"!"&amp;"d"&amp;ROW(L11)+37,TRUE)</f>
        <v>13692.76620679068</v>
      </c>
      <c r="N9" s="13">
        <f t="shared" ca="1" si="13"/>
        <v>5738.2938248522305</v>
      </c>
      <c r="O9" s="13">
        <f t="shared" ca="1" si="13"/>
        <v>1966.5661302025198</v>
      </c>
      <c r="P9" s="13">
        <f t="shared" ca="1" si="13"/>
        <v>1933.3382515885899</v>
      </c>
      <c r="Q9" s="13">
        <f t="shared" ca="1" si="13"/>
        <v>2853.30903305027</v>
      </c>
      <c r="R9" s="13">
        <f t="shared" ca="1" si="13"/>
        <v>7718.8966518236202</v>
      </c>
      <c r="S9" s="13">
        <f t="shared" ca="1" si="13"/>
        <v>5474.6039726118297</v>
      </c>
      <c r="T9" s="13">
        <f t="shared" ca="1" si="13"/>
        <v>15472.708292942432</v>
      </c>
      <c r="U9" s="13">
        <f t="shared" ca="1" si="13"/>
        <v>3409.7348286640595</v>
      </c>
      <c r="V9" s="13">
        <f t="shared" ca="1" si="13"/>
        <v>1364.4871142600402</v>
      </c>
      <c r="W9" s="13">
        <f t="shared" ca="1" si="13"/>
        <v>944.19158278831003</v>
      </c>
      <c r="X9" s="12"/>
    </row>
    <row r="10" spans="1:24" x14ac:dyDescent="0.2">
      <c r="A10">
        <v>2016</v>
      </c>
      <c r="B10" s="13">
        <f t="shared" ca="1" si="2"/>
        <v>95748.255870133813</v>
      </c>
      <c r="C10" s="13">
        <f t="shared" ca="1" si="6"/>
        <v>3450.3536468720999</v>
      </c>
      <c r="D10" s="13">
        <f t="shared" ca="1" si="3"/>
        <v>2162.73884687084</v>
      </c>
      <c r="E10" s="13">
        <f t="shared" ca="1" si="3"/>
        <v>1025.84634584899</v>
      </c>
      <c r="F10" s="13">
        <f t="shared" ca="1" si="3"/>
        <v>261.76845415227001</v>
      </c>
      <c r="G10" s="13">
        <f t="shared" ca="1" si="7"/>
        <v>29624.102072505615</v>
      </c>
      <c r="H10" s="13">
        <f t="shared" ca="1" si="4"/>
        <v>12240.185005292024</v>
      </c>
      <c r="I10" s="13">
        <f t="shared" ca="1" si="4"/>
        <v>10367.301256238179</v>
      </c>
      <c r="J10" s="13">
        <f t="shared" ca="1" si="4"/>
        <v>2124.2152277888204</v>
      </c>
      <c r="K10" s="13">
        <f t="shared" ca="1" si="4"/>
        <v>4892.4005831865888</v>
      </c>
      <c r="L10" s="13">
        <f t="shared" ca="1" si="8"/>
        <v>62673.800150756113</v>
      </c>
      <c r="M10" s="13">
        <f t="shared" ref="M10:W10" ca="1" si="14">INDIRECT(M$3&amp;"!"&amp;"d"&amp;ROW(L12)+37,TRUE)</f>
        <v>13467.911784802307</v>
      </c>
      <c r="N10" s="13">
        <f t="shared" ca="1" si="14"/>
        <v>5648.3155195265599</v>
      </c>
      <c r="O10" s="13">
        <f t="shared" ca="1" si="14"/>
        <v>2131.1423411185001</v>
      </c>
      <c r="P10" s="13">
        <f t="shared" ca="1" si="14"/>
        <v>1681.0763988343599</v>
      </c>
      <c r="Q10" s="13">
        <f t="shared" ca="1" si="14"/>
        <v>3258.8817480911703</v>
      </c>
      <c r="R10" s="13">
        <f t="shared" ca="1" si="14"/>
        <v>9316.5913974440118</v>
      </c>
      <c r="S10" s="13">
        <f t="shared" ca="1" si="14"/>
        <v>5764.3163860872501</v>
      </c>
      <c r="T10" s="13">
        <f t="shared" ca="1" si="14"/>
        <v>16043.264987664601</v>
      </c>
      <c r="U10" s="13">
        <f t="shared" ca="1" si="14"/>
        <v>3127.1768749279604</v>
      </c>
      <c r="V10" s="13">
        <f t="shared" ca="1" si="14"/>
        <v>1247.4103716635302</v>
      </c>
      <c r="W10" s="13">
        <f t="shared" ca="1" si="14"/>
        <v>987.71234059586004</v>
      </c>
      <c r="X10" s="12"/>
    </row>
    <row r="11" spans="1:24" x14ac:dyDescent="0.2">
      <c r="A11">
        <v>2017</v>
      </c>
      <c r="B11" s="13">
        <f t="shared" ca="1" si="2"/>
        <v>92581.220281569971</v>
      </c>
      <c r="C11" s="13">
        <f t="shared" ca="1" si="6"/>
        <v>4780.8197820982095</v>
      </c>
      <c r="D11" s="13">
        <f t="shared" ca="1" si="3"/>
        <v>3438.5130038333996</v>
      </c>
      <c r="E11" s="13">
        <f t="shared" ca="1" si="3"/>
        <v>1127.1962589399</v>
      </c>
      <c r="F11" s="13">
        <f t="shared" ca="1" si="3"/>
        <v>215.11051932491</v>
      </c>
      <c r="G11" s="13">
        <f t="shared" ca="1" si="7"/>
        <v>22531.58706603232</v>
      </c>
      <c r="H11" s="13">
        <f t="shared" ca="1" si="4"/>
        <v>4328.1281936795085</v>
      </c>
      <c r="I11" s="13">
        <f t="shared" ca="1" si="4"/>
        <v>11484.004178370738</v>
      </c>
      <c r="J11" s="13">
        <f t="shared" ca="1" si="4"/>
        <v>2422.7919664979995</v>
      </c>
      <c r="K11" s="13">
        <f t="shared" ca="1" si="4"/>
        <v>4296.6627274840703</v>
      </c>
      <c r="L11" s="13">
        <f t="shared" ca="1" si="8"/>
        <v>65268.813433439442</v>
      </c>
      <c r="M11" s="13">
        <f t="shared" ref="M11:W11" ca="1" si="15">INDIRECT(M$3&amp;"!"&amp;"d"&amp;ROW(L13)+37,TRUE)</f>
        <v>12826.09739011967</v>
      </c>
      <c r="N11" s="13">
        <f t="shared" ca="1" si="15"/>
        <v>6220.9483818344816</v>
      </c>
      <c r="O11" s="13">
        <f t="shared" ca="1" si="15"/>
        <v>2287.7316940026999</v>
      </c>
      <c r="P11" s="13">
        <f t="shared" ca="1" si="15"/>
        <v>2094.8980232673198</v>
      </c>
      <c r="Q11" s="13">
        <f t="shared" ca="1" si="15"/>
        <v>3895.3827749419302</v>
      </c>
      <c r="R11" s="13">
        <f t="shared" ca="1" si="15"/>
        <v>9635.6066119120096</v>
      </c>
      <c r="S11" s="13">
        <f t="shared" ca="1" si="15"/>
        <v>6274.3821637117608</v>
      </c>
      <c r="T11" s="13">
        <f t="shared" ca="1" si="15"/>
        <v>16251.624773977139</v>
      </c>
      <c r="U11" s="13">
        <f t="shared" ca="1" si="15"/>
        <v>3174.0204716355797</v>
      </c>
      <c r="V11" s="13">
        <f t="shared" ca="1" si="15"/>
        <v>1393.6197908969498</v>
      </c>
      <c r="W11" s="13">
        <f t="shared" ca="1" si="15"/>
        <v>1214.5013571398999</v>
      </c>
      <c r="X11" s="12"/>
    </row>
    <row r="12" spans="1:24" x14ac:dyDescent="0.2">
      <c r="A12">
        <v>2018</v>
      </c>
      <c r="B12" s="13">
        <f t="shared" ca="1" si="2"/>
        <v>98326.484358151516</v>
      </c>
      <c r="C12" s="13">
        <f t="shared" ca="1" si="6"/>
        <v>5622.2661876749098</v>
      </c>
      <c r="D12" s="13">
        <f t="shared" ca="1" si="3"/>
        <v>3911.6356668039998</v>
      </c>
      <c r="E12" s="13">
        <f t="shared" ca="1" si="3"/>
        <v>1474.8147656533401</v>
      </c>
      <c r="F12" s="13">
        <f t="shared" ca="1" si="3"/>
        <v>235.81575521757</v>
      </c>
      <c r="G12" s="13">
        <f t="shared" ca="1" si="7"/>
        <v>20325.526713496591</v>
      </c>
      <c r="H12" s="13">
        <f t="shared" ca="1" si="4"/>
        <v>5044.1011509257696</v>
      </c>
      <c r="I12" s="13">
        <f t="shared" ca="1" si="4"/>
        <v>8188.6916455271721</v>
      </c>
      <c r="J12" s="13">
        <f t="shared" ca="1" si="4"/>
        <v>2796.2477316751401</v>
      </c>
      <c r="K12" s="13">
        <f t="shared" ca="1" si="4"/>
        <v>4296.4861853685106</v>
      </c>
      <c r="L12" s="13">
        <f t="shared" ca="1" si="8"/>
        <v>72378.691456980043</v>
      </c>
      <c r="M12" s="13">
        <f t="shared" ref="M12:W12" ca="1" si="16">INDIRECT(M$3&amp;"!"&amp;"d"&amp;ROW(L14)+37,TRUE)</f>
        <v>15226.40529026</v>
      </c>
      <c r="N12" s="13">
        <f t="shared" ca="1" si="16"/>
        <v>6947.0331981397203</v>
      </c>
      <c r="O12" s="13">
        <f t="shared" ca="1" si="16"/>
        <v>3233.1736488899696</v>
      </c>
      <c r="P12" s="13">
        <f t="shared" ca="1" si="16"/>
        <v>1760.3083591591801</v>
      </c>
      <c r="Q12" s="13">
        <f t="shared" ca="1" si="16"/>
        <v>4412.5828313968696</v>
      </c>
      <c r="R12" s="13">
        <f t="shared" ca="1" si="16"/>
        <v>10412.774542605588</v>
      </c>
      <c r="S12" s="13">
        <f t="shared" ca="1" si="16"/>
        <v>7328.5294236721911</v>
      </c>
      <c r="T12" s="13">
        <f t="shared" ca="1" si="16"/>
        <v>16622.663618455179</v>
      </c>
      <c r="U12" s="13">
        <f t="shared" ca="1" si="16"/>
        <v>3614.4303258668906</v>
      </c>
      <c r="V12" s="13">
        <f t="shared" ca="1" si="16"/>
        <v>1535.8562411796099</v>
      </c>
      <c r="W12" s="13">
        <f t="shared" ca="1" si="16"/>
        <v>1284.93397735484</v>
      </c>
      <c r="X12" s="12"/>
    </row>
    <row r="13" spans="1:24" x14ac:dyDescent="0.2">
      <c r="A13">
        <v>2019</v>
      </c>
      <c r="B13" s="13">
        <f t="shared" ca="1" si="2"/>
        <v>111332.42803903899</v>
      </c>
      <c r="C13" s="13">
        <f t="shared" ca="1" si="6"/>
        <v>4254.8361009722203</v>
      </c>
      <c r="D13" s="13">
        <f t="shared" ca="1" si="3"/>
        <v>2770.0903507068301</v>
      </c>
      <c r="E13" s="13">
        <f t="shared" ca="1" si="3"/>
        <v>1290.44586361698</v>
      </c>
      <c r="F13" s="13">
        <f t="shared" ca="1" si="3"/>
        <v>194.29988664840999</v>
      </c>
      <c r="G13" s="13">
        <f t="shared" ca="1" si="7"/>
        <v>31613.630133457496</v>
      </c>
      <c r="H13" s="13">
        <f t="shared" ca="1" si="4"/>
        <v>12165.25112570837</v>
      </c>
      <c r="I13" s="13">
        <f t="shared" ca="1" si="4"/>
        <v>12061.450484169907</v>
      </c>
      <c r="J13" s="13">
        <f t="shared" ca="1" si="4"/>
        <v>2818.6464605277006</v>
      </c>
      <c r="K13" s="13">
        <f t="shared" ca="1" si="4"/>
        <v>4568.2820630515207</v>
      </c>
      <c r="L13" s="13">
        <f t="shared" ca="1" si="8"/>
        <v>75463.96180460928</v>
      </c>
      <c r="M13" s="13">
        <f t="shared" ref="M13:W13" ca="1" si="17">INDIRECT(M$3&amp;"!"&amp;"d"&amp;ROW(L15)+37,TRUE)</f>
        <v>17153.575665245502</v>
      </c>
      <c r="N13" s="13">
        <f t="shared" ca="1" si="17"/>
        <v>6493.2623037381099</v>
      </c>
      <c r="O13" s="13">
        <f t="shared" ca="1" si="17"/>
        <v>3085.4675372491101</v>
      </c>
      <c r="P13" s="13">
        <f t="shared" ca="1" si="17"/>
        <v>1956.5937868668802</v>
      </c>
      <c r="Q13" s="13">
        <f t="shared" ca="1" si="17"/>
        <v>4525.2415853190305</v>
      </c>
      <c r="R13" s="13">
        <f t="shared" ca="1" si="17"/>
        <v>10310.628754495581</v>
      </c>
      <c r="S13" s="13">
        <f t="shared" ca="1" si="17"/>
        <v>7326.964793585159</v>
      </c>
      <c r="T13" s="13">
        <f t="shared" ca="1" si="17"/>
        <v>17793.70420754857</v>
      </c>
      <c r="U13" s="13">
        <f t="shared" ca="1" si="17"/>
        <v>3861.3323284495405</v>
      </c>
      <c r="V13" s="13">
        <f t="shared" ca="1" si="17"/>
        <v>1558.6106755768599</v>
      </c>
      <c r="W13" s="13">
        <f t="shared" ca="1" si="17"/>
        <v>1398.58016653493</v>
      </c>
      <c r="X13" s="12"/>
    </row>
    <row r="14" spans="1:24" x14ac:dyDescent="0.2">
      <c r="A14">
        <v>2020</v>
      </c>
      <c r="B14" s="13">
        <f t="shared" ca="1" si="2"/>
        <v>109646.24576840003</v>
      </c>
      <c r="C14" s="13">
        <f t="shared" ca="1" si="6"/>
        <v>4159.0657676296896</v>
      </c>
      <c r="D14" s="13">
        <f t="shared" ca="1" si="3"/>
        <v>2592.2450255100298</v>
      </c>
      <c r="E14" s="13">
        <f t="shared" ca="1" si="3"/>
        <v>1388.64783847646</v>
      </c>
      <c r="F14" s="13">
        <f t="shared" ca="1" si="3"/>
        <v>178.17290364320002</v>
      </c>
      <c r="G14" s="13">
        <f t="shared" ca="1" si="7"/>
        <v>27594.660618239108</v>
      </c>
      <c r="H14" s="13">
        <f t="shared" ca="1" si="4"/>
        <v>9075.7162756466405</v>
      </c>
      <c r="I14" s="13">
        <f t="shared" ca="1" si="4"/>
        <v>10443.437009800999</v>
      </c>
      <c r="J14" s="13">
        <f t="shared" ca="1" si="4"/>
        <v>2921.9394128844797</v>
      </c>
      <c r="K14" s="13">
        <f t="shared" ca="1" si="4"/>
        <v>5153.5679199069891</v>
      </c>
      <c r="L14" s="13">
        <f t="shared" ca="1" si="8"/>
        <v>77892.519382531231</v>
      </c>
      <c r="M14" s="13">
        <f t="shared" ref="M14:W14" ca="1" si="18">INDIRECT(M$3&amp;"!"&amp;"d"&amp;ROW(L16)+37,TRUE)</f>
        <v>18289.773477464289</v>
      </c>
      <c r="N14" s="13">
        <f t="shared" ca="1" si="18"/>
        <v>6692.4863390775581</v>
      </c>
      <c r="O14" s="13">
        <f t="shared" ca="1" si="18"/>
        <v>2515.7755276274597</v>
      </c>
      <c r="P14" s="13">
        <f t="shared" ca="1" si="18"/>
        <v>2249.5033931442103</v>
      </c>
      <c r="Q14" s="13">
        <f t="shared" ca="1" si="18"/>
        <v>5113.9121199991596</v>
      </c>
      <c r="R14" s="13">
        <f t="shared" ca="1" si="18"/>
        <v>10963.768989450362</v>
      </c>
      <c r="S14" s="13">
        <f t="shared" ca="1" si="18"/>
        <v>7979.5098435855007</v>
      </c>
      <c r="T14" s="13">
        <f t="shared" ca="1" si="18"/>
        <v>17797.685148274977</v>
      </c>
      <c r="U14" s="13">
        <f t="shared" ca="1" si="18"/>
        <v>3739.8198777471193</v>
      </c>
      <c r="V14" s="13">
        <f t="shared" ca="1" si="18"/>
        <v>1539.8833941313399</v>
      </c>
      <c r="W14" s="13">
        <f t="shared" ca="1" si="18"/>
        <v>1010.40127202925</v>
      </c>
      <c r="X14" s="12"/>
    </row>
    <row r="15" spans="1:24" x14ac:dyDescent="0.2">
      <c r="A15">
        <v>2021</v>
      </c>
      <c r="B15" s="13">
        <f t="shared" ca="1" si="2"/>
        <v>120472.59845545673</v>
      </c>
      <c r="C15" s="13">
        <f t="shared" ca="1" si="6"/>
        <v>5224.7082611472297</v>
      </c>
      <c r="D15" s="13">
        <f t="shared" ca="1" si="3"/>
        <v>3529.9695196003204</v>
      </c>
      <c r="E15" s="13">
        <f t="shared" ca="1" si="3"/>
        <v>1516.3667774389799</v>
      </c>
      <c r="F15" s="13">
        <f t="shared" ca="1" si="3"/>
        <v>178.37196410793001</v>
      </c>
      <c r="G15" s="13">
        <f t="shared" ca="1" si="7"/>
        <v>32784.636577873956</v>
      </c>
      <c r="H15" s="13">
        <f t="shared" ca="1" si="4"/>
        <v>10115.684434032872</v>
      </c>
      <c r="I15" s="13">
        <f t="shared" ca="1" si="4"/>
        <v>12058.8612974682</v>
      </c>
      <c r="J15" s="13">
        <f t="shared" ca="1" si="4"/>
        <v>3650.5326105761701</v>
      </c>
      <c r="K15" s="13">
        <f t="shared" ca="1" si="4"/>
        <v>6959.5582357967114</v>
      </c>
      <c r="L15" s="13">
        <f t="shared" ca="1" si="8"/>
        <v>82463.253616435541</v>
      </c>
      <c r="M15" s="13">
        <f t="shared" ref="M15:W15" ca="1" si="19">INDIRECT(M$3&amp;"!"&amp;"d"&amp;ROW(L17)+37,TRUE)</f>
        <v>19441.441083580397</v>
      </c>
      <c r="N15" s="13">
        <f t="shared" ca="1" si="19"/>
        <v>7758.5975143838405</v>
      </c>
      <c r="O15" s="13">
        <f t="shared" ca="1" si="19"/>
        <v>2429.04419109215</v>
      </c>
      <c r="P15" s="13">
        <f t="shared" ca="1" si="19"/>
        <v>2297.16263304207</v>
      </c>
      <c r="Q15" s="13">
        <f t="shared" ca="1" si="19"/>
        <v>4794.7787445818603</v>
      </c>
      <c r="R15" s="13">
        <f t="shared" ca="1" si="19"/>
        <v>11132.41761213871</v>
      </c>
      <c r="S15" s="13">
        <f t="shared" ca="1" si="19"/>
        <v>8125.2337122671415</v>
      </c>
      <c r="T15" s="13">
        <f t="shared" ca="1" si="19"/>
        <v>19790.285843449059</v>
      </c>
      <c r="U15" s="13">
        <f t="shared" ca="1" si="19"/>
        <v>4000.8197047746403</v>
      </c>
      <c r="V15" s="13">
        <f t="shared" ca="1" si="19"/>
        <v>1639.8988235012898</v>
      </c>
      <c r="W15" s="13">
        <f t="shared" ca="1" si="19"/>
        <v>1053.5737536243701</v>
      </c>
      <c r="X15" s="12"/>
    </row>
    <row r="18" spans="1:23" x14ac:dyDescent="0.2">
      <c r="A18" s="14" t="s">
        <v>58</v>
      </c>
    </row>
    <row r="19" spans="1:23" x14ac:dyDescent="0.2">
      <c r="B19" t="str">
        <f>B2</f>
        <v>Tabela 21.1 Total das Atividades</v>
      </c>
      <c r="C19" t="str">
        <f t="shared" ref="C19:W20" si="20">C2</f>
        <v>Agropecuária</v>
      </c>
      <c r="D19" t="str">
        <f t="shared" si="20"/>
        <v>Tabela 21.2 Agricultura, inclusive apoio à agricultura e a pós-colheita</v>
      </c>
      <c r="E19" t="str">
        <f t="shared" si="20"/>
        <v>Tabela 21.3 Pecuária, inclusive apoio à Pecuária</v>
      </c>
      <c r="F19" t="str">
        <f t="shared" si="20"/>
        <v>Tabela 21.4 Produção florestal, pesca e aquicultura</v>
      </c>
      <c r="G19" t="str">
        <f t="shared" si="20"/>
        <v>Indústrias</v>
      </c>
      <c r="H19" t="str">
        <f t="shared" si="20"/>
        <v>Tabela 21.5 Indústrias extrativas</v>
      </c>
      <c r="I19" t="str">
        <f t="shared" si="20"/>
        <v>Tabela 21.6 Indústrias de transformação</v>
      </c>
      <c r="J19" t="str">
        <f t="shared" si="20"/>
        <v>Tabela 21.7 Eletricidade e gás, água, esgoto, atividades de gestão de resíduos e descontaminação</v>
      </c>
      <c r="K19" t="str">
        <f t="shared" si="20"/>
        <v>Tabela 21.8 Construção</v>
      </c>
      <c r="L19" t="str">
        <f t="shared" si="20"/>
        <v>Serviços</v>
      </c>
      <c r="M19" t="str">
        <f t="shared" si="20"/>
        <v>Tabela 21.9 Comércio e reparação de veículos automotores e motocicletas</v>
      </c>
      <c r="N19" t="str">
        <f t="shared" si="20"/>
        <v>Tabela 21.10 Transporte, armazenagem e correio</v>
      </c>
      <c r="O19" t="str">
        <f t="shared" si="20"/>
        <v>Tabela 21.11 Alojamento e alimentação</v>
      </c>
      <c r="P19" t="str">
        <f t="shared" si="20"/>
        <v>Tabela 21.12 Informação e comunicação</v>
      </c>
      <c r="Q19" t="str">
        <f t="shared" si="20"/>
        <v>Tabela 21.13 Atividades financeiras, de seguros e serviços relacionados</v>
      </c>
      <c r="R19" t="str">
        <f t="shared" si="20"/>
        <v>Tabela 21.14 Atividades imobiliárias</v>
      </c>
      <c r="S19" t="str">
        <f t="shared" si="20"/>
        <v>Tabela 21.15 Atividades profissionais, científicas e técnicas, administrativas e serviços complementares</v>
      </c>
      <c r="T19" t="str">
        <f t="shared" si="20"/>
        <v>Tabela 21.16 Administração, defesa, educação e saúde públicas e seguridade social</v>
      </c>
      <c r="U19" t="str">
        <f t="shared" si="20"/>
        <v>Tabela 21.17 Educação e saúde privadas</v>
      </c>
      <c r="V19" t="str">
        <f t="shared" si="20"/>
        <v>Tabela 21.18 Artes, cultura, esporte e recreação e outras atividades de serviços</v>
      </c>
      <c r="W19" t="str">
        <f t="shared" si="20"/>
        <v>Tabela 21.19 Serviços domésticos</v>
      </c>
    </row>
    <row r="20" spans="1:23" x14ac:dyDescent="0.2">
      <c r="B20" t="str">
        <f>B3</f>
        <v>Tabela21.1</v>
      </c>
      <c r="D20" t="str">
        <f t="shared" si="20"/>
        <v>Tabela21.2</v>
      </c>
      <c r="E20" t="str">
        <f t="shared" si="20"/>
        <v>Tabela21.3</v>
      </c>
      <c r="F20" t="str">
        <f t="shared" si="20"/>
        <v>Tabela21.4</v>
      </c>
      <c r="H20" t="str">
        <f t="shared" si="20"/>
        <v>Tabela21.5</v>
      </c>
      <c r="I20" t="str">
        <f t="shared" si="20"/>
        <v>Tabela21.6</v>
      </c>
      <c r="J20" t="str">
        <f t="shared" si="20"/>
        <v>Tabela21.7</v>
      </c>
      <c r="K20" t="str">
        <f t="shared" si="20"/>
        <v>Tabela21.8</v>
      </c>
      <c r="M20" t="str">
        <f t="shared" si="20"/>
        <v>Tabela21.9</v>
      </c>
      <c r="N20" t="str">
        <f t="shared" si="20"/>
        <v>Tabela21.10</v>
      </c>
      <c r="O20" t="str">
        <f t="shared" si="20"/>
        <v>Tabela21.11</v>
      </c>
      <c r="P20" t="str">
        <f t="shared" si="20"/>
        <v>Tabela21.12</v>
      </c>
      <c r="Q20" t="str">
        <f t="shared" si="20"/>
        <v>Tabela21.13</v>
      </c>
      <c r="R20" t="str">
        <f t="shared" si="20"/>
        <v>Tabela21.14</v>
      </c>
      <c r="S20" t="str">
        <f t="shared" si="20"/>
        <v>Tabela21.15</v>
      </c>
      <c r="T20" t="str">
        <f t="shared" si="20"/>
        <v>Tabela21.16</v>
      </c>
      <c r="U20" t="str">
        <f t="shared" si="20"/>
        <v>Tabela21.17</v>
      </c>
      <c r="V20" t="str">
        <f t="shared" si="20"/>
        <v>Tabela21.18</v>
      </c>
      <c r="W20" t="str">
        <f t="shared" si="20"/>
        <v>Tabela21.19</v>
      </c>
    </row>
    <row r="21" spans="1:23" x14ac:dyDescent="0.2">
      <c r="A21">
        <v>2010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x14ac:dyDescent="0.2">
      <c r="A22">
        <v>2011</v>
      </c>
      <c r="B22" s="15">
        <f ca="1">(B5/'ES01'!B4-1)*100</f>
        <v>8.0834418520170814</v>
      </c>
      <c r="C22" s="15">
        <f ca="1">(C5/'ES01'!C4-1)*100</f>
        <v>3.1343409433101543</v>
      </c>
      <c r="D22" s="15">
        <f ca="1">(D5/'ES01'!D4-1)*100</f>
        <v>4.0610382809094459</v>
      </c>
      <c r="E22" s="15">
        <f ca="1">(E5/'ES01'!E4-1)*100</f>
        <v>-0.48834675616752365</v>
      </c>
      <c r="F22" s="15">
        <f ca="1">(F5/'ES01'!F4-1)*100</f>
        <v>17.545449414083492</v>
      </c>
      <c r="G22" s="15">
        <f ca="1">(G5/'ES01'!G4-1)*100</f>
        <v>12.342137955727672</v>
      </c>
      <c r="H22" s="15">
        <f ca="1">(H5/'ES01'!H4-1)*100</f>
        <v>25.652027443256141</v>
      </c>
      <c r="I22" s="15">
        <f ca="1">(I5/'ES01'!I4-1)*100</f>
        <v>-3.8545002758853864</v>
      </c>
      <c r="J22" s="15">
        <f ca="1">(J5/'ES01'!J4-1)*100</f>
        <v>6.5344646522233818</v>
      </c>
      <c r="K22" s="15">
        <f ca="1">(K5/'ES01'!K4-1)*100</f>
        <v>4.537572601733042</v>
      </c>
      <c r="L22" s="15">
        <f ca="1">(L5/'ES01'!L4-1)*100</f>
        <v>5.5316220694090923</v>
      </c>
      <c r="M22" s="15">
        <f ca="1">(M5/'ES01'!M4-1)*100</f>
        <v>9.3773963286706508</v>
      </c>
      <c r="N22" s="15">
        <f ca="1">(N5/'ES01'!N4-1)*100</f>
        <v>10.086953243590235</v>
      </c>
      <c r="O22" s="15">
        <f ca="1">(O5/'ES01'!O4-1)*100</f>
        <v>3.6574953873353744</v>
      </c>
      <c r="P22" s="15">
        <f ca="1">(P5/'ES01'!P4-1)*100</f>
        <v>4.4817230028484811</v>
      </c>
      <c r="Q22" s="15">
        <f ca="1">(Q5/'ES01'!Q4-1)*100</f>
        <v>3.7011399832196812</v>
      </c>
      <c r="R22" s="15">
        <f ca="1">(R5/'ES01'!R4-1)*100</f>
        <v>1.4077004978792829</v>
      </c>
      <c r="S22" s="15">
        <f ca="1">(S5/'ES01'!S4-1)*100</f>
        <v>9.5416448182672475</v>
      </c>
      <c r="T22" s="15">
        <f ca="1">(T5/'ES01'!T4-1)*100</f>
        <v>2.8192268525256248</v>
      </c>
      <c r="U22" s="15">
        <f ca="1">(U5/'ES01'!U4-1)*100</f>
        <v>4.5980530745967974</v>
      </c>
      <c r="V22" s="15">
        <f ca="1">(V5/'ES01'!V4-1)*100</f>
        <v>0.99783554509302874</v>
      </c>
      <c r="W22" s="15">
        <f ca="1">(W5/'ES01'!W4-1)*100</f>
        <v>2.2523154189199479</v>
      </c>
    </row>
    <row r="23" spans="1:23" x14ac:dyDescent="0.2">
      <c r="A23">
        <v>2012</v>
      </c>
      <c r="B23" s="15">
        <f ca="1">(B6/'ES01'!B5-1)*100</f>
        <v>-0.40807410930481236</v>
      </c>
      <c r="C23" s="15">
        <f ca="1">(C6/'ES01'!C5-1)*100</f>
        <v>6.2427554103231753</v>
      </c>
      <c r="D23" s="15">
        <f ca="1">(D6/'ES01'!D5-1)*100</f>
        <v>6.3045253121577272</v>
      </c>
      <c r="E23" s="15">
        <f ca="1">(E6/'ES01'!E5-1)*100</f>
        <v>7.465182853057617</v>
      </c>
      <c r="F23" s="15">
        <f ca="1">(F6/'ES01'!F5-1)*100</f>
        <v>-4.0093084979021203</v>
      </c>
      <c r="G23" s="15">
        <f ca="1">(G6/'ES01'!G5-1)*100</f>
        <v>-5.2761455515418332</v>
      </c>
      <c r="H23" s="15">
        <f ca="1">(H6/'ES01'!H5-1)*100</f>
        <v>-4.5270872459959861</v>
      </c>
      <c r="I23" s="15">
        <f ca="1">(I6/'ES01'!I5-1)*100</f>
        <v>-12.977983007748861</v>
      </c>
      <c r="J23" s="15">
        <f ca="1">(J6/'ES01'!J5-1)*100</f>
        <v>0.12874229397343839</v>
      </c>
      <c r="K23" s="15">
        <f ca="1">(K6/'ES01'!K5-1)*100</f>
        <v>2.4365942051512546</v>
      </c>
      <c r="L23" s="15">
        <f ca="1">(L6/'ES01'!L5-1)*100</f>
        <v>3.095375915629428</v>
      </c>
      <c r="M23" s="15">
        <f ca="1">(M6/'ES01'!M5-1)*100</f>
        <v>-0.12570412819177257</v>
      </c>
      <c r="N23" s="15">
        <f ca="1">(N6/'ES01'!N5-1)*100</f>
        <v>-2.8730175374802824</v>
      </c>
      <c r="O23" s="15">
        <f ca="1">(O6/'ES01'!O5-1)*100</f>
        <v>4.5493424283529205</v>
      </c>
      <c r="P23" s="15">
        <f ca="1">(P6/'ES01'!P5-1)*100</f>
        <v>12.969573792525523</v>
      </c>
      <c r="Q23" s="15">
        <f ca="1">(Q6/'ES01'!Q5-1)*100</f>
        <v>8.0537287343260822</v>
      </c>
      <c r="R23" s="15">
        <f ca="1">(R6/'ES01'!R5-1)*100</f>
        <v>6.3171356046750393</v>
      </c>
      <c r="S23" s="15">
        <f ca="1">(S6/'ES01'!S5-1)*100</f>
        <v>8.353728746342215</v>
      </c>
      <c r="T23" s="15">
        <f ca="1">(T6/'ES01'!T5-1)*100</f>
        <v>2.0898976521699808</v>
      </c>
      <c r="U23" s="15">
        <f ca="1">(U6/'ES01'!U5-1)*100</f>
        <v>3.6781913047784442</v>
      </c>
      <c r="V23" s="15">
        <f ca="1">(V6/'ES01'!V5-1)*100</f>
        <v>4.8212953130645886</v>
      </c>
      <c r="W23" s="15">
        <f ca="1">(W6/'ES01'!W5-1)*100</f>
        <v>10.489068397893497</v>
      </c>
    </row>
    <row r="24" spans="1:23" x14ac:dyDescent="0.2">
      <c r="A24">
        <v>2013</v>
      </c>
      <c r="B24" s="15">
        <f ca="1">(B7/'ES01'!B6-1)*100</f>
        <v>4.3171295689981015E-2</v>
      </c>
      <c r="C24" s="15">
        <f ca="1">(C7/'ES01'!C6-1)*100</f>
        <v>-2.3298255212212626</v>
      </c>
      <c r="D24" s="15">
        <f ca="1">(D7/'ES01'!D6-1)*100</f>
        <v>-6.2916753000164309</v>
      </c>
      <c r="E24" s="15">
        <f ca="1">(E7/'ES01'!E6-1)*100</f>
        <v>4.4418303840995987</v>
      </c>
      <c r="F24" s="15">
        <f ca="1">(F7/'ES01'!F6-1)*100</f>
        <v>26.560027564099499</v>
      </c>
      <c r="G24" s="15">
        <f ca="1">(G7/'ES01'!G6-1)*100</f>
        <v>-1.6854267884928387</v>
      </c>
      <c r="H24" s="15">
        <f ca="1">(H7/'ES01'!H6-1)*100</f>
        <v>-2.000447641616443</v>
      </c>
      <c r="I24" s="15">
        <f ca="1">(I7/'ES01'!I6-1)*100</f>
        <v>-2.4997770712915646</v>
      </c>
      <c r="J24" s="15">
        <f ca="1">(J7/'ES01'!J6-1)*100</f>
        <v>2.8930880893477173</v>
      </c>
      <c r="K24" s="15">
        <f ca="1">(K7/'ES01'!K6-1)*100</f>
        <v>-0.50753951552853227</v>
      </c>
      <c r="L24" s="15">
        <f ca="1">(L7/'ES01'!L6-1)*100</f>
        <v>1.5538519460914557</v>
      </c>
      <c r="M24" s="15">
        <f ca="1">(M7/'ES01'!M6-1)*100</f>
        <v>-3.2316599484790265</v>
      </c>
      <c r="N24" s="15">
        <f ca="1">(N7/'ES01'!N6-1)*100</f>
        <v>3.7605318670895782</v>
      </c>
      <c r="O24" s="15">
        <f ca="1">(O7/'ES01'!O6-1)*100</f>
        <v>-1.8438550727856495</v>
      </c>
      <c r="P24" s="15">
        <f ca="1">(P7/'ES01'!P6-1)*100</f>
        <v>3.9383659440359819</v>
      </c>
      <c r="Q24" s="15">
        <f ca="1">(Q7/'ES01'!Q6-1)*100</f>
        <v>4.2622745640600535</v>
      </c>
      <c r="R24" s="15">
        <f ca="1">(R7/'ES01'!R6-1)*100</f>
        <v>10.136323426781901</v>
      </c>
      <c r="S24" s="15">
        <f ca="1">(S7/'ES01'!S6-1)*100</f>
        <v>2.2716012370443517</v>
      </c>
      <c r="T24" s="15">
        <f ca="1">(T7/'ES01'!T6-1)*100</f>
        <v>2.7242792516495751</v>
      </c>
      <c r="U24" s="15">
        <f ca="1">(U7/'ES01'!U6-1)*100</f>
        <v>-0.29926890835511033</v>
      </c>
      <c r="V24" s="15">
        <f ca="1">(V7/'ES01'!V6-1)*100</f>
        <v>-4.4188553372653701</v>
      </c>
      <c r="W24" s="15">
        <f ca="1">(W7/'ES01'!W6-1)*100</f>
        <v>-19.029962166606406</v>
      </c>
    </row>
    <row r="25" spans="1:23" x14ac:dyDescent="0.2">
      <c r="A25">
        <v>2014</v>
      </c>
      <c r="B25" s="15">
        <f ca="1">(B8/'ES01'!B7-1)*100</f>
        <v>3.8872951550107393</v>
      </c>
      <c r="C25" s="15">
        <f ca="1">(C8/'ES01'!C7-1)*100</f>
        <v>10.961373687791131</v>
      </c>
      <c r="D25" s="15">
        <f ca="1">(D8/'ES01'!D7-1)*100</f>
        <v>9.4572734557210492</v>
      </c>
      <c r="E25" s="15">
        <f ca="1">(E8/'ES01'!E7-1)*100</f>
        <v>11.999465596652126</v>
      </c>
      <c r="F25" s="15">
        <f ca="1">(F8/'ES01'!F7-1)*100</f>
        <v>22.680338078480446</v>
      </c>
      <c r="G25" s="15">
        <f ca="1">(G8/'ES01'!G7-1)*100</f>
        <v>8.4178431151298305</v>
      </c>
      <c r="H25" s="15">
        <f ca="1">(H8/'ES01'!H7-1)*100</f>
        <v>16.099921483117807</v>
      </c>
      <c r="I25" s="15">
        <f ca="1">(I8/'ES01'!I7-1)*100</f>
        <v>-3.3014956446415833</v>
      </c>
      <c r="J25" s="15">
        <f ca="1">(J8/'ES01'!J7-1)*100</f>
        <v>1.2774447361590724</v>
      </c>
      <c r="K25" s="15">
        <f ca="1">(K8/'ES01'!K7-1)*100</f>
        <v>-3.7588209763983915</v>
      </c>
      <c r="L25" s="15">
        <f ca="1">(L8/'ES01'!L7-1)*100</f>
        <v>0.2199711214236455</v>
      </c>
      <c r="M25" s="15">
        <f ca="1">(M8/'ES01'!M7-1)*100</f>
        <v>-2.2308955113029771</v>
      </c>
      <c r="N25" s="15">
        <f ca="1">(N8/'ES01'!N7-1)*100</f>
        <v>0.60095121144201347</v>
      </c>
      <c r="O25" s="15">
        <f ca="1">(O8/'ES01'!O7-1)*100</f>
        <v>0.75671239561601045</v>
      </c>
      <c r="P25" s="15">
        <f ca="1">(P8/'ES01'!P7-1)*100</f>
        <v>0.60298862146666021</v>
      </c>
      <c r="Q25" s="15">
        <f ca="1">(Q8/'ES01'!Q7-1)*100</f>
        <v>2.1655226570490127</v>
      </c>
      <c r="R25" s="15">
        <f ca="1">(R8/'ES01'!R7-1)*100</f>
        <v>-1.0307110062865887</v>
      </c>
      <c r="S25" s="15">
        <f ca="1">(S8/'ES01'!S7-1)*100</f>
        <v>-1.1592526295085448</v>
      </c>
      <c r="T25" s="15">
        <f ca="1">(T8/'ES01'!T7-1)*100</f>
        <v>0.6079482902350053</v>
      </c>
      <c r="U25" s="15">
        <f ca="1">(U8/'ES01'!U7-1)*100</f>
        <v>7.8371374771738056</v>
      </c>
      <c r="V25" s="15">
        <f ca="1">(V8/'ES01'!V7-1)*100</f>
        <v>2.5095626516661085</v>
      </c>
      <c r="W25" s="15">
        <f ca="1">(W8/'ES01'!W7-1)*100</f>
        <v>14.745889706027992</v>
      </c>
    </row>
    <row r="26" spans="1:23" x14ac:dyDescent="0.2">
      <c r="A26">
        <v>2015</v>
      </c>
      <c r="B26" s="15">
        <f ca="1">(B9/'ES01'!B8-1)*100</f>
        <v>-1.8102293187693297</v>
      </c>
      <c r="C26" s="15">
        <f ca="1">(C9/'ES01'!C8-1)*100</f>
        <v>-10.149657079391449</v>
      </c>
      <c r="D26" s="15">
        <f ca="1">(D9/'ES01'!D8-1)*100</f>
        <v>-14.750721884561102</v>
      </c>
      <c r="E26" s="15">
        <f ca="1">(E9/'ES01'!E8-1)*100</f>
        <v>-2.6709039728226247</v>
      </c>
      <c r="F26" s="15">
        <f ca="1">(F9/'ES01'!F8-1)*100</f>
        <v>-2.1342686384788756</v>
      </c>
      <c r="G26" s="15">
        <f ca="1">(G9/'ES01'!G8-1)*100</f>
        <v>2.7782995846602265</v>
      </c>
      <c r="H26" s="15">
        <f ca="1">(H9/'ES01'!H8-1)*100</f>
        <v>5.2836395524472168</v>
      </c>
      <c r="I26" s="15">
        <f ca="1">(I9/'ES01'!I8-1)*100</f>
        <v>4.1078966992009969</v>
      </c>
      <c r="J26" s="15">
        <f ca="1">(J9/'ES01'!J8-1)*100</f>
        <v>-0.47486610802094376</v>
      </c>
      <c r="K26" s="15">
        <f ca="1">(K9/'ES01'!K8-1)*100</f>
        <v>-9.8308134284746949</v>
      </c>
      <c r="L26" s="15">
        <f ca="1">(L9/'ES01'!L8-1)*100</f>
        <v>-4.4129830745970988</v>
      </c>
      <c r="M26" s="15">
        <f ca="1">(M9/'ES01'!M8-1)*100</f>
        <v>-11.782897077665089</v>
      </c>
      <c r="N26" s="15">
        <f ca="1">(N9/'ES01'!N8-1)*100</f>
        <v>-5.9278898143918184</v>
      </c>
      <c r="O26" s="15">
        <f ca="1">(O9/'ES01'!O8-1)*100</f>
        <v>-8.2478574925457515</v>
      </c>
      <c r="P26" s="15">
        <f ca="1">(P9/'ES01'!P8-1)*100</f>
        <v>-2.7226407591838031</v>
      </c>
      <c r="Q26" s="15">
        <f ca="1">(Q9/'ES01'!Q8-1)*100</f>
        <v>-2.2072264246109641</v>
      </c>
      <c r="R26" s="15">
        <f ca="1">(R9/'ES01'!R8-1)*100</f>
        <v>1.1300532578024214</v>
      </c>
      <c r="S26" s="15">
        <f ca="1">(S9/'ES01'!S8-1)*100</f>
        <v>-6.4618702175441971</v>
      </c>
      <c r="T26" s="15">
        <f ca="1">(T9/'ES01'!T8-1)*100</f>
        <v>0.36328551315181201</v>
      </c>
      <c r="U26" s="15">
        <f ca="1">(U9/'ES01'!U8-1)*100</f>
        <v>1.5871203470650741</v>
      </c>
      <c r="V26" s="15">
        <f ca="1">(V9/'ES01'!V8-1)*100</f>
        <v>-7.0076131434815725</v>
      </c>
      <c r="W26" s="15">
        <f ca="1">(W9/'ES01'!W8-1)*100</f>
        <v>-2.5807941879832597</v>
      </c>
    </row>
    <row r="27" spans="1:23" x14ac:dyDescent="0.2">
      <c r="A27">
        <v>2016</v>
      </c>
      <c r="B27" s="15">
        <f ca="1">(B10/'ES01'!B9-1)*100</f>
        <v>-4.7183267876475092</v>
      </c>
      <c r="C27" s="15">
        <f ca="1">(C10/'ES01'!C9-1)*100</f>
        <v>-8.7367121984387239</v>
      </c>
      <c r="D27" s="15">
        <f ca="1">(D10/'ES01'!D9-1)*100</f>
        <v>-8.8594072234406411</v>
      </c>
      <c r="E27" s="15">
        <f ca="1">(E10/'ES01'!E9-1)*100</f>
        <v>-10.803303802485409</v>
      </c>
      <c r="F27" s="15">
        <f ca="1">(F10/'ES01'!F9-1)*100</f>
        <v>1.6203710688539319</v>
      </c>
      <c r="G27" s="15">
        <f ca="1">(G10/'ES01'!G9-1)*100</f>
        <v>-5.0804744247230804</v>
      </c>
      <c r="H27" s="15">
        <f ca="1">(H10/'ES01'!H9-1)*100</f>
        <v>-6.2186799869571647</v>
      </c>
      <c r="I27" s="15">
        <f ca="1">(I10/'ES01'!I9-1)*100</f>
        <v>-2.1026516507940629</v>
      </c>
      <c r="J27" s="15">
        <f ca="1">(J10/'ES01'!J9-1)*100</f>
        <v>-1.3009882062211986</v>
      </c>
      <c r="K27" s="15">
        <f ca="1">(K10/'ES01'!K9-1)*100</f>
        <v>-9.6622916573813491</v>
      </c>
      <c r="L27" s="15">
        <f ca="1">(L10/'ES01'!L9-1)*100</f>
        <v>-4.3138239223781349</v>
      </c>
      <c r="M27" s="15">
        <f ca="1">(M10/'ES01'!M9-1)*100</f>
        <v>-10.047886681870377</v>
      </c>
      <c r="N27" s="15">
        <f ca="1">(N10/'ES01'!N9-1)*100</f>
        <v>-9.0346353992730162</v>
      </c>
      <c r="O27" s="15">
        <f ca="1">(O10/'ES01'!O9-1)*100</f>
        <v>-5.1329841251349322</v>
      </c>
      <c r="P27" s="15">
        <f ca="1">(P10/'ES01'!P9-1)*100</f>
        <v>-5.2133553417080147</v>
      </c>
      <c r="Q27" s="15">
        <f ca="1">(Q10/'ES01'!Q9-1)*100</f>
        <v>-9.4904719907629165E-2</v>
      </c>
      <c r="R27" s="15">
        <f ca="1">(R10/'ES01'!R9-1)*100</f>
        <v>-2.2468043190468689</v>
      </c>
      <c r="S27" s="15">
        <f ca="1">(S10/'ES01'!S9-1)*100</f>
        <v>-6.7614107675024959</v>
      </c>
      <c r="T27" s="15">
        <f ca="1">(T10/'ES01'!T9-1)*100</f>
        <v>1.0542880099579044</v>
      </c>
      <c r="U27" s="15">
        <f ca="1">(U10/'ES01'!U9-1)*100</f>
        <v>2.5423882135048093</v>
      </c>
      <c r="V27" s="15">
        <f ca="1">(V10/'ES01'!V9-1)*100</f>
        <v>-9.4857903913969857</v>
      </c>
      <c r="W27" s="15">
        <f ca="1">(W10/'ES01'!W9-1)*100</f>
        <v>-3.0720433129227676</v>
      </c>
    </row>
    <row r="28" spans="1:23" x14ac:dyDescent="0.2">
      <c r="A28">
        <v>2017</v>
      </c>
      <c r="B28" s="15">
        <f ca="1">(B11/'ES01'!B10-1)*100</f>
        <v>0.38272888636925462</v>
      </c>
      <c r="C28" s="15">
        <f ca="1">(C11/'ES01'!C10-1)*100</f>
        <v>11.99819142678078</v>
      </c>
      <c r="D28" s="15">
        <f ca="1">(D11/'ES01'!D10-1)*100</f>
        <v>15.739424888192776</v>
      </c>
      <c r="E28" s="15">
        <f ca="1">(E11/'ES01'!E10-1)*100</f>
        <v>5.9838455164471283</v>
      </c>
      <c r="F28" s="15">
        <f ca="1">(F11/'ES01'!F10-1)*100</f>
        <v>-8.1486666662067613</v>
      </c>
      <c r="G28" s="15">
        <f ca="1">(G11/'ES01'!G10-1)*100</f>
        <v>-0.26361019122457252</v>
      </c>
      <c r="H28" s="15">
        <f ca="1">(H11/'ES01'!H10-1)*100</f>
        <v>-3.1642070593997706</v>
      </c>
      <c r="I28" s="15">
        <f ca="1">(I11/'ES01'!I10-1)*100</f>
        <v>3.4470508677234779</v>
      </c>
      <c r="J28" s="15">
        <f ca="1">(J11/'ES01'!J10-1)*100</f>
        <v>-2.4801571932467792</v>
      </c>
      <c r="K28" s="15">
        <f ca="1">(K11/'ES01'!K10-1)*100</f>
        <v>-5.2730692992422394</v>
      </c>
      <c r="L28" s="15">
        <f ca="1">(L11/'ES01'!L10-1)*100</f>
        <v>-0.15240552686813791</v>
      </c>
      <c r="M28" s="15">
        <f ca="1">(M11/'ES01'!M10-1)*100</f>
        <v>-3.7936981071123643</v>
      </c>
      <c r="N28" s="15">
        <f ca="1">(N11/'ES01'!N10-1)*100</f>
        <v>1.3599745595086921</v>
      </c>
      <c r="O28" s="15">
        <f ca="1">(O11/'ES01'!O10-1)*100</f>
        <v>1.8839526192713452</v>
      </c>
      <c r="P28" s="15">
        <f ca="1">(P11/'ES01'!P10-1)*100</f>
        <v>9.4307232945148645</v>
      </c>
      <c r="Q28" s="15">
        <f ca="1">(Q11/'ES01'!Q10-1)*100</f>
        <v>3.5222011650204443E-2</v>
      </c>
      <c r="R28" s="15">
        <f ca="1">(R11/'ES01'!R10-1)*100</f>
        <v>0.86839069183799467</v>
      </c>
      <c r="S28" s="15">
        <f ca="1">(S11/'ES01'!S10-1)*100</f>
        <v>-5.3317250432693974E-2</v>
      </c>
      <c r="T28" s="15">
        <f ca="1">(T11/'ES01'!T10-1)*100</f>
        <v>-0.71437698953873419</v>
      </c>
      <c r="U28" s="15">
        <f ca="1">(U11/'ES01'!U10-1)*100</f>
        <v>-1.3099389681264451</v>
      </c>
      <c r="V28" s="15">
        <f ca="1">(V11/'ES01'!V10-1)*100</f>
        <v>2.1414472614080582</v>
      </c>
      <c r="W28" s="15">
        <f ca="1">(W11/'ES01'!W10-1)*100</f>
        <v>13.952245349723992</v>
      </c>
    </row>
    <row r="29" spans="1:23" x14ac:dyDescent="0.2">
      <c r="A29">
        <v>2018</v>
      </c>
      <c r="B29" s="15">
        <f ca="1">(B12/'ES01'!B11-1)*100</f>
        <v>2.9481831325854024</v>
      </c>
      <c r="C29" s="15">
        <f ca="1">(C12/'ES01'!C11-1)*100</f>
        <v>25.289550258595739</v>
      </c>
      <c r="D29" s="15">
        <f ca="1">(D12/'ES01'!D11-1)*100</f>
        <v>36.45822610353995</v>
      </c>
      <c r="E29" s="15">
        <f ca="1">(E12/'ES01'!E11-1)*100</f>
        <v>6.234140687253209</v>
      </c>
      <c r="F29" s="15">
        <f ca="1">(F12/'ES01'!F11-1)*100</f>
        <v>1.3800458624332768</v>
      </c>
      <c r="G29" s="15">
        <f ca="1">(G12/'ES01'!G11-1)*100</f>
        <v>-4.6203084765143343</v>
      </c>
      <c r="H29" s="15">
        <f ca="1">(H12/'ES01'!H11-1)*100</f>
        <v>-12.723659467645687</v>
      </c>
      <c r="I29" s="15">
        <f ca="1">(I12/'ES01'!I11-1)*100</f>
        <v>-4.3265936151732687</v>
      </c>
      <c r="J29" s="15">
        <f ca="1">(J12/'ES01'!J11-1)*100</f>
        <v>6.8280445831875758</v>
      </c>
      <c r="K29" s="15">
        <f ca="1">(K12/'ES01'!K11-1)*100</f>
        <v>-1.3239534394344665</v>
      </c>
      <c r="L29" s="15">
        <f ca="1">(L12/'ES01'!L11-1)*100</f>
        <v>3.8236339457213608</v>
      </c>
      <c r="M29" s="15">
        <f ca="1">(M12/'ES01'!M11-1)*100</f>
        <v>7.5876198352825996</v>
      </c>
      <c r="N29" s="15">
        <f ca="1">(N12/'ES01'!N11-1)*100</f>
        <v>7.1315038119334151</v>
      </c>
      <c r="O29" s="15">
        <f ca="1">(O12/'ES01'!O11-1)*100</f>
        <v>5.1781922935138835</v>
      </c>
      <c r="P29" s="15">
        <f ca="1">(P12/'ES01'!P11-1)*100</f>
        <v>-2.9504494993160102</v>
      </c>
      <c r="Q29" s="15">
        <f ca="1">(Q12/'ES01'!Q11-1)*100</f>
        <v>4.6743292508747425</v>
      </c>
      <c r="R29" s="15">
        <f ca="1">(R12/'ES01'!R11-1)*100</f>
        <v>4.519532602303955</v>
      </c>
      <c r="S29" s="15">
        <f ca="1">(S12/'ES01'!S11-1)*100</f>
        <v>3.1492254201832104</v>
      </c>
      <c r="T29" s="15">
        <f ca="1">(T12/'ES01'!T11-1)*100</f>
        <v>-8.0717093725324318E-2</v>
      </c>
      <c r="U29" s="15">
        <f ca="1">(U12/'ES01'!U11-1)*100</f>
        <v>2.6162102485346894</v>
      </c>
      <c r="V29" s="15">
        <f ca="1">(V12/'ES01'!V11-1)*100</f>
        <v>2.7752993303053364</v>
      </c>
      <c r="W29" s="15">
        <f ca="1">(W12/'ES01'!W11-1)*100</f>
        <v>2.5845809734768688</v>
      </c>
    </row>
    <row r="30" spans="1:23" x14ac:dyDescent="0.2">
      <c r="A30">
        <v>2019</v>
      </c>
      <c r="B30" s="15">
        <f ca="1">(B13/'ES01'!B12-1)*100</f>
        <v>-4.2399460915267806</v>
      </c>
      <c r="C30" s="15">
        <f ca="1">(C13/'ES01'!C12-1)*100</f>
        <v>-2.9279040280048463</v>
      </c>
      <c r="D30" s="15">
        <f ca="1">(D13/'ES01'!D12-1)*100</f>
        <v>-4.4470301127306655</v>
      </c>
      <c r="E30" s="15">
        <f ca="1">(E13/'ES01'!E12-1)*100</f>
        <v>0.39989710392562827</v>
      </c>
      <c r="F30" s="15">
        <f ca="1">(F13/'ES01'!F12-1)*100</f>
        <v>-2.290658770836318</v>
      </c>
      <c r="G30" s="15">
        <f ca="1">(G13/'ES01'!G12-1)*100</f>
        <v>-15.949869972115739</v>
      </c>
      <c r="H30" s="15">
        <f ca="1">(H13/'ES01'!H12-1)*100</f>
        <v>-29.647964525212444</v>
      </c>
      <c r="I30" s="15">
        <f ca="1">(I13/'ES01'!I12-1)*100</f>
        <v>-8.8287508462781545</v>
      </c>
      <c r="J30" s="15">
        <f ca="1">(J13/'ES01'!J12-1)*100</f>
        <v>0.42887929603538932</v>
      </c>
      <c r="K30" s="15">
        <f ca="1">(K13/'ES01'!K12-1)*100</f>
        <v>6.6158709844792218</v>
      </c>
      <c r="L30" s="15">
        <f ca="1">(L13/'ES01'!L12-1)*100</f>
        <v>1.6132464496574794</v>
      </c>
      <c r="M30" s="15">
        <f ca="1">(M13/'ES01'!M12-1)*100</f>
        <v>2.1508994154537664</v>
      </c>
      <c r="N30" s="15">
        <f ca="1">(N13/'ES01'!N12-1)*100</f>
        <v>-3.8120629775542314</v>
      </c>
      <c r="O30" s="15">
        <f ca="1">(O13/'ES01'!O12-1)*100</f>
        <v>6.5516749048514011</v>
      </c>
      <c r="P30" s="15">
        <f ca="1">(P13/'ES01'!P12-1)*100</f>
        <v>-1.7463028822464199</v>
      </c>
      <c r="Q30" s="15">
        <f ca="1">(Q13/'ES01'!Q12-1)*100</f>
        <v>3.6450863683555434</v>
      </c>
      <c r="R30" s="15">
        <f ca="1">(R13/'ES01'!R12-1)*100</f>
        <v>2.9879287621934925</v>
      </c>
      <c r="S30" s="15">
        <f ca="1">(S13/'ES01'!S12-1)*100</f>
        <v>4.1211651784601955</v>
      </c>
      <c r="T30" s="15">
        <f ca="1">(T13/'ES01'!T12-1)*100</f>
        <v>0.3780972875196742</v>
      </c>
      <c r="U30" s="15">
        <f ca="1">(U13/'ES01'!U12-1)*100</f>
        <v>-0.24902670934994209</v>
      </c>
      <c r="V30" s="15">
        <f ca="1">(V13/'ES01'!V12-1)*100</f>
        <v>2.3399590934498171</v>
      </c>
      <c r="W30" s="15">
        <f ca="1">(W13/'ES01'!W12-1)*100</f>
        <v>7.5339745668902447</v>
      </c>
    </row>
    <row r="31" spans="1:23" x14ac:dyDescent="0.2">
      <c r="A31">
        <v>2020</v>
      </c>
      <c r="B31" s="15">
        <f ca="1">(B14/'ES01'!B13-1)*100</f>
        <v>-4.5000030488921201</v>
      </c>
      <c r="C31" s="15">
        <f ca="1">(C14/'ES01'!C13-1)*100</f>
        <v>0.17282795823299058</v>
      </c>
      <c r="D31" s="15">
        <f ca="1">(D14/'ES01'!D13-1)*100</f>
        <v>0.49947038173516756</v>
      </c>
      <c r="E31" s="15">
        <f ca="1">(E14/'ES01'!E13-1)*100</f>
        <v>0.66596410925769955</v>
      </c>
      <c r="F31" s="15">
        <f ca="1">(F14/'ES01'!F13-1)*100</f>
        <v>-7.7145378200189185</v>
      </c>
      <c r="G31" s="15">
        <f ca="1">(G14/'ES01'!G13-1)*100</f>
        <v>-9.4715766008859337</v>
      </c>
      <c r="H31" s="15">
        <f ca="1">(H14/'ES01'!H13-1)*100</f>
        <v>-20.080598354424893</v>
      </c>
      <c r="I31" s="15">
        <f ca="1">(I14/'ES01'!I13-1)*100</f>
        <v>-5.0401192470520773</v>
      </c>
      <c r="J31" s="15">
        <f ca="1">(J14/'ES01'!J13-1)*100</f>
        <v>0.17731083012648696</v>
      </c>
      <c r="K31" s="15">
        <f ca="1">(K14/'ES01'!K13-1)*100</f>
        <v>-1.1054379024766137</v>
      </c>
      <c r="L31" s="15">
        <f ca="1">(L14/'ES01'!L13-1)*100</f>
        <v>-2.8519285090673696</v>
      </c>
      <c r="M31" s="15">
        <f ca="1">(M14/'ES01'!M13-1)*100</f>
        <v>4.6009023292491458</v>
      </c>
      <c r="N31" s="15">
        <f ca="1">(N14/'ES01'!N13-1)*100</f>
        <v>-10.426213685308806</v>
      </c>
      <c r="O31" s="15">
        <f ca="1">(O14/'ES01'!O13-1)*100</f>
        <v>-26.830029812761435</v>
      </c>
      <c r="P31" s="15">
        <f ca="1">(P14/'ES01'!P13-1)*100</f>
        <v>9.4811742410888975</v>
      </c>
      <c r="Q31" s="15">
        <f ca="1">(Q14/'ES01'!Q13-1)*100</f>
        <v>2.0725631235901654</v>
      </c>
      <c r="R31" s="15">
        <f ca="1">(R14/'ES01'!R13-1)*100</f>
        <v>2.1775704001633978</v>
      </c>
      <c r="S31" s="15">
        <f ca="1">(S14/'ES01'!S13-1)*100</f>
        <v>-0.63993940983742004</v>
      </c>
      <c r="T31" s="15">
        <f ca="1">(T14/'ES01'!T13-1)*100</f>
        <v>-6.0900446741274266</v>
      </c>
      <c r="U31" s="15">
        <f ca="1">(U14/'ES01'!U13-1)*100</f>
        <v>-3.7339799267472884</v>
      </c>
      <c r="V31" s="15">
        <f ca="1">(V14/'ES01'!V13-1)*100</f>
        <v>-10.555664275523712</v>
      </c>
      <c r="W31" s="15">
        <f ca="1">(W14/'ES01'!W13-1)*100</f>
        <v>-27.828480569339288</v>
      </c>
    </row>
    <row r="32" spans="1:23" x14ac:dyDescent="0.2">
      <c r="A32">
        <v>2021</v>
      </c>
      <c r="B32" s="15">
        <f ca="1">(B15/'ES01'!B14-1)*100</f>
        <v>4.8863333769680217</v>
      </c>
      <c r="C32" s="15">
        <f ca="1">(C15/'ES01'!C14-1)*100</f>
        <v>2.6585396810174799E-2</v>
      </c>
      <c r="D32" s="15">
        <f ca="1">(D15/'ES01'!D14-1)*100</f>
        <v>0.46601034810493935</v>
      </c>
      <c r="E32" s="15">
        <f ca="1">(E15/'ES01'!E14-1)*100</f>
        <v>-1.2623127742142692</v>
      </c>
      <c r="F32" s="15">
        <f ca="1">(F15/'ES01'!F14-1)*100</f>
        <v>2.5296875601627189</v>
      </c>
      <c r="G32" s="15">
        <f ca="1">(G15/'ES01'!G14-1)*100</f>
        <v>4.1812912526808299</v>
      </c>
      <c r="H32" s="15">
        <f ca="1">(H15/'ES01'!H14-1)*100</f>
        <v>-10.134080961308046</v>
      </c>
      <c r="I32" s="15">
        <f ca="1">(I15/'ES01'!I14-1)*100</f>
        <v>15.120978575921962</v>
      </c>
      <c r="J32" s="15">
        <f ca="1">(J15/'ES01'!J14-1)*100</f>
        <v>1.8151776840940714</v>
      </c>
      <c r="K32" s="15">
        <f ca="1">(K15/'ES01'!K14-1)*100</f>
        <v>13.126450183430993</v>
      </c>
      <c r="L32" s="15">
        <f ca="1">(L15/'ES01'!L14-1)*100</f>
        <v>5.4949055838445338</v>
      </c>
      <c r="M32" s="15">
        <f ca="1">(M15/'ES01'!M14-1)*100</f>
        <v>11.112602135308824</v>
      </c>
      <c r="N32" s="15">
        <f ca="1">(N15/'ES01'!N14-1)*100</f>
        <v>6.1281885997992891</v>
      </c>
      <c r="O32" s="15">
        <f ca="1">(O15/'ES01'!O14-1)*100</f>
        <v>9.5936880229931418</v>
      </c>
      <c r="P32" s="15">
        <f ca="1">(P15/'ES01'!P14-1)*100</f>
        <v>1.1608124495076533</v>
      </c>
      <c r="Q32" s="15">
        <f ca="1">(Q15/'ES01'!Q14-1)*100</f>
        <v>-3.0000732912229156</v>
      </c>
      <c r="R32" s="15">
        <f ca="1">(R15/'ES01'!R14-1)*100</f>
        <v>1.3397679777527038</v>
      </c>
      <c r="S32" s="15">
        <f ca="1">(S15/'ES01'!S14-1)*100</f>
        <v>5.2498111438070927</v>
      </c>
      <c r="T32" s="15">
        <f ca="1">(T15/'ES01'!T14-1)*100</f>
        <v>3.6476083794802827</v>
      </c>
      <c r="U32" s="15">
        <f ca="1">(U15/'ES01'!U14-1)*100</f>
        <v>10.380910485487194</v>
      </c>
      <c r="V32" s="15">
        <f ca="1">(V15/'ES01'!V14-1)*100</f>
        <v>9.558828464597525</v>
      </c>
      <c r="W32" s="15">
        <f ca="1">(W15/'ES01'!W14-1)*100</f>
        <v>4.3484324882326009</v>
      </c>
    </row>
    <row r="35" spans="1:23" x14ac:dyDescent="0.2">
      <c r="A35" s="14" t="s">
        <v>57</v>
      </c>
    </row>
    <row r="36" spans="1:23" x14ac:dyDescent="0.2">
      <c r="B36" t="str">
        <f>B19</f>
        <v>Tabela 21.1 Total das Atividades</v>
      </c>
      <c r="C36" t="str">
        <f t="shared" ref="C36:W36" si="21">C19</f>
        <v>Agropecuária</v>
      </c>
      <c r="D36" t="str">
        <f t="shared" si="21"/>
        <v>Tabela 21.2 Agricultura, inclusive apoio à agricultura e a pós-colheita</v>
      </c>
      <c r="E36" t="str">
        <f t="shared" si="21"/>
        <v>Tabela 21.3 Pecuária, inclusive apoio à Pecuária</v>
      </c>
      <c r="F36" t="str">
        <f t="shared" si="21"/>
        <v>Tabela 21.4 Produção florestal, pesca e aquicultura</v>
      </c>
      <c r="G36" t="str">
        <f t="shared" si="21"/>
        <v>Indústrias</v>
      </c>
      <c r="H36" t="str">
        <f t="shared" si="21"/>
        <v>Tabela 21.5 Indústrias extrativas</v>
      </c>
      <c r="I36" t="str">
        <f t="shared" si="21"/>
        <v>Tabela 21.6 Indústrias de transformação</v>
      </c>
      <c r="J36" t="str">
        <f t="shared" si="21"/>
        <v>Tabela 21.7 Eletricidade e gás, água, esgoto, atividades de gestão de resíduos e descontaminação</v>
      </c>
      <c r="K36" t="str">
        <f t="shared" si="21"/>
        <v>Tabela 21.8 Construção</v>
      </c>
      <c r="L36" t="str">
        <f t="shared" si="21"/>
        <v>Serviços</v>
      </c>
      <c r="M36" t="str">
        <f t="shared" si="21"/>
        <v>Tabela 21.9 Comércio e reparação de veículos automotores e motocicletas</v>
      </c>
      <c r="N36" t="str">
        <f t="shared" si="21"/>
        <v>Tabela 21.10 Transporte, armazenagem e correio</v>
      </c>
      <c r="O36" t="str">
        <f t="shared" si="21"/>
        <v>Tabela 21.11 Alojamento e alimentação</v>
      </c>
      <c r="P36" t="str">
        <f t="shared" si="21"/>
        <v>Tabela 21.12 Informação e comunicação</v>
      </c>
      <c r="Q36" t="str">
        <f t="shared" si="21"/>
        <v>Tabela 21.13 Atividades financeiras, de seguros e serviços relacionados</v>
      </c>
      <c r="R36" t="str">
        <f t="shared" si="21"/>
        <v>Tabela 21.14 Atividades imobiliárias</v>
      </c>
      <c r="S36" t="str">
        <f t="shared" si="21"/>
        <v>Tabela 21.15 Atividades profissionais, científicas e técnicas, administrativas e serviços complementares</v>
      </c>
      <c r="T36" t="str">
        <f t="shared" si="21"/>
        <v>Tabela 21.16 Administração, defesa, educação e saúde públicas e seguridade social</v>
      </c>
      <c r="U36" t="str">
        <f t="shared" si="21"/>
        <v>Tabela 21.17 Educação e saúde privadas</v>
      </c>
      <c r="V36" t="str">
        <f t="shared" si="21"/>
        <v>Tabela 21.18 Artes, cultura, esporte e recreação e outras atividades de serviços</v>
      </c>
      <c r="W36" t="str">
        <f t="shared" si="21"/>
        <v>Tabela 21.19 Serviços domésticos</v>
      </c>
    </row>
    <row r="37" spans="1:23" x14ac:dyDescent="0.2">
      <c r="B37" t="str">
        <f>B20</f>
        <v>Tabela21.1</v>
      </c>
      <c r="D37" t="str">
        <f t="shared" ref="D37:F37" si="22">D20</f>
        <v>Tabela21.2</v>
      </c>
      <c r="E37" t="str">
        <f t="shared" si="22"/>
        <v>Tabela21.3</v>
      </c>
      <c r="F37" t="str">
        <f t="shared" si="22"/>
        <v>Tabela21.4</v>
      </c>
      <c r="H37" t="str">
        <f t="shared" ref="H37:K37" si="23">H20</f>
        <v>Tabela21.5</v>
      </c>
      <c r="I37" t="str">
        <f t="shared" si="23"/>
        <v>Tabela21.6</v>
      </c>
      <c r="J37" t="str">
        <f t="shared" si="23"/>
        <v>Tabela21.7</v>
      </c>
      <c r="K37" t="str">
        <f t="shared" si="23"/>
        <v>Tabela21.8</v>
      </c>
      <c r="M37" t="str">
        <f t="shared" ref="M37:W37" si="24">M20</f>
        <v>Tabela21.9</v>
      </c>
      <c r="N37" t="str">
        <f t="shared" si="24"/>
        <v>Tabela21.10</v>
      </c>
      <c r="O37" t="str">
        <f t="shared" si="24"/>
        <v>Tabela21.11</v>
      </c>
      <c r="P37" t="str">
        <f t="shared" si="24"/>
        <v>Tabela21.12</v>
      </c>
      <c r="Q37" t="str">
        <f t="shared" si="24"/>
        <v>Tabela21.13</v>
      </c>
      <c r="R37" t="str">
        <f t="shared" si="24"/>
        <v>Tabela21.14</v>
      </c>
      <c r="S37" t="str">
        <f t="shared" si="24"/>
        <v>Tabela21.15</v>
      </c>
      <c r="T37" t="str">
        <f t="shared" si="24"/>
        <v>Tabela21.16</v>
      </c>
      <c r="U37" t="str">
        <f t="shared" si="24"/>
        <v>Tabela21.17</v>
      </c>
      <c r="V37" t="str">
        <f t="shared" si="24"/>
        <v>Tabela21.18</v>
      </c>
      <c r="W37" t="str">
        <f t="shared" si="24"/>
        <v>Tabela21.19</v>
      </c>
    </row>
    <row r="38" spans="1:23" x14ac:dyDescent="0.2">
      <c r="A38">
        <v>2010</v>
      </c>
      <c r="B38" s="15">
        <v>100</v>
      </c>
      <c r="C38" s="15">
        <v>100</v>
      </c>
      <c r="D38" s="15">
        <v>100</v>
      </c>
      <c r="E38" s="15">
        <v>100</v>
      </c>
      <c r="F38" s="15">
        <v>100</v>
      </c>
      <c r="G38" s="15">
        <v>100</v>
      </c>
      <c r="H38" s="15">
        <v>100</v>
      </c>
      <c r="I38" s="15">
        <v>100</v>
      </c>
      <c r="J38" s="15">
        <v>100</v>
      </c>
      <c r="K38" s="15">
        <v>100</v>
      </c>
      <c r="L38" s="15">
        <v>100</v>
      </c>
      <c r="M38" s="15">
        <v>100</v>
      </c>
      <c r="N38" s="15">
        <v>100</v>
      </c>
      <c r="O38" s="15">
        <v>100</v>
      </c>
      <c r="P38" s="15">
        <v>100</v>
      </c>
      <c r="Q38" s="15">
        <v>100</v>
      </c>
      <c r="R38" s="15">
        <v>100</v>
      </c>
      <c r="S38" s="15">
        <v>100</v>
      </c>
      <c r="T38" s="15">
        <v>100</v>
      </c>
      <c r="U38" s="15">
        <v>100</v>
      </c>
      <c r="V38" s="15">
        <v>100</v>
      </c>
      <c r="W38" s="15">
        <v>100</v>
      </c>
    </row>
    <row r="39" spans="1:23" x14ac:dyDescent="0.2">
      <c r="A39">
        <v>2011</v>
      </c>
      <c r="B39" s="15">
        <f ca="1">B38*(1+B22/100)</f>
        <v>108.08344185201707</v>
      </c>
      <c r="C39" s="15">
        <f t="shared" ref="C39:W49" ca="1" si="25">C38*(1+C22/100)</f>
        <v>103.13434094331015</v>
      </c>
      <c r="D39" s="15">
        <f t="shared" ca="1" si="25"/>
        <v>104.06103828090944</v>
      </c>
      <c r="E39" s="15">
        <f t="shared" ca="1" si="25"/>
        <v>99.51165324383247</v>
      </c>
      <c r="F39" s="15">
        <f t="shared" ca="1" si="25"/>
        <v>117.54544941408349</v>
      </c>
      <c r="G39" s="15">
        <f t="shared" ca="1" si="25"/>
        <v>112.34213795572768</v>
      </c>
      <c r="H39" s="15">
        <f t="shared" ca="1" si="25"/>
        <v>125.65202744325615</v>
      </c>
      <c r="I39" s="15">
        <f t="shared" ca="1" si="25"/>
        <v>96.145499724114615</v>
      </c>
      <c r="J39" s="15">
        <f t="shared" ca="1" si="25"/>
        <v>106.53446465222338</v>
      </c>
      <c r="K39" s="15">
        <f t="shared" ca="1" si="25"/>
        <v>104.53757260173305</v>
      </c>
      <c r="L39" s="15">
        <f t="shared" ca="1" si="25"/>
        <v>105.5316220694091</v>
      </c>
      <c r="M39" s="15">
        <f t="shared" ca="1" si="25"/>
        <v>109.37739632867066</v>
      </c>
      <c r="N39" s="15">
        <f t="shared" ca="1" si="25"/>
        <v>110.08695324359023</v>
      </c>
      <c r="O39" s="15">
        <f t="shared" ca="1" si="25"/>
        <v>103.65749538733537</v>
      </c>
      <c r="P39" s="15">
        <f t="shared" ca="1" si="25"/>
        <v>104.48172300284848</v>
      </c>
      <c r="Q39" s="15">
        <f t="shared" ca="1" si="25"/>
        <v>103.70113998321968</v>
      </c>
      <c r="R39" s="15">
        <f t="shared" ca="1" si="25"/>
        <v>101.40770049787929</v>
      </c>
      <c r="S39" s="15">
        <f t="shared" ca="1" si="25"/>
        <v>109.54164481826724</v>
      </c>
      <c r="T39" s="15">
        <f t="shared" ca="1" si="25"/>
        <v>102.81922685252563</v>
      </c>
      <c r="U39" s="15">
        <f t="shared" ca="1" si="25"/>
        <v>104.59805307459679</v>
      </c>
      <c r="V39" s="15">
        <f t="shared" ca="1" si="25"/>
        <v>100.99783554509303</v>
      </c>
      <c r="W39" s="15">
        <f t="shared" ca="1" si="25"/>
        <v>102.25231541891995</v>
      </c>
    </row>
    <row r="40" spans="1:23" x14ac:dyDescent="0.2">
      <c r="A40">
        <v>2012</v>
      </c>
      <c r="B40" s="15">
        <f t="shared" ref="B40:B49" ca="1" si="26">B39*(1+B23/100)</f>
        <v>107.64238130937348</v>
      </c>
      <c r="C40" s="15">
        <f t="shared" ca="1" si="25"/>
        <v>109.5727655924498</v>
      </c>
      <c r="D40" s="15">
        <f t="shared" ca="1" si="25"/>
        <v>110.62159277942352</v>
      </c>
      <c r="E40" s="15">
        <f t="shared" ca="1" si="25"/>
        <v>106.94038011858521</v>
      </c>
      <c r="F40" s="15">
        <f t="shared" ca="1" si="25"/>
        <v>112.83268972182741</v>
      </c>
      <c r="G40" s="15">
        <f t="shared" ca="1" si="25"/>
        <v>106.41480324146957</v>
      </c>
      <c r="H40" s="15">
        <f t="shared" ca="1" si="25"/>
        <v>119.96365053453712</v>
      </c>
      <c r="I40" s="15">
        <f t="shared" ca="1" si="25"/>
        <v>83.667753107203794</v>
      </c>
      <c r="J40" s="15">
        <f t="shared" ca="1" si="25"/>
        <v>106.67161956588897</v>
      </c>
      <c r="K40" s="15">
        <f t="shared" ca="1" si="25"/>
        <v>107.08472903795266</v>
      </c>
      <c r="L40" s="15">
        <f t="shared" ca="1" si="25"/>
        <v>108.79822248231865</v>
      </c>
      <c r="M40" s="15">
        <f t="shared" ca="1" si="25"/>
        <v>109.23990442617684</v>
      </c>
      <c r="N40" s="15">
        <f t="shared" ca="1" si="25"/>
        <v>106.92413577042416</v>
      </c>
      <c r="O40" s="15">
        <f t="shared" ca="1" si="25"/>
        <v>108.3732298051594</v>
      </c>
      <c r="P40" s="15">
        <f t="shared" ca="1" si="25"/>
        <v>118.03255716740503</v>
      </c>
      <c r="Q40" s="15">
        <f t="shared" ca="1" si="25"/>
        <v>112.05294849187196</v>
      </c>
      <c r="R40" s="15">
        <f t="shared" ca="1" si="25"/>
        <v>107.81376245191305</v>
      </c>
      <c r="S40" s="15">
        <f t="shared" ca="1" si="25"/>
        <v>118.69245669066692</v>
      </c>
      <c r="T40" s="15">
        <f t="shared" ca="1" si="25"/>
        <v>104.96804346049589</v>
      </c>
      <c r="U40" s="15">
        <f t="shared" ca="1" si="25"/>
        <v>108.44536956775416</v>
      </c>
      <c r="V40" s="15">
        <f t="shared" ca="1" si="25"/>
        <v>105.86723945652528</v>
      </c>
      <c r="W40" s="15">
        <f t="shared" ca="1" si="25"/>
        <v>112.97763072164027</v>
      </c>
    </row>
    <row r="41" spans="1:23" x14ac:dyDescent="0.2">
      <c r="A41">
        <v>2013</v>
      </c>
      <c r="B41" s="15">
        <f t="shared" ca="1" si="26"/>
        <v>107.68885192009628</v>
      </c>
      <c r="C41" s="15">
        <f t="shared" ca="1" si="25"/>
        <v>107.01991133536895</v>
      </c>
      <c r="D41" s="15">
        <f t="shared" ca="1" si="25"/>
        <v>103.66164135003578</v>
      </c>
      <c r="E41" s="15">
        <f t="shared" ca="1" si="25"/>
        <v>111.69049041556413</v>
      </c>
      <c r="F41" s="15">
        <f t="shared" ca="1" si="25"/>
        <v>142.80108321325963</v>
      </c>
      <c r="G41" s="15">
        <f t="shared" ca="1" si="25"/>
        <v>104.62125964071589</v>
      </c>
      <c r="H41" s="15">
        <f t="shared" ca="1" si="25"/>
        <v>117.56384051662198</v>
      </c>
      <c r="I41" s="15">
        <f t="shared" ca="1" si="25"/>
        <v>81.576245798965076</v>
      </c>
      <c r="J41" s="15">
        <f t="shared" ca="1" si="25"/>
        <v>109.75772348626401</v>
      </c>
      <c r="K41" s="15">
        <f t="shared" ca="1" si="25"/>
        <v>106.54123172298839</v>
      </c>
      <c r="L41" s="15">
        <f t="shared" ca="1" si="25"/>
        <v>110.48878577967307</v>
      </c>
      <c r="M41" s="15">
        <f t="shared" ca="1" si="25"/>
        <v>105.70964218707931</v>
      </c>
      <c r="N41" s="15">
        <f t="shared" ca="1" si="25"/>
        <v>110.94505196968109</v>
      </c>
      <c r="O41" s="15">
        <f t="shared" ca="1" si="25"/>
        <v>106.37498450985531</v>
      </c>
      <c r="P41" s="15">
        <f t="shared" ca="1" si="25"/>
        <v>122.68111120176091</v>
      </c>
      <c r="Q41" s="15">
        <f t="shared" ca="1" si="25"/>
        <v>116.82895281372033</v>
      </c>
      <c r="R41" s="15">
        <f t="shared" ca="1" si="25"/>
        <v>118.74211411262129</v>
      </c>
      <c r="S41" s="15">
        <f t="shared" ca="1" si="25"/>
        <v>121.38867600513043</v>
      </c>
      <c r="T41" s="15">
        <f t="shared" ca="1" si="25"/>
        <v>107.82766608935269</v>
      </c>
      <c r="U41" s="15">
        <f t="shared" ca="1" si="25"/>
        <v>108.12082629408707</v>
      </c>
      <c r="V41" s="15">
        <f t="shared" ca="1" si="25"/>
        <v>101.18911929538511</v>
      </c>
      <c r="W41" s="15">
        <f t="shared" ca="1" si="25"/>
        <v>91.478030338583821</v>
      </c>
    </row>
    <row r="42" spans="1:23" x14ac:dyDescent="0.2">
      <c r="A42">
        <v>2014</v>
      </c>
      <c r="B42" s="15">
        <f t="shared" ca="1" si="26"/>
        <v>111.87503544327288</v>
      </c>
      <c r="C42" s="15">
        <f t="shared" ca="1" si="25"/>
        <v>118.75076373718147</v>
      </c>
      <c r="D42" s="15">
        <f t="shared" ca="1" si="25"/>
        <v>113.46520624119746</v>
      </c>
      <c r="E42" s="15">
        <f t="shared" ca="1" si="25"/>
        <v>125.09275238771178</v>
      </c>
      <c r="F42" s="15">
        <f t="shared" ca="1" si="25"/>
        <v>175.1888516657591</v>
      </c>
      <c r="G42" s="15">
        <f t="shared" ca="1" si="25"/>
        <v>113.428113142344</v>
      </c>
      <c r="H42" s="15">
        <f t="shared" ca="1" si="25"/>
        <v>136.49152653233597</v>
      </c>
      <c r="I42" s="15">
        <f t="shared" ca="1" si="25"/>
        <v>78.88300959685013</v>
      </c>
      <c r="J42" s="15">
        <f t="shared" ca="1" si="25"/>
        <v>111.15981774746732</v>
      </c>
      <c r="K42" s="15">
        <f t="shared" ca="1" si="25"/>
        <v>102.53653755647149</v>
      </c>
      <c r="L42" s="15">
        <f t="shared" ca="1" si="25"/>
        <v>110.73182920079998</v>
      </c>
      <c r="M42" s="15">
        <f t="shared" ca="1" si="25"/>
        <v>103.35137052451331</v>
      </c>
      <c r="N42" s="15">
        <f t="shared" ca="1" si="25"/>
        <v>111.61177760352786</v>
      </c>
      <c r="O42" s="15">
        <f t="shared" ca="1" si="25"/>
        <v>107.179937203476</v>
      </c>
      <c r="P42" s="15">
        <f t="shared" ca="1" si="25"/>
        <v>123.4208643429964</v>
      </c>
      <c r="Q42" s="15">
        <f t="shared" ca="1" si="25"/>
        <v>119.35891025689455</v>
      </c>
      <c r="R42" s="15">
        <f t="shared" ca="1" si="25"/>
        <v>117.51822607336513</v>
      </c>
      <c r="S42" s="15">
        <f t="shared" ca="1" si="25"/>
        <v>119.98147458661535</v>
      </c>
      <c r="T42" s="15">
        <f t="shared" ca="1" si="25"/>
        <v>108.48320254174322</v>
      </c>
      <c r="U42" s="15">
        <f t="shared" ca="1" si="25"/>
        <v>116.59440409221095</v>
      </c>
      <c r="V42" s="15">
        <f t="shared" ca="1" si="25"/>
        <v>103.72852364077195</v>
      </c>
      <c r="W42" s="15">
        <f t="shared" ca="1" si="25"/>
        <v>104.96727979755822</v>
      </c>
    </row>
    <row r="43" spans="1:23" x14ac:dyDescent="0.2">
      <c r="A43">
        <v>2015</v>
      </c>
      <c r="B43" s="15">
        <f t="shared" ca="1" si="26"/>
        <v>109.84984075129518</v>
      </c>
      <c r="C43" s="15">
        <f t="shared" ca="1" si="25"/>
        <v>106.69796843869922</v>
      </c>
      <c r="D43" s="15">
        <f t="shared" ca="1" si="25"/>
        <v>96.728269232814753</v>
      </c>
      <c r="E43" s="15">
        <f t="shared" ca="1" si="25"/>
        <v>121.75164509447522</v>
      </c>
      <c r="F43" s="15">
        <f t="shared" ca="1" si="25"/>
        <v>171.44985094654552</v>
      </c>
      <c r="G43" s="15">
        <f t="shared" ca="1" si="25"/>
        <v>116.57948593866568</v>
      </c>
      <c r="H43" s="15">
        <f t="shared" ca="1" si="25"/>
        <v>143.70324681393745</v>
      </c>
      <c r="I43" s="15">
        <f t="shared" ca="1" si="25"/>
        <v>82.123442144309536</v>
      </c>
      <c r="J43" s="15">
        <f t="shared" ca="1" si="25"/>
        <v>110.63195744724675</v>
      </c>
      <c r="K43" s="15">
        <f t="shared" ca="1" si="25"/>
        <v>92.456361853276888</v>
      </c>
      <c r="L43" s="15">
        <f t="shared" ca="1" si="25"/>
        <v>105.84525231997691</v>
      </c>
      <c r="M43" s="15">
        <f t="shared" ca="1" si="25"/>
        <v>91.173584907253613</v>
      </c>
      <c r="N43" s="15">
        <f t="shared" ca="1" si="25"/>
        <v>104.99555440730668</v>
      </c>
      <c r="O43" s="15">
        <f t="shared" ca="1" si="25"/>
        <v>98.339888722333271</v>
      </c>
      <c r="P43" s="15">
        <f t="shared" ca="1" si="25"/>
        <v>120.06055758505703</v>
      </c>
      <c r="Q43" s="15">
        <f t="shared" ca="1" si="25"/>
        <v>116.72438884957668</v>
      </c>
      <c r="R43" s="15">
        <f t="shared" ca="1" si="25"/>
        <v>118.8462446156188</v>
      </c>
      <c r="S43" s="15">
        <f t="shared" ca="1" si="25"/>
        <v>112.22842741373249</v>
      </c>
      <c r="T43" s="15">
        <f t="shared" ca="1" si="25"/>
        <v>108.87730630078052</v>
      </c>
      <c r="U43" s="15">
        <f t="shared" ca="1" si="25"/>
        <v>118.4448976030977</v>
      </c>
      <c r="V43" s="15">
        <f t="shared" ca="1" si="25"/>
        <v>96.459629984581824</v>
      </c>
      <c r="W43" s="15">
        <f t="shared" ca="1" si="25"/>
        <v>102.25829034125871</v>
      </c>
    </row>
    <row r="44" spans="1:23" x14ac:dyDescent="0.2">
      <c r="A44">
        <v>2016</v>
      </c>
      <c r="B44" s="15">
        <f t="shared" ca="1" si="26"/>
        <v>104.66676628893869</v>
      </c>
      <c r="C44" s="15">
        <f t="shared" ca="1" si="25"/>
        <v>97.376074014629083</v>
      </c>
      <c r="D44" s="15">
        <f t="shared" ca="1" si="25"/>
        <v>88.158717961293647</v>
      </c>
      <c r="E44" s="15">
        <f t="shared" ca="1" si="25"/>
        <v>108.59844499039524</v>
      </c>
      <c r="F44" s="15">
        <f t="shared" ca="1" si="25"/>
        <v>174.22797472887655</v>
      </c>
      <c r="G44" s="15">
        <f t="shared" ca="1" si="25"/>
        <v>110.65669497107814</v>
      </c>
      <c r="H44" s="15">
        <f t="shared" ca="1" si="25"/>
        <v>134.76680176371147</v>
      </c>
      <c r="I44" s="15">
        <f t="shared" ca="1" si="25"/>
        <v>80.396672232373305</v>
      </c>
      <c r="J44" s="15">
        <f t="shared" ca="1" si="25"/>
        <v>109.19264872854642</v>
      </c>
      <c r="K44" s="15">
        <f t="shared" ca="1" si="25"/>
        <v>83.522958515209396</v>
      </c>
      <c r="L44" s="15">
        <f t="shared" ca="1" si="25"/>
        <v>101.27927450469625</v>
      </c>
      <c r="M44" s="15">
        <f t="shared" ca="1" si="25"/>
        <v>82.012566411973893</v>
      </c>
      <c r="N44" s="15">
        <f t="shared" ca="1" si="25"/>
        <v>95.509588881161193</v>
      </c>
      <c r="O44" s="15">
        <f t="shared" ca="1" si="25"/>
        <v>93.292117845540545</v>
      </c>
      <c r="P44" s="15">
        <f t="shared" ca="1" si="25"/>
        <v>113.80137409291203</v>
      </c>
      <c r="Q44" s="15">
        <f t="shared" ca="1" si="25"/>
        <v>116.6136118952751</v>
      </c>
      <c r="R44" s="15">
        <f t="shared" ca="1" si="25"/>
        <v>116.17600205857008</v>
      </c>
      <c r="S44" s="15">
        <f t="shared" ca="1" si="25"/>
        <v>104.64020243838166</v>
      </c>
      <c r="T44" s="15">
        <f t="shared" ca="1" si="25"/>
        <v>110.02518668667479</v>
      </c>
      <c r="U44" s="15">
        <f t="shared" ca="1" si="25"/>
        <v>121.45622671925669</v>
      </c>
      <c r="V44" s="15">
        <f t="shared" ca="1" si="25"/>
        <v>87.309671671927276</v>
      </c>
      <c r="W44" s="15">
        <f t="shared" ca="1" si="25"/>
        <v>99.116871370920933</v>
      </c>
    </row>
    <row r="45" spans="1:23" x14ac:dyDescent="0.2">
      <c r="A45">
        <v>2017</v>
      </c>
      <c r="B45" s="15">
        <f t="shared" ca="1" si="26"/>
        <v>105.06735623795505</v>
      </c>
      <c r="C45" s="15">
        <f t="shared" ca="1" si="25"/>
        <v>109.05944177878801</v>
      </c>
      <c r="D45" s="15">
        <f t="shared" ca="1" si="25"/>
        <v>102.03439315720517</v>
      </c>
      <c r="E45" s="15">
        <f t="shared" ca="1" si="25"/>
        <v>115.09680817188431</v>
      </c>
      <c r="F45" s="15">
        <f t="shared" ca="1" si="25"/>
        <v>160.03071782893744</v>
      </c>
      <c r="G45" s="15">
        <f t="shared" ca="1" si="25"/>
        <v>110.36499264586209</v>
      </c>
      <c r="H45" s="15">
        <f t="shared" ca="1" si="25"/>
        <v>130.50250110857681</v>
      </c>
      <c r="I45" s="15">
        <f t="shared" ca="1" si="25"/>
        <v>83.167986420180128</v>
      </c>
      <c r="J45" s="15">
        <f t="shared" ca="1" si="25"/>
        <v>106.48449939660868</v>
      </c>
      <c r="K45" s="15">
        <f t="shared" ca="1" si="25"/>
        <v>79.118735031925056</v>
      </c>
      <c r="L45" s="15">
        <f t="shared" ca="1" si="25"/>
        <v>101.12491929277914</v>
      </c>
      <c r="M45" s="15">
        <f t="shared" ca="1" si="25"/>
        <v>78.901257232408568</v>
      </c>
      <c r="N45" s="15">
        <f t="shared" ca="1" si="25"/>
        <v>96.808494991836326</v>
      </c>
      <c r="O45" s="15">
        <f t="shared" ca="1" si="25"/>
        <v>95.04969714326532</v>
      </c>
      <c r="P45" s="15">
        <f t="shared" ca="1" si="25"/>
        <v>124.53366678897028</v>
      </c>
      <c r="Q45" s="15">
        <f t="shared" ca="1" si="25"/>
        <v>116.65468555524258</v>
      </c>
      <c r="R45" s="15">
        <f t="shared" ca="1" si="25"/>
        <v>117.18486364659621</v>
      </c>
      <c r="S45" s="15">
        <f t="shared" ca="1" si="25"/>
        <v>104.58441115959431</v>
      </c>
      <c r="T45" s="15">
        <f t="shared" ca="1" si="25"/>
        <v>109.23919207028814</v>
      </c>
      <c r="U45" s="15">
        <f t="shared" ca="1" si="25"/>
        <v>119.86522427624514</v>
      </c>
      <c r="V45" s="15">
        <f t="shared" ca="1" si="25"/>
        <v>89.179362244890129</v>
      </c>
      <c r="W45" s="15">
        <f t="shared" ca="1" si="25"/>
        <v>112.94590044756215</v>
      </c>
    </row>
    <row r="46" spans="1:23" x14ac:dyDescent="0.2">
      <c r="A46">
        <v>2018</v>
      </c>
      <c r="B46" s="15">
        <f t="shared" ca="1" si="26"/>
        <v>108.16493431241587</v>
      </c>
      <c r="C46" s="15">
        <f t="shared" ca="1" si="25"/>
        <v>136.64008411917857</v>
      </c>
      <c r="D46" s="15">
        <f t="shared" ca="1" si="25"/>
        <v>139.23432291783394</v>
      </c>
      <c r="E46" s="15">
        <f t="shared" ca="1" si="25"/>
        <v>122.27210511985753</v>
      </c>
      <c r="F46" s="15">
        <f t="shared" ca="1" si="25"/>
        <v>162.23921512895797</v>
      </c>
      <c r="G46" s="15">
        <f t="shared" ca="1" si="25"/>
        <v>105.2657895355409</v>
      </c>
      <c r="H46" s="15">
        <f t="shared" ca="1" si="25"/>
        <v>113.89780727076096</v>
      </c>
      <c r="I46" s="15">
        <f t="shared" ca="1" si="25"/>
        <v>79.569645629856439</v>
      </c>
      <c r="J46" s="15">
        <f t="shared" ca="1" si="25"/>
        <v>113.75530848959323</v>
      </c>
      <c r="K46" s="15">
        <f t="shared" ca="1" si="25"/>
        <v>78.07123981823284</v>
      </c>
      <c r="L46" s="15">
        <f t="shared" ca="1" si="25"/>
        <v>104.99156603444118</v>
      </c>
      <c r="M46" s="15">
        <f t="shared" ca="1" si="25"/>
        <v>84.887984676462153</v>
      </c>
      <c r="N46" s="15">
        <f t="shared" ca="1" si="25"/>
        <v>103.71239650245451</v>
      </c>
      <c r="O46" s="15">
        <f t="shared" ca="1" si="25"/>
        <v>99.971553235746171</v>
      </c>
      <c r="P46" s="15">
        <f t="shared" ca="1" si="25"/>
        <v>120.85936384071523</v>
      </c>
      <c r="Q46" s="15">
        <f t="shared" ca="1" si="25"/>
        <v>122.10750964466723</v>
      </c>
      <c r="R46" s="15">
        <f t="shared" ca="1" si="25"/>
        <v>122.48107176406957</v>
      </c>
      <c r="S46" s="15">
        <f t="shared" ca="1" si="25"/>
        <v>107.87801002138119</v>
      </c>
      <c r="T46" s="15">
        <f t="shared" ca="1" si="25"/>
        <v>109.15101736923998</v>
      </c>
      <c r="U46" s="15">
        <f t="shared" ca="1" si="25"/>
        <v>123.00115055818937</v>
      </c>
      <c r="V46" s="15">
        <f t="shared" ca="1" si="25"/>
        <v>91.654356488043135</v>
      </c>
      <c r="W46" s="15">
        <f t="shared" ca="1" si="25"/>
        <v>115.86507870085197</v>
      </c>
    </row>
    <row r="47" spans="1:23" x14ac:dyDescent="0.2">
      <c r="A47">
        <v>2019</v>
      </c>
      <c r="B47" s="15">
        <f t="shared" ca="1" si="26"/>
        <v>103.57879940763408</v>
      </c>
      <c r="C47" s="15">
        <f t="shared" ca="1" si="25"/>
        <v>132.63939359238393</v>
      </c>
      <c r="D47" s="15">
        <f t="shared" ca="1" si="25"/>
        <v>133.04253065042121</v>
      </c>
      <c r="E47" s="15">
        <f t="shared" ca="1" si="25"/>
        <v>122.76106772714074</v>
      </c>
      <c r="F47" s="15">
        <f t="shared" ca="1" si="25"/>
        <v>158.52286831787049</v>
      </c>
      <c r="G47" s="15">
        <f t="shared" ca="1" si="25"/>
        <v>88.476032979501113</v>
      </c>
      <c r="H47" s="15">
        <f t="shared" ca="1" si="25"/>
        <v>80.129425776130915</v>
      </c>
      <c r="I47" s="15">
        <f t="shared" ca="1" si="25"/>
        <v>72.544639867929959</v>
      </c>
      <c r="J47" s="15">
        <f t="shared" ca="1" si="25"/>
        <v>114.24318145584628</v>
      </c>
      <c r="K47" s="15">
        <f t="shared" ca="1" si="25"/>
        <v>83.236332320590492</v>
      </c>
      <c r="L47" s="15">
        <f t="shared" ca="1" si="25"/>
        <v>106.68533874593159</v>
      </c>
      <c r="M47" s="15">
        <f t="shared" ca="1" si="25"/>
        <v>86.713839842658658</v>
      </c>
      <c r="N47" s="15">
        <f t="shared" ca="1" si="25"/>
        <v>99.758814632250193</v>
      </c>
      <c r="O47" s="15">
        <f t="shared" ca="1" si="25"/>
        <v>106.52136440108271</v>
      </c>
      <c r="P47" s="15">
        <f t="shared" ca="1" si="25"/>
        <v>118.74879328650013</v>
      </c>
      <c r="Q47" s="15">
        <f t="shared" ca="1" si="25"/>
        <v>126.55843383346343</v>
      </c>
      <c r="R47" s="15">
        <f t="shared" ca="1" si="25"/>
        <v>126.14071893555105</v>
      </c>
      <c r="S47" s="15">
        <f t="shared" ca="1" si="25"/>
        <v>112.32384100559815</v>
      </c>
      <c r="T47" s="15">
        <f t="shared" ca="1" si="25"/>
        <v>109.5637144052132</v>
      </c>
      <c r="U47" s="15">
        <f t="shared" ca="1" si="25"/>
        <v>122.69484484049174</v>
      </c>
      <c r="V47" s="15">
        <f t="shared" ca="1" si="25"/>
        <v>93.799030937228011</v>
      </c>
      <c r="W47" s="15">
        <f t="shared" ca="1" si="25"/>
        <v>124.59432426208151</v>
      </c>
    </row>
    <row r="48" spans="1:23" x14ac:dyDescent="0.2">
      <c r="A48">
        <v>2020</v>
      </c>
      <c r="B48" s="15">
        <f t="shared" ca="1" si="26"/>
        <v>98.917750276284693</v>
      </c>
      <c r="C48" s="15">
        <f t="shared" ca="1" si="25"/>
        <v>132.86863154814228</v>
      </c>
      <c r="D48" s="15">
        <f t="shared" ca="1" si="25"/>
        <v>133.707038686131</v>
      </c>
      <c r="E48" s="15">
        <f t="shared" ca="1" si="25"/>
        <v>123.57861237834504</v>
      </c>
      <c r="F48" s="15">
        <f t="shared" ca="1" si="25"/>
        <v>146.29356168810958</v>
      </c>
      <c r="G48" s="15">
        <f t="shared" ca="1" si="25"/>
        <v>80.09595774242257</v>
      </c>
      <c r="H48" s="15">
        <f t="shared" ca="1" si="25"/>
        <v>64.03895762231906</v>
      </c>
      <c r="I48" s="15">
        <f t="shared" ca="1" si="25"/>
        <v>68.888303511241801</v>
      </c>
      <c r="J48" s="15">
        <f t="shared" ca="1" si="25"/>
        <v>114.44574698924855</v>
      </c>
      <c r="K48" s="15">
        <f t="shared" ca="1" si="25"/>
        <v>82.316206354487292</v>
      </c>
      <c r="L48" s="15">
        <f t="shared" ca="1" si="25"/>
        <v>103.64274915524126</v>
      </c>
      <c r="M48" s="15">
        <f t="shared" ca="1" si="25"/>
        <v>90.703458919760919</v>
      </c>
      <c r="N48" s="15">
        <f t="shared" ca="1" si="25"/>
        <v>89.357747448760676</v>
      </c>
      <c r="O48" s="15">
        <f t="shared" ca="1" si="25"/>
        <v>77.941650575311968</v>
      </c>
      <c r="P48" s="15">
        <f t="shared" ca="1" si="25"/>
        <v>130.00757328718367</v>
      </c>
      <c r="Q48" s="15">
        <f t="shared" ca="1" si="25"/>
        <v>129.18143726288903</v>
      </c>
      <c r="R48" s="15">
        <f t="shared" ca="1" si="25"/>
        <v>128.8875218936449</v>
      </c>
      <c r="S48" s="15">
        <f t="shared" ca="1" si="25"/>
        <v>111.60503648036021</v>
      </c>
      <c r="T48" s="15">
        <f t="shared" ca="1" si="25"/>
        <v>102.89123525130233</v>
      </c>
      <c r="U48" s="15">
        <f t="shared" ca="1" si="25"/>
        <v>118.11344396299405</v>
      </c>
      <c r="V48" s="15">
        <f t="shared" ca="1" si="25"/>
        <v>83.897920137799602</v>
      </c>
      <c r="W48" s="15">
        <f t="shared" ca="1" si="25"/>
        <v>89.921616944308582</v>
      </c>
    </row>
    <row r="49" spans="1:23" x14ac:dyDescent="0.2">
      <c r="A49">
        <v>2021</v>
      </c>
      <c r="B49" s="15">
        <f t="shared" ca="1" si="26"/>
        <v>103.75120132378066</v>
      </c>
      <c r="C49" s="15">
        <f t="shared" ca="1" si="25"/>
        <v>132.9039552010756</v>
      </c>
      <c r="D49" s="15">
        <f t="shared" ca="1" si="25"/>
        <v>134.33012732255304</v>
      </c>
      <c r="E49" s="15">
        <f t="shared" ca="1" si="25"/>
        <v>122.01866376809646</v>
      </c>
      <c r="F49" s="15">
        <f t="shared" ca="1" si="25"/>
        <v>149.99433171945265</v>
      </c>
      <c r="G49" s="15">
        <f t="shared" ca="1" si="25"/>
        <v>83.44500301725742</v>
      </c>
      <c r="H49" s="15">
        <f t="shared" ca="1" si="25"/>
        <v>57.5491978100955</v>
      </c>
      <c r="I49" s="15">
        <f t="shared" ca="1" si="25"/>
        <v>79.304889126492768</v>
      </c>
      <c r="J49" s="15">
        <f t="shared" ca="1" si="25"/>
        <v>116.52314064899215</v>
      </c>
      <c r="K49" s="15">
        <f t="shared" ca="1" si="25"/>
        <v>93.121402174499323</v>
      </c>
      <c r="L49" s="15">
        <f t="shared" ca="1" si="25"/>
        <v>109.33782036582259</v>
      </c>
      <c r="M49" s="15">
        <f t="shared" ca="1" si="25"/>
        <v>100.78297343247723</v>
      </c>
      <c r="N49" s="15">
        <f t="shared" ca="1" si="25"/>
        <v>94.833758740953073</v>
      </c>
      <c r="O49" s="15">
        <f t="shared" ca="1" si="25"/>
        <v>85.419129371478832</v>
      </c>
      <c r="P49" s="15">
        <f t="shared" ca="1" si="25"/>
        <v>131.51671738320408</v>
      </c>
      <c r="Q49" s="15">
        <f t="shared" ca="1" si="25"/>
        <v>125.30589946634721</v>
      </c>
      <c r="R49" s="15">
        <f t="shared" ca="1" si="25"/>
        <v>130.61431563929497</v>
      </c>
      <c r="S49" s="15">
        <f t="shared" ca="1" si="25"/>
        <v>117.46409012255613</v>
      </c>
      <c r="T49" s="15">
        <f t="shared" ca="1" si="25"/>
        <v>106.64430457007961</v>
      </c>
      <c r="U49" s="15">
        <f t="shared" ca="1" si="25"/>
        <v>130.37469485211855</v>
      </c>
      <c r="V49" s="15">
        <f t="shared" ca="1" si="25"/>
        <v>91.917578409136894</v>
      </c>
      <c r="W49" s="15">
        <f t="shared" ca="1" si="25"/>
        <v>93.831797749458971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zoomScale="90" workbookViewId="0">
      <pane ySplit="2" topLeftCell="A23" activePane="bottomLeft" state="frozenSplit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25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128494.97364215883</v>
      </c>
    </row>
    <row r="8" spans="1:6" ht="15" customHeight="1" x14ac:dyDescent="0.2">
      <c r="A8" s="3">
        <v>2011</v>
      </c>
      <c r="B8" s="4">
        <v>128494.97364215883</v>
      </c>
      <c r="C8" s="5">
        <v>1.0704916483003399</v>
      </c>
      <c r="D8" s="4">
        <v>137552.79613250334</v>
      </c>
      <c r="E8" s="5">
        <v>1.1384239577791218</v>
      </c>
      <c r="F8" s="4">
        <v>156593.39857674911</v>
      </c>
    </row>
    <row r="9" spans="1:6" ht="15" customHeight="1" x14ac:dyDescent="0.2">
      <c r="A9" s="3">
        <v>2012</v>
      </c>
      <c r="B9" s="4">
        <v>156593.39857674911</v>
      </c>
      <c r="C9" s="5">
        <v>0.99036494724389201</v>
      </c>
      <c r="D9" s="4">
        <v>155084.61292020389</v>
      </c>
      <c r="E9" s="5">
        <v>1.1056320020608155</v>
      </c>
      <c r="F9" s="4">
        <v>171466.51107179164</v>
      </c>
    </row>
    <row r="10" spans="1:6" ht="15" customHeight="1" x14ac:dyDescent="0.2">
      <c r="A10" s="3">
        <v>2013</v>
      </c>
      <c r="B10" s="4">
        <v>171466.51107179164</v>
      </c>
      <c r="C10" s="5">
        <v>0.99397117313771566</v>
      </c>
      <c r="D10" s="4">
        <v>170432.76916385983</v>
      </c>
      <c r="E10" s="5">
        <v>1.0613575195568841</v>
      </c>
      <c r="F10" s="4">
        <v>180890.10113096528</v>
      </c>
    </row>
    <row r="11" spans="1:6" ht="15" customHeight="1" x14ac:dyDescent="0.2">
      <c r="A11" s="3">
        <v>2014</v>
      </c>
      <c r="B11" s="4">
        <v>180890.10113096528</v>
      </c>
      <c r="C11" s="5">
        <v>1.0295766758632972</v>
      </c>
      <c r="D11" s="4">
        <v>186240.22901899487</v>
      </c>
      <c r="E11" s="5">
        <v>1.0931418243750839</v>
      </c>
      <c r="F11" s="4">
        <v>203586.98372185751</v>
      </c>
    </row>
    <row r="12" spans="1:6" ht="15" customHeight="1" x14ac:dyDescent="0.2">
      <c r="A12" s="3">
        <v>2015</v>
      </c>
      <c r="B12" s="4">
        <v>203586.98372185751</v>
      </c>
      <c r="C12" s="5">
        <v>0.9793071950993677</v>
      </c>
      <c r="D12" s="4">
        <v>199374.19798739292</v>
      </c>
      <c r="E12" s="5">
        <v>0.99449775504239313</v>
      </c>
      <c r="F12" s="4">
        <v>198277.19231183987</v>
      </c>
    </row>
    <row r="13" spans="1:6" ht="15" customHeight="1" x14ac:dyDescent="0.2">
      <c r="A13" s="3">
        <v>2016</v>
      </c>
      <c r="B13" s="4">
        <v>198277.19231183987</v>
      </c>
      <c r="C13" s="5">
        <v>0.94105285516915782</v>
      </c>
      <c r="D13" s="4">
        <v>186589.31793998112</v>
      </c>
      <c r="E13" s="5">
        <v>1.0039184823155309</v>
      </c>
      <c r="F13" s="4">
        <v>187320.46488259593</v>
      </c>
    </row>
    <row r="14" spans="1:6" ht="15" customHeight="1" x14ac:dyDescent="0.2">
      <c r="A14" s="3">
        <v>2017</v>
      </c>
      <c r="B14" s="4">
        <v>187320.46488259593</v>
      </c>
      <c r="C14" s="5">
        <v>1.0035179269161001</v>
      </c>
      <c r="D14" s="4">
        <v>187979.44458794277</v>
      </c>
      <c r="E14" s="5">
        <v>1.0414128587874796</v>
      </c>
      <c r="F14" s="4">
        <v>195764.21078161208</v>
      </c>
    </row>
    <row r="15" spans="1:6" ht="15" customHeight="1" x14ac:dyDescent="0.2">
      <c r="A15" s="3">
        <v>2018</v>
      </c>
      <c r="B15" s="4">
        <v>195764.21078161208</v>
      </c>
      <c r="C15" s="5">
        <v>1.0275848618969052</v>
      </c>
      <c r="D15" s="4">
        <v>201164.33950037952</v>
      </c>
      <c r="E15" s="5">
        <v>1.1237709377578287</v>
      </c>
      <c r="F15" s="4">
        <v>226062.63844377571</v>
      </c>
    </row>
    <row r="16" spans="1:6" ht="15" customHeight="1" x14ac:dyDescent="0.2">
      <c r="A16" s="3">
        <v>2019</v>
      </c>
      <c r="B16" s="4">
        <v>226062.63844377571</v>
      </c>
      <c r="C16" s="5">
        <v>0.96961964398806944</v>
      </c>
      <c r="D16" s="4">
        <v>219194.77500685744</v>
      </c>
      <c r="E16" s="5">
        <v>1.0574238684082478</v>
      </c>
      <c r="F16" s="4">
        <v>231781.78692262672</v>
      </c>
    </row>
    <row r="17" spans="1:6" ht="15" customHeight="1" x14ac:dyDescent="0.2">
      <c r="A17" s="3">
        <v>2020</v>
      </c>
      <c r="B17" s="4">
        <v>231781.78692262672</v>
      </c>
      <c r="C17" s="5">
        <v>0.93790992715871624</v>
      </c>
      <c r="D17" s="4">
        <v>217390.43888931791</v>
      </c>
      <c r="E17" s="5">
        <v>1.0541323744021831</v>
      </c>
      <c r="F17" s="4">
        <v>229158.29951872936</v>
      </c>
    </row>
    <row r="18" spans="1:6" ht="15" customHeight="1" x14ac:dyDescent="0.2">
      <c r="A18" s="3">
        <v>2021</v>
      </c>
      <c r="B18" s="4">
        <v>229158.29951872936</v>
      </c>
      <c r="C18" s="5">
        <v>1.0607800633295537</v>
      </c>
      <c r="D18" s="4">
        <v>243086.55547597056</v>
      </c>
      <c r="E18" s="5">
        <v>1.2571749235416758</v>
      </c>
      <c r="F18" s="4">
        <v>305602.32179451262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25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58677.046827969483</v>
      </c>
    </row>
    <row r="26" spans="1:6" ht="15" customHeight="1" x14ac:dyDescent="0.2">
      <c r="A26" s="3">
        <v>2011</v>
      </c>
      <c r="B26" s="4">
        <v>58677.046827969483</v>
      </c>
      <c r="C26" s="5">
        <v>1.0581851193712131</v>
      </c>
      <c r="D26" s="4">
        <v>62091.177802005142</v>
      </c>
      <c r="E26" s="5">
        <v>1.1348909085131802</v>
      </c>
      <c r="F26" s="4">
        <v>70466.713186371024</v>
      </c>
    </row>
    <row r="27" spans="1:6" ht="15" customHeight="1" x14ac:dyDescent="0.2">
      <c r="A27" s="3">
        <v>2012</v>
      </c>
      <c r="B27" s="4">
        <v>70466.713186371024</v>
      </c>
      <c r="C27" s="5">
        <v>0.98357628871941583</v>
      </c>
      <c r="D27" s="4">
        <v>69309.388234106329</v>
      </c>
      <c r="E27" s="5">
        <v>1.0894369209082706</v>
      </c>
      <c r="F27" s="4">
        <v>75508.2065078007</v>
      </c>
    </row>
    <row r="28" spans="1:6" ht="15" customHeight="1" x14ac:dyDescent="0.2">
      <c r="A28" s="3">
        <v>2013</v>
      </c>
      <c r="B28" s="4">
        <v>75508.2065078007</v>
      </c>
      <c r="C28" s="5">
        <v>0.98576090730981492</v>
      </c>
      <c r="D28" s="4">
        <v>74433.038156466486</v>
      </c>
      <c r="E28" s="5">
        <v>1.1178924838180124</v>
      </c>
      <c r="F28" s="4">
        <v>83208.133902853224</v>
      </c>
    </row>
    <row r="29" spans="1:6" ht="15" customHeight="1" x14ac:dyDescent="0.2">
      <c r="A29" s="3">
        <v>2014</v>
      </c>
      <c r="B29" s="4">
        <v>83208.133902853224</v>
      </c>
      <c r="C29" s="5">
        <v>1.0186633377749477</v>
      </c>
      <c r="D29" s="4">
        <v>84761.075411505255</v>
      </c>
      <c r="E29" s="5">
        <v>1.1064372916616554</v>
      </c>
      <c r="F29" s="4">
        <v>93782.814716635199</v>
      </c>
    </row>
    <row r="30" spans="1:6" ht="15" customHeight="1" x14ac:dyDescent="0.2">
      <c r="A30" s="3">
        <v>2015</v>
      </c>
      <c r="B30" s="4">
        <v>93782.814716635199</v>
      </c>
      <c r="C30" s="5">
        <v>0.97627413422572007</v>
      </c>
      <c r="D30" s="4">
        <v>91557.736242734143</v>
      </c>
      <c r="E30" s="5">
        <v>1.0680419656478777</v>
      </c>
      <c r="F30" s="4">
        <v>97787.504586959723</v>
      </c>
    </row>
    <row r="31" spans="1:6" ht="15" customHeight="1" x14ac:dyDescent="0.2">
      <c r="A31" s="3">
        <v>2016</v>
      </c>
      <c r="B31" s="4">
        <v>97787.504586959723</v>
      </c>
      <c r="C31" s="5">
        <v>0.92896390447375465</v>
      </c>
      <c r="D31" s="4">
        <v>90841.062069847292</v>
      </c>
      <c r="E31" s="5">
        <v>1.0467978525962289</v>
      </c>
      <c r="F31" s="4">
        <v>95092.228702276887</v>
      </c>
    </row>
    <row r="32" spans="1:6" ht="15" customHeight="1" x14ac:dyDescent="0.2">
      <c r="A32" s="3">
        <v>2017</v>
      </c>
      <c r="B32" s="4">
        <v>95092.228702276887</v>
      </c>
      <c r="C32" s="5">
        <v>1.0032178823471891</v>
      </c>
      <c r="D32" s="4">
        <v>95398.224306372809</v>
      </c>
      <c r="E32" s="5">
        <v>1.0508954037938405</v>
      </c>
      <c r="F32" s="4">
        <v>100253.55545366101</v>
      </c>
    </row>
    <row r="33" spans="1:6" ht="15" customHeight="1" x14ac:dyDescent="0.2">
      <c r="A33" s="3">
        <v>2018</v>
      </c>
      <c r="B33" s="4">
        <v>100253.55545366101</v>
      </c>
      <c r="C33" s="5">
        <v>1.0257776362830493</v>
      </c>
      <c r="D33" s="4">
        <v>102837.855142228</v>
      </c>
      <c r="E33" s="5">
        <v>1.0677077006279558</v>
      </c>
      <c r="F33" s="4">
        <v>109800.76985141907</v>
      </c>
    </row>
    <row r="34" spans="1:6" ht="15" customHeight="1" x14ac:dyDescent="0.2">
      <c r="A34" s="3">
        <v>2019</v>
      </c>
      <c r="B34" s="4">
        <v>109800.76985141907</v>
      </c>
      <c r="C34" s="5">
        <v>0.98234599915625687</v>
      </c>
      <c r="D34" s="4">
        <v>107862.34696781846</v>
      </c>
      <c r="E34" s="5">
        <v>1.0844281044424517</v>
      </c>
      <c r="F34" s="4">
        <v>116968.9604630254</v>
      </c>
    </row>
    <row r="35" spans="1:6" ht="15" customHeight="1" x14ac:dyDescent="0.2">
      <c r="A35" s="3">
        <v>2020</v>
      </c>
      <c r="B35" s="4">
        <v>116968.9604630254</v>
      </c>
      <c r="C35" s="5">
        <v>0.92113491215454946</v>
      </c>
      <c r="D35" s="4">
        <v>107744.19312091787</v>
      </c>
      <c r="E35" s="5">
        <v>1.0608288719234322</v>
      </c>
      <c r="F35" s="4">
        <v>114298.15084476373</v>
      </c>
    </row>
    <row r="36" spans="1:6" ht="15" customHeight="1" x14ac:dyDescent="0.2">
      <c r="A36" s="3">
        <v>2021</v>
      </c>
      <c r="B36" s="4">
        <v>114298.15084476373</v>
      </c>
      <c r="C36" s="5">
        <v>1.0727553868045019</v>
      </c>
      <c r="D36" s="4">
        <v>122613.95702051383</v>
      </c>
      <c r="E36" s="5">
        <v>1.2230105566122951</v>
      </c>
      <c r="F36" s="4">
        <v>149958.16382409463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25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69817.926814189341</v>
      </c>
    </row>
    <row r="44" spans="1:6" ht="15" customHeight="1" x14ac:dyDescent="0.2">
      <c r="A44" s="3">
        <v>2011</v>
      </c>
      <c r="B44" s="4">
        <v>69817.926814189341</v>
      </c>
      <c r="C44" s="5">
        <v>1.0808344185201708</v>
      </c>
      <c r="D44" s="4">
        <v>75461.618330498182</v>
      </c>
      <c r="E44" s="5">
        <v>1.1413310143067734</v>
      </c>
      <c r="F44" s="4">
        <v>86126.685390378101</v>
      </c>
    </row>
    <row r="45" spans="1:6" ht="15" customHeight="1" x14ac:dyDescent="0.2">
      <c r="A45" s="3">
        <v>2012</v>
      </c>
      <c r="B45" s="4">
        <v>86126.685390378101</v>
      </c>
      <c r="C45" s="5">
        <v>0.99591925890695199</v>
      </c>
      <c r="D45" s="4">
        <v>85775.224686097557</v>
      </c>
      <c r="E45" s="5">
        <v>1.1187181953199108</v>
      </c>
      <c r="F45" s="4">
        <v>95958.304563990925</v>
      </c>
    </row>
    <row r="46" spans="1:6" ht="15" customHeight="1" x14ac:dyDescent="0.2">
      <c r="A46" s="3">
        <v>2013</v>
      </c>
      <c r="B46" s="4">
        <v>95958.304563990925</v>
      </c>
      <c r="C46" s="5">
        <v>1.0004317129568998</v>
      </c>
      <c r="D46" s="4">
        <v>95999.731007393348</v>
      </c>
      <c r="E46" s="5">
        <v>1.0175233430663377</v>
      </c>
      <c r="F46" s="4">
        <v>97681.967228112044</v>
      </c>
    </row>
    <row r="47" spans="1:6" ht="15" customHeight="1" x14ac:dyDescent="0.2">
      <c r="A47" s="3">
        <v>2014</v>
      </c>
      <c r="B47" s="4">
        <v>97681.967228112044</v>
      </c>
      <c r="C47" s="5">
        <v>1.0388729515501074</v>
      </c>
      <c r="D47" s="4">
        <v>101479.15360748963</v>
      </c>
      <c r="E47" s="5">
        <v>1.0820367050944566</v>
      </c>
      <c r="F47" s="4">
        <v>109804.16900522233</v>
      </c>
    </row>
    <row r="48" spans="1:6" ht="15" customHeight="1" x14ac:dyDescent="0.2">
      <c r="A48" s="3">
        <v>2015</v>
      </c>
      <c r="B48" s="4">
        <v>109804.16900522233</v>
      </c>
      <c r="C48" s="5">
        <v>0.98189770681230681</v>
      </c>
      <c r="D48" s="4">
        <v>107816.46174465877</v>
      </c>
      <c r="E48" s="5">
        <v>0.93204401349090293</v>
      </c>
      <c r="F48" s="4">
        <v>100489.68772488016</v>
      </c>
    </row>
    <row r="49" spans="1:6" ht="15" customHeight="1" x14ac:dyDescent="0.2">
      <c r="A49" s="3">
        <v>2016</v>
      </c>
      <c r="B49" s="4">
        <v>100489.68772488016</v>
      </c>
      <c r="C49" s="5">
        <v>0.95281673212352502</v>
      </c>
      <c r="D49" s="4">
        <v>95748.255870133813</v>
      </c>
      <c r="E49" s="5">
        <v>0.96323672261363069</v>
      </c>
      <c r="F49" s="4">
        <v>92228.236180319029</v>
      </c>
    </row>
    <row r="50" spans="1:6" ht="15" customHeight="1" x14ac:dyDescent="0.2">
      <c r="A50" s="3">
        <v>2017</v>
      </c>
      <c r="B50" s="4">
        <v>92228.236180319029</v>
      </c>
      <c r="C50" s="5">
        <v>1.0038272888636925</v>
      </c>
      <c r="D50" s="4">
        <v>92581.220281569971</v>
      </c>
      <c r="E50" s="5">
        <v>1.0316417847752679</v>
      </c>
      <c r="F50" s="4">
        <v>95510.655327951084</v>
      </c>
    </row>
    <row r="51" spans="1:6" ht="15" customHeight="1" x14ac:dyDescent="0.2">
      <c r="A51" s="3">
        <v>2018</v>
      </c>
      <c r="B51" s="4">
        <v>95510.655327951084</v>
      </c>
      <c r="C51" s="5">
        <v>1.029481831325854</v>
      </c>
      <c r="D51" s="4">
        <v>98326.484358151516</v>
      </c>
      <c r="E51" s="5">
        <v>1.1824064426922452</v>
      </c>
      <c r="F51" s="4">
        <v>116261.86859235662</v>
      </c>
    </row>
    <row r="52" spans="1:6" ht="15" customHeight="1" x14ac:dyDescent="0.2">
      <c r="A52" s="3">
        <v>2019</v>
      </c>
      <c r="B52" s="4">
        <v>116261.86859235662</v>
      </c>
      <c r="C52" s="5">
        <v>0.95760053908473208</v>
      </c>
      <c r="D52" s="4">
        <v>111332.42803903899</v>
      </c>
      <c r="E52" s="5">
        <v>1.0312613178555838</v>
      </c>
      <c r="F52" s="4">
        <v>114812.8264596013</v>
      </c>
    </row>
    <row r="53" spans="1:6" ht="15" customHeight="1" x14ac:dyDescent="0.2">
      <c r="A53" s="3">
        <v>2020</v>
      </c>
      <c r="B53" s="4">
        <v>114812.8264596013</v>
      </c>
      <c r="C53" s="5">
        <v>0.95499996951107879</v>
      </c>
      <c r="D53" s="4">
        <v>109646.24576840003</v>
      </c>
      <c r="E53" s="5">
        <v>1.0475520421974014</v>
      </c>
      <c r="F53" s="4">
        <v>114860.14867396564</v>
      </c>
    </row>
    <row r="54" spans="1:6" ht="15" customHeight="1" x14ac:dyDescent="0.2">
      <c r="A54" s="3">
        <v>2021</v>
      </c>
      <c r="B54" s="4">
        <v>114860.14867396564</v>
      </c>
      <c r="C54" s="5">
        <v>1.0488633337696804</v>
      </c>
      <c r="D54" s="4">
        <v>120472.59845545673</v>
      </c>
      <c r="E54" s="5">
        <v>1.2919465502187664</v>
      </c>
      <c r="F54" s="4">
        <v>155644.15797041799</v>
      </c>
    </row>
    <row r="55" spans="1:6" ht="9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5"/>
  <sheetViews>
    <sheetView zoomScale="90" workbookViewId="0">
      <pane ySplit="2" topLeftCell="A24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32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2259.57350925521</v>
      </c>
    </row>
    <row r="8" spans="1:6" ht="15" customHeight="1" x14ac:dyDescent="0.2">
      <c r="A8" s="3">
        <v>2011</v>
      </c>
      <c r="B8" s="4">
        <v>2259.57350925521</v>
      </c>
      <c r="C8" s="5">
        <v>1.0629033740043226</v>
      </c>
      <c r="D8" s="4">
        <v>2401.7083067981503</v>
      </c>
      <c r="E8" s="5">
        <v>1.316824261369181</v>
      </c>
      <c r="F8" s="4">
        <v>3162.6277671237003</v>
      </c>
    </row>
    <row r="9" spans="1:6" ht="15" customHeight="1" x14ac:dyDescent="0.2">
      <c r="A9" s="3">
        <v>2012</v>
      </c>
      <c r="B9" s="4">
        <v>3162.6277671237003</v>
      </c>
      <c r="C9" s="5">
        <v>1.0564286386666286</v>
      </c>
      <c r="D9" s="4">
        <v>3341.0905466317699</v>
      </c>
      <c r="E9" s="5">
        <v>0.99075261964921679</v>
      </c>
      <c r="F9" s="4">
        <v>3310.1942115606598</v>
      </c>
    </row>
    <row r="10" spans="1:6" ht="15" customHeight="1" x14ac:dyDescent="0.2">
      <c r="A10" s="3">
        <v>2013</v>
      </c>
      <c r="B10" s="4">
        <v>3310.1942115606598</v>
      </c>
      <c r="C10" s="5">
        <v>0.937284548013951</v>
      </c>
      <c r="D10" s="4">
        <v>3102.5938854210299</v>
      </c>
      <c r="E10" s="5">
        <v>0.98512171956233141</v>
      </c>
      <c r="F10" s="4">
        <v>3056.43262350954</v>
      </c>
    </row>
    <row r="11" spans="1:6" ht="15" customHeight="1" x14ac:dyDescent="0.2">
      <c r="A11" s="3">
        <v>2014</v>
      </c>
      <c r="B11" s="4">
        <v>3056.43262350954</v>
      </c>
      <c r="C11" s="5">
        <v>1.098136602539465</v>
      </c>
      <c r="D11" s="4">
        <v>3356.38053707155</v>
      </c>
      <c r="E11" s="5">
        <v>1.047604357691815</v>
      </c>
      <c r="F11" s="4">
        <v>3516.1588767081498</v>
      </c>
    </row>
    <row r="12" spans="1:6" ht="15" customHeight="1" x14ac:dyDescent="0.2">
      <c r="A12" s="3">
        <v>2015</v>
      </c>
      <c r="B12" s="4">
        <v>3516.1588767081498</v>
      </c>
      <c r="C12" s="5">
        <v>0.85891940952212142</v>
      </c>
      <c r="D12" s="4">
        <v>3020.0971061681298</v>
      </c>
      <c r="E12" s="5">
        <v>1.1957147583653407</v>
      </c>
      <c r="F12" s="4">
        <v>3611.17468154169</v>
      </c>
    </row>
    <row r="13" spans="1:6" ht="15" customHeight="1" x14ac:dyDescent="0.2">
      <c r="A13" s="3">
        <v>2016</v>
      </c>
      <c r="B13" s="4">
        <v>3611.17468154169</v>
      </c>
      <c r="C13" s="5">
        <v>0.9061648923100819</v>
      </c>
      <c r="D13" s="4">
        <v>3272.3197164121198</v>
      </c>
      <c r="E13" s="5">
        <v>1.2531864725177047</v>
      </c>
      <c r="F13" s="4">
        <v>4100.8268023606397</v>
      </c>
    </row>
    <row r="14" spans="1:6" ht="15" customHeight="1" x14ac:dyDescent="0.2">
      <c r="A14" s="3">
        <v>2017</v>
      </c>
      <c r="B14" s="4">
        <v>4100.8268023606397</v>
      </c>
      <c r="C14" s="5">
        <v>1.146831530586423</v>
      </c>
      <c r="D14" s="4">
        <v>4702.9574784210799</v>
      </c>
      <c r="E14" s="5">
        <v>0.87825710908836196</v>
      </c>
      <c r="F14" s="4">
        <v>4130.4058391635899</v>
      </c>
    </row>
    <row r="15" spans="1:6" ht="15" customHeight="1" x14ac:dyDescent="0.2">
      <c r="A15" s="3">
        <v>2018</v>
      </c>
      <c r="B15" s="4">
        <v>4130.4058391635899</v>
      </c>
      <c r="C15" s="5">
        <v>1.3659923030384369</v>
      </c>
      <c r="D15" s="4">
        <v>5642.1025847224801</v>
      </c>
      <c r="E15" s="5">
        <v>0.86655716060152022</v>
      </c>
      <c r="F15" s="4">
        <v>4889.2043956396101</v>
      </c>
    </row>
    <row r="16" spans="1:6" ht="15" customHeight="1" x14ac:dyDescent="0.2">
      <c r="A16" s="3">
        <v>2019</v>
      </c>
      <c r="B16" s="4">
        <v>4889.2043956396101</v>
      </c>
      <c r="C16" s="5">
        <v>0.96083096861564787</v>
      </c>
      <c r="D16" s="4">
        <v>4697.6989952222903</v>
      </c>
      <c r="E16" s="5">
        <v>0.98162082771246728</v>
      </c>
      <c r="F16" s="4">
        <v>4611.3591760341305</v>
      </c>
    </row>
    <row r="17" spans="1:6" ht="15" customHeight="1" x14ac:dyDescent="0.2">
      <c r="A17" s="3">
        <v>2020</v>
      </c>
      <c r="B17" s="4">
        <v>4611.3591760341305</v>
      </c>
      <c r="C17" s="5">
        <v>1.0067742186934299</v>
      </c>
      <c r="D17" s="4">
        <v>4642.5975315665401</v>
      </c>
      <c r="E17" s="5">
        <v>1.2371809572626096</v>
      </c>
      <c r="F17" s="4">
        <v>5743.7332582885201</v>
      </c>
    </row>
    <row r="18" spans="1:6" ht="15" customHeight="1" x14ac:dyDescent="0.2">
      <c r="A18" s="3">
        <v>2021</v>
      </c>
      <c r="B18" s="4">
        <v>5743.7332582885201</v>
      </c>
      <c r="C18" s="5">
        <v>1.0137449010930557</v>
      </c>
      <c r="D18" s="4">
        <v>5822.6803038285907</v>
      </c>
      <c r="E18" s="5">
        <v>1.4277220178831898</v>
      </c>
      <c r="F18" s="4">
        <v>8313.1688728708596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32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732.49552149115004</v>
      </c>
    </row>
    <row r="26" spans="1:6" ht="15" customHeight="1" x14ac:dyDescent="0.2">
      <c r="A26" s="3">
        <v>2011</v>
      </c>
      <c r="B26" s="4">
        <v>732.49552149115004</v>
      </c>
      <c r="C26" s="5">
        <v>1.1093789293310621</v>
      </c>
      <c r="D26" s="4">
        <v>812.61509737164999</v>
      </c>
      <c r="E26" s="5">
        <v>1.1496130728548184</v>
      </c>
      <c r="F26" s="4">
        <v>934.19293913764</v>
      </c>
    </row>
    <row r="27" spans="1:6" ht="15" customHeight="1" x14ac:dyDescent="0.2">
      <c r="A27" s="3">
        <v>2012</v>
      </c>
      <c r="B27" s="4">
        <v>934.19293913764</v>
      </c>
      <c r="C27" s="5">
        <v>1.0406452886999991</v>
      </c>
      <c r="D27" s="4">
        <v>972.16348085038999</v>
      </c>
      <c r="E27" s="5">
        <v>1.1194702079789027</v>
      </c>
      <c r="F27" s="4">
        <v>1088.30805409708</v>
      </c>
    </row>
    <row r="28" spans="1:6" ht="15" customHeight="1" x14ac:dyDescent="0.2">
      <c r="A28" s="3">
        <v>2013</v>
      </c>
      <c r="B28" s="4">
        <v>1088.30805409708</v>
      </c>
      <c r="C28" s="5">
        <v>0.93769552350481689</v>
      </c>
      <c r="D28" s="4">
        <v>1020.5015905210701</v>
      </c>
      <c r="E28" s="5">
        <v>1.0217573185512654</v>
      </c>
      <c r="F28" s="4">
        <v>1042.7049687081101</v>
      </c>
    </row>
    <row r="29" spans="1:6" ht="15" customHeight="1" x14ac:dyDescent="0.2">
      <c r="A29" s="3">
        <v>2014</v>
      </c>
      <c r="B29" s="4">
        <v>1042.7049687081101</v>
      </c>
      <c r="C29" s="5">
        <v>1.1050193351717057</v>
      </c>
      <c r="D29" s="4">
        <v>1152.2091513020698</v>
      </c>
      <c r="E29" s="5">
        <v>1.0401426942077414</v>
      </c>
      <c r="F29" s="4">
        <v>1198.46193092615</v>
      </c>
    </row>
    <row r="30" spans="1:6" ht="15" customHeight="1" x14ac:dyDescent="0.2">
      <c r="A30" s="3">
        <v>2015</v>
      </c>
      <c r="B30" s="4">
        <v>1198.46193092615</v>
      </c>
      <c r="C30" s="5">
        <v>0.87134782010005196</v>
      </c>
      <c r="D30" s="4">
        <v>1044.2771909854</v>
      </c>
      <c r="E30" s="5">
        <v>1.1857050764937578</v>
      </c>
      <c r="F30" s="4">
        <v>1238.2047666180301</v>
      </c>
    </row>
    <row r="31" spans="1:6" ht="15" customHeight="1" x14ac:dyDescent="0.2">
      <c r="A31" s="3">
        <v>2016</v>
      </c>
      <c r="B31" s="4">
        <v>1238.2047666180301</v>
      </c>
      <c r="C31" s="5">
        <v>0.89612065746761183</v>
      </c>
      <c r="D31" s="4">
        <v>1109.58086954128</v>
      </c>
      <c r="E31" s="5">
        <v>1.0183284714994478</v>
      </c>
      <c r="F31" s="4">
        <v>1129.9177908849999</v>
      </c>
    </row>
    <row r="32" spans="1:6" ht="15" customHeight="1" x14ac:dyDescent="0.2">
      <c r="A32" s="3">
        <v>2017</v>
      </c>
      <c r="B32" s="4">
        <v>1129.9177908849999</v>
      </c>
      <c r="C32" s="5">
        <v>1.1190588242683683</v>
      </c>
      <c r="D32" s="4">
        <v>1264.4444745876801</v>
      </c>
      <c r="E32" s="5">
        <v>0.99953888365718846</v>
      </c>
      <c r="F32" s="4">
        <v>1263.8614185758699</v>
      </c>
    </row>
    <row r="33" spans="1:6" ht="15" customHeight="1" x14ac:dyDescent="0.2">
      <c r="A33" s="3">
        <v>2018</v>
      </c>
      <c r="B33" s="4">
        <v>1263.8614185758699</v>
      </c>
      <c r="C33" s="5">
        <v>1.3691903973683959</v>
      </c>
      <c r="D33" s="4">
        <v>1730.46691791848</v>
      </c>
      <c r="E33" s="5">
        <v>1.1500908612706375</v>
      </c>
      <c r="F33" s="4">
        <v>1990.1941880292102</v>
      </c>
    </row>
    <row r="34" spans="1:6" ht="15" customHeight="1" x14ac:dyDescent="0.2">
      <c r="A34" s="3">
        <v>2019</v>
      </c>
      <c r="B34" s="4">
        <v>1990.1941880292102</v>
      </c>
      <c r="C34" s="5">
        <v>0.96855304678799936</v>
      </c>
      <c r="D34" s="4">
        <v>1927.6086445154601</v>
      </c>
      <c r="E34" s="5">
        <v>1.0541544856205758</v>
      </c>
      <c r="F34" s="4">
        <v>2031.99729913697</v>
      </c>
    </row>
    <row r="35" spans="1:6" ht="15" customHeight="1" x14ac:dyDescent="0.2">
      <c r="A35" s="3">
        <v>2020</v>
      </c>
      <c r="B35" s="4">
        <v>2031.99729913697</v>
      </c>
      <c r="C35" s="5">
        <v>1.0090330862778882</v>
      </c>
      <c r="D35" s="4">
        <v>2050.3525060565098</v>
      </c>
      <c r="E35" s="5">
        <v>1.0876848991172325</v>
      </c>
      <c r="F35" s="4">
        <v>2230.1374587048404</v>
      </c>
    </row>
    <row r="36" spans="1:6" ht="15" customHeight="1" x14ac:dyDescent="0.2">
      <c r="A36" s="3">
        <v>2021</v>
      </c>
      <c r="B36" s="4">
        <v>2230.1374587048404</v>
      </c>
      <c r="C36" s="5">
        <v>1.0280580577126261</v>
      </c>
      <c r="D36" s="4">
        <v>2292.7107842282699</v>
      </c>
      <c r="E36" s="5">
        <v>1.4432095478843172</v>
      </c>
      <c r="F36" s="4">
        <v>3308.86209433558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32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1527.07798776406</v>
      </c>
    </row>
    <row r="44" spans="1:6" ht="15" customHeight="1" x14ac:dyDescent="0.2">
      <c r="A44" s="3">
        <v>2011</v>
      </c>
      <c r="B44" s="4">
        <v>1527.07798776406</v>
      </c>
      <c r="C44" s="5">
        <v>1.0406103828090945</v>
      </c>
      <c r="D44" s="4">
        <v>1589.0932094265002</v>
      </c>
      <c r="E44" s="5">
        <v>1.4023310997536116</v>
      </c>
      <c r="F44" s="4">
        <v>2228.4348279860601</v>
      </c>
    </row>
    <row r="45" spans="1:6" ht="15" customHeight="1" x14ac:dyDescent="0.2">
      <c r="A45" s="3">
        <v>2012</v>
      </c>
      <c r="B45" s="4">
        <v>2228.4348279860601</v>
      </c>
      <c r="C45" s="5">
        <v>1.0630452531215775</v>
      </c>
      <c r="D45" s="4">
        <v>2368.92706578138</v>
      </c>
      <c r="E45" s="5">
        <v>0.93792932233255599</v>
      </c>
      <c r="F45" s="4">
        <v>2221.8861574635803</v>
      </c>
    </row>
    <row r="46" spans="1:6" ht="15" customHeight="1" x14ac:dyDescent="0.2">
      <c r="A46" s="3">
        <v>2013</v>
      </c>
      <c r="B46" s="4">
        <v>2221.8861574635803</v>
      </c>
      <c r="C46" s="5">
        <v>0.93708324699983581</v>
      </c>
      <c r="D46" s="4">
        <v>2082.0922948999601</v>
      </c>
      <c r="E46" s="5">
        <v>0.96716541324033156</v>
      </c>
      <c r="F46" s="4">
        <v>2013.7276548014302</v>
      </c>
    </row>
    <row r="47" spans="1:6" ht="15" customHeight="1" x14ac:dyDescent="0.2">
      <c r="A47" s="3">
        <v>2014</v>
      </c>
      <c r="B47" s="4">
        <v>2013.7276548014302</v>
      </c>
      <c r="C47" s="5">
        <v>1.0945727345572105</v>
      </c>
      <c r="D47" s="4">
        <v>2204.1713857694799</v>
      </c>
      <c r="E47" s="5">
        <v>1.051504869696368</v>
      </c>
      <c r="F47" s="4">
        <v>2317.6969457819996</v>
      </c>
    </row>
    <row r="48" spans="1:6" ht="15" customHeight="1" x14ac:dyDescent="0.2">
      <c r="A48" s="3">
        <v>2015</v>
      </c>
      <c r="B48" s="4">
        <v>2317.6969457819996</v>
      </c>
      <c r="C48" s="5">
        <v>0.85249278115438898</v>
      </c>
      <c r="D48" s="4">
        <v>1975.81991518273</v>
      </c>
      <c r="E48" s="5">
        <v>1.2010051607887555</v>
      </c>
      <c r="F48" s="4">
        <v>2372.9699149236599</v>
      </c>
    </row>
    <row r="49" spans="1:6" ht="15" customHeight="1" x14ac:dyDescent="0.2">
      <c r="A49" s="3">
        <v>2016</v>
      </c>
      <c r="B49" s="4">
        <v>2372.9699149236599</v>
      </c>
      <c r="C49" s="5">
        <v>0.9114059277655937</v>
      </c>
      <c r="D49" s="4">
        <v>2162.73884687084</v>
      </c>
      <c r="E49" s="5">
        <v>1.3736790346990353</v>
      </c>
      <c r="F49" s="4">
        <v>2970.9090114756405</v>
      </c>
    </row>
    <row r="50" spans="1:6" ht="15" customHeight="1" x14ac:dyDescent="0.2">
      <c r="A50" s="3">
        <v>2017</v>
      </c>
      <c r="B50" s="4">
        <v>2970.9090114756405</v>
      </c>
      <c r="C50" s="5">
        <v>1.157394248881928</v>
      </c>
      <c r="D50" s="4">
        <v>3438.5130038333996</v>
      </c>
      <c r="E50" s="5">
        <v>0.83365815903327245</v>
      </c>
      <c r="F50" s="4">
        <v>2866.5444205877197</v>
      </c>
    </row>
    <row r="51" spans="1:6" ht="15" customHeight="1" x14ac:dyDescent="0.2">
      <c r="A51" s="3">
        <v>2018</v>
      </c>
      <c r="B51" s="4">
        <v>2866.5444205877197</v>
      </c>
      <c r="C51" s="5">
        <v>1.3645822610353995</v>
      </c>
      <c r="D51" s="4">
        <v>3911.6356668039998</v>
      </c>
      <c r="E51" s="5">
        <v>0.74112480163037142</v>
      </c>
      <c r="F51" s="4">
        <v>2899.0102076104004</v>
      </c>
    </row>
    <row r="52" spans="1:6" ht="15" customHeight="1" x14ac:dyDescent="0.2">
      <c r="A52" s="3">
        <v>2019</v>
      </c>
      <c r="B52" s="4">
        <v>2899.0102076104004</v>
      </c>
      <c r="C52" s="5">
        <v>0.95552969887269334</v>
      </c>
      <c r="D52" s="4">
        <v>2770.0903507068301</v>
      </c>
      <c r="E52" s="5">
        <v>0.93114720111529836</v>
      </c>
      <c r="F52" s="4">
        <v>2579.3618768971601</v>
      </c>
    </row>
    <row r="53" spans="1:6" ht="15" customHeight="1" x14ac:dyDescent="0.2">
      <c r="A53" s="3">
        <v>2020</v>
      </c>
      <c r="B53" s="4">
        <v>2579.3618768971601</v>
      </c>
      <c r="C53" s="5">
        <v>1.0049947038173517</v>
      </c>
      <c r="D53" s="4">
        <v>2592.2450255100298</v>
      </c>
      <c r="E53" s="5">
        <v>1.3554258046622627</v>
      </c>
      <c r="F53" s="4">
        <v>3513.5957995836798</v>
      </c>
    </row>
    <row r="54" spans="1:6" ht="15" customHeight="1" x14ac:dyDescent="0.2">
      <c r="A54" s="3">
        <v>2021</v>
      </c>
      <c r="B54" s="4">
        <v>3513.5957995836798</v>
      </c>
      <c r="C54" s="5">
        <v>1.0046601034810494</v>
      </c>
      <c r="D54" s="4">
        <v>3529.9695196003204</v>
      </c>
      <c r="E54" s="5">
        <v>1.4176628865344683</v>
      </c>
      <c r="F54" s="4">
        <v>5004.3067785352805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5"/>
  <sheetViews>
    <sheetView zoomScale="90" workbookViewId="0">
      <pane ySplit="2" topLeftCell="A23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33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1188.4611628400501</v>
      </c>
    </row>
    <row r="8" spans="1:6" ht="15" customHeight="1" x14ac:dyDescent="0.2">
      <c r="A8" s="3">
        <v>2011</v>
      </c>
      <c r="B8" s="4">
        <v>1188.4611628400501</v>
      </c>
      <c r="C8" s="5">
        <v>1.0251746531131254</v>
      </c>
      <c r="D8" s="4">
        <v>1218.3802603529698</v>
      </c>
      <c r="E8" s="5">
        <v>1.0929553196867863</v>
      </c>
      <c r="F8" s="4">
        <v>1331.63518695415</v>
      </c>
    </row>
    <row r="9" spans="1:6" ht="15" customHeight="1" x14ac:dyDescent="0.2">
      <c r="A9" s="3">
        <v>2012</v>
      </c>
      <c r="B9" s="4">
        <v>1331.63518695415</v>
      </c>
      <c r="C9" s="5">
        <v>1.0465091173447285</v>
      </c>
      <c r="D9" s="4">
        <v>1393.5683641245698</v>
      </c>
      <c r="E9" s="5">
        <v>1.1581678300689073</v>
      </c>
      <c r="F9" s="4">
        <v>1613.98604833083</v>
      </c>
    </row>
    <row r="10" spans="1:6" ht="15" customHeight="1" x14ac:dyDescent="0.2">
      <c r="A10" s="3">
        <v>2013</v>
      </c>
      <c r="B10" s="4">
        <v>1613.98604833083</v>
      </c>
      <c r="C10" s="5">
        <v>1.0251638872192499</v>
      </c>
      <c r="D10" s="4">
        <v>1654.6002112244698</v>
      </c>
      <c r="E10" s="5">
        <v>1.0819987463199858</v>
      </c>
      <c r="F10" s="4">
        <v>1790.2753542056601</v>
      </c>
    </row>
    <row r="11" spans="1:6" ht="15" customHeight="1" x14ac:dyDescent="0.2">
      <c r="A11" s="3">
        <v>2014</v>
      </c>
      <c r="B11" s="4">
        <v>1790.2753542056601</v>
      </c>
      <c r="C11" s="5">
        <v>1.1254696801460107</v>
      </c>
      <c r="D11" s="4">
        <v>2014.90063027113</v>
      </c>
      <c r="E11" s="5">
        <v>1.0322527590046042</v>
      </c>
      <c r="F11" s="4">
        <v>2079.8867347174901</v>
      </c>
    </row>
    <row r="12" spans="1:6" ht="15" customHeight="1" x14ac:dyDescent="0.2">
      <c r="A12" s="3">
        <v>2015</v>
      </c>
      <c r="B12" s="4">
        <v>2079.8867347174901</v>
      </c>
      <c r="C12" s="5">
        <v>0.98109956839865631</v>
      </c>
      <c r="D12" s="4">
        <v>2040.57597774942</v>
      </c>
      <c r="E12" s="5">
        <v>1.0567807787418138</v>
      </c>
      <c r="F12" s="4">
        <v>2156.4414708478698</v>
      </c>
    </row>
    <row r="13" spans="1:6" ht="15" customHeight="1" x14ac:dyDescent="0.2">
      <c r="A13" s="3">
        <v>2016</v>
      </c>
      <c r="B13" s="4">
        <v>2156.4414708478698</v>
      </c>
      <c r="C13" s="5">
        <v>0.91247548609221452</v>
      </c>
      <c r="D13" s="4">
        <v>1967.6999793413199</v>
      </c>
      <c r="E13" s="5">
        <v>1.1104333811491833</v>
      </c>
      <c r="F13" s="4">
        <v>2184.99974114716</v>
      </c>
    </row>
    <row r="14" spans="1:6" ht="15" customHeight="1" x14ac:dyDescent="0.2">
      <c r="A14" s="3">
        <v>2017</v>
      </c>
      <c r="B14" s="4">
        <v>2184.99974114716</v>
      </c>
      <c r="C14" s="5">
        <v>1.0636991183191156</v>
      </c>
      <c r="D14" s="4">
        <v>2324.1822981857299</v>
      </c>
      <c r="E14" s="5">
        <v>1.0583939701693506</v>
      </c>
      <c r="F14" s="4">
        <v>2459.9005299741202</v>
      </c>
    </row>
    <row r="15" spans="1:6" ht="15" customHeight="1" x14ac:dyDescent="0.2">
      <c r="A15" s="3">
        <v>2018</v>
      </c>
      <c r="B15" s="4">
        <v>2459.9005299741202</v>
      </c>
      <c r="C15" s="5">
        <v>1.0771852309939367</v>
      </c>
      <c r="D15" s="4">
        <v>2649.7685206022802</v>
      </c>
      <c r="E15" s="5">
        <v>0.9886770342669704</v>
      </c>
      <c r="F15" s="4">
        <v>2619.7652824430397</v>
      </c>
    </row>
    <row r="16" spans="1:6" ht="15" customHeight="1" x14ac:dyDescent="0.2">
      <c r="A16" s="3">
        <v>2019</v>
      </c>
      <c r="B16" s="4">
        <v>2619.7652824430397</v>
      </c>
      <c r="C16" s="5">
        <v>1.0058552644380017</v>
      </c>
      <c r="D16" s="4">
        <v>2635.1047009372401</v>
      </c>
      <c r="E16" s="5">
        <v>1.0509069818615244</v>
      </c>
      <c r="F16" s="4">
        <v>2769.24992815107</v>
      </c>
    </row>
    <row r="17" spans="1:6" ht="15" customHeight="1" x14ac:dyDescent="0.2">
      <c r="A17" s="3">
        <v>2020</v>
      </c>
      <c r="B17" s="4">
        <v>2769.24992815107</v>
      </c>
      <c r="C17" s="5">
        <v>1.0031233895073692</v>
      </c>
      <c r="D17" s="4">
        <v>2777.8993743199403</v>
      </c>
      <c r="E17" s="5">
        <v>1.1929174361485451</v>
      </c>
      <c r="F17" s="4">
        <v>3313.80459949239</v>
      </c>
    </row>
    <row r="18" spans="1:6" ht="15" customHeight="1" x14ac:dyDescent="0.2">
      <c r="A18" s="3">
        <v>2021</v>
      </c>
      <c r="B18" s="4">
        <v>3313.80459949239</v>
      </c>
      <c r="C18" s="5">
        <v>0.93654932816741565</v>
      </c>
      <c r="D18" s="4">
        <v>3103.54147133269</v>
      </c>
      <c r="E18" s="5">
        <v>1.2888962810304194</v>
      </c>
      <c r="F18" s="4">
        <v>4000.1430604243797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33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537.72681481462007</v>
      </c>
    </row>
    <row r="26" spans="1:6" ht="15" customHeight="1" x14ac:dyDescent="0.2">
      <c r="A26" s="3">
        <v>2011</v>
      </c>
      <c r="B26" s="4">
        <v>537.72681481462007</v>
      </c>
      <c r="C26" s="5">
        <v>1.0615497250293908</v>
      </c>
      <c r="D26" s="4">
        <v>570.82375240738997</v>
      </c>
      <c r="E26" s="5">
        <v>1.1685367501102333</v>
      </c>
      <c r="F26" s="4">
        <v>667.02853252386001</v>
      </c>
    </row>
    <row r="27" spans="1:6" ht="15" customHeight="1" x14ac:dyDescent="0.2">
      <c r="A27" s="3">
        <v>2012</v>
      </c>
      <c r="B27" s="4">
        <v>667.02853252386001</v>
      </c>
      <c r="C27" s="5">
        <v>1.0184685880182633</v>
      </c>
      <c r="D27" s="4">
        <v>679.34760768746992</v>
      </c>
      <c r="E27" s="5">
        <v>1.1267986425542527</v>
      </c>
      <c r="F27" s="4">
        <v>765.4879621647201</v>
      </c>
    </row>
    <row r="28" spans="1:6" ht="15" customHeight="1" x14ac:dyDescent="0.2">
      <c r="A28" s="3">
        <v>2013</v>
      </c>
      <c r="B28" s="4">
        <v>765.4879621647201</v>
      </c>
      <c r="C28" s="5">
        <v>1.0038215063311218</v>
      </c>
      <c r="D28" s="4">
        <v>768.41327925853</v>
      </c>
      <c r="E28" s="5">
        <v>1.0316515151666024</v>
      </c>
      <c r="F28" s="4">
        <v>792.73472382119996</v>
      </c>
    </row>
    <row r="29" spans="1:6" ht="15" customHeight="1" x14ac:dyDescent="0.2">
      <c r="A29" s="3">
        <v>2014</v>
      </c>
      <c r="B29" s="4">
        <v>792.73472382119996</v>
      </c>
      <c r="C29" s="5">
        <v>1.1323591967866489</v>
      </c>
      <c r="D29" s="4">
        <v>897.66045513105996</v>
      </c>
      <c r="E29" s="5">
        <v>1.0301406573688374</v>
      </c>
      <c r="F29" s="4">
        <v>924.71653134272003</v>
      </c>
    </row>
    <row r="30" spans="1:6" ht="15" customHeight="1" x14ac:dyDescent="0.2">
      <c r="A30" s="3">
        <v>2015</v>
      </c>
      <c r="B30" s="4">
        <v>924.71653134272003</v>
      </c>
      <c r="C30" s="5">
        <v>0.99085420252951484</v>
      </c>
      <c r="D30" s="4">
        <v>916.25926122944998</v>
      </c>
      <c r="E30" s="5">
        <v>1.0983211399134771</v>
      </c>
      <c r="F30" s="4">
        <v>1006.34691624981</v>
      </c>
    </row>
    <row r="31" spans="1:6" ht="15" customHeight="1" x14ac:dyDescent="0.2">
      <c r="A31" s="3">
        <v>2016</v>
      </c>
      <c r="B31" s="4">
        <v>1006.34691624981</v>
      </c>
      <c r="C31" s="5">
        <v>0.93591346908696582</v>
      </c>
      <c r="D31" s="4">
        <v>941.85363349233</v>
      </c>
      <c r="E31" s="5">
        <v>1.1906785912036433</v>
      </c>
      <c r="F31" s="4">
        <v>1121.4449574466801</v>
      </c>
    </row>
    <row r="32" spans="1:6" ht="15" customHeight="1" x14ac:dyDescent="0.2">
      <c r="A32" s="3">
        <v>2017</v>
      </c>
      <c r="B32" s="4">
        <v>1121.4449574466801</v>
      </c>
      <c r="C32" s="5">
        <v>1.0673604899621136</v>
      </c>
      <c r="D32" s="4">
        <v>1196.9860392458302</v>
      </c>
      <c r="E32" s="5">
        <v>0.89527556738500469</v>
      </c>
      <c r="F32" s="4">
        <v>1071.63235543774</v>
      </c>
    </row>
    <row r="33" spans="1:6" ht="15" customHeight="1" x14ac:dyDescent="0.2">
      <c r="A33" s="3">
        <v>2018</v>
      </c>
      <c r="B33" s="4">
        <v>1071.63235543774</v>
      </c>
      <c r="C33" s="5">
        <v>1.0964149682369337</v>
      </c>
      <c r="D33" s="4">
        <v>1174.9537549489401</v>
      </c>
      <c r="E33" s="5">
        <v>1.1357547601555276</v>
      </c>
      <c r="F33" s="4">
        <v>1334.4593201458699</v>
      </c>
    </row>
    <row r="34" spans="1:6" ht="15" customHeight="1" x14ac:dyDescent="0.2">
      <c r="A34" s="3">
        <v>2019</v>
      </c>
      <c r="B34" s="4">
        <v>1334.4593201458699</v>
      </c>
      <c r="C34" s="5">
        <v>1.0076431832881014</v>
      </c>
      <c r="D34" s="4">
        <v>1344.6588373202601</v>
      </c>
      <c r="E34" s="5">
        <v>1.0335623929868325</v>
      </c>
      <c r="F34" s="4">
        <v>1389.7888056516199</v>
      </c>
    </row>
    <row r="35" spans="1:6" ht="15" customHeight="1" x14ac:dyDescent="0.2">
      <c r="A35" s="3">
        <v>2020</v>
      </c>
      <c r="B35" s="4">
        <v>1389.7888056516199</v>
      </c>
      <c r="C35" s="5">
        <v>0.99961341622125965</v>
      </c>
      <c r="D35" s="4">
        <v>1389.25153584348</v>
      </c>
      <c r="E35" s="5">
        <v>1.2798631296378529</v>
      </c>
      <c r="F35" s="4">
        <v>1778.05181851883</v>
      </c>
    </row>
    <row r="36" spans="1:6" ht="15" customHeight="1" x14ac:dyDescent="0.2">
      <c r="A36" s="3">
        <v>2021</v>
      </c>
      <c r="B36" s="4">
        <v>1778.05181851883</v>
      </c>
      <c r="C36" s="5">
        <v>0.89264816546003345</v>
      </c>
      <c r="D36" s="4">
        <v>1587.1746938937099</v>
      </c>
      <c r="E36" s="5">
        <v>1.419433589018388</v>
      </c>
      <c r="F36" s="4">
        <v>2252.88907215271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33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650.73434802542999</v>
      </c>
    </row>
    <row r="44" spans="1:6" ht="15" customHeight="1" x14ac:dyDescent="0.2">
      <c r="A44" s="3">
        <v>2011</v>
      </c>
      <c r="B44" s="4">
        <v>650.73434802542999</v>
      </c>
      <c r="C44" s="5">
        <v>0.99511653243832476</v>
      </c>
      <c r="D44" s="4">
        <v>647.55650794557994</v>
      </c>
      <c r="E44" s="5">
        <v>1.0263299747211296</v>
      </c>
      <c r="F44" s="4">
        <v>664.60665443028995</v>
      </c>
    </row>
    <row r="45" spans="1:6" ht="15" customHeight="1" x14ac:dyDescent="0.2">
      <c r="A45" s="3">
        <v>2012</v>
      </c>
      <c r="B45" s="4">
        <v>664.60665443028995</v>
      </c>
      <c r="C45" s="5">
        <v>1.0746518285305762</v>
      </c>
      <c r="D45" s="4">
        <v>714.22075643709991</v>
      </c>
      <c r="E45" s="5">
        <v>1.1880053590137234</v>
      </c>
      <c r="F45" s="4">
        <v>848.49808616611006</v>
      </c>
    </row>
    <row r="46" spans="1:6" ht="15" customHeight="1" x14ac:dyDescent="0.2">
      <c r="A46" s="3">
        <v>2013</v>
      </c>
      <c r="B46" s="4">
        <v>848.49808616611006</v>
      </c>
      <c r="C46" s="5">
        <v>1.044418303840996</v>
      </c>
      <c r="D46" s="4">
        <v>886.18693196593983</v>
      </c>
      <c r="E46" s="5">
        <v>1.1256548640042461</v>
      </c>
      <c r="F46" s="4">
        <v>997.54063038446009</v>
      </c>
    </row>
    <row r="47" spans="1:6" ht="15" customHeight="1" x14ac:dyDescent="0.2">
      <c r="A47" s="3">
        <v>2014</v>
      </c>
      <c r="B47" s="4">
        <v>997.54063038446009</v>
      </c>
      <c r="C47" s="5">
        <v>1.119994655966521</v>
      </c>
      <c r="D47" s="4">
        <v>1117.2401751400701</v>
      </c>
      <c r="E47" s="5">
        <v>1.0339497532210964</v>
      </c>
      <c r="F47" s="4">
        <v>1155.1702033747699</v>
      </c>
    </row>
    <row r="48" spans="1:6" ht="15" customHeight="1" x14ac:dyDescent="0.2">
      <c r="A48" s="3">
        <v>2015</v>
      </c>
      <c r="B48" s="4">
        <v>1155.1702033747699</v>
      </c>
      <c r="C48" s="5">
        <v>0.97329096027177375</v>
      </c>
      <c r="D48" s="4">
        <v>1124.31671651997</v>
      </c>
      <c r="E48" s="5">
        <v>1.0229275592004703</v>
      </c>
      <c r="F48" s="4">
        <v>1150.0945545980599</v>
      </c>
    </row>
    <row r="49" spans="1:6" ht="15" customHeight="1" x14ac:dyDescent="0.2">
      <c r="A49" s="3">
        <v>2016</v>
      </c>
      <c r="B49" s="4">
        <v>1150.0945545980599</v>
      </c>
      <c r="C49" s="5">
        <v>0.89196696197514591</v>
      </c>
      <c r="D49" s="4">
        <v>1025.84634584899</v>
      </c>
      <c r="E49" s="5">
        <v>1.0367583683502644</v>
      </c>
      <c r="F49" s="4">
        <v>1063.5547837004799</v>
      </c>
    </row>
    <row r="50" spans="1:6" ht="15" customHeight="1" x14ac:dyDescent="0.2">
      <c r="A50" s="3">
        <v>2017</v>
      </c>
      <c r="B50" s="4">
        <v>1063.5547837004799</v>
      </c>
      <c r="C50" s="5">
        <v>1.0598384551644711</v>
      </c>
      <c r="D50" s="4">
        <v>1127.1962589399</v>
      </c>
      <c r="E50" s="5">
        <v>1.2316117654985939</v>
      </c>
      <c r="F50" s="4">
        <v>1388.2681745363802</v>
      </c>
    </row>
    <row r="51" spans="1:6" ht="15" customHeight="1" x14ac:dyDescent="0.2">
      <c r="A51" s="3">
        <v>2018</v>
      </c>
      <c r="B51" s="4">
        <v>1388.2681745363802</v>
      </c>
      <c r="C51" s="5">
        <v>1.0623414068725321</v>
      </c>
      <c r="D51" s="4">
        <v>1474.8147656533401</v>
      </c>
      <c r="E51" s="5">
        <v>0.87150331840336703</v>
      </c>
      <c r="F51" s="4">
        <v>1285.30596229717</v>
      </c>
    </row>
    <row r="52" spans="1:6" ht="15" customHeight="1" x14ac:dyDescent="0.2">
      <c r="A52" s="3">
        <v>2019</v>
      </c>
      <c r="B52" s="4">
        <v>1285.30596229717</v>
      </c>
      <c r="C52" s="5">
        <v>1.0039989710392565</v>
      </c>
      <c r="D52" s="4">
        <v>1290.44586361698</v>
      </c>
      <c r="E52" s="5">
        <v>1.0689802349654327</v>
      </c>
      <c r="F52" s="4">
        <v>1379.4611224994503</v>
      </c>
    </row>
    <row r="53" spans="1:6" ht="15" customHeight="1" x14ac:dyDescent="0.2">
      <c r="A53" s="3">
        <v>2020</v>
      </c>
      <c r="B53" s="4">
        <v>1379.4611224994503</v>
      </c>
      <c r="C53" s="5">
        <v>1.006659641092577</v>
      </c>
      <c r="D53" s="4">
        <v>1388.64783847646</v>
      </c>
      <c r="E53" s="5">
        <v>1.1059339441009715</v>
      </c>
      <c r="F53" s="4">
        <v>1535.75278097356</v>
      </c>
    </row>
    <row r="54" spans="1:6" ht="15" customHeight="1" x14ac:dyDescent="0.2">
      <c r="A54" s="3">
        <v>2021</v>
      </c>
      <c r="B54" s="4">
        <v>1535.75278097356</v>
      </c>
      <c r="C54" s="5">
        <v>0.9873768722578572</v>
      </c>
      <c r="D54" s="4">
        <v>1516.3667774389799</v>
      </c>
      <c r="E54" s="5">
        <v>1.1522634327445762</v>
      </c>
      <c r="F54" s="4">
        <v>1747.2539882716699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5"/>
  <sheetViews>
    <sheetView zoomScale="90" workbookViewId="0">
      <pane ySplit="2" topLeftCell="A23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34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279.95215303748</v>
      </c>
    </row>
    <row r="8" spans="1:6" ht="15" customHeight="1" x14ac:dyDescent="0.2">
      <c r="A8" s="3">
        <v>2011</v>
      </c>
      <c r="B8" s="4">
        <v>279.95215303748</v>
      </c>
      <c r="C8" s="5">
        <v>0.91617339355661898</v>
      </c>
      <c r="D8" s="4">
        <v>256.48471408183002</v>
      </c>
      <c r="E8" s="5">
        <v>1.0720304228459625</v>
      </c>
      <c r="F8" s="4">
        <v>274.95941649067004</v>
      </c>
    </row>
    <row r="9" spans="1:6" ht="15" customHeight="1" x14ac:dyDescent="0.2">
      <c r="A9" s="3">
        <v>2012</v>
      </c>
      <c r="B9" s="4">
        <v>274.95941649067004</v>
      </c>
      <c r="C9" s="5">
        <v>1.0887700874861954</v>
      </c>
      <c r="D9" s="4">
        <v>299.36758794770003</v>
      </c>
      <c r="E9" s="5">
        <v>1.0813810923054776</v>
      </c>
      <c r="F9" s="4">
        <v>323.73044925573998</v>
      </c>
    </row>
    <row r="10" spans="1:6" ht="15" customHeight="1" x14ac:dyDescent="0.2">
      <c r="A10" s="3">
        <v>2013</v>
      </c>
      <c r="B10" s="4">
        <v>323.73044925573998</v>
      </c>
      <c r="C10" s="5">
        <v>1.1626131764464434</v>
      </c>
      <c r="D10" s="4">
        <v>376.37328592164999</v>
      </c>
      <c r="E10" s="5">
        <v>1.0942362181114083</v>
      </c>
      <c r="F10" s="4">
        <v>411.84128098507</v>
      </c>
    </row>
    <row r="11" spans="1:6" ht="15" customHeight="1" x14ac:dyDescent="0.2">
      <c r="A11" s="3">
        <v>2014</v>
      </c>
      <c r="B11" s="4">
        <v>411.84128098507</v>
      </c>
      <c r="C11" s="5">
        <v>1.1192191875683535</v>
      </c>
      <c r="D11" s="4">
        <v>460.94066391122004</v>
      </c>
      <c r="E11" s="5">
        <v>1.1010409505321501</v>
      </c>
      <c r="F11" s="4">
        <v>507.51454673172998</v>
      </c>
    </row>
    <row r="12" spans="1:6" ht="15" customHeight="1" x14ac:dyDescent="0.2">
      <c r="A12" s="3">
        <v>2015</v>
      </c>
      <c r="B12" s="4">
        <v>507.51454673172998</v>
      </c>
      <c r="C12" s="5">
        <v>0.95078131939397614</v>
      </c>
      <c r="D12" s="4">
        <v>482.53535035323</v>
      </c>
      <c r="E12" s="5">
        <v>1.0279125040959185</v>
      </c>
      <c r="F12" s="4">
        <v>496.00412029639</v>
      </c>
    </row>
    <row r="13" spans="1:6" ht="15" customHeight="1" x14ac:dyDescent="0.2">
      <c r="A13" s="3">
        <v>2016</v>
      </c>
      <c r="B13" s="4">
        <v>496.00412029639</v>
      </c>
      <c r="C13" s="5">
        <v>0.96280834055552456</v>
      </c>
      <c r="D13" s="4">
        <v>477.55690397127</v>
      </c>
      <c r="E13" s="5">
        <v>0.88855753443346353</v>
      </c>
      <c r="F13" s="4">
        <v>424.33678514438998</v>
      </c>
    </row>
    <row r="14" spans="1:6" ht="15" customHeight="1" x14ac:dyDescent="0.2">
      <c r="A14" s="3">
        <v>2017</v>
      </c>
      <c r="B14" s="4">
        <v>424.33678514438998</v>
      </c>
      <c r="C14" s="5">
        <v>0.91079254953986766</v>
      </c>
      <c r="D14" s="4">
        <v>386.48278240521</v>
      </c>
      <c r="E14" s="5">
        <v>1.07623623112387</v>
      </c>
      <c r="F14" s="4">
        <v>415.94677313005002</v>
      </c>
    </row>
    <row r="15" spans="1:6" ht="15" customHeight="1" x14ac:dyDescent="0.2">
      <c r="A15" s="3">
        <v>2018</v>
      </c>
      <c r="B15" s="4">
        <v>415.94677313005002</v>
      </c>
      <c r="C15" s="5">
        <v>1.03469769483767</v>
      </c>
      <c r="D15" s="4">
        <v>430.37916733283004</v>
      </c>
      <c r="E15" s="5">
        <v>0.94665993786270597</v>
      </c>
      <c r="F15" s="4">
        <v>407.42271580470003</v>
      </c>
    </row>
    <row r="16" spans="1:6" ht="15" customHeight="1" x14ac:dyDescent="0.2">
      <c r="A16" s="3">
        <v>2019</v>
      </c>
      <c r="B16" s="4">
        <v>407.42271580470003</v>
      </c>
      <c r="C16" s="5">
        <v>0.89186491758258069</v>
      </c>
      <c r="D16" s="4">
        <v>363.36602685242997</v>
      </c>
      <c r="E16" s="5">
        <v>1.065987562865633</v>
      </c>
      <c r="F16" s="4">
        <v>387.34366539258997</v>
      </c>
    </row>
    <row r="17" spans="1:6" ht="15" customHeight="1" x14ac:dyDescent="0.2">
      <c r="A17" s="3">
        <v>2020</v>
      </c>
      <c r="B17" s="4">
        <v>387.34366539258997</v>
      </c>
      <c r="C17" s="5">
        <v>1.1227341070462218</v>
      </c>
      <c r="D17" s="4">
        <v>434.88394428456002</v>
      </c>
      <c r="E17" s="5">
        <v>1.0339079187152311</v>
      </c>
      <c r="F17" s="4">
        <v>449.62995371791999</v>
      </c>
    </row>
    <row r="18" spans="1:6" ht="15" customHeight="1" x14ac:dyDescent="0.2">
      <c r="A18" s="3">
        <v>2021</v>
      </c>
      <c r="B18" s="4">
        <v>449.62995371791999</v>
      </c>
      <c r="C18" s="5">
        <v>1.1719401819944604</v>
      </c>
      <c r="D18" s="4">
        <v>526.93940979034005</v>
      </c>
      <c r="E18" s="5">
        <v>1.3607331180947944</v>
      </c>
      <c r="F18" s="4">
        <v>717.02390613104001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34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214.56729977911002</v>
      </c>
    </row>
    <row r="26" spans="1:6" ht="15" customHeight="1" x14ac:dyDescent="0.2">
      <c r="A26" s="3">
        <v>2011</v>
      </c>
      <c r="B26" s="4">
        <v>214.56729977911002</v>
      </c>
      <c r="C26" s="5">
        <v>0.83716295379333616</v>
      </c>
      <c r="D26" s="4">
        <v>179.62779447053998</v>
      </c>
      <c r="E26" s="5">
        <v>1.0148039339310384</v>
      </c>
      <c r="F26" s="4">
        <v>182.28699247206001</v>
      </c>
    </row>
    <row r="27" spans="1:6" ht="15" customHeight="1" x14ac:dyDescent="0.2">
      <c r="A27" s="3">
        <v>2012</v>
      </c>
      <c r="B27" s="4">
        <v>182.28699247206001</v>
      </c>
      <c r="C27" s="5">
        <v>1.1542825104908716</v>
      </c>
      <c r="D27" s="4">
        <v>210.41068730048002</v>
      </c>
      <c r="E27" s="5">
        <v>1.0356569599047303</v>
      </c>
      <c r="F27" s="4">
        <v>217.91329274108</v>
      </c>
    </row>
    <row r="28" spans="1:6" ht="15" customHeight="1" x14ac:dyDescent="0.2">
      <c r="A28" s="3">
        <v>2013</v>
      </c>
      <c r="B28" s="4">
        <v>217.91329274108</v>
      </c>
      <c r="C28" s="5">
        <v>1.1126033681535219</v>
      </c>
      <c r="D28" s="4">
        <v>242.45106346915</v>
      </c>
      <c r="E28" s="5">
        <v>0.99710290364302989</v>
      </c>
      <c r="F28" s="4">
        <v>241.74865937643</v>
      </c>
    </row>
    <row r="29" spans="1:6" ht="15" customHeight="1" x14ac:dyDescent="0.2">
      <c r="A29" s="3">
        <v>2014</v>
      </c>
      <c r="B29" s="4">
        <v>241.74865937643</v>
      </c>
      <c r="C29" s="5">
        <v>1.0435237213968429</v>
      </c>
      <c r="D29" s="4">
        <v>252.27046067519001</v>
      </c>
      <c r="E29" s="5">
        <v>1.0105039156359323</v>
      </c>
      <c r="F29" s="4">
        <v>254.92028831156</v>
      </c>
    </row>
    <row r="30" spans="1:6" ht="15" customHeight="1" x14ac:dyDescent="0.2">
      <c r="A30" s="3">
        <v>2015</v>
      </c>
      <c r="B30" s="4">
        <v>254.92028831156</v>
      </c>
      <c r="C30" s="5">
        <v>0.92315968074498789</v>
      </c>
      <c r="D30" s="4">
        <v>235.33213197312</v>
      </c>
      <c r="E30" s="5">
        <v>1.013077348929476</v>
      </c>
      <c r="F30" s="4">
        <v>238.40965237724998</v>
      </c>
    </row>
    <row r="31" spans="1:6" ht="15" customHeight="1" x14ac:dyDescent="0.2">
      <c r="A31" s="3">
        <v>2016</v>
      </c>
      <c r="B31" s="4">
        <v>238.40965237724998</v>
      </c>
      <c r="C31" s="5">
        <v>0.90511624704500182</v>
      </c>
      <c r="D31" s="4">
        <v>215.78844981899999</v>
      </c>
      <c r="E31" s="5">
        <v>0.88115262488394819</v>
      </c>
      <c r="F31" s="4">
        <v>190.14255897765</v>
      </c>
    </row>
    <row r="32" spans="1:6" ht="15" customHeight="1" x14ac:dyDescent="0.2">
      <c r="A32" s="3">
        <v>2017</v>
      </c>
      <c r="B32" s="4">
        <v>190.14255897765</v>
      </c>
      <c r="C32" s="5">
        <v>0.90128303732592396</v>
      </c>
      <c r="D32" s="4">
        <v>171.3722630803</v>
      </c>
      <c r="E32" s="5">
        <v>1.0698410572277484</v>
      </c>
      <c r="F32" s="4">
        <v>183.34108311333998</v>
      </c>
    </row>
    <row r="33" spans="1:6" ht="15" customHeight="1" x14ac:dyDescent="0.2">
      <c r="A33" s="3">
        <v>2018</v>
      </c>
      <c r="B33" s="4">
        <v>183.34108311333998</v>
      </c>
      <c r="C33" s="5">
        <v>1.0612101162017378</v>
      </c>
      <c r="D33" s="4">
        <v>194.56341211526001</v>
      </c>
      <c r="E33" s="5">
        <v>1.0719782201043215</v>
      </c>
      <c r="F33" s="4">
        <v>208.56774021674002</v>
      </c>
    </row>
    <row r="34" spans="1:6" ht="15" customHeight="1" x14ac:dyDescent="0.2">
      <c r="A34" s="3">
        <v>2019</v>
      </c>
      <c r="B34" s="4">
        <v>208.56774021674002</v>
      </c>
      <c r="C34" s="5">
        <v>0.81060541782889994</v>
      </c>
      <c r="D34" s="4">
        <v>169.06614020402</v>
      </c>
      <c r="E34" s="5">
        <v>1.1491155111441442</v>
      </c>
      <c r="F34" s="4">
        <v>194.27652411770998</v>
      </c>
    </row>
    <row r="35" spans="1:6" ht="15" customHeight="1" x14ac:dyDescent="0.2">
      <c r="A35" s="3">
        <v>2020</v>
      </c>
      <c r="B35" s="4">
        <v>194.27652411770998</v>
      </c>
      <c r="C35" s="5">
        <v>1.3213693306856862</v>
      </c>
      <c r="D35" s="4">
        <v>256.71104064136</v>
      </c>
      <c r="E35" s="5">
        <v>1.0738101200755181</v>
      </c>
      <c r="F35" s="4">
        <v>275.65891337581002</v>
      </c>
    </row>
    <row r="36" spans="1:6" ht="15" customHeight="1" x14ac:dyDescent="0.2">
      <c r="A36" s="3">
        <v>2021</v>
      </c>
      <c r="B36" s="4">
        <v>275.65891337581002</v>
      </c>
      <c r="C36" s="5">
        <v>1.2644882090469634</v>
      </c>
      <c r="D36" s="4">
        <v>348.56744568240998</v>
      </c>
      <c r="E36" s="5">
        <v>1.3017693797443406</v>
      </c>
      <c r="F36" s="4">
        <v>453.75442756506004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34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65.384853258369986</v>
      </c>
    </row>
    <row r="44" spans="1:6" ht="15" customHeight="1" x14ac:dyDescent="0.2">
      <c r="A44" s="3">
        <v>2011</v>
      </c>
      <c r="B44" s="4">
        <v>65.384853258369986</v>
      </c>
      <c r="C44" s="5">
        <v>1.1754544941408349</v>
      </c>
      <c r="D44" s="4">
        <v>76.85691961129001</v>
      </c>
      <c r="E44" s="5">
        <v>1.2057785361072002</v>
      </c>
      <c r="F44" s="4">
        <v>92.67242401861003</v>
      </c>
    </row>
    <row r="45" spans="1:6" ht="15" customHeight="1" x14ac:dyDescent="0.2">
      <c r="A45" s="3">
        <v>2012</v>
      </c>
      <c r="B45" s="4">
        <v>92.67242401861003</v>
      </c>
      <c r="C45" s="5">
        <v>0.9599069150209788</v>
      </c>
      <c r="D45" s="4">
        <v>88.95690064722001</v>
      </c>
      <c r="E45" s="5">
        <v>1.1895328607985498</v>
      </c>
      <c r="F45" s="4">
        <v>105.81715651466</v>
      </c>
    </row>
    <row r="46" spans="1:6" ht="15" customHeight="1" x14ac:dyDescent="0.2">
      <c r="A46" s="3">
        <v>2013</v>
      </c>
      <c r="B46" s="4">
        <v>105.81715651466</v>
      </c>
      <c r="C46" s="5">
        <v>1.2656002756409948</v>
      </c>
      <c r="D46" s="4">
        <v>133.92222245249999</v>
      </c>
      <c r="E46" s="5">
        <v>1.2700851172699814</v>
      </c>
      <c r="F46" s="4">
        <v>170.09262160863997</v>
      </c>
    </row>
    <row r="47" spans="1:6" ht="15" customHeight="1" x14ac:dyDescent="0.2">
      <c r="A47" s="3">
        <v>2014</v>
      </c>
      <c r="B47" s="4">
        <v>170.09262160863997</v>
      </c>
      <c r="C47" s="5">
        <v>1.2268033807848044</v>
      </c>
      <c r="D47" s="4">
        <v>208.67020323603001</v>
      </c>
      <c r="E47" s="5">
        <v>1.2104950994582433</v>
      </c>
      <c r="F47" s="4">
        <v>252.59425842016998</v>
      </c>
    </row>
    <row r="48" spans="1:6" ht="15" customHeight="1" x14ac:dyDescent="0.2">
      <c r="A48" s="3">
        <v>2015</v>
      </c>
      <c r="B48" s="4">
        <v>252.59425842016998</v>
      </c>
      <c r="C48" s="5">
        <v>0.97865731361521124</v>
      </c>
      <c r="D48" s="4">
        <v>247.20321838011</v>
      </c>
      <c r="E48" s="5">
        <v>1.0420352518349985</v>
      </c>
      <c r="F48" s="4">
        <v>257.59446791914002</v>
      </c>
    </row>
    <row r="49" spans="1:6" ht="15" customHeight="1" x14ac:dyDescent="0.2">
      <c r="A49" s="3">
        <v>2016</v>
      </c>
      <c r="B49" s="4">
        <v>257.59446791914002</v>
      </c>
      <c r="C49" s="5">
        <v>1.0162037106885395</v>
      </c>
      <c r="D49" s="4">
        <v>261.76845415227001</v>
      </c>
      <c r="E49" s="5">
        <v>0.89466176100237749</v>
      </c>
      <c r="F49" s="4">
        <v>234.19422616674001</v>
      </c>
    </row>
    <row r="50" spans="1:6" ht="15" customHeight="1" x14ac:dyDescent="0.2">
      <c r="A50" s="3">
        <v>2017</v>
      </c>
      <c r="B50" s="4">
        <v>234.19422616674001</v>
      </c>
      <c r="C50" s="5">
        <v>0.9185133333379325</v>
      </c>
      <c r="D50" s="4">
        <v>215.11051932491</v>
      </c>
      <c r="E50" s="5">
        <v>1.0813310792364121</v>
      </c>
      <c r="F50" s="4">
        <v>232.60569001671001</v>
      </c>
    </row>
    <row r="51" spans="1:6" ht="15" customHeight="1" x14ac:dyDescent="0.2">
      <c r="A51" s="3">
        <v>2018</v>
      </c>
      <c r="B51" s="4">
        <v>232.60569001671001</v>
      </c>
      <c r="C51" s="5">
        <v>1.0138004586243328</v>
      </c>
      <c r="D51" s="4">
        <v>235.81575521757</v>
      </c>
      <c r="E51" s="5">
        <v>0.8432641636030257</v>
      </c>
      <c r="F51" s="4">
        <v>198.85497558796001</v>
      </c>
    </row>
    <row r="52" spans="1:6" ht="15" customHeight="1" x14ac:dyDescent="0.2">
      <c r="A52" s="3">
        <v>2019</v>
      </c>
      <c r="B52" s="4">
        <v>198.85497558796001</v>
      </c>
      <c r="C52" s="5">
        <v>0.97709341229163693</v>
      </c>
      <c r="D52" s="4">
        <v>194.29988664840999</v>
      </c>
      <c r="E52" s="5">
        <v>0.99365544985746346</v>
      </c>
      <c r="F52" s="4">
        <v>193.06714127487999</v>
      </c>
    </row>
    <row r="53" spans="1:6" ht="15" customHeight="1" x14ac:dyDescent="0.2">
      <c r="A53" s="3">
        <v>2020</v>
      </c>
      <c r="B53" s="4">
        <v>193.06714127487999</v>
      </c>
      <c r="C53" s="5">
        <v>0.92285462179981081</v>
      </c>
      <c r="D53" s="4">
        <v>178.17290364320002</v>
      </c>
      <c r="E53" s="5">
        <v>0.97641693425222242</v>
      </c>
      <c r="F53" s="4">
        <v>173.97104034210997</v>
      </c>
    </row>
    <row r="54" spans="1:6" ht="15" customHeight="1" x14ac:dyDescent="0.2">
      <c r="A54" s="3">
        <v>2021</v>
      </c>
      <c r="B54" s="4">
        <v>173.97104034210997</v>
      </c>
      <c r="C54" s="5">
        <v>1.0252968756016272</v>
      </c>
      <c r="D54" s="4">
        <v>178.37196410793001</v>
      </c>
      <c r="E54" s="5">
        <v>1.4759577262191261</v>
      </c>
      <c r="F54" s="4">
        <v>263.26947856597997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5"/>
  <sheetViews>
    <sheetView zoomScale="90" workbookViewId="0">
      <pane ySplit="2" topLeftCell="A23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35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23736.55947688501</v>
      </c>
    </row>
    <row r="8" spans="1:6" ht="15" customHeight="1" x14ac:dyDescent="0.2">
      <c r="A8" s="3">
        <v>2011</v>
      </c>
      <c r="B8" s="4">
        <v>23736.55947688501</v>
      </c>
      <c r="C8" s="5">
        <v>1.2752444370761071</v>
      </c>
      <c r="D8" s="4">
        <v>30269.915428223758</v>
      </c>
      <c r="E8" s="5">
        <v>1.275521061827533</v>
      </c>
      <c r="F8" s="4">
        <v>38609.914668437588</v>
      </c>
    </row>
    <row r="9" spans="1:6" ht="15" customHeight="1" x14ac:dyDescent="0.2">
      <c r="A9" s="3">
        <v>2012</v>
      </c>
      <c r="B9" s="4">
        <v>38609.914668437588</v>
      </c>
      <c r="C9" s="5">
        <v>0.98064760306398291</v>
      </c>
      <c r="D9" s="4">
        <v>37862.720274108236</v>
      </c>
      <c r="E9" s="5">
        <v>1.0259826551791398</v>
      </c>
      <c r="F9" s="4">
        <v>38846.494279134618</v>
      </c>
    </row>
    <row r="10" spans="1:6" ht="15" customHeight="1" x14ac:dyDescent="0.2">
      <c r="A10" s="3">
        <v>2013</v>
      </c>
      <c r="B10" s="4">
        <v>38846.494279134618</v>
      </c>
      <c r="C10" s="5">
        <v>0.97315059193116527</v>
      </c>
      <c r="D10" s="4">
        <v>37803.488902190482</v>
      </c>
      <c r="E10" s="5">
        <v>1.006970644802152</v>
      </c>
      <c r="F10" s="4">
        <v>38067.003595609749</v>
      </c>
    </row>
    <row r="11" spans="1:6" ht="15" customHeight="1" x14ac:dyDescent="0.2">
      <c r="A11" s="3">
        <v>2014</v>
      </c>
      <c r="B11" s="4">
        <v>38067.003595609749</v>
      </c>
      <c r="C11" s="5">
        <v>1.142870986528713</v>
      </c>
      <c r="D11" s="4">
        <v>43505.673953506579</v>
      </c>
      <c r="E11" s="5">
        <v>1.0474710440356565</v>
      </c>
      <c r="F11" s="4">
        <v>45570.933717554399</v>
      </c>
    </row>
    <row r="12" spans="1:6" ht="15" customHeight="1" x14ac:dyDescent="0.2">
      <c r="A12" s="3">
        <v>2015</v>
      </c>
      <c r="B12" s="4">
        <v>45570.933717554399</v>
      </c>
      <c r="C12" s="5">
        <v>1.0272894718406826</v>
      </c>
      <c r="D12" s="4">
        <v>46814.540429993212</v>
      </c>
      <c r="E12" s="5">
        <v>0.73930547665989643</v>
      </c>
      <c r="F12" s="4">
        <v>34610.246127210121</v>
      </c>
    </row>
    <row r="13" spans="1:6" ht="15" customHeight="1" x14ac:dyDescent="0.2">
      <c r="A13" s="3">
        <v>2016</v>
      </c>
      <c r="B13" s="4">
        <v>34610.246127210121</v>
      </c>
      <c r="C13" s="5">
        <v>0.88274112153022566</v>
      </c>
      <c r="D13" s="4">
        <v>30551.887482770609</v>
      </c>
      <c r="E13" s="5">
        <v>0.82270399295683083</v>
      </c>
      <c r="F13" s="4">
        <v>25135.159824443199</v>
      </c>
    </row>
    <row r="14" spans="1:6" ht="15" customHeight="1" x14ac:dyDescent="0.2">
      <c r="A14" s="3">
        <v>2017</v>
      </c>
      <c r="B14" s="4">
        <v>25135.159824443199</v>
      </c>
      <c r="C14" s="5">
        <v>0.97336037337944825</v>
      </c>
      <c r="D14" s="4">
        <v>24465.568551672139</v>
      </c>
      <c r="E14" s="5">
        <v>1.193525660592009</v>
      </c>
      <c r="F14" s="4">
        <v>29200.283867393569</v>
      </c>
    </row>
    <row r="15" spans="1:6" ht="15" customHeight="1" x14ac:dyDescent="0.2">
      <c r="A15" s="3">
        <v>2018</v>
      </c>
      <c r="B15" s="4">
        <v>29200.283867393569</v>
      </c>
      <c r="C15" s="5">
        <v>0.9648097094978747</v>
      </c>
      <c r="D15" s="4">
        <v>28172.71739535547</v>
      </c>
      <c r="E15" s="5">
        <v>1.4861772199117789</v>
      </c>
      <c r="F15" s="4">
        <v>41869.650815989604</v>
      </c>
    </row>
    <row r="16" spans="1:6" ht="15" customHeight="1" x14ac:dyDescent="0.2">
      <c r="A16" s="3">
        <v>2019</v>
      </c>
      <c r="B16" s="4">
        <v>41869.650815989604</v>
      </c>
      <c r="C16" s="5">
        <v>0.86588257524608137</v>
      </c>
      <c r="D16" s="4">
        <v>36254.201073203272</v>
      </c>
      <c r="E16" s="5">
        <v>1.0588245849674345</v>
      </c>
      <c r="F16" s="4">
        <v>38386.839404660372</v>
      </c>
    </row>
    <row r="17" spans="1:6" ht="15" customHeight="1" x14ac:dyDescent="0.2">
      <c r="A17" s="3">
        <v>2020</v>
      </c>
      <c r="B17" s="4">
        <v>38386.839404660372</v>
      </c>
      <c r="C17" s="5">
        <v>0.80236354101652763</v>
      </c>
      <c r="D17" s="4">
        <v>30800.200393156072</v>
      </c>
      <c r="E17" s="5">
        <v>1.0058302352543047</v>
      </c>
      <c r="F17" s="4">
        <v>30979.772807327899</v>
      </c>
    </row>
    <row r="18" spans="1:6" ht="15" customHeight="1" x14ac:dyDescent="0.2">
      <c r="A18" s="3">
        <v>2021</v>
      </c>
      <c r="B18" s="4">
        <v>30979.772807327899</v>
      </c>
      <c r="C18" s="5">
        <v>0.87785668209086043</v>
      </c>
      <c r="D18" s="4">
        <v>27195.800568569532</v>
      </c>
      <c r="E18" s="5">
        <v>1.8435762916551159</v>
      </c>
      <c r="F18" s="4">
        <v>50137.533160795509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35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10760.441284848021</v>
      </c>
    </row>
    <row r="26" spans="1:6" ht="15" customHeight="1" x14ac:dyDescent="0.2">
      <c r="A26" s="3">
        <v>2011</v>
      </c>
      <c r="B26" s="4">
        <v>10760.441284848021</v>
      </c>
      <c r="C26" s="5">
        <v>1.2978240823785445</v>
      </c>
      <c r="D26" s="4">
        <v>13965.15983649609</v>
      </c>
      <c r="E26" s="5">
        <v>1.157592468994685</v>
      </c>
      <c r="F26" s="4">
        <v>16165.963855034919</v>
      </c>
    </row>
    <row r="27" spans="1:6" ht="15" customHeight="1" x14ac:dyDescent="0.2">
      <c r="A27" s="3">
        <v>2012</v>
      </c>
      <c r="B27" s="4">
        <v>16165.963855034919</v>
      </c>
      <c r="C27" s="5">
        <v>1.0166314141768957</v>
      </c>
      <c r="D27" s="4">
        <v>16434.826695476731</v>
      </c>
      <c r="E27" s="5">
        <v>0.8183016958657191</v>
      </c>
      <c r="F27" s="4">
        <v>13448.646556167801</v>
      </c>
    </row>
    <row r="28" spans="1:6" ht="15" customHeight="1" x14ac:dyDescent="0.2">
      <c r="A28" s="3">
        <v>2013</v>
      </c>
      <c r="B28" s="4">
        <v>13448.646556167801</v>
      </c>
      <c r="C28" s="5">
        <v>0.960223898448474</v>
      </c>
      <c r="D28" s="4">
        <v>12913.711825019091</v>
      </c>
      <c r="E28" s="5">
        <v>1.1160418950057307</v>
      </c>
      <c r="F28" s="4">
        <v>14412.243416752221</v>
      </c>
    </row>
    <row r="29" spans="1:6" ht="15" customHeight="1" x14ac:dyDescent="0.2">
      <c r="A29" s="3">
        <v>2014</v>
      </c>
      <c r="B29" s="4">
        <v>14412.243416752221</v>
      </c>
      <c r="C29" s="5">
        <v>1.1131171945226783</v>
      </c>
      <c r="D29" s="4">
        <v>16042.51595883317</v>
      </c>
      <c r="E29" s="5">
        <v>1.2480481233691738</v>
      </c>
      <c r="F29" s="4">
        <v>20021.831936541759</v>
      </c>
    </row>
    <row r="30" spans="1:6" ht="15" customHeight="1" x14ac:dyDescent="0.2">
      <c r="A30" s="3">
        <v>2015</v>
      </c>
      <c r="B30" s="4">
        <v>20021.831936541759</v>
      </c>
      <c r="C30" s="5">
        <v>0.9946900096407395</v>
      </c>
      <c r="D30" s="4">
        <v>19915.516201983988</v>
      </c>
      <c r="E30" s="5">
        <v>1.0824931138665752</v>
      </c>
      <c r="F30" s="4">
        <v>21558.409147745879</v>
      </c>
    </row>
    <row r="31" spans="1:6" ht="15" customHeight="1" x14ac:dyDescent="0.2">
      <c r="A31" s="3">
        <v>2016</v>
      </c>
      <c r="B31" s="4">
        <v>21558.409147745879</v>
      </c>
      <c r="C31" s="5">
        <v>0.8493995244260979</v>
      </c>
      <c r="D31" s="4">
        <v>18311.70247747859</v>
      </c>
      <c r="E31" s="5">
        <v>1.1285463876729136</v>
      </c>
      <c r="F31" s="4">
        <v>20665.605683099602</v>
      </c>
    </row>
    <row r="32" spans="1:6" ht="15" customHeight="1" x14ac:dyDescent="0.2">
      <c r="A32" s="3">
        <v>2017</v>
      </c>
      <c r="B32" s="4">
        <v>20665.605683099602</v>
      </c>
      <c r="C32" s="5">
        <v>0.97444230122232001</v>
      </c>
      <c r="D32" s="4">
        <v>20137.440357992629</v>
      </c>
      <c r="E32" s="5">
        <v>1.1630487041257505</v>
      </c>
      <c r="F32" s="4">
        <v>23420.823912772918</v>
      </c>
    </row>
    <row r="33" spans="1:6" ht="15" customHeight="1" x14ac:dyDescent="0.2">
      <c r="A33" s="3">
        <v>2018</v>
      </c>
      <c r="B33" s="4">
        <v>23420.823912772918</v>
      </c>
      <c r="C33" s="5">
        <v>0.98752359569281167</v>
      </c>
      <c r="D33" s="4">
        <v>23128.616244429701</v>
      </c>
      <c r="E33" s="5">
        <v>1.0626525613879949</v>
      </c>
      <c r="F33" s="4">
        <v>24577.683293503207</v>
      </c>
    </row>
    <row r="34" spans="1:6" ht="15" customHeight="1" x14ac:dyDescent="0.2">
      <c r="A34" s="3">
        <v>2019</v>
      </c>
      <c r="B34" s="4">
        <v>24577.683293503207</v>
      </c>
      <c r="C34" s="5">
        <v>0.98011475124925629</v>
      </c>
      <c r="D34" s="4">
        <v>24088.949947494901</v>
      </c>
      <c r="E34" s="5">
        <v>1.1221225124214482</v>
      </c>
      <c r="F34" s="4">
        <v>27030.753036677492</v>
      </c>
    </row>
    <row r="35" spans="1:6" ht="15" customHeight="1" x14ac:dyDescent="0.2">
      <c r="A35" s="3">
        <v>2020</v>
      </c>
      <c r="B35" s="4">
        <v>27030.753036677492</v>
      </c>
      <c r="C35" s="5">
        <v>0.80369511304520114</v>
      </c>
      <c r="D35" s="4">
        <v>21724.48411750943</v>
      </c>
      <c r="E35" s="5">
        <v>0.90788594317354199</v>
      </c>
      <c r="F35" s="4">
        <v>19723.353752983679</v>
      </c>
    </row>
    <row r="36" spans="1:6" ht="15" customHeight="1" x14ac:dyDescent="0.2">
      <c r="A36" s="3">
        <v>2021</v>
      </c>
      <c r="B36" s="4">
        <v>19723.353752983679</v>
      </c>
      <c r="C36" s="5">
        <v>0.86598437306600751</v>
      </c>
      <c r="D36" s="4">
        <v>17080.11613453666</v>
      </c>
      <c r="E36" s="5">
        <v>1.2614298059812472</v>
      </c>
      <c r="F36" s="4">
        <v>21545.36758172575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35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12976.118192036989</v>
      </c>
    </row>
    <row r="44" spans="1:6" ht="15" customHeight="1" x14ac:dyDescent="0.2">
      <c r="A44" s="3">
        <v>2011</v>
      </c>
      <c r="B44" s="4">
        <v>12976.118192036989</v>
      </c>
      <c r="C44" s="5">
        <v>1.2565202744325612</v>
      </c>
      <c r="D44" s="4">
        <v>16304.75559172767</v>
      </c>
      <c r="E44" s="5">
        <v>1.3765278901077036</v>
      </c>
      <c r="F44" s="4">
        <v>22443.950813402673</v>
      </c>
    </row>
    <row r="45" spans="1:6" ht="15" customHeight="1" x14ac:dyDescent="0.2">
      <c r="A45" s="3">
        <v>2012</v>
      </c>
      <c r="B45" s="4">
        <v>22443.950813402673</v>
      </c>
      <c r="C45" s="5">
        <v>0.95472912754004013</v>
      </c>
      <c r="D45" s="4">
        <v>21427.893578631509</v>
      </c>
      <c r="E45" s="5">
        <v>1.1852703873932928</v>
      </c>
      <c r="F45" s="4">
        <v>25397.847722966821</v>
      </c>
    </row>
    <row r="46" spans="1:6" ht="15" customHeight="1" x14ac:dyDescent="0.2">
      <c r="A46" s="3">
        <v>2013</v>
      </c>
      <c r="B46" s="4">
        <v>25397.847722966821</v>
      </c>
      <c r="C46" s="5">
        <v>0.97999552358383557</v>
      </c>
      <c r="D46" s="4">
        <v>24889.777077171395</v>
      </c>
      <c r="E46" s="5">
        <v>0.95038055606184568</v>
      </c>
      <c r="F46" s="4">
        <v>23654.76017885753</v>
      </c>
    </row>
    <row r="47" spans="1:6" ht="15" customHeight="1" x14ac:dyDescent="0.2">
      <c r="A47" s="3">
        <v>2014</v>
      </c>
      <c r="B47" s="4">
        <v>23654.76017885753</v>
      </c>
      <c r="C47" s="5">
        <v>1.1609992148311781</v>
      </c>
      <c r="D47" s="4">
        <v>27463.157994673409</v>
      </c>
      <c r="E47" s="5">
        <v>0.93030458427133511</v>
      </c>
      <c r="F47" s="4">
        <v>25549.10178101264</v>
      </c>
    </row>
    <row r="48" spans="1:6" ht="15" customHeight="1" x14ac:dyDescent="0.2">
      <c r="A48" s="3">
        <v>2015</v>
      </c>
      <c r="B48" s="4">
        <v>25549.10178101264</v>
      </c>
      <c r="C48" s="5">
        <v>1.0528363955244722</v>
      </c>
      <c r="D48" s="4">
        <v>26899.024228009221</v>
      </c>
      <c r="E48" s="5">
        <v>0.48521600147390176</v>
      </c>
      <c r="F48" s="4">
        <v>13051.83697946424</v>
      </c>
    </row>
    <row r="49" spans="1:6" ht="15" customHeight="1" x14ac:dyDescent="0.2">
      <c r="A49" s="3">
        <v>2016</v>
      </c>
      <c r="B49" s="4">
        <v>13051.83697946424</v>
      </c>
      <c r="C49" s="5">
        <v>0.93781320013042824</v>
      </c>
      <c r="D49" s="4">
        <v>12240.185005292024</v>
      </c>
      <c r="E49" s="5">
        <v>0.36515413283469111</v>
      </c>
      <c r="F49" s="4">
        <v>4469.5541413435976</v>
      </c>
    </row>
    <row r="50" spans="1:6" ht="15" customHeight="1" x14ac:dyDescent="0.2">
      <c r="A50" s="3">
        <v>2017</v>
      </c>
      <c r="B50" s="4">
        <v>4469.5541413435976</v>
      </c>
      <c r="C50" s="5">
        <v>0.96835792940600218</v>
      </c>
      <c r="D50" s="4">
        <v>4328.1281936795085</v>
      </c>
      <c r="E50" s="5">
        <v>1.3353255023870516</v>
      </c>
      <c r="F50" s="4">
        <v>5779.4599546206509</v>
      </c>
    </row>
    <row r="51" spans="1:6" ht="15" customHeight="1" x14ac:dyDescent="0.2">
      <c r="A51" s="3">
        <v>2018</v>
      </c>
      <c r="B51" s="4">
        <v>5779.4599546206509</v>
      </c>
      <c r="C51" s="5">
        <v>0.87276340532354313</v>
      </c>
      <c r="D51" s="4">
        <v>5044.1011509257696</v>
      </c>
      <c r="E51" s="5">
        <v>3.4281563761489418</v>
      </c>
      <c r="F51" s="4">
        <v>17291.967522486393</v>
      </c>
    </row>
    <row r="52" spans="1:6" ht="15" customHeight="1" x14ac:dyDescent="0.2">
      <c r="A52" s="3">
        <v>2019</v>
      </c>
      <c r="B52" s="4">
        <v>17291.967522486393</v>
      </c>
      <c r="C52" s="5">
        <v>0.70352035474787555</v>
      </c>
      <c r="D52" s="4">
        <v>12165.25112570837</v>
      </c>
      <c r="E52" s="5">
        <v>0.93348556890736822</v>
      </c>
      <c r="F52" s="4">
        <v>11356.08636798288</v>
      </c>
    </row>
    <row r="53" spans="1:6" ht="15" customHeight="1" x14ac:dyDescent="0.2">
      <c r="A53" s="3">
        <v>2020</v>
      </c>
      <c r="B53" s="4">
        <v>11356.08636798288</v>
      </c>
      <c r="C53" s="5">
        <v>0.79919401645575117</v>
      </c>
      <c r="D53" s="4">
        <v>9075.7162756466405</v>
      </c>
      <c r="E53" s="5">
        <v>1.2402788620165635</v>
      </c>
      <c r="F53" s="4">
        <v>11256.41905434422</v>
      </c>
    </row>
    <row r="54" spans="1:6" ht="15" customHeight="1" x14ac:dyDescent="0.2">
      <c r="A54" s="3">
        <v>2021</v>
      </c>
      <c r="B54" s="4">
        <v>11256.41905434422</v>
      </c>
      <c r="C54" s="5">
        <v>0.89865919038691966</v>
      </c>
      <c r="D54" s="4">
        <v>10115.684434032872</v>
      </c>
      <c r="E54" s="5">
        <v>2.8265181427442747</v>
      </c>
      <c r="F54" s="4">
        <v>28592.165579069759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5"/>
  <sheetViews>
    <sheetView zoomScale="90" workbookViewId="0">
      <pane ySplit="2" topLeftCell="A23" activePane="bottomLeft" state="frozenSplit"/>
      <selection activeCell="A49" sqref="A49"/>
      <selection pane="bottomLeft" activeCell="A55" sqref="A55:F55"/>
    </sheetView>
  </sheetViews>
  <sheetFormatPr defaultRowHeight="9" customHeight="1" x14ac:dyDescent="0.2"/>
  <cols>
    <col min="1" max="1" width="8" style="1" customWidth="1"/>
    <col min="2" max="2" width="25.140625" style="1" customWidth="1"/>
    <col min="3" max="3" width="19.42578125" style="1" customWidth="1"/>
    <col min="4" max="4" width="36.140625" style="1" customWidth="1"/>
    <col min="5" max="5" width="24" style="1" customWidth="1"/>
    <col min="6" max="6" width="26.140625" style="1" customWidth="1"/>
    <col min="257" max="257" width="8" customWidth="1"/>
    <col min="258" max="258" width="25.140625" customWidth="1"/>
    <col min="259" max="259" width="19.42578125" customWidth="1"/>
    <col min="260" max="260" width="36.140625" customWidth="1"/>
    <col min="261" max="261" width="24" customWidth="1"/>
    <col min="262" max="262" width="26.140625" customWidth="1"/>
    <col min="513" max="513" width="8" customWidth="1"/>
    <col min="514" max="514" width="25.140625" customWidth="1"/>
    <col min="515" max="515" width="19.42578125" customWidth="1"/>
    <col min="516" max="516" width="36.140625" customWidth="1"/>
    <col min="517" max="517" width="24" customWidth="1"/>
    <col min="518" max="518" width="26.140625" customWidth="1"/>
    <col min="769" max="769" width="8" customWidth="1"/>
    <col min="770" max="770" width="25.140625" customWidth="1"/>
    <col min="771" max="771" width="19.42578125" customWidth="1"/>
    <col min="772" max="772" width="36.140625" customWidth="1"/>
    <col min="773" max="773" width="24" customWidth="1"/>
    <col min="774" max="774" width="26.140625" customWidth="1"/>
    <col min="1025" max="1025" width="8" customWidth="1"/>
    <col min="1026" max="1026" width="25.140625" customWidth="1"/>
    <col min="1027" max="1027" width="19.42578125" customWidth="1"/>
    <col min="1028" max="1028" width="36.140625" customWidth="1"/>
    <col min="1029" max="1029" width="24" customWidth="1"/>
    <col min="1030" max="1030" width="26.140625" customWidth="1"/>
    <col min="1281" max="1281" width="8" customWidth="1"/>
    <col min="1282" max="1282" width="25.140625" customWidth="1"/>
    <col min="1283" max="1283" width="19.42578125" customWidth="1"/>
    <col min="1284" max="1284" width="36.140625" customWidth="1"/>
    <col min="1285" max="1285" width="24" customWidth="1"/>
    <col min="1286" max="1286" width="26.140625" customWidth="1"/>
    <col min="1537" max="1537" width="8" customWidth="1"/>
    <col min="1538" max="1538" width="25.140625" customWidth="1"/>
    <col min="1539" max="1539" width="19.42578125" customWidth="1"/>
    <col min="1540" max="1540" width="36.140625" customWidth="1"/>
    <col min="1541" max="1541" width="24" customWidth="1"/>
    <col min="1542" max="1542" width="26.140625" customWidth="1"/>
    <col min="1793" max="1793" width="8" customWidth="1"/>
    <col min="1794" max="1794" width="25.140625" customWidth="1"/>
    <col min="1795" max="1795" width="19.42578125" customWidth="1"/>
    <col min="1796" max="1796" width="36.140625" customWidth="1"/>
    <col min="1797" max="1797" width="24" customWidth="1"/>
    <col min="1798" max="1798" width="26.140625" customWidth="1"/>
    <col min="2049" max="2049" width="8" customWidth="1"/>
    <col min="2050" max="2050" width="25.140625" customWidth="1"/>
    <col min="2051" max="2051" width="19.42578125" customWidth="1"/>
    <col min="2052" max="2052" width="36.140625" customWidth="1"/>
    <col min="2053" max="2053" width="24" customWidth="1"/>
    <col min="2054" max="2054" width="26.140625" customWidth="1"/>
    <col min="2305" max="2305" width="8" customWidth="1"/>
    <col min="2306" max="2306" width="25.140625" customWidth="1"/>
    <col min="2307" max="2307" width="19.42578125" customWidth="1"/>
    <col min="2308" max="2308" width="36.140625" customWidth="1"/>
    <col min="2309" max="2309" width="24" customWidth="1"/>
    <col min="2310" max="2310" width="26.140625" customWidth="1"/>
    <col min="2561" max="2561" width="8" customWidth="1"/>
    <col min="2562" max="2562" width="25.140625" customWidth="1"/>
    <col min="2563" max="2563" width="19.42578125" customWidth="1"/>
    <col min="2564" max="2564" width="36.140625" customWidth="1"/>
    <col min="2565" max="2565" width="24" customWidth="1"/>
    <col min="2566" max="2566" width="26.140625" customWidth="1"/>
    <col min="2817" max="2817" width="8" customWidth="1"/>
    <col min="2818" max="2818" width="25.140625" customWidth="1"/>
    <col min="2819" max="2819" width="19.42578125" customWidth="1"/>
    <col min="2820" max="2820" width="36.140625" customWidth="1"/>
    <col min="2821" max="2821" width="24" customWidth="1"/>
    <col min="2822" max="2822" width="26.140625" customWidth="1"/>
    <col min="3073" max="3073" width="8" customWidth="1"/>
    <col min="3074" max="3074" width="25.140625" customWidth="1"/>
    <col min="3075" max="3075" width="19.42578125" customWidth="1"/>
    <col min="3076" max="3076" width="36.140625" customWidth="1"/>
    <col min="3077" max="3077" width="24" customWidth="1"/>
    <col min="3078" max="3078" width="26.140625" customWidth="1"/>
    <col min="3329" max="3329" width="8" customWidth="1"/>
    <col min="3330" max="3330" width="25.140625" customWidth="1"/>
    <col min="3331" max="3331" width="19.42578125" customWidth="1"/>
    <col min="3332" max="3332" width="36.140625" customWidth="1"/>
    <col min="3333" max="3333" width="24" customWidth="1"/>
    <col min="3334" max="3334" width="26.140625" customWidth="1"/>
    <col min="3585" max="3585" width="8" customWidth="1"/>
    <col min="3586" max="3586" width="25.140625" customWidth="1"/>
    <col min="3587" max="3587" width="19.42578125" customWidth="1"/>
    <col min="3588" max="3588" width="36.140625" customWidth="1"/>
    <col min="3589" max="3589" width="24" customWidth="1"/>
    <col min="3590" max="3590" width="26.140625" customWidth="1"/>
    <col min="3841" max="3841" width="8" customWidth="1"/>
    <col min="3842" max="3842" width="25.140625" customWidth="1"/>
    <col min="3843" max="3843" width="19.42578125" customWidth="1"/>
    <col min="3844" max="3844" width="36.140625" customWidth="1"/>
    <col min="3845" max="3845" width="24" customWidth="1"/>
    <col min="3846" max="3846" width="26.140625" customWidth="1"/>
    <col min="4097" max="4097" width="8" customWidth="1"/>
    <col min="4098" max="4098" width="25.140625" customWidth="1"/>
    <col min="4099" max="4099" width="19.42578125" customWidth="1"/>
    <col min="4100" max="4100" width="36.140625" customWidth="1"/>
    <col min="4101" max="4101" width="24" customWidth="1"/>
    <col min="4102" max="4102" width="26.140625" customWidth="1"/>
    <col min="4353" max="4353" width="8" customWidth="1"/>
    <col min="4354" max="4354" width="25.140625" customWidth="1"/>
    <col min="4355" max="4355" width="19.42578125" customWidth="1"/>
    <col min="4356" max="4356" width="36.140625" customWidth="1"/>
    <col min="4357" max="4357" width="24" customWidth="1"/>
    <col min="4358" max="4358" width="26.140625" customWidth="1"/>
    <col min="4609" max="4609" width="8" customWidth="1"/>
    <col min="4610" max="4610" width="25.140625" customWidth="1"/>
    <col min="4611" max="4611" width="19.42578125" customWidth="1"/>
    <col min="4612" max="4612" width="36.140625" customWidth="1"/>
    <col min="4613" max="4613" width="24" customWidth="1"/>
    <col min="4614" max="4614" width="26.140625" customWidth="1"/>
    <col min="4865" max="4865" width="8" customWidth="1"/>
    <col min="4866" max="4866" width="25.140625" customWidth="1"/>
    <col min="4867" max="4867" width="19.42578125" customWidth="1"/>
    <col min="4868" max="4868" width="36.140625" customWidth="1"/>
    <col min="4869" max="4869" width="24" customWidth="1"/>
    <col min="4870" max="4870" width="26.140625" customWidth="1"/>
    <col min="5121" max="5121" width="8" customWidth="1"/>
    <col min="5122" max="5122" width="25.140625" customWidth="1"/>
    <col min="5123" max="5123" width="19.42578125" customWidth="1"/>
    <col min="5124" max="5124" width="36.140625" customWidth="1"/>
    <col min="5125" max="5125" width="24" customWidth="1"/>
    <col min="5126" max="5126" width="26.140625" customWidth="1"/>
    <col min="5377" max="5377" width="8" customWidth="1"/>
    <col min="5378" max="5378" width="25.140625" customWidth="1"/>
    <col min="5379" max="5379" width="19.42578125" customWidth="1"/>
    <col min="5380" max="5380" width="36.140625" customWidth="1"/>
    <col min="5381" max="5381" width="24" customWidth="1"/>
    <col min="5382" max="5382" width="26.140625" customWidth="1"/>
    <col min="5633" max="5633" width="8" customWidth="1"/>
    <col min="5634" max="5634" width="25.140625" customWidth="1"/>
    <col min="5635" max="5635" width="19.42578125" customWidth="1"/>
    <col min="5636" max="5636" width="36.140625" customWidth="1"/>
    <col min="5637" max="5637" width="24" customWidth="1"/>
    <col min="5638" max="5638" width="26.140625" customWidth="1"/>
    <col min="5889" max="5889" width="8" customWidth="1"/>
    <col min="5890" max="5890" width="25.140625" customWidth="1"/>
    <col min="5891" max="5891" width="19.42578125" customWidth="1"/>
    <col min="5892" max="5892" width="36.140625" customWidth="1"/>
    <col min="5893" max="5893" width="24" customWidth="1"/>
    <col min="5894" max="5894" width="26.140625" customWidth="1"/>
    <col min="6145" max="6145" width="8" customWidth="1"/>
    <col min="6146" max="6146" width="25.140625" customWidth="1"/>
    <col min="6147" max="6147" width="19.42578125" customWidth="1"/>
    <col min="6148" max="6148" width="36.140625" customWidth="1"/>
    <col min="6149" max="6149" width="24" customWidth="1"/>
    <col min="6150" max="6150" width="26.140625" customWidth="1"/>
    <col min="6401" max="6401" width="8" customWidth="1"/>
    <col min="6402" max="6402" width="25.140625" customWidth="1"/>
    <col min="6403" max="6403" width="19.42578125" customWidth="1"/>
    <col min="6404" max="6404" width="36.140625" customWidth="1"/>
    <col min="6405" max="6405" width="24" customWidth="1"/>
    <col min="6406" max="6406" width="26.140625" customWidth="1"/>
    <col min="6657" max="6657" width="8" customWidth="1"/>
    <col min="6658" max="6658" width="25.140625" customWidth="1"/>
    <col min="6659" max="6659" width="19.42578125" customWidth="1"/>
    <col min="6660" max="6660" width="36.140625" customWidth="1"/>
    <col min="6661" max="6661" width="24" customWidth="1"/>
    <col min="6662" max="6662" width="26.140625" customWidth="1"/>
    <col min="6913" max="6913" width="8" customWidth="1"/>
    <col min="6914" max="6914" width="25.140625" customWidth="1"/>
    <col min="6915" max="6915" width="19.42578125" customWidth="1"/>
    <col min="6916" max="6916" width="36.140625" customWidth="1"/>
    <col min="6917" max="6917" width="24" customWidth="1"/>
    <col min="6918" max="6918" width="26.140625" customWidth="1"/>
    <col min="7169" max="7169" width="8" customWidth="1"/>
    <col min="7170" max="7170" width="25.140625" customWidth="1"/>
    <col min="7171" max="7171" width="19.42578125" customWidth="1"/>
    <col min="7172" max="7172" width="36.140625" customWidth="1"/>
    <col min="7173" max="7173" width="24" customWidth="1"/>
    <col min="7174" max="7174" width="26.140625" customWidth="1"/>
    <col min="7425" max="7425" width="8" customWidth="1"/>
    <col min="7426" max="7426" width="25.140625" customWidth="1"/>
    <col min="7427" max="7427" width="19.42578125" customWidth="1"/>
    <col min="7428" max="7428" width="36.140625" customWidth="1"/>
    <col min="7429" max="7429" width="24" customWidth="1"/>
    <col min="7430" max="7430" width="26.140625" customWidth="1"/>
    <col min="7681" max="7681" width="8" customWidth="1"/>
    <col min="7682" max="7682" width="25.140625" customWidth="1"/>
    <col min="7683" max="7683" width="19.42578125" customWidth="1"/>
    <col min="7684" max="7684" width="36.140625" customWidth="1"/>
    <col min="7685" max="7685" width="24" customWidth="1"/>
    <col min="7686" max="7686" width="26.140625" customWidth="1"/>
    <col min="7937" max="7937" width="8" customWidth="1"/>
    <col min="7938" max="7938" width="25.140625" customWidth="1"/>
    <col min="7939" max="7939" width="19.42578125" customWidth="1"/>
    <col min="7940" max="7940" width="36.140625" customWidth="1"/>
    <col min="7941" max="7941" width="24" customWidth="1"/>
    <col min="7942" max="7942" width="26.140625" customWidth="1"/>
    <col min="8193" max="8193" width="8" customWidth="1"/>
    <col min="8194" max="8194" width="25.140625" customWidth="1"/>
    <col min="8195" max="8195" width="19.42578125" customWidth="1"/>
    <col min="8196" max="8196" width="36.140625" customWidth="1"/>
    <col min="8197" max="8197" width="24" customWidth="1"/>
    <col min="8198" max="8198" width="26.140625" customWidth="1"/>
    <col min="8449" max="8449" width="8" customWidth="1"/>
    <col min="8450" max="8450" width="25.140625" customWidth="1"/>
    <col min="8451" max="8451" width="19.42578125" customWidth="1"/>
    <col min="8452" max="8452" width="36.140625" customWidth="1"/>
    <col min="8453" max="8453" width="24" customWidth="1"/>
    <col min="8454" max="8454" width="26.140625" customWidth="1"/>
    <col min="8705" max="8705" width="8" customWidth="1"/>
    <col min="8706" max="8706" width="25.140625" customWidth="1"/>
    <col min="8707" max="8707" width="19.42578125" customWidth="1"/>
    <col min="8708" max="8708" width="36.140625" customWidth="1"/>
    <col min="8709" max="8709" width="24" customWidth="1"/>
    <col min="8710" max="8710" width="26.140625" customWidth="1"/>
    <col min="8961" max="8961" width="8" customWidth="1"/>
    <col min="8962" max="8962" width="25.140625" customWidth="1"/>
    <col min="8963" max="8963" width="19.42578125" customWidth="1"/>
    <col min="8964" max="8964" width="36.140625" customWidth="1"/>
    <col min="8965" max="8965" width="24" customWidth="1"/>
    <col min="8966" max="8966" width="26.140625" customWidth="1"/>
    <col min="9217" max="9217" width="8" customWidth="1"/>
    <col min="9218" max="9218" width="25.140625" customWidth="1"/>
    <col min="9219" max="9219" width="19.42578125" customWidth="1"/>
    <col min="9220" max="9220" width="36.140625" customWidth="1"/>
    <col min="9221" max="9221" width="24" customWidth="1"/>
    <col min="9222" max="9222" width="26.140625" customWidth="1"/>
    <col min="9473" max="9473" width="8" customWidth="1"/>
    <col min="9474" max="9474" width="25.140625" customWidth="1"/>
    <col min="9475" max="9475" width="19.42578125" customWidth="1"/>
    <col min="9476" max="9476" width="36.140625" customWidth="1"/>
    <col min="9477" max="9477" width="24" customWidth="1"/>
    <col min="9478" max="9478" width="26.140625" customWidth="1"/>
    <col min="9729" max="9729" width="8" customWidth="1"/>
    <col min="9730" max="9730" width="25.140625" customWidth="1"/>
    <col min="9731" max="9731" width="19.42578125" customWidth="1"/>
    <col min="9732" max="9732" width="36.140625" customWidth="1"/>
    <col min="9733" max="9733" width="24" customWidth="1"/>
    <col min="9734" max="9734" width="26.140625" customWidth="1"/>
    <col min="9985" max="9985" width="8" customWidth="1"/>
    <col min="9986" max="9986" width="25.140625" customWidth="1"/>
    <col min="9987" max="9987" width="19.42578125" customWidth="1"/>
    <col min="9988" max="9988" width="36.140625" customWidth="1"/>
    <col min="9989" max="9989" width="24" customWidth="1"/>
    <col min="9990" max="9990" width="26.140625" customWidth="1"/>
    <col min="10241" max="10241" width="8" customWidth="1"/>
    <col min="10242" max="10242" width="25.140625" customWidth="1"/>
    <col min="10243" max="10243" width="19.42578125" customWidth="1"/>
    <col min="10244" max="10244" width="36.140625" customWidth="1"/>
    <col min="10245" max="10245" width="24" customWidth="1"/>
    <col min="10246" max="10246" width="26.140625" customWidth="1"/>
    <col min="10497" max="10497" width="8" customWidth="1"/>
    <col min="10498" max="10498" width="25.140625" customWidth="1"/>
    <col min="10499" max="10499" width="19.42578125" customWidth="1"/>
    <col min="10500" max="10500" width="36.140625" customWidth="1"/>
    <col min="10501" max="10501" width="24" customWidth="1"/>
    <col min="10502" max="10502" width="26.140625" customWidth="1"/>
    <col min="10753" max="10753" width="8" customWidth="1"/>
    <col min="10754" max="10754" width="25.140625" customWidth="1"/>
    <col min="10755" max="10755" width="19.42578125" customWidth="1"/>
    <col min="10756" max="10756" width="36.140625" customWidth="1"/>
    <col min="10757" max="10757" width="24" customWidth="1"/>
    <col min="10758" max="10758" width="26.140625" customWidth="1"/>
    <col min="11009" max="11009" width="8" customWidth="1"/>
    <col min="11010" max="11010" width="25.140625" customWidth="1"/>
    <col min="11011" max="11011" width="19.42578125" customWidth="1"/>
    <col min="11012" max="11012" width="36.140625" customWidth="1"/>
    <col min="11013" max="11013" width="24" customWidth="1"/>
    <col min="11014" max="11014" width="26.140625" customWidth="1"/>
    <col min="11265" max="11265" width="8" customWidth="1"/>
    <col min="11266" max="11266" width="25.140625" customWidth="1"/>
    <col min="11267" max="11267" width="19.42578125" customWidth="1"/>
    <col min="11268" max="11268" width="36.140625" customWidth="1"/>
    <col min="11269" max="11269" width="24" customWidth="1"/>
    <col min="11270" max="11270" width="26.140625" customWidth="1"/>
    <col min="11521" max="11521" width="8" customWidth="1"/>
    <col min="11522" max="11522" width="25.140625" customWidth="1"/>
    <col min="11523" max="11523" width="19.42578125" customWidth="1"/>
    <col min="11524" max="11524" width="36.140625" customWidth="1"/>
    <col min="11525" max="11525" width="24" customWidth="1"/>
    <col min="11526" max="11526" width="26.140625" customWidth="1"/>
    <col min="11777" max="11777" width="8" customWidth="1"/>
    <col min="11778" max="11778" width="25.140625" customWidth="1"/>
    <col min="11779" max="11779" width="19.42578125" customWidth="1"/>
    <col min="11780" max="11780" width="36.140625" customWidth="1"/>
    <col min="11781" max="11781" width="24" customWidth="1"/>
    <col min="11782" max="11782" width="26.140625" customWidth="1"/>
    <col min="12033" max="12033" width="8" customWidth="1"/>
    <col min="12034" max="12034" width="25.140625" customWidth="1"/>
    <col min="12035" max="12035" width="19.42578125" customWidth="1"/>
    <col min="12036" max="12036" width="36.140625" customWidth="1"/>
    <col min="12037" max="12037" width="24" customWidth="1"/>
    <col min="12038" max="12038" width="26.140625" customWidth="1"/>
    <col min="12289" max="12289" width="8" customWidth="1"/>
    <col min="12290" max="12290" width="25.140625" customWidth="1"/>
    <col min="12291" max="12291" width="19.42578125" customWidth="1"/>
    <col min="12292" max="12292" width="36.140625" customWidth="1"/>
    <col min="12293" max="12293" width="24" customWidth="1"/>
    <col min="12294" max="12294" width="26.140625" customWidth="1"/>
    <col min="12545" max="12545" width="8" customWidth="1"/>
    <col min="12546" max="12546" width="25.140625" customWidth="1"/>
    <col min="12547" max="12547" width="19.42578125" customWidth="1"/>
    <col min="12548" max="12548" width="36.140625" customWidth="1"/>
    <col min="12549" max="12549" width="24" customWidth="1"/>
    <col min="12550" max="12550" width="26.140625" customWidth="1"/>
    <col min="12801" max="12801" width="8" customWidth="1"/>
    <col min="12802" max="12802" width="25.140625" customWidth="1"/>
    <col min="12803" max="12803" width="19.42578125" customWidth="1"/>
    <col min="12804" max="12804" width="36.140625" customWidth="1"/>
    <col min="12805" max="12805" width="24" customWidth="1"/>
    <col min="12806" max="12806" width="26.140625" customWidth="1"/>
    <col min="13057" max="13057" width="8" customWidth="1"/>
    <col min="13058" max="13058" width="25.140625" customWidth="1"/>
    <col min="13059" max="13059" width="19.42578125" customWidth="1"/>
    <col min="13060" max="13060" width="36.140625" customWidth="1"/>
    <col min="13061" max="13061" width="24" customWidth="1"/>
    <col min="13062" max="13062" width="26.140625" customWidth="1"/>
    <col min="13313" max="13313" width="8" customWidth="1"/>
    <col min="13314" max="13314" width="25.140625" customWidth="1"/>
    <col min="13315" max="13315" width="19.42578125" customWidth="1"/>
    <col min="13316" max="13316" width="36.140625" customWidth="1"/>
    <col min="13317" max="13317" width="24" customWidth="1"/>
    <col min="13318" max="13318" width="26.140625" customWidth="1"/>
    <col min="13569" max="13569" width="8" customWidth="1"/>
    <col min="13570" max="13570" width="25.140625" customWidth="1"/>
    <col min="13571" max="13571" width="19.42578125" customWidth="1"/>
    <col min="13572" max="13572" width="36.140625" customWidth="1"/>
    <col min="13573" max="13573" width="24" customWidth="1"/>
    <col min="13574" max="13574" width="26.140625" customWidth="1"/>
    <col min="13825" max="13825" width="8" customWidth="1"/>
    <col min="13826" max="13826" width="25.140625" customWidth="1"/>
    <col min="13827" max="13827" width="19.42578125" customWidth="1"/>
    <col min="13828" max="13828" width="36.140625" customWidth="1"/>
    <col min="13829" max="13829" width="24" customWidth="1"/>
    <col min="13830" max="13830" width="26.140625" customWidth="1"/>
    <col min="14081" max="14081" width="8" customWidth="1"/>
    <col min="14082" max="14082" width="25.140625" customWidth="1"/>
    <col min="14083" max="14083" width="19.42578125" customWidth="1"/>
    <col min="14084" max="14084" width="36.140625" customWidth="1"/>
    <col min="14085" max="14085" width="24" customWidth="1"/>
    <col min="14086" max="14086" width="26.140625" customWidth="1"/>
    <col min="14337" max="14337" width="8" customWidth="1"/>
    <col min="14338" max="14338" width="25.140625" customWidth="1"/>
    <col min="14339" max="14339" width="19.42578125" customWidth="1"/>
    <col min="14340" max="14340" width="36.140625" customWidth="1"/>
    <col min="14341" max="14341" width="24" customWidth="1"/>
    <col min="14342" max="14342" width="26.140625" customWidth="1"/>
    <col min="14593" max="14593" width="8" customWidth="1"/>
    <col min="14594" max="14594" width="25.140625" customWidth="1"/>
    <col min="14595" max="14595" width="19.42578125" customWidth="1"/>
    <col min="14596" max="14596" width="36.140625" customWidth="1"/>
    <col min="14597" max="14597" width="24" customWidth="1"/>
    <col min="14598" max="14598" width="26.140625" customWidth="1"/>
    <col min="14849" max="14849" width="8" customWidth="1"/>
    <col min="14850" max="14850" width="25.140625" customWidth="1"/>
    <col min="14851" max="14851" width="19.42578125" customWidth="1"/>
    <col min="14852" max="14852" width="36.140625" customWidth="1"/>
    <col min="14853" max="14853" width="24" customWidth="1"/>
    <col min="14854" max="14854" width="26.140625" customWidth="1"/>
    <col min="15105" max="15105" width="8" customWidth="1"/>
    <col min="15106" max="15106" width="25.140625" customWidth="1"/>
    <col min="15107" max="15107" width="19.42578125" customWidth="1"/>
    <col min="15108" max="15108" width="36.140625" customWidth="1"/>
    <col min="15109" max="15109" width="24" customWidth="1"/>
    <col min="15110" max="15110" width="26.140625" customWidth="1"/>
    <col min="15361" max="15361" width="8" customWidth="1"/>
    <col min="15362" max="15362" width="25.140625" customWidth="1"/>
    <col min="15363" max="15363" width="19.42578125" customWidth="1"/>
    <col min="15364" max="15364" width="36.140625" customWidth="1"/>
    <col min="15365" max="15365" width="24" customWidth="1"/>
    <col min="15366" max="15366" width="26.140625" customWidth="1"/>
    <col min="15617" max="15617" width="8" customWidth="1"/>
    <col min="15618" max="15618" width="25.140625" customWidth="1"/>
    <col min="15619" max="15619" width="19.42578125" customWidth="1"/>
    <col min="15620" max="15620" width="36.140625" customWidth="1"/>
    <col min="15621" max="15621" width="24" customWidth="1"/>
    <col min="15622" max="15622" width="26.140625" customWidth="1"/>
    <col min="15873" max="15873" width="8" customWidth="1"/>
    <col min="15874" max="15874" width="25.140625" customWidth="1"/>
    <col min="15875" max="15875" width="19.42578125" customWidth="1"/>
    <col min="15876" max="15876" width="36.140625" customWidth="1"/>
    <col min="15877" max="15877" width="24" customWidth="1"/>
    <col min="15878" max="15878" width="26.140625" customWidth="1"/>
    <col min="16129" max="16129" width="8" customWidth="1"/>
    <col min="16130" max="16130" width="25.140625" customWidth="1"/>
    <col min="16131" max="16131" width="19.42578125" customWidth="1"/>
    <col min="16132" max="16132" width="36.140625" customWidth="1"/>
    <col min="16133" max="16133" width="24" customWidth="1"/>
    <col min="16134" max="16134" width="26.140625" customWidth="1"/>
  </cols>
  <sheetData>
    <row r="1" spans="1:6" ht="20.25" customHeight="1" x14ac:dyDescent="0.2">
      <c r="A1" s="17" t="s">
        <v>21</v>
      </c>
      <c r="B1" s="17"/>
      <c r="C1" s="17"/>
      <c r="D1" s="17"/>
      <c r="E1" s="17"/>
      <c r="F1" s="17"/>
    </row>
    <row r="2" spans="1:6" ht="15" customHeight="1" thickBot="1" x14ac:dyDescent="0.25">
      <c r="A2" s="18" t="s">
        <v>22</v>
      </c>
      <c r="B2" s="18"/>
      <c r="C2" s="18"/>
      <c r="D2" s="18"/>
      <c r="E2" s="18"/>
      <c r="F2" s="18"/>
    </row>
    <row r="3" spans="1:6" ht="23.1" customHeight="1" thickBot="1" x14ac:dyDescent="0.25">
      <c r="A3" s="19" t="s">
        <v>23</v>
      </c>
      <c r="B3" s="19"/>
      <c r="C3" s="19"/>
      <c r="D3" s="19"/>
      <c r="E3" s="19"/>
      <c r="F3" s="19"/>
    </row>
    <row r="4" spans="1:6" ht="23.1" customHeight="1" thickBot="1" x14ac:dyDescent="0.25">
      <c r="A4" s="19" t="s">
        <v>24</v>
      </c>
      <c r="B4" s="19"/>
      <c r="C4" s="19"/>
      <c r="D4" s="19"/>
      <c r="E4" s="19"/>
      <c r="F4" s="19"/>
    </row>
    <row r="5" spans="1:6" ht="23.1" customHeight="1" x14ac:dyDescent="0.2">
      <c r="A5" s="19" t="s">
        <v>36</v>
      </c>
      <c r="B5" s="19"/>
      <c r="C5" s="19"/>
      <c r="D5" s="19"/>
      <c r="E5" s="19"/>
      <c r="F5" s="19"/>
    </row>
    <row r="6" spans="1:6" ht="30" customHeight="1" x14ac:dyDescent="0.2">
      <c r="A6" s="2" t="s">
        <v>26</v>
      </c>
      <c r="B6" s="11" t="s">
        <v>50</v>
      </c>
      <c r="C6" s="2" t="s">
        <v>27</v>
      </c>
      <c r="D6" s="11" t="s">
        <v>51</v>
      </c>
      <c r="E6" s="2" t="s">
        <v>28</v>
      </c>
      <c r="F6" s="11" t="s">
        <v>52</v>
      </c>
    </row>
    <row r="7" spans="1:6" ht="15" customHeight="1" x14ac:dyDescent="0.2">
      <c r="A7" s="3">
        <v>2010</v>
      </c>
      <c r="B7" s="4"/>
      <c r="C7" s="5"/>
      <c r="D7" s="4"/>
      <c r="E7" s="5"/>
      <c r="F7" s="4">
        <v>27465.906493551338</v>
      </c>
    </row>
    <row r="8" spans="1:6" ht="15" customHeight="1" x14ac:dyDescent="0.2">
      <c r="A8" s="3">
        <v>2011</v>
      </c>
      <c r="B8" s="4">
        <v>27465.906493551338</v>
      </c>
      <c r="C8" s="5">
        <v>0.93003535002889948</v>
      </c>
      <c r="D8" s="4">
        <v>25544.26395959104</v>
      </c>
      <c r="E8" s="5">
        <v>1.073152217526101</v>
      </c>
      <c r="F8" s="4">
        <v>27412.883513307192</v>
      </c>
    </row>
    <row r="9" spans="1:6" ht="15" customHeight="1" x14ac:dyDescent="0.2">
      <c r="A9" s="3">
        <v>2012</v>
      </c>
      <c r="B9" s="4">
        <v>27412.883513307192</v>
      </c>
      <c r="C9" s="5">
        <v>0.84974773861694208</v>
      </c>
      <c r="D9" s="4">
        <v>23294.03577440244</v>
      </c>
      <c r="E9" s="5">
        <v>1.264290388147669</v>
      </c>
      <c r="F9" s="4">
        <v>29450.425530744949</v>
      </c>
    </row>
    <row r="10" spans="1:6" ht="15" customHeight="1" x14ac:dyDescent="0.2">
      <c r="A10" s="3">
        <v>2013</v>
      </c>
      <c r="B10" s="4">
        <v>29450.425530744949</v>
      </c>
      <c r="C10" s="5">
        <v>0.96946823553052219</v>
      </c>
      <c r="D10" s="4">
        <v>28551.252074914348</v>
      </c>
      <c r="E10" s="5">
        <v>1.1699810542526297</v>
      </c>
      <c r="F10" s="4">
        <v>33404.424002840868</v>
      </c>
    </row>
    <row r="11" spans="1:6" ht="15" customHeight="1" x14ac:dyDescent="0.2">
      <c r="A11" s="3">
        <v>2014</v>
      </c>
      <c r="B11" s="4">
        <v>33404.424002840868</v>
      </c>
      <c r="C11" s="5">
        <v>0.96663587225600189</v>
      </c>
      <c r="D11" s="4">
        <v>32289.914533195413</v>
      </c>
      <c r="E11" s="5">
        <v>1.1578489984619245</v>
      </c>
      <c r="F11" s="4">
        <v>37386.845202681448</v>
      </c>
    </row>
    <row r="12" spans="1:6" ht="15" customHeight="1" x14ac:dyDescent="0.2">
      <c r="A12" s="3">
        <v>2015</v>
      </c>
      <c r="B12" s="4">
        <v>37386.845202681448</v>
      </c>
      <c r="C12" s="5">
        <v>1.0393024796917296</v>
      </c>
      <c r="D12" s="4">
        <v>38856.240926997678</v>
      </c>
      <c r="E12" s="5">
        <v>1.0420477753510859</v>
      </c>
      <c r="F12" s="4">
        <v>40490.059416483753</v>
      </c>
    </row>
    <row r="13" spans="1:6" ht="15" customHeight="1" x14ac:dyDescent="0.2">
      <c r="A13" s="3">
        <v>2016</v>
      </c>
      <c r="B13" s="4">
        <v>40490.059416483753</v>
      </c>
      <c r="C13" s="5">
        <v>0.98936402894923459</v>
      </c>
      <c r="D13" s="4">
        <v>40059.408316686255</v>
      </c>
      <c r="E13" s="5">
        <v>1.0070704358741887</v>
      </c>
      <c r="F13" s="4">
        <v>40342.645794347329</v>
      </c>
    </row>
    <row r="14" spans="1:6" ht="15" customHeight="1" x14ac:dyDescent="0.2">
      <c r="A14" s="3">
        <v>2017</v>
      </c>
      <c r="B14" s="4">
        <v>40342.645794347329</v>
      </c>
      <c r="C14" s="5">
        <v>1.0274265370302831</v>
      </c>
      <c r="D14" s="4">
        <v>41449.104863125591</v>
      </c>
      <c r="E14" s="5">
        <v>0.92982020999531367</v>
      </c>
      <c r="F14" s="4">
        <v>38540.215387949211</v>
      </c>
    </row>
    <row r="15" spans="1:6" ht="15" customHeight="1" x14ac:dyDescent="0.2">
      <c r="A15" s="3">
        <v>2018</v>
      </c>
      <c r="B15" s="4">
        <v>38540.215387949211</v>
      </c>
      <c r="C15" s="5">
        <v>0.99026777946877564</v>
      </c>
      <c r="D15" s="4">
        <v>38165.133512472799</v>
      </c>
      <c r="E15" s="5">
        <v>1.2314890045308551</v>
      </c>
      <c r="F15" s="4">
        <v>46999.942277062306</v>
      </c>
    </row>
    <row r="16" spans="1:6" ht="15" customHeight="1" x14ac:dyDescent="0.2">
      <c r="A16" s="3">
        <v>2019</v>
      </c>
      <c r="B16" s="4">
        <v>46999.942277062306</v>
      </c>
      <c r="C16" s="5">
        <v>0.91630921493171591</v>
      </c>
      <c r="D16" s="4">
        <v>43066.480209730929</v>
      </c>
      <c r="E16" s="5">
        <v>1.0144481361435591</v>
      </c>
      <c r="F16" s="4">
        <v>43688.710579025006</v>
      </c>
    </row>
    <row r="17" spans="1:6" ht="15" customHeight="1" x14ac:dyDescent="0.2">
      <c r="A17" s="3">
        <v>2020</v>
      </c>
      <c r="B17" s="4">
        <v>43688.710579025006</v>
      </c>
      <c r="C17" s="5">
        <v>0.94406667954419987</v>
      </c>
      <c r="D17" s="4">
        <v>41245.055929907699</v>
      </c>
      <c r="E17" s="5">
        <v>1.1131605184088187</v>
      </c>
      <c r="F17" s="4">
        <v>45912.367840736777</v>
      </c>
    </row>
    <row r="18" spans="1:6" ht="15" customHeight="1" x14ac:dyDescent="0.2">
      <c r="A18" s="3">
        <v>2021</v>
      </c>
      <c r="B18" s="4">
        <v>45912.367840736777</v>
      </c>
      <c r="C18" s="5">
        <v>1.1695691364267857</v>
      </c>
      <c r="D18" s="4">
        <v>53697.68840679944</v>
      </c>
      <c r="E18" s="5">
        <v>1.3783718497503514</v>
      </c>
      <c r="F18" s="4">
        <v>74015.382096598143</v>
      </c>
    </row>
    <row r="19" spans="1:6" ht="15" customHeight="1" x14ac:dyDescent="0.2"/>
    <row r="20" spans="1:6" ht="15" customHeight="1" x14ac:dyDescent="0.2"/>
    <row r="21" spans="1:6" ht="23.1" customHeight="1" x14ac:dyDescent="0.2">
      <c r="A21" s="17" t="s">
        <v>29</v>
      </c>
      <c r="B21" s="17"/>
      <c r="C21" s="17"/>
      <c r="D21" s="17"/>
      <c r="E21" s="17"/>
      <c r="F21" s="17"/>
    </row>
    <row r="22" spans="1:6" ht="23.1" customHeight="1" thickBot="1" x14ac:dyDescent="0.25">
      <c r="A22" s="18" t="s">
        <v>24</v>
      </c>
      <c r="B22" s="18"/>
      <c r="C22" s="18"/>
      <c r="D22" s="18"/>
      <c r="E22" s="18"/>
      <c r="F22" s="18"/>
    </row>
    <row r="23" spans="1:6" ht="23.1" customHeight="1" x14ac:dyDescent="0.2">
      <c r="A23" s="19" t="s">
        <v>36</v>
      </c>
      <c r="B23" s="19"/>
      <c r="C23" s="19"/>
      <c r="D23" s="19"/>
      <c r="E23" s="19"/>
      <c r="F23" s="19"/>
    </row>
    <row r="24" spans="1:6" ht="30" customHeight="1" x14ac:dyDescent="0.2">
      <c r="A24" s="2" t="s">
        <v>26</v>
      </c>
      <c r="B24" s="11" t="s">
        <v>50</v>
      </c>
      <c r="C24" s="2" t="s">
        <v>27</v>
      </c>
      <c r="D24" s="11" t="s">
        <v>51</v>
      </c>
      <c r="E24" s="2" t="s">
        <v>28</v>
      </c>
      <c r="F24" s="11" t="s">
        <v>52</v>
      </c>
    </row>
    <row r="25" spans="1:6" ht="15" customHeight="1" x14ac:dyDescent="0.2">
      <c r="A25" s="3">
        <v>2010</v>
      </c>
      <c r="B25" s="4"/>
      <c r="C25" s="5"/>
      <c r="D25" s="4"/>
      <c r="E25" s="5"/>
      <c r="F25" s="4">
        <v>19496.060161796438</v>
      </c>
    </row>
    <row r="26" spans="1:6" ht="15" customHeight="1" x14ac:dyDescent="0.2">
      <c r="A26" s="3">
        <v>2011</v>
      </c>
      <c r="B26" s="4">
        <v>19496.060161796438</v>
      </c>
      <c r="C26" s="5">
        <v>0.9171912288063846</v>
      </c>
      <c r="D26" s="4">
        <v>17881.615376681279</v>
      </c>
      <c r="E26" s="5">
        <v>1.0746189231809526</v>
      </c>
      <c r="F26" s="4">
        <v>19215.922260825198</v>
      </c>
    </row>
    <row r="27" spans="1:6" ht="15" customHeight="1" x14ac:dyDescent="0.2">
      <c r="A27" s="3">
        <v>2012</v>
      </c>
      <c r="B27" s="4">
        <v>19215.922260825198</v>
      </c>
      <c r="C27" s="5">
        <v>0.84101478664731621</v>
      </c>
      <c r="D27" s="4">
        <v>16160.87476041932</v>
      </c>
      <c r="E27" s="5">
        <v>1.3372341257381215</v>
      </c>
      <c r="F27" s="4">
        <v>21610.873231412603</v>
      </c>
    </row>
    <row r="28" spans="1:6" ht="15" customHeight="1" x14ac:dyDescent="0.2">
      <c r="A28" s="3">
        <v>2013</v>
      </c>
      <c r="B28" s="4">
        <v>21610.873231412603</v>
      </c>
      <c r="C28" s="5">
        <v>0.96746072602296163</v>
      </c>
      <c r="D28" s="4">
        <v>20907.671106452621</v>
      </c>
      <c r="E28" s="5">
        <v>1.2086230806191816</v>
      </c>
      <c r="F28" s="4">
        <v>25269.493861253421</v>
      </c>
    </row>
    <row r="29" spans="1:6" ht="15" customHeight="1" x14ac:dyDescent="0.2">
      <c r="A29" s="3">
        <v>2014</v>
      </c>
      <c r="B29" s="4">
        <v>25269.493861253421</v>
      </c>
      <c r="C29" s="5">
        <v>0.9665234646182046</v>
      </c>
      <c r="D29" s="4">
        <v>24423.558755927108</v>
      </c>
      <c r="E29" s="5">
        <v>1.1278124234336933</v>
      </c>
      <c r="F29" s="4">
        <v>27545.19298939735</v>
      </c>
    </row>
    <row r="30" spans="1:6" ht="15" customHeight="1" x14ac:dyDescent="0.2">
      <c r="A30" s="3">
        <v>2015</v>
      </c>
      <c r="B30" s="4">
        <v>27545.19298939735</v>
      </c>
      <c r="C30" s="5">
        <v>1.0386677565958558</v>
      </c>
      <c r="D30" s="4">
        <v>28610.303807297241</v>
      </c>
      <c r="E30" s="5">
        <v>1.0450811061562035</v>
      </c>
      <c r="F30" s="4">
        <v>29900.087950395242</v>
      </c>
    </row>
    <row r="31" spans="1:6" ht="15" customHeight="1" x14ac:dyDescent="0.2">
      <c r="A31" s="3">
        <v>2016</v>
      </c>
      <c r="B31" s="4">
        <v>29900.087950395242</v>
      </c>
      <c r="C31" s="5">
        <v>0.99304413785363421</v>
      </c>
      <c r="D31" s="4">
        <v>29692.107060448077</v>
      </c>
      <c r="E31" s="5">
        <v>0.98481762301400755</v>
      </c>
      <c r="F31" s="4">
        <v>29241.310297547909</v>
      </c>
    </row>
    <row r="32" spans="1:6" ht="15" customHeight="1" x14ac:dyDescent="0.2">
      <c r="A32" s="3">
        <v>2017</v>
      </c>
      <c r="B32" s="4">
        <v>29241.310297547909</v>
      </c>
      <c r="C32" s="5">
        <v>1.0247523240183813</v>
      </c>
      <c r="D32" s="4">
        <v>29965.100684754849</v>
      </c>
      <c r="E32" s="5">
        <v>1.0005376151930923</v>
      </c>
      <c r="F32" s="4">
        <v>29981.210378145512</v>
      </c>
    </row>
    <row r="33" spans="1:6" ht="15" customHeight="1" x14ac:dyDescent="0.2">
      <c r="A33" s="3">
        <v>2018</v>
      </c>
      <c r="B33" s="4">
        <v>29981.210378145512</v>
      </c>
      <c r="C33" s="5">
        <v>0.99984095001036521</v>
      </c>
      <c r="D33" s="4">
        <v>29976.441866945628</v>
      </c>
      <c r="E33" s="5">
        <v>1.1265678956807503</v>
      </c>
      <c r="F33" s="4">
        <v>33770.497034041276</v>
      </c>
    </row>
    <row r="34" spans="1:6" ht="15" customHeight="1" x14ac:dyDescent="0.2">
      <c r="A34" s="3">
        <v>2019</v>
      </c>
      <c r="B34" s="4">
        <v>33770.497034041276</v>
      </c>
      <c r="C34" s="5">
        <v>0.91810996131645273</v>
      </c>
      <c r="D34" s="4">
        <v>31005.02972556102</v>
      </c>
      <c r="E34" s="5">
        <v>1.0543764946758234</v>
      </c>
      <c r="F34" s="4">
        <v>32690.974559356731</v>
      </c>
    </row>
    <row r="35" spans="1:6" ht="15" customHeight="1" x14ac:dyDescent="0.2">
      <c r="A35" s="3">
        <v>2020</v>
      </c>
      <c r="B35" s="4">
        <v>32690.974559356731</v>
      </c>
      <c r="C35" s="5">
        <v>0.94220558840117952</v>
      </c>
      <c r="D35" s="4">
        <v>30801.618920106699</v>
      </c>
      <c r="E35" s="5">
        <v>1.150505143946561</v>
      </c>
      <c r="F35" s="4">
        <v>35437.42100946448</v>
      </c>
    </row>
    <row r="36" spans="1:6" ht="15" customHeight="1" x14ac:dyDescent="0.2">
      <c r="A36" s="3">
        <v>2021</v>
      </c>
      <c r="B36" s="4">
        <v>35437.42100946448</v>
      </c>
      <c r="C36" s="5">
        <v>1.1749959766601106</v>
      </c>
      <c r="D36" s="4">
        <v>41638.827109331236</v>
      </c>
      <c r="E36" s="5">
        <v>1.2547681466521856</v>
      </c>
      <c r="F36" s="4">
        <v>52247.073920746341</v>
      </c>
    </row>
    <row r="37" spans="1:6" ht="15" customHeight="1" x14ac:dyDescent="0.2"/>
    <row r="38" spans="1:6" ht="15" customHeight="1" x14ac:dyDescent="0.2"/>
    <row r="39" spans="1:6" ht="23.1" customHeight="1" x14ac:dyDescent="0.2">
      <c r="A39" s="17" t="s">
        <v>30</v>
      </c>
      <c r="B39" s="17"/>
      <c r="C39" s="17"/>
      <c r="D39" s="17"/>
      <c r="E39" s="17"/>
      <c r="F39" s="17"/>
    </row>
    <row r="40" spans="1:6" ht="23.1" customHeight="1" thickBot="1" x14ac:dyDescent="0.25">
      <c r="A40" s="18" t="s">
        <v>24</v>
      </c>
      <c r="B40" s="18"/>
      <c r="C40" s="18"/>
      <c r="D40" s="18"/>
      <c r="E40" s="18"/>
      <c r="F40" s="18"/>
    </row>
    <row r="41" spans="1:6" ht="23.1" customHeight="1" x14ac:dyDescent="0.2">
      <c r="A41" s="19" t="s">
        <v>36</v>
      </c>
      <c r="B41" s="19"/>
      <c r="C41" s="19"/>
      <c r="D41" s="19"/>
      <c r="E41" s="19"/>
      <c r="F41" s="19"/>
    </row>
    <row r="42" spans="1:6" ht="30" customHeight="1" x14ac:dyDescent="0.2">
      <c r="A42" s="2" t="s">
        <v>26</v>
      </c>
      <c r="B42" s="11" t="s">
        <v>50</v>
      </c>
      <c r="C42" s="2" t="s">
        <v>27</v>
      </c>
      <c r="D42" s="11" t="s">
        <v>51</v>
      </c>
      <c r="E42" s="2" t="s">
        <v>28</v>
      </c>
      <c r="F42" s="11" t="s">
        <v>52</v>
      </c>
    </row>
    <row r="43" spans="1:6" ht="15" customHeight="1" x14ac:dyDescent="0.2">
      <c r="A43" s="3">
        <v>2010</v>
      </c>
      <c r="B43" s="4"/>
      <c r="C43" s="5"/>
      <c r="D43" s="4"/>
      <c r="E43" s="5"/>
      <c r="F43" s="4">
        <v>7969.8463317548976</v>
      </c>
    </row>
    <row r="44" spans="1:6" ht="15" customHeight="1" x14ac:dyDescent="0.2">
      <c r="A44" s="3">
        <v>2011</v>
      </c>
      <c r="B44" s="4">
        <v>7969.8463317548976</v>
      </c>
      <c r="C44" s="5">
        <v>0.96145499724114603</v>
      </c>
      <c r="D44" s="4">
        <v>7662.6485829097637</v>
      </c>
      <c r="E44" s="5">
        <v>1.0697295019849822</v>
      </c>
      <c r="F44" s="4">
        <v>8196.9612524819913</v>
      </c>
    </row>
    <row r="45" spans="1:6" ht="15" customHeight="1" x14ac:dyDescent="0.2">
      <c r="A45" s="3">
        <v>2012</v>
      </c>
      <c r="B45" s="4">
        <v>8196.9612524819913</v>
      </c>
      <c r="C45" s="5">
        <v>0.87022016992251139</v>
      </c>
      <c r="D45" s="4">
        <v>7133.16101398312</v>
      </c>
      <c r="E45" s="5">
        <v>1.0990292079436439</v>
      </c>
      <c r="F45" s="4">
        <v>7839.5522993323475</v>
      </c>
    </row>
    <row r="46" spans="1:6" ht="15" customHeight="1" x14ac:dyDescent="0.2">
      <c r="A46" s="3">
        <v>2013</v>
      </c>
      <c r="B46" s="4">
        <v>7839.5522993323475</v>
      </c>
      <c r="C46" s="5">
        <v>0.97500222928708435</v>
      </c>
      <c r="D46" s="4">
        <v>7643.580968461727</v>
      </c>
      <c r="E46" s="5">
        <v>1.0642825889008154</v>
      </c>
      <c r="F46" s="4">
        <v>8134.9301415874479</v>
      </c>
    </row>
    <row r="47" spans="1:6" ht="15" customHeight="1" x14ac:dyDescent="0.2">
      <c r="A47" s="3">
        <v>2014</v>
      </c>
      <c r="B47" s="4">
        <v>8134.9301415874479</v>
      </c>
      <c r="C47" s="5">
        <v>0.96698504355358417</v>
      </c>
      <c r="D47" s="4">
        <v>7866.3557772683025</v>
      </c>
      <c r="E47" s="5">
        <v>1.2511069282836003</v>
      </c>
      <c r="F47" s="4">
        <v>9841.6522132841001</v>
      </c>
    </row>
    <row r="48" spans="1:6" ht="15" customHeight="1" x14ac:dyDescent="0.2">
      <c r="A48" s="3">
        <v>2015</v>
      </c>
      <c r="B48" s="4">
        <v>9841.6522132841001</v>
      </c>
      <c r="C48" s="5">
        <v>1.04107896699201</v>
      </c>
      <c r="D48" s="4">
        <v>10245.93711970044</v>
      </c>
      <c r="E48" s="5">
        <v>1.0335776359320588</v>
      </c>
      <c r="F48" s="4">
        <v>10589.971466088509</v>
      </c>
    </row>
    <row r="49" spans="1:6" ht="15" customHeight="1" x14ac:dyDescent="0.2">
      <c r="A49" s="3">
        <v>2016</v>
      </c>
      <c r="B49" s="4">
        <v>10589.971466088509</v>
      </c>
      <c r="C49" s="5">
        <v>0.97897348349205937</v>
      </c>
      <c r="D49" s="4">
        <v>10367.301256238179</v>
      </c>
      <c r="E49" s="5">
        <v>1.0708028273143466</v>
      </c>
      <c r="F49" s="4">
        <v>11101.33549679942</v>
      </c>
    </row>
    <row r="50" spans="1:6" ht="15" customHeight="1" x14ac:dyDescent="0.2">
      <c r="A50" s="3">
        <v>2017</v>
      </c>
      <c r="B50" s="4">
        <v>11101.33549679942</v>
      </c>
      <c r="C50" s="5">
        <v>1.0344705086772348</v>
      </c>
      <c r="D50" s="4">
        <v>11484.004178370738</v>
      </c>
      <c r="E50" s="5">
        <v>0.745297970713381</v>
      </c>
      <c r="F50" s="4">
        <v>8559.0050098036991</v>
      </c>
    </row>
    <row r="51" spans="1:6" ht="15" customHeight="1" x14ac:dyDescent="0.2">
      <c r="A51" s="3">
        <v>2018</v>
      </c>
      <c r="B51" s="4">
        <v>8559.0050098036991</v>
      </c>
      <c r="C51" s="5">
        <v>0.95673406384826731</v>
      </c>
      <c r="D51" s="4">
        <v>8188.6916455271721</v>
      </c>
      <c r="E51" s="5">
        <v>1.615574967980046</v>
      </c>
      <c r="F51" s="4">
        <v>13229.445243021031</v>
      </c>
    </row>
    <row r="52" spans="1:6" ht="15" customHeight="1" x14ac:dyDescent="0.2">
      <c r="A52" s="3">
        <v>2019</v>
      </c>
      <c r="B52" s="4">
        <v>13229.445243021031</v>
      </c>
      <c r="C52" s="5">
        <v>0.91171249153721845</v>
      </c>
      <c r="D52" s="4">
        <v>12061.450484169907</v>
      </c>
      <c r="E52" s="5">
        <v>0.91180874423870462</v>
      </c>
      <c r="F52" s="4">
        <v>10997.736019668278</v>
      </c>
    </row>
    <row r="53" spans="1:6" ht="15" customHeight="1" x14ac:dyDescent="0.2">
      <c r="A53" s="3">
        <v>2020</v>
      </c>
      <c r="B53" s="4">
        <v>10997.736019668278</v>
      </c>
      <c r="C53" s="5">
        <v>0.94959880752947934</v>
      </c>
      <c r="D53" s="4">
        <v>10443.437009800999</v>
      </c>
      <c r="E53" s="5">
        <v>1.0030171888279433</v>
      </c>
      <c r="F53" s="4">
        <v>10474.9468312723</v>
      </c>
    </row>
    <row r="54" spans="1:6" ht="15" customHeight="1" x14ac:dyDescent="0.2">
      <c r="A54" s="3">
        <v>2021</v>
      </c>
      <c r="B54" s="4">
        <v>10474.9468312723</v>
      </c>
      <c r="C54" s="5">
        <v>1.1512097857592196</v>
      </c>
      <c r="D54" s="4">
        <v>12058.8612974682</v>
      </c>
      <c r="E54" s="5">
        <v>1.8051711217892636</v>
      </c>
      <c r="F54" s="4">
        <v>21768.308175851806</v>
      </c>
    </row>
    <row r="55" spans="1:6" ht="15" customHeight="1" x14ac:dyDescent="0.2">
      <c r="A55" s="16" t="s">
        <v>31</v>
      </c>
      <c r="B55" s="16"/>
      <c r="C55" s="16"/>
      <c r="D55" s="16"/>
      <c r="E55" s="16"/>
      <c r="F55" s="16"/>
    </row>
  </sheetData>
  <mergeCells count="12">
    <mergeCell ref="A55:F55"/>
    <mergeCell ref="A1:F1"/>
    <mergeCell ref="A2:F2"/>
    <mergeCell ref="A3:F3"/>
    <mergeCell ref="A4:F4"/>
    <mergeCell ref="A5:F5"/>
    <mergeCell ref="A21:F21"/>
    <mergeCell ref="A22:F22"/>
    <mergeCell ref="A23:F23"/>
    <mergeCell ref="A39:F39"/>
    <mergeCell ref="A40:F40"/>
    <mergeCell ref="A41:F4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Sumário</vt:lpstr>
      <vt:lpstr>ES01</vt:lpstr>
      <vt:lpstr>ES02</vt:lpstr>
      <vt:lpstr>Tabela21.1</vt:lpstr>
      <vt:lpstr>Tabela21.2</vt:lpstr>
      <vt:lpstr>Tabela21.3</vt:lpstr>
      <vt:lpstr>Tabela21.4</vt:lpstr>
      <vt:lpstr>Tabela21.5</vt:lpstr>
      <vt:lpstr>Tabela21.6</vt:lpstr>
      <vt:lpstr>Tabela21.7</vt:lpstr>
      <vt:lpstr>Tabela21.8</vt:lpstr>
      <vt:lpstr>Tabela21.9</vt:lpstr>
      <vt:lpstr>Tabela21.10</vt:lpstr>
      <vt:lpstr>Tabela21.11</vt:lpstr>
      <vt:lpstr>Tabela21.12</vt:lpstr>
      <vt:lpstr>Tabela21.13</vt:lpstr>
      <vt:lpstr>Tabela21.14</vt:lpstr>
      <vt:lpstr>Tabela21.15</vt:lpstr>
      <vt:lpstr>Tabela21.16</vt:lpstr>
      <vt:lpstr>Tabela21.17</vt:lpstr>
      <vt:lpstr>Tabela21.18</vt:lpstr>
      <vt:lpstr>Tabela21.19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do Carmo Santos</dc:creator>
  <cp:lastModifiedBy>Adriano do Carmo Santos</cp:lastModifiedBy>
  <dcterms:created xsi:type="dcterms:W3CDTF">2023-10-30T18:34:17Z</dcterms:created>
  <dcterms:modified xsi:type="dcterms:W3CDTF">2023-11-10T17:45:21Z</dcterms:modified>
</cp:coreProperties>
</file>